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8572\var\www\miau\data\miau\312\"/>
    </mc:Choice>
  </mc:AlternateContent>
  <xr:revisionPtr revIDLastSave="0" documentId="13_ncr:1_{49365BBF-4E05-45FA-80D8-7C183A62E586}" xr6:coauthVersionLast="47" xr6:coauthVersionMax="47" xr10:uidLastSave="{00000000-0000-0000-0000-000000000000}"/>
  <bookViews>
    <workbookView xWindow="-108" yWindow="-108" windowWidth="23256" windowHeight="12456" tabRatio="699" activeTab="8" xr2:uid="{DE521EDD-FC60-430F-A9B2-84B77D0C06C3}"/>
  </bookViews>
  <sheets>
    <sheet name="OAM-DIID" sheetId="1" r:id="rId1"/>
    <sheet name="DIID-túltanulás-ellen" sheetId="3" r:id="rId2"/>
    <sheet name="csak dupla oda-vissza" sheetId="4" r:id="rId3"/>
    <sheet name="OAM-DIID (2)" sheetId="5" r:id="rId4"/>
    <sheet name="DIID2" sheetId="6" r:id="rId5"/>
    <sheet name="o-v2" sheetId="7" r:id="rId6"/>
    <sheet name="Y0" sheetId="8" r:id="rId7"/>
    <sheet name="MCM" sheetId="9" r:id="rId8"/>
    <sheet name="eredmenyek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0" l="1"/>
  <c r="A29" i="10" l="1"/>
  <c r="A25" i="10"/>
  <c r="A22" i="10"/>
  <c r="A19" i="10"/>
  <c r="A16" i="10"/>
  <c r="D4" i="10"/>
  <c r="C4" i="10"/>
  <c r="B4" i="10"/>
  <c r="E4" i="10"/>
  <c r="F4" i="10"/>
  <c r="G4" i="10"/>
  <c r="H4" i="10"/>
  <c r="H3" i="10"/>
  <c r="G3" i="10"/>
  <c r="F3" i="10"/>
  <c r="E3" i="10"/>
  <c r="D3" i="10"/>
  <c r="C3" i="10"/>
  <c r="B3" i="10"/>
  <c r="AD60" i="9"/>
  <c r="M60" i="9"/>
  <c r="AC84" i="8"/>
  <c r="M84" i="8"/>
  <c r="AC48" i="7"/>
  <c r="M48" i="7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AC92" i="6"/>
  <c r="AB92" i="6"/>
  <c r="AA92" i="6"/>
  <c r="Z92" i="6"/>
  <c r="Y92" i="6"/>
  <c r="X92" i="6"/>
  <c r="W92" i="6"/>
  <c r="V92" i="6"/>
  <c r="U92" i="6"/>
  <c r="T92" i="6"/>
  <c r="S92" i="6"/>
  <c r="R92" i="6"/>
  <c r="Q92" i="6"/>
  <c r="AC91" i="6"/>
  <c r="AB91" i="6"/>
  <c r="AA91" i="6"/>
  <c r="Z91" i="6"/>
  <c r="Y91" i="6"/>
  <c r="X91" i="6"/>
  <c r="W91" i="6"/>
  <c r="V91" i="6"/>
  <c r="U91" i="6"/>
  <c r="T91" i="6"/>
  <c r="S91" i="6"/>
  <c r="R91" i="6"/>
  <c r="Q91" i="6"/>
  <c r="AC90" i="6"/>
  <c r="AB90" i="6"/>
  <c r="AA90" i="6"/>
  <c r="Z90" i="6"/>
  <c r="Y90" i="6"/>
  <c r="X90" i="6"/>
  <c r="W90" i="6"/>
  <c r="V90" i="6"/>
  <c r="U90" i="6"/>
  <c r="T90" i="6"/>
  <c r="S90" i="6"/>
  <c r="R90" i="6"/>
  <c r="Q90" i="6"/>
  <c r="AC89" i="6"/>
  <c r="AB89" i="6"/>
  <c r="AA89" i="6"/>
  <c r="Z89" i="6"/>
  <c r="Y89" i="6"/>
  <c r="X89" i="6"/>
  <c r="W89" i="6"/>
  <c r="V89" i="6"/>
  <c r="U89" i="6"/>
  <c r="T89" i="6"/>
  <c r="S89" i="6"/>
  <c r="R89" i="6"/>
  <c r="Q89" i="6"/>
  <c r="AC88" i="6"/>
  <c r="AB88" i="6"/>
  <c r="AA88" i="6"/>
  <c r="Z88" i="6"/>
  <c r="Y88" i="6"/>
  <c r="X88" i="6"/>
  <c r="W88" i="6"/>
  <c r="V88" i="6"/>
  <c r="U88" i="6"/>
  <c r="T88" i="6"/>
  <c r="S88" i="6"/>
  <c r="R88" i="6"/>
  <c r="Q88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AC86" i="6"/>
  <c r="AB86" i="6"/>
  <c r="AB84" i="6" s="1"/>
  <c r="AA86" i="6"/>
  <c r="Z86" i="6"/>
  <c r="Y86" i="6"/>
  <c r="X86" i="6"/>
  <c r="W86" i="6"/>
  <c r="V86" i="6"/>
  <c r="U86" i="6"/>
  <c r="T86" i="6"/>
  <c r="S86" i="6"/>
  <c r="R86" i="6"/>
  <c r="Q86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O84" i="6"/>
  <c r="N84" i="6"/>
  <c r="M84" i="6"/>
  <c r="R83" i="6"/>
  <c r="X83" i="6" s="1"/>
  <c r="Q83" i="6"/>
  <c r="W83" i="6" s="1"/>
  <c r="P83" i="6"/>
  <c r="V83" i="6" s="1"/>
  <c r="O83" i="6"/>
  <c r="U83" i="6" s="1"/>
  <c r="N83" i="6"/>
  <c r="T83" i="6" s="1"/>
  <c r="R82" i="6"/>
  <c r="X82" i="6" s="1"/>
  <c r="Q82" i="6"/>
  <c r="W82" i="6" s="1"/>
  <c r="P82" i="6"/>
  <c r="V82" i="6" s="1"/>
  <c r="O82" i="6"/>
  <c r="U82" i="6" s="1"/>
  <c r="N82" i="6"/>
  <c r="T82" i="6" s="1"/>
  <c r="R81" i="6"/>
  <c r="X81" i="6" s="1"/>
  <c r="Q81" i="6"/>
  <c r="W81" i="6" s="1"/>
  <c r="P81" i="6"/>
  <c r="V81" i="6" s="1"/>
  <c r="O81" i="6"/>
  <c r="U81" i="6" s="1"/>
  <c r="N81" i="6"/>
  <c r="T81" i="6" s="1"/>
  <c r="R80" i="6"/>
  <c r="X80" i="6" s="1"/>
  <c r="Q80" i="6"/>
  <c r="W80" i="6" s="1"/>
  <c r="P80" i="6"/>
  <c r="V80" i="6" s="1"/>
  <c r="O80" i="6"/>
  <c r="U80" i="6" s="1"/>
  <c r="N80" i="6"/>
  <c r="T80" i="6" s="1"/>
  <c r="T79" i="6"/>
  <c r="R79" i="6"/>
  <c r="X79" i="6" s="1"/>
  <c r="Q79" i="6"/>
  <c r="W79" i="6" s="1"/>
  <c r="P79" i="6"/>
  <c r="V79" i="6" s="1"/>
  <c r="O79" i="6"/>
  <c r="U79" i="6" s="1"/>
  <c r="N79" i="6"/>
  <c r="R78" i="6"/>
  <c r="X78" i="6" s="1"/>
  <c r="Q78" i="6"/>
  <c r="W78" i="6" s="1"/>
  <c r="P78" i="6"/>
  <c r="V78" i="6" s="1"/>
  <c r="O78" i="6"/>
  <c r="U78" i="6" s="1"/>
  <c r="N78" i="6"/>
  <c r="T78" i="6" s="1"/>
  <c r="R77" i="6"/>
  <c r="X77" i="6" s="1"/>
  <c r="Q77" i="6"/>
  <c r="W77" i="6" s="1"/>
  <c r="P77" i="6"/>
  <c r="V77" i="6" s="1"/>
  <c r="O77" i="6"/>
  <c r="U77" i="6" s="1"/>
  <c r="N77" i="6"/>
  <c r="T77" i="6" s="1"/>
  <c r="R76" i="6"/>
  <c r="X76" i="6" s="1"/>
  <c r="Q76" i="6"/>
  <c r="W76" i="6" s="1"/>
  <c r="P76" i="6"/>
  <c r="V76" i="6" s="1"/>
  <c r="O76" i="6"/>
  <c r="U76" i="6" s="1"/>
  <c r="N76" i="6"/>
  <c r="T76" i="6" s="1"/>
  <c r="R75" i="6"/>
  <c r="X75" i="6" s="1"/>
  <c r="Q75" i="6"/>
  <c r="W75" i="6" s="1"/>
  <c r="P75" i="6"/>
  <c r="V75" i="6" s="1"/>
  <c r="O75" i="6"/>
  <c r="U75" i="6" s="1"/>
  <c r="N75" i="6"/>
  <c r="T75" i="6" s="1"/>
  <c r="R74" i="6"/>
  <c r="X74" i="6" s="1"/>
  <c r="Q74" i="6"/>
  <c r="W74" i="6" s="1"/>
  <c r="P74" i="6"/>
  <c r="V74" i="6" s="1"/>
  <c r="O74" i="6"/>
  <c r="U74" i="6" s="1"/>
  <c r="N74" i="6"/>
  <c r="T74" i="6" s="1"/>
  <c r="R73" i="6"/>
  <c r="X73" i="6" s="1"/>
  <c r="Q73" i="6"/>
  <c r="W73" i="6" s="1"/>
  <c r="P73" i="6"/>
  <c r="V73" i="6" s="1"/>
  <c r="O73" i="6"/>
  <c r="U73" i="6" s="1"/>
  <c r="N73" i="6"/>
  <c r="T73" i="6" s="1"/>
  <c r="R72" i="6"/>
  <c r="X72" i="6" s="1"/>
  <c r="Q72" i="6"/>
  <c r="W72" i="6" s="1"/>
  <c r="P72" i="6"/>
  <c r="V72" i="6" s="1"/>
  <c r="O72" i="6"/>
  <c r="U72" i="6" s="1"/>
  <c r="N72" i="6"/>
  <c r="T72" i="6" s="1"/>
  <c r="R71" i="6"/>
  <c r="X71" i="6" s="1"/>
  <c r="Q71" i="6"/>
  <c r="W71" i="6" s="1"/>
  <c r="P71" i="6"/>
  <c r="V71" i="6" s="1"/>
  <c r="O71" i="6"/>
  <c r="U71" i="6" s="1"/>
  <c r="N71" i="6"/>
  <c r="T71" i="6" s="1"/>
  <c r="R70" i="6"/>
  <c r="X70" i="6" s="1"/>
  <c r="Q70" i="6"/>
  <c r="W70" i="6" s="1"/>
  <c r="P70" i="6"/>
  <c r="V70" i="6" s="1"/>
  <c r="O70" i="6"/>
  <c r="U70" i="6" s="1"/>
  <c r="N70" i="6"/>
  <c r="T70" i="6" s="1"/>
  <c r="R69" i="6"/>
  <c r="X69" i="6" s="1"/>
  <c r="Q69" i="6"/>
  <c r="W69" i="6" s="1"/>
  <c r="P69" i="6"/>
  <c r="V69" i="6" s="1"/>
  <c r="O69" i="6"/>
  <c r="U69" i="6" s="1"/>
  <c r="N69" i="6"/>
  <c r="T69" i="6" s="1"/>
  <c r="R68" i="6"/>
  <c r="X68" i="6" s="1"/>
  <c r="Q68" i="6"/>
  <c r="W68" i="6" s="1"/>
  <c r="P68" i="6"/>
  <c r="V68" i="6" s="1"/>
  <c r="O68" i="6"/>
  <c r="U68" i="6" s="1"/>
  <c r="N68" i="6"/>
  <c r="T68" i="6" s="1"/>
  <c r="R67" i="6"/>
  <c r="X67" i="6" s="1"/>
  <c r="Q67" i="6"/>
  <c r="W67" i="6" s="1"/>
  <c r="P67" i="6"/>
  <c r="V67" i="6" s="1"/>
  <c r="O67" i="6"/>
  <c r="U67" i="6" s="1"/>
  <c r="N67" i="6"/>
  <c r="T67" i="6" s="1"/>
  <c r="R66" i="6"/>
  <c r="X66" i="6" s="1"/>
  <c r="Q66" i="6"/>
  <c r="W66" i="6" s="1"/>
  <c r="P66" i="6"/>
  <c r="V66" i="6" s="1"/>
  <c r="O66" i="6"/>
  <c r="U66" i="6" s="1"/>
  <c r="N66" i="6"/>
  <c r="T66" i="6" s="1"/>
  <c r="R65" i="6"/>
  <c r="X65" i="6" s="1"/>
  <c r="Q65" i="6"/>
  <c r="W65" i="6" s="1"/>
  <c r="P65" i="6"/>
  <c r="V65" i="6" s="1"/>
  <c r="O65" i="6"/>
  <c r="U65" i="6" s="1"/>
  <c r="N65" i="6"/>
  <c r="T65" i="6" s="1"/>
  <c r="R64" i="6"/>
  <c r="X64" i="6" s="1"/>
  <c r="Q64" i="6"/>
  <c r="W64" i="6" s="1"/>
  <c r="P64" i="6"/>
  <c r="V64" i="6" s="1"/>
  <c r="O64" i="6"/>
  <c r="U64" i="6" s="1"/>
  <c r="N64" i="6"/>
  <c r="T64" i="6" s="1"/>
  <c r="R63" i="6"/>
  <c r="X63" i="6" s="1"/>
  <c r="Q63" i="6"/>
  <c r="W63" i="6" s="1"/>
  <c r="P63" i="6"/>
  <c r="V63" i="6" s="1"/>
  <c r="O63" i="6"/>
  <c r="U63" i="6" s="1"/>
  <c r="N63" i="6"/>
  <c r="T63" i="6" s="1"/>
  <c r="R62" i="6"/>
  <c r="X62" i="6" s="1"/>
  <c r="Q62" i="6"/>
  <c r="W62" i="6" s="1"/>
  <c r="P62" i="6"/>
  <c r="V62" i="6" s="1"/>
  <c r="O62" i="6"/>
  <c r="U62" i="6" s="1"/>
  <c r="N62" i="6"/>
  <c r="T62" i="6" s="1"/>
  <c r="R61" i="6"/>
  <c r="X61" i="6" s="1"/>
  <c r="Q61" i="6"/>
  <c r="W61" i="6" s="1"/>
  <c r="P61" i="6"/>
  <c r="V61" i="6" s="1"/>
  <c r="O61" i="6"/>
  <c r="U61" i="6" s="1"/>
  <c r="N61" i="6"/>
  <c r="T61" i="6" s="1"/>
  <c r="X60" i="6"/>
  <c r="R60" i="6"/>
  <c r="Q60" i="6"/>
  <c r="W60" i="6" s="1"/>
  <c r="P60" i="6"/>
  <c r="V60" i="6" s="1"/>
  <c r="O60" i="6"/>
  <c r="U60" i="6" s="1"/>
  <c r="N60" i="6"/>
  <c r="T60" i="6" s="1"/>
  <c r="X59" i="6"/>
  <c r="W59" i="6"/>
  <c r="V59" i="6"/>
  <c r="U59" i="6"/>
  <c r="T59" i="6"/>
  <c r="R59" i="6"/>
  <c r="Q59" i="6"/>
  <c r="P59" i="6"/>
  <c r="O59" i="6"/>
  <c r="N59" i="6"/>
  <c r="G27" i="5"/>
  <c r="G26" i="5"/>
  <c r="G25" i="5"/>
  <c r="G24" i="5"/>
  <c r="G23" i="5"/>
  <c r="G22" i="5"/>
  <c r="G21" i="5"/>
  <c r="G20" i="5"/>
  <c r="G19" i="5"/>
  <c r="G18" i="5"/>
  <c r="G17" i="5"/>
  <c r="G16" i="5"/>
  <c r="T39" i="5"/>
  <c r="O27" i="5"/>
  <c r="J39" i="5" s="1"/>
  <c r="O39" i="5" s="1"/>
  <c r="N27" i="5"/>
  <c r="S27" i="5" s="1"/>
  <c r="N39" i="5" s="1"/>
  <c r="S39" i="5" s="1"/>
  <c r="M27" i="5"/>
  <c r="R27" i="5" s="1"/>
  <c r="M39" i="5" s="1"/>
  <c r="R39" i="5" s="1"/>
  <c r="L27" i="5"/>
  <c r="Q27" i="5" s="1"/>
  <c r="L39" i="5" s="1"/>
  <c r="Q39" i="5" s="1"/>
  <c r="K27" i="5"/>
  <c r="P27" i="5" s="1"/>
  <c r="K39" i="5" s="1"/>
  <c r="P39" i="5" s="1"/>
  <c r="J27" i="5"/>
  <c r="I27" i="5"/>
  <c r="I39" i="5" s="1"/>
  <c r="T38" i="5"/>
  <c r="S26" i="5"/>
  <c r="N38" i="5" s="1"/>
  <c r="S38" i="5" s="1"/>
  <c r="R26" i="5"/>
  <c r="M38" i="5" s="1"/>
  <c r="R38" i="5" s="1"/>
  <c r="Q26" i="5"/>
  <c r="L38" i="5" s="1"/>
  <c r="Q38" i="5" s="1"/>
  <c r="N26" i="5"/>
  <c r="M26" i="5"/>
  <c r="L26" i="5"/>
  <c r="K26" i="5"/>
  <c r="P26" i="5" s="1"/>
  <c r="K38" i="5" s="1"/>
  <c r="P38" i="5" s="1"/>
  <c r="J26" i="5"/>
  <c r="O26" i="5" s="1"/>
  <c r="J38" i="5" s="1"/>
  <c r="O38" i="5" s="1"/>
  <c r="I26" i="5"/>
  <c r="I38" i="5" s="1"/>
  <c r="T37" i="5"/>
  <c r="P25" i="5"/>
  <c r="K37" i="5" s="1"/>
  <c r="P37" i="5" s="1"/>
  <c r="O25" i="5"/>
  <c r="J37" i="5" s="1"/>
  <c r="O37" i="5" s="1"/>
  <c r="N25" i="5"/>
  <c r="S25" i="5" s="1"/>
  <c r="N37" i="5" s="1"/>
  <c r="S37" i="5" s="1"/>
  <c r="M25" i="5"/>
  <c r="R25" i="5" s="1"/>
  <c r="M37" i="5" s="1"/>
  <c r="R37" i="5" s="1"/>
  <c r="L25" i="5"/>
  <c r="Q25" i="5" s="1"/>
  <c r="L37" i="5" s="1"/>
  <c r="Q37" i="5" s="1"/>
  <c r="K25" i="5"/>
  <c r="J25" i="5"/>
  <c r="I25" i="5"/>
  <c r="I37" i="5" s="1"/>
  <c r="T36" i="5"/>
  <c r="S24" i="5"/>
  <c r="N36" i="5" s="1"/>
  <c r="S36" i="5" s="1"/>
  <c r="R24" i="5"/>
  <c r="M36" i="5" s="1"/>
  <c r="R36" i="5" s="1"/>
  <c r="Q24" i="5"/>
  <c r="L36" i="5" s="1"/>
  <c r="Q36" i="5" s="1"/>
  <c r="N24" i="5"/>
  <c r="M24" i="5"/>
  <c r="L24" i="5"/>
  <c r="K24" i="5"/>
  <c r="P24" i="5" s="1"/>
  <c r="K36" i="5" s="1"/>
  <c r="P36" i="5" s="1"/>
  <c r="J24" i="5"/>
  <c r="O24" i="5" s="1"/>
  <c r="J36" i="5" s="1"/>
  <c r="O36" i="5" s="1"/>
  <c r="I24" i="5"/>
  <c r="I36" i="5" s="1"/>
  <c r="T35" i="5"/>
  <c r="P23" i="5"/>
  <c r="K35" i="5" s="1"/>
  <c r="P35" i="5" s="1"/>
  <c r="O23" i="5"/>
  <c r="J35" i="5" s="1"/>
  <c r="O35" i="5" s="1"/>
  <c r="N23" i="5"/>
  <c r="S23" i="5" s="1"/>
  <c r="N35" i="5" s="1"/>
  <c r="S35" i="5" s="1"/>
  <c r="M23" i="5"/>
  <c r="R23" i="5" s="1"/>
  <c r="M35" i="5" s="1"/>
  <c r="R35" i="5" s="1"/>
  <c r="L23" i="5"/>
  <c r="Q23" i="5" s="1"/>
  <c r="L35" i="5" s="1"/>
  <c r="Q35" i="5" s="1"/>
  <c r="K23" i="5"/>
  <c r="J23" i="5"/>
  <c r="I23" i="5"/>
  <c r="I35" i="5" s="1"/>
  <c r="T34" i="5"/>
  <c r="S22" i="5"/>
  <c r="N34" i="5" s="1"/>
  <c r="S34" i="5" s="1"/>
  <c r="R22" i="5"/>
  <c r="M34" i="5" s="1"/>
  <c r="R34" i="5" s="1"/>
  <c r="Q22" i="5"/>
  <c r="L34" i="5" s="1"/>
  <c r="Q34" i="5" s="1"/>
  <c r="N22" i="5"/>
  <c r="M22" i="5"/>
  <c r="L22" i="5"/>
  <c r="K22" i="5"/>
  <c r="P22" i="5" s="1"/>
  <c r="K34" i="5" s="1"/>
  <c r="P34" i="5" s="1"/>
  <c r="J22" i="5"/>
  <c r="O22" i="5" s="1"/>
  <c r="J34" i="5" s="1"/>
  <c r="O34" i="5" s="1"/>
  <c r="I22" i="5"/>
  <c r="I34" i="5" s="1"/>
  <c r="T33" i="5"/>
  <c r="P21" i="5"/>
  <c r="K33" i="5" s="1"/>
  <c r="P33" i="5" s="1"/>
  <c r="O21" i="5"/>
  <c r="J33" i="5" s="1"/>
  <c r="O33" i="5" s="1"/>
  <c r="N21" i="5"/>
  <c r="S21" i="5" s="1"/>
  <c r="N33" i="5" s="1"/>
  <c r="S33" i="5" s="1"/>
  <c r="M21" i="5"/>
  <c r="R21" i="5" s="1"/>
  <c r="M33" i="5" s="1"/>
  <c r="R33" i="5" s="1"/>
  <c r="L21" i="5"/>
  <c r="Q21" i="5" s="1"/>
  <c r="L33" i="5" s="1"/>
  <c r="Q33" i="5" s="1"/>
  <c r="K21" i="5"/>
  <c r="J21" i="5"/>
  <c r="I21" i="5"/>
  <c r="I33" i="5" s="1"/>
  <c r="T32" i="5"/>
  <c r="S20" i="5"/>
  <c r="N32" i="5" s="1"/>
  <c r="S32" i="5" s="1"/>
  <c r="R20" i="5"/>
  <c r="M32" i="5" s="1"/>
  <c r="R32" i="5" s="1"/>
  <c r="Q20" i="5"/>
  <c r="L32" i="5" s="1"/>
  <c r="Q32" i="5" s="1"/>
  <c r="N20" i="5"/>
  <c r="M20" i="5"/>
  <c r="L20" i="5"/>
  <c r="K20" i="5"/>
  <c r="P20" i="5" s="1"/>
  <c r="K32" i="5" s="1"/>
  <c r="P32" i="5" s="1"/>
  <c r="J20" i="5"/>
  <c r="O20" i="5" s="1"/>
  <c r="J32" i="5" s="1"/>
  <c r="O32" i="5" s="1"/>
  <c r="I20" i="5"/>
  <c r="I32" i="5" s="1"/>
  <c r="T31" i="5"/>
  <c r="P19" i="5"/>
  <c r="K31" i="5" s="1"/>
  <c r="P31" i="5" s="1"/>
  <c r="O19" i="5"/>
  <c r="J31" i="5" s="1"/>
  <c r="O31" i="5" s="1"/>
  <c r="N19" i="5"/>
  <c r="S19" i="5" s="1"/>
  <c r="N31" i="5" s="1"/>
  <c r="S31" i="5" s="1"/>
  <c r="M19" i="5"/>
  <c r="R19" i="5" s="1"/>
  <c r="M31" i="5" s="1"/>
  <c r="R31" i="5" s="1"/>
  <c r="L19" i="5"/>
  <c r="Q19" i="5" s="1"/>
  <c r="L31" i="5" s="1"/>
  <c r="Q31" i="5" s="1"/>
  <c r="K19" i="5"/>
  <c r="J19" i="5"/>
  <c r="I19" i="5"/>
  <c r="I31" i="5" s="1"/>
  <c r="T30" i="5"/>
  <c r="S18" i="5"/>
  <c r="N30" i="5" s="1"/>
  <c r="S30" i="5" s="1"/>
  <c r="R18" i="5"/>
  <c r="M30" i="5" s="1"/>
  <c r="R30" i="5" s="1"/>
  <c r="Q18" i="5"/>
  <c r="L30" i="5" s="1"/>
  <c r="Q30" i="5" s="1"/>
  <c r="N18" i="5"/>
  <c r="M18" i="5"/>
  <c r="L18" i="5"/>
  <c r="K18" i="5"/>
  <c r="P18" i="5" s="1"/>
  <c r="K30" i="5" s="1"/>
  <c r="P30" i="5" s="1"/>
  <c r="J18" i="5"/>
  <c r="O18" i="5" s="1"/>
  <c r="J30" i="5" s="1"/>
  <c r="O30" i="5" s="1"/>
  <c r="I18" i="5"/>
  <c r="I30" i="5" s="1"/>
  <c r="T29" i="5"/>
  <c r="P17" i="5"/>
  <c r="K29" i="5" s="1"/>
  <c r="P29" i="5" s="1"/>
  <c r="O17" i="5"/>
  <c r="J29" i="5" s="1"/>
  <c r="O29" i="5" s="1"/>
  <c r="N17" i="5"/>
  <c r="S17" i="5" s="1"/>
  <c r="N29" i="5" s="1"/>
  <c r="S29" i="5" s="1"/>
  <c r="M17" i="5"/>
  <c r="R17" i="5" s="1"/>
  <c r="M29" i="5" s="1"/>
  <c r="R29" i="5" s="1"/>
  <c r="L17" i="5"/>
  <c r="Q17" i="5" s="1"/>
  <c r="L29" i="5" s="1"/>
  <c r="Q29" i="5" s="1"/>
  <c r="K17" i="5"/>
  <c r="J17" i="5"/>
  <c r="I17" i="5"/>
  <c r="I29" i="5" s="1"/>
  <c r="T28" i="5"/>
  <c r="S16" i="5"/>
  <c r="N28" i="5" s="1"/>
  <c r="S28" i="5" s="1"/>
  <c r="R16" i="5"/>
  <c r="M28" i="5" s="1"/>
  <c r="R28" i="5" s="1"/>
  <c r="Q16" i="5"/>
  <c r="L28" i="5" s="1"/>
  <c r="Q28" i="5" s="1"/>
  <c r="N16" i="5"/>
  <c r="M16" i="5"/>
  <c r="L16" i="5"/>
  <c r="K16" i="5"/>
  <c r="P16" i="5" s="1"/>
  <c r="K28" i="5" s="1"/>
  <c r="P28" i="5" s="1"/>
  <c r="J16" i="5"/>
  <c r="O16" i="5" s="1"/>
  <c r="J28" i="5" s="1"/>
  <c r="O28" i="5" s="1"/>
  <c r="I16" i="5"/>
  <c r="I28" i="5" s="1"/>
  <c r="T15" i="5"/>
  <c r="P15" i="5"/>
  <c r="O15" i="5"/>
  <c r="N15" i="5"/>
  <c r="S15" i="5" s="1"/>
  <c r="M15" i="5"/>
  <c r="R15" i="5" s="1"/>
  <c r="L15" i="5"/>
  <c r="Q15" i="5" s="1"/>
  <c r="K15" i="5"/>
  <c r="J15" i="5"/>
  <c r="I15" i="5"/>
  <c r="G13" i="5"/>
  <c r="H13" i="5" s="1"/>
  <c r="F13" i="5"/>
  <c r="E13" i="5"/>
  <c r="D13" i="5"/>
  <c r="C13" i="5"/>
  <c r="B13" i="5"/>
  <c r="G12" i="5"/>
  <c r="H12" i="5" s="1"/>
  <c r="F12" i="5"/>
  <c r="E12" i="5"/>
  <c r="D12" i="5"/>
  <c r="C12" i="5"/>
  <c r="B12" i="5"/>
  <c r="G11" i="5"/>
  <c r="H11" i="5" s="1"/>
  <c r="F11" i="5"/>
  <c r="E11" i="5"/>
  <c r="D11" i="5"/>
  <c r="C11" i="5"/>
  <c r="B11" i="5"/>
  <c r="G10" i="5"/>
  <c r="H10" i="5" s="1"/>
  <c r="F10" i="5"/>
  <c r="E10" i="5"/>
  <c r="D10" i="5"/>
  <c r="C10" i="5"/>
  <c r="B10" i="5"/>
  <c r="G9" i="5"/>
  <c r="H9" i="5" s="1"/>
  <c r="F9" i="5"/>
  <c r="E9" i="5"/>
  <c r="D9" i="5"/>
  <c r="C9" i="5"/>
  <c r="B9" i="5"/>
  <c r="G8" i="5"/>
  <c r="H8" i="5" s="1"/>
  <c r="F8" i="5"/>
  <c r="E8" i="5"/>
  <c r="D8" i="5"/>
  <c r="C8" i="5"/>
  <c r="B8" i="5"/>
  <c r="G7" i="5"/>
  <c r="H7" i="5" s="1"/>
  <c r="F7" i="5"/>
  <c r="E7" i="5"/>
  <c r="D7" i="5"/>
  <c r="C7" i="5"/>
  <c r="B7" i="5"/>
  <c r="G6" i="5"/>
  <c r="H6" i="5" s="1"/>
  <c r="F6" i="5"/>
  <c r="E6" i="5"/>
  <c r="D6" i="5"/>
  <c r="C6" i="5"/>
  <c r="B6" i="5"/>
  <c r="G5" i="5"/>
  <c r="H5" i="5" s="1"/>
  <c r="F5" i="5"/>
  <c r="E5" i="5"/>
  <c r="D5" i="5"/>
  <c r="C5" i="5"/>
  <c r="B5" i="5"/>
  <c r="G4" i="5"/>
  <c r="H4" i="5" s="1"/>
  <c r="F4" i="5"/>
  <c r="E4" i="5"/>
  <c r="D4" i="5"/>
  <c r="C4" i="5"/>
  <c r="B4" i="5"/>
  <c r="G3" i="5"/>
  <c r="H3" i="5" s="1"/>
  <c r="F3" i="5"/>
  <c r="E3" i="5"/>
  <c r="D3" i="5"/>
  <c r="C3" i="5"/>
  <c r="B3" i="5"/>
  <c r="G2" i="5"/>
  <c r="H2" i="5" s="1"/>
  <c r="F2" i="5"/>
  <c r="E2" i="5"/>
  <c r="D2" i="5"/>
  <c r="C2" i="5"/>
  <c r="B2" i="5"/>
  <c r="X83" i="3"/>
  <c r="W83" i="3"/>
  <c r="V83" i="3"/>
  <c r="U83" i="3"/>
  <c r="T83" i="3"/>
  <c r="X82" i="3"/>
  <c r="W82" i="3"/>
  <c r="V82" i="3"/>
  <c r="U82" i="3"/>
  <c r="T82" i="3"/>
  <c r="X81" i="3"/>
  <c r="W81" i="3"/>
  <c r="V81" i="3"/>
  <c r="U81" i="3"/>
  <c r="T81" i="3"/>
  <c r="X80" i="3"/>
  <c r="W80" i="3"/>
  <c r="V80" i="3"/>
  <c r="U80" i="3"/>
  <c r="T80" i="3"/>
  <c r="X79" i="3"/>
  <c r="W79" i="3"/>
  <c r="V79" i="3"/>
  <c r="U79" i="3"/>
  <c r="T79" i="3"/>
  <c r="X78" i="3"/>
  <c r="W78" i="3"/>
  <c r="V78" i="3"/>
  <c r="U78" i="3"/>
  <c r="T78" i="3"/>
  <c r="X77" i="3"/>
  <c r="W77" i="3"/>
  <c r="V77" i="3"/>
  <c r="U77" i="3"/>
  <c r="T77" i="3"/>
  <c r="X76" i="3"/>
  <c r="W76" i="3"/>
  <c r="V76" i="3"/>
  <c r="U76" i="3"/>
  <c r="T76" i="3"/>
  <c r="X75" i="3"/>
  <c r="W75" i="3"/>
  <c r="V75" i="3"/>
  <c r="U75" i="3"/>
  <c r="T75" i="3"/>
  <c r="X74" i="3"/>
  <c r="W74" i="3"/>
  <c r="V74" i="3"/>
  <c r="U74" i="3"/>
  <c r="T74" i="3"/>
  <c r="X73" i="3"/>
  <c r="W73" i="3"/>
  <c r="V73" i="3"/>
  <c r="U73" i="3"/>
  <c r="T73" i="3"/>
  <c r="X72" i="3"/>
  <c r="W72" i="3"/>
  <c r="V72" i="3"/>
  <c r="U72" i="3"/>
  <c r="T72" i="3"/>
  <c r="X71" i="3"/>
  <c r="W71" i="3"/>
  <c r="V71" i="3"/>
  <c r="U71" i="3"/>
  <c r="T71" i="3"/>
  <c r="X70" i="3"/>
  <c r="W70" i="3"/>
  <c r="V70" i="3"/>
  <c r="U70" i="3"/>
  <c r="T70" i="3"/>
  <c r="X69" i="3"/>
  <c r="W69" i="3"/>
  <c r="V69" i="3"/>
  <c r="U69" i="3"/>
  <c r="T69" i="3"/>
  <c r="X68" i="3"/>
  <c r="W68" i="3"/>
  <c r="V68" i="3"/>
  <c r="U68" i="3"/>
  <c r="T68" i="3"/>
  <c r="X67" i="3"/>
  <c r="W67" i="3"/>
  <c r="V67" i="3"/>
  <c r="U67" i="3"/>
  <c r="T67" i="3"/>
  <c r="X66" i="3"/>
  <c r="W66" i="3"/>
  <c r="V66" i="3"/>
  <c r="U66" i="3"/>
  <c r="T66" i="3"/>
  <c r="X65" i="3"/>
  <c r="W65" i="3"/>
  <c r="V65" i="3"/>
  <c r="U65" i="3"/>
  <c r="T65" i="3"/>
  <c r="X64" i="3"/>
  <c r="W64" i="3"/>
  <c r="V64" i="3"/>
  <c r="U64" i="3"/>
  <c r="T64" i="3"/>
  <c r="X63" i="3"/>
  <c r="W63" i="3"/>
  <c r="V63" i="3"/>
  <c r="U63" i="3"/>
  <c r="T63" i="3"/>
  <c r="X62" i="3"/>
  <c r="W62" i="3"/>
  <c r="V62" i="3"/>
  <c r="U62" i="3"/>
  <c r="T62" i="3"/>
  <c r="X61" i="3"/>
  <c r="W61" i="3"/>
  <c r="V61" i="3"/>
  <c r="U61" i="3"/>
  <c r="T61" i="3"/>
  <c r="X60" i="3"/>
  <c r="W60" i="3"/>
  <c r="V60" i="3"/>
  <c r="U60" i="3"/>
  <c r="T60" i="3"/>
  <c r="X59" i="3"/>
  <c r="W59" i="3"/>
  <c r="V59" i="3"/>
  <c r="U59" i="3"/>
  <c r="T59" i="3"/>
  <c r="R83" i="3"/>
  <c r="Q83" i="3"/>
  <c r="P83" i="3"/>
  <c r="O83" i="3"/>
  <c r="N83" i="3"/>
  <c r="R82" i="3"/>
  <c r="Q82" i="3"/>
  <c r="P82" i="3"/>
  <c r="O82" i="3"/>
  <c r="N82" i="3"/>
  <c r="R81" i="3"/>
  <c r="Q81" i="3"/>
  <c r="P81" i="3"/>
  <c r="O81" i="3"/>
  <c r="N81" i="3"/>
  <c r="R80" i="3"/>
  <c r="Q80" i="3"/>
  <c r="P80" i="3"/>
  <c r="O80" i="3"/>
  <c r="N80" i="3"/>
  <c r="R79" i="3"/>
  <c r="Q79" i="3"/>
  <c r="P79" i="3"/>
  <c r="O79" i="3"/>
  <c r="N79" i="3"/>
  <c r="R78" i="3"/>
  <c r="Q78" i="3"/>
  <c r="P78" i="3"/>
  <c r="O78" i="3"/>
  <c r="N78" i="3"/>
  <c r="R77" i="3"/>
  <c r="Q77" i="3"/>
  <c r="P77" i="3"/>
  <c r="O77" i="3"/>
  <c r="N77" i="3"/>
  <c r="R76" i="3"/>
  <c r="Q76" i="3"/>
  <c r="P76" i="3"/>
  <c r="O76" i="3"/>
  <c r="N76" i="3"/>
  <c r="R75" i="3"/>
  <c r="Q75" i="3"/>
  <c r="P75" i="3"/>
  <c r="O75" i="3"/>
  <c r="N75" i="3"/>
  <c r="R74" i="3"/>
  <c r="Q74" i="3"/>
  <c r="P74" i="3"/>
  <c r="O74" i="3"/>
  <c r="N74" i="3"/>
  <c r="R73" i="3"/>
  <c r="Q73" i="3"/>
  <c r="P73" i="3"/>
  <c r="O73" i="3"/>
  <c r="N73" i="3"/>
  <c r="R72" i="3"/>
  <c r="Q72" i="3"/>
  <c r="P72" i="3"/>
  <c r="O72" i="3"/>
  <c r="N72" i="3"/>
  <c r="R71" i="3"/>
  <c r="Q71" i="3"/>
  <c r="P71" i="3"/>
  <c r="O71" i="3"/>
  <c r="N71" i="3"/>
  <c r="R70" i="3"/>
  <c r="Q70" i="3"/>
  <c r="P70" i="3"/>
  <c r="O70" i="3"/>
  <c r="N70" i="3"/>
  <c r="R69" i="3"/>
  <c r="Q69" i="3"/>
  <c r="P69" i="3"/>
  <c r="O69" i="3"/>
  <c r="N69" i="3"/>
  <c r="R68" i="3"/>
  <c r="Q68" i="3"/>
  <c r="P68" i="3"/>
  <c r="O68" i="3"/>
  <c r="N68" i="3"/>
  <c r="R67" i="3"/>
  <c r="Q67" i="3"/>
  <c r="P67" i="3"/>
  <c r="O67" i="3"/>
  <c r="N67" i="3"/>
  <c r="R66" i="3"/>
  <c r="Q66" i="3"/>
  <c r="P66" i="3"/>
  <c r="O66" i="3"/>
  <c r="N66" i="3"/>
  <c r="R65" i="3"/>
  <c r="Q65" i="3"/>
  <c r="P65" i="3"/>
  <c r="O65" i="3"/>
  <c r="N65" i="3"/>
  <c r="R64" i="3"/>
  <c r="Q64" i="3"/>
  <c r="P64" i="3"/>
  <c r="O64" i="3"/>
  <c r="N64" i="3"/>
  <c r="R63" i="3"/>
  <c r="Q63" i="3"/>
  <c r="P63" i="3"/>
  <c r="O63" i="3"/>
  <c r="N63" i="3"/>
  <c r="R62" i="3"/>
  <c r="Q62" i="3"/>
  <c r="P62" i="3"/>
  <c r="O62" i="3"/>
  <c r="N62" i="3"/>
  <c r="R61" i="3"/>
  <c r="Q61" i="3"/>
  <c r="P61" i="3"/>
  <c r="O61" i="3"/>
  <c r="N61" i="3"/>
  <c r="R60" i="3"/>
  <c r="Q60" i="3"/>
  <c r="P60" i="3"/>
  <c r="O60" i="3"/>
  <c r="N60" i="3"/>
  <c r="R59" i="3"/>
  <c r="Q59" i="3"/>
  <c r="P59" i="3"/>
  <c r="O59" i="3"/>
  <c r="N59" i="3"/>
  <c r="O84" i="3"/>
  <c r="N84" i="3"/>
  <c r="AB84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AC86" i="3"/>
  <c r="AC85" i="3"/>
  <c r="AB86" i="3"/>
  <c r="AA86" i="3"/>
  <c r="Z86" i="3"/>
  <c r="Y86" i="3"/>
  <c r="X86" i="3"/>
  <c r="W86" i="3"/>
  <c r="V86" i="3"/>
  <c r="U86" i="3"/>
  <c r="T86" i="3"/>
  <c r="S86" i="3"/>
  <c r="R86" i="3"/>
  <c r="Q86" i="3"/>
  <c r="AB85" i="3"/>
  <c r="AA85" i="3"/>
  <c r="Z85" i="3"/>
  <c r="Y85" i="3"/>
  <c r="X85" i="3"/>
  <c r="W85" i="3"/>
  <c r="V85" i="3"/>
  <c r="U85" i="3"/>
  <c r="T85" i="3"/>
  <c r="S85" i="3"/>
  <c r="R85" i="3"/>
  <c r="Q85" i="3"/>
  <c r="M84" i="3"/>
  <c r="AC48" i="4"/>
  <c r="M48" i="4"/>
  <c r="T39" i="1"/>
  <c r="T38" i="1"/>
  <c r="T37" i="1"/>
  <c r="T36" i="1"/>
  <c r="T35" i="1"/>
  <c r="T34" i="1"/>
  <c r="T33" i="1"/>
  <c r="T32" i="1"/>
  <c r="T31" i="1"/>
  <c r="T30" i="1"/>
  <c r="T29" i="1"/>
  <c r="T28" i="1"/>
  <c r="S39" i="1"/>
  <c r="R39" i="1"/>
  <c r="Q39" i="1"/>
  <c r="P39" i="1"/>
  <c r="O39" i="1"/>
  <c r="S38" i="1"/>
  <c r="R38" i="1"/>
  <c r="Q38" i="1"/>
  <c r="P38" i="1"/>
  <c r="O38" i="1"/>
  <c r="S37" i="1"/>
  <c r="R37" i="1"/>
  <c r="Q37" i="1"/>
  <c r="P37" i="1"/>
  <c r="O37" i="1"/>
  <c r="S36" i="1"/>
  <c r="R36" i="1"/>
  <c r="Q36" i="1"/>
  <c r="P36" i="1"/>
  <c r="O36" i="1"/>
  <c r="S35" i="1"/>
  <c r="R35" i="1"/>
  <c r="Q35" i="1"/>
  <c r="P35" i="1"/>
  <c r="O35" i="1"/>
  <c r="S34" i="1"/>
  <c r="R34" i="1"/>
  <c r="Q34" i="1"/>
  <c r="P34" i="1"/>
  <c r="O34" i="1"/>
  <c r="S33" i="1"/>
  <c r="R33" i="1"/>
  <c r="Q33" i="1"/>
  <c r="P33" i="1"/>
  <c r="O33" i="1"/>
  <c r="S32" i="1"/>
  <c r="R32" i="1"/>
  <c r="Q32" i="1"/>
  <c r="P32" i="1"/>
  <c r="O32" i="1"/>
  <c r="S31" i="1"/>
  <c r="R31" i="1"/>
  <c r="Q31" i="1"/>
  <c r="P31" i="1"/>
  <c r="O31" i="1"/>
  <c r="S30" i="1"/>
  <c r="R30" i="1"/>
  <c r="Q30" i="1"/>
  <c r="P30" i="1"/>
  <c r="O30" i="1"/>
  <c r="S29" i="1"/>
  <c r="R29" i="1"/>
  <c r="Q29" i="1"/>
  <c r="P29" i="1"/>
  <c r="O29" i="1"/>
  <c r="S28" i="1"/>
  <c r="R28" i="1"/>
  <c r="Q28" i="1"/>
  <c r="P28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O28" i="1"/>
  <c r="I39" i="1"/>
  <c r="I38" i="1"/>
  <c r="I37" i="1"/>
  <c r="I36" i="1"/>
  <c r="I35" i="1"/>
  <c r="I34" i="1"/>
  <c r="I33" i="1"/>
  <c r="I32" i="1"/>
  <c r="I31" i="1"/>
  <c r="I30" i="1"/>
  <c r="I29" i="1"/>
  <c r="I28" i="1"/>
  <c r="S27" i="1"/>
  <c r="R27" i="1"/>
  <c r="Q27" i="1"/>
  <c r="P27" i="1"/>
  <c r="O27" i="1"/>
  <c r="S26" i="1"/>
  <c r="R26" i="1"/>
  <c r="Q26" i="1"/>
  <c r="P26" i="1"/>
  <c r="O26" i="1"/>
  <c r="S25" i="1"/>
  <c r="R25" i="1"/>
  <c r="Q25" i="1"/>
  <c r="P25" i="1"/>
  <c r="O25" i="1"/>
  <c r="S24" i="1"/>
  <c r="R24" i="1"/>
  <c r="Q24" i="1"/>
  <c r="P24" i="1"/>
  <c r="O24" i="1"/>
  <c r="S23" i="1"/>
  <c r="R23" i="1"/>
  <c r="Q23" i="1"/>
  <c r="P23" i="1"/>
  <c r="O23" i="1"/>
  <c r="S22" i="1"/>
  <c r="R22" i="1"/>
  <c r="Q22" i="1"/>
  <c r="P22" i="1"/>
  <c r="O22" i="1"/>
  <c r="S21" i="1"/>
  <c r="R21" i="1"/>
  <c r="Q21" i="1"/>
  <c r="P21" i="1"/>
  <c r="O21" i="1"/>
  <c r="S20" i="1"/>
  <c r="R20" i="1"/>
  <c r="Q20" i="1"/>
  <c r="P20" i="1"/>
  <c r="O20" i="1"/>
  <c r="S19" i="1"/>
  <c r="R19" i="1"/>
  <c r="Q19" i="1"/>
  <c r="P19" i="1"/>
  <c r="O19" i="1"/>
  <c r="S18" i="1"/>
  <c r="R18" i="1"/>
  <c r="Q18" i="1"/>
  <c r="P18" i="1"/>
  <c r="O18" i="1"/>
  <c r="S17" i="1"/>
  <c r="R17" i="1"/>
  <c r="Q17" i="1"/>
  <c r="P17" i="1"/>
  <c r="O17" i="1"/>
  <c r="S16" i="1"/>
  <c r="R16" i="1"/>
  <c r="Q16" i="1"/>
  <c r="P16" i="1"/>
  <c r="O16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I27" i="1"/>
  <c r="I26" i="1"/>
  <c r="I25" i="1"/>
  <c r="I24" i="1"/>
  <c r="I23" i="1"/>
  <c r="I22" i="1"/>
  <c r="I21" i="1"/>
  <c r="I20" i="1"/>
  <c r="I19" i="1"/>
  <c r="I18" i="1"/>
  <c r="I17" i="1"/>
  <c r="I16" i="1"/>
  <c r="N15" i="1"/>
  <c r="S15" i="1" s="1"/>
  <c r="M15" i="1"/>
  <c r="R15" i="1" s="1"/>
  <c r="L15" i="1"/>
  <c r="Q15" i="1" s="1"/>
  <c r="K15" i="1"/>
  <c r="P15" i="1" s="1"/>
  <c r="J15" i="1"/>
  <c r="O15" i="1" s="1"/>
  <c r="I15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G3" i="1"/>
  <c r="F3" i="1"/>
  <c r="E3" i="1"/>
  <c r="D3" i="1"/>
  <c r="C3" i="1"/>
  <c r="B3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<sst xmlns="http://schemas.openxmlformats.org/spreadsheetml/2006/main" count="3196" uniqueCount="369">
  <si>
    <t>OAM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</si>
  <si>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</si>
  <si>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</si>
  <si>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</si>
  <si>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</si>
  <si>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</si>
  <si>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</si>
  <si>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</si>
  <si>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</si>
  <si>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</si>
  <si>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</si>
  <si>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</si>
  <si>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</si>
  <si>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A1</t>
  </si>
  <si>
    <t>A2</t>
  </si>
  <si>
    <t>A3</t>
  </si>
  <si>
    <t>A4</t>
  </si>
  <si>
    <t>A5</t>
  </si>
  <si>
    <t>A6</t>
  </si>
  <si>
    <t>direct</t>
  </si>
  <si>
    <t>inverse</t>
  </si>
  <si>
    <t>Azonosító:</t>
  </si>
  <si>
    <t>Objektumok:</t>
  </si>
  <si>
    <t>Attribútumok:</t>
  </si>
  <si>
    <t>Lépcsôk:</t>
  </si>
  <si>
    <t>Eltolás:</t>
  </si>
  <si>
    <t>Leírás:</t>
  </si>
  <si>
    <t>COCO STD: 7733273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</si>
  <si>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</si>
  <si>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</si>
  <si>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</si>
  <si>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</si>
  <si>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</si>
  <si>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</si>
  <si>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</si>
  <si>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</si>
  <si>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</si>
  <si>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</si>
  <si>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</si>
  <si>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</si>
  <si>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</si>
  <si>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</si>
  <si>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</si>
  <si>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</si>
  <si>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</si>
  <si>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</si>
  <si>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</si>
  <si>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</si>
  <si>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</si>
  <si>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</si>
  <si>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</si>
  <si>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</si>
  <si>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Lépcsôk(1)</t>
  </si>
  <si>
    <t>S1</t>
  </si>
  <si>
    <t>(52.4+0)/(2)=26.2</t>
  </si>
  <si>
    <t>(0+226.6)/(2)=113.3</t>
  </si>
  <si>
    <t>(259.8+15)/(2)=137.35</t>
  </si>
  <si>
    <t>(68.4+0)/(2)=34.2</t>
  </si>
  <si>
    <t>(42.8+422.3)/(2)=232.5</t>
  </si>
  <si>
    <t>(7.5+0)/(2)=3.75</t>
  </si>
  <si>
    <t>(0+264.1)/(2)=132.05</t>
  </si>
  <si>
    <t>(23.5+0)/(2)=11.75</t>
  </si>
  <si>
    <t>S2</t>
  </si>
  <si>
    <t>(40.6+15)/(2)=27.8</t>
  </si>
  <si>
    <t>S3</t>
  </si>
  <si>
    <t>(0+15)/(2)=7.5</t>
  </si>
  <si>
    <t>(0+0)/(2)=0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</si>
  <si>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</si>
  <si>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</si>
  <si>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</si>
  <si>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</si>
  <si>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</si>
  <si>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</si>
  <si>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</si>
  <si>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</si>
  <si>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</si>
  <si>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</si>
  <si>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</si>
  <si>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</si>
  <si>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</si>
  <si>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</si>
  <si>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</si>
  <si>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</si>
  <si>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</si>
  <si>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</si>
  <si>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</si>
  <si>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</si>
  <si>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</si>
  <si>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</si>
  <si>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</si>
  <si>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</si>
  <si>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</si>
  <si>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</si>
  <si>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</si>
  <si>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</si>
  <si>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</si>
  <si>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</si>
  <si>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</si>
  <si>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</si>
  <si>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</si>
  <si>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</si>
  <si>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</si>
  <si>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</si>
  <si>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</si>
  <si>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</si>
  <si>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STD: 4717360</t>
  </si>
  <si>
    <t>(49.8+0)/(2)=24.9</t>
  </si>
  <si>
    <t>(0+90.5)/(2)=45.25</t>
  </si>
  <si>
    <t>(299+59)/(2)=179</t>
  </si>
  <si>
    <t>(80.3+0)/(2)=40.15</t>
  </si>
  <si>
    <t>(70.2+676.3)/(2)=373.25</t>
  </si>
  <si>
    <t>(215.6+125.1)/(2)=170.35</t>
  </si>
  <si>
    <t>(0+101.7)/(2)=50.85</t>
  </si>
  <si>
    <t>(83.4+14.2)/(2)=48.8</t>
  </si>
  <si>
    <t>(22.4+0)/(2)=11.2</t>
  </si>
  <si>
    <t>(602.1+602.1)/(2)=602.1</t>
  </si>
  <si>
    <t>(68.1+0)/(2)=34.05</t>
  </si>
  <si>
    <t>(0+149.5)/(2)=74.75</t>
  </si>
  <si>
    <t>S12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</si>
  <si>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</si>
  <si>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</si>
  <si>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COCO STD: 4593669</t>
  </si>
  <si>
    <t>(296+304.1)/(2)=300.05</t>
  </si>
  <si>
    <t>(0+72.2)/(2)=36.1</t>
  </si>
  <si>
    <t>(72.2+0)/(2)=36.1</t>
  </si>
  <si>
    <t>(602.1+423.1)/(2)=512.6</t>
  </si>
  <si>
    <t>(299+208.5)/(2)=253.75</t>
  </si>
  <si>
    <t>(70.2+705.8)/(2)=388</t>
  </si>
  <si>
    <t>(215.6+304.1)/(2)=259.85</t>
  </si>
  <si>
    <t>*1000000</t>
  </si>
  <si>
    <t>COCO STD: 1766648</t>
  </si>
  <si>
    <t>(68476.3+160087.2)/(2)=114281.75</t>
  </si>
  <si>
    <t>(26547.9+74013.9)/(2)=50280.85</t>
  </si>
  <si>
    <t>(0+520326.1)/(2)=260163.05</t>
  </si>
  <si>
    <t>(7574.6+88460.5)/(2)=48017.55</t>
  </si>
  <si>
    <t>(12290.8+260851.1)/(2)=136570.95</t>
  </si>
  <si>
    <t>(0+446312.3)/(2)=223156.15</t>
  </si>
  <si>
    <t>(0+373721.4)/(2)=186860.7</t>
  </si>
  <si>
    <t>(0+260851.1)/(2)=130425.55</t>
  </si>
  <si>
    <t>(68476.3+0)/(2)=34238.15</t>
  </si>
  <si>
    <t>(0+156581.7)/(2)=78290.85</t>
  </si>
  <si>
    <t>(7574.6+0)/(2)=3787.3</t>
  </si>
  <si>
    <t>(26547.9+0)/(2)=13273.95</t>
  </si>
  <si>
    <t>COCO STD: 7216230</t>
  </si>
  <si>
    <t>(126867.7+126867.7)/(2)=126867.7</t>
  </si>
  <si>
    <t>(72882.3+72882.3)/(2)=72882.25</t>
  </si>
  <si>
    <t>(723450.7+825798.3)/(2)=774624.5</t>
  </si>
  <si>
    <t>(389467.2+271376.4)/(2)=330421.75</t>
  </si>
  <si>
    <t>(81308.7+480876.7)/(2)=281092.7</t>
  </si>
  <si>
    <t>(27041.8+397524)/(2)=212282.9</t>
  </si>
  <si>
    <t>(639251.8+150678.8)/(2)=394965.25</t>
  </si>
  <si>
    <t>(15743.2+0)/(2)=7871.6</t>
  </si>
  <si>
    <t>(665923+768270.6)/(2)=717096.85</t>
  </si>
  <si>
    <t>(0+118090.8)/(2)=59045.4</t>
  </si>
  <si>
    <t>(102347.6+0)/(2)=51173.8</t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</si>
  <si>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</si>
  <si>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COCO STD: 4173960</t>
  </si>
  <si>
    <t>(54266.9+480876.7)/(2)=267571.8</t>
  </si>
  <si>
    <t>(0+397524)/(2)=198762</t>
  </si>
  <si>
    <t>(27041.8+0)/(2)=13520.9</t>
  </si>
  <si>
    <t>(793161.3+277546.5)/(2)=535353.85</t>
  </si>
  <si>
    <t>(99924.1+72882.3)/(2)=86403.15</t>
  </si>
  <si>
    <t>(362425.4+271376.4)/(2)=316900.9</t>
  </si>
  <si>
    <t>(666293.6+150678.8)/(2)=408486.15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</si>
  <si>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</si>
  <si>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Teszt</t>
  </si>
  <si>
    <t>COCO MCM: Teszt</t>
  </si>
  <si>
    <t>(81189+604469)/(2)=342829</t>
  </si>
  <si>
    <t>(461669+461669)/(2)=461669</t>
  </si>
  <si>
    <t>(27002+126488)/(2)=76745</t>
  </si>
  <si>
    <t>(27002+27002)/(2)=27002</t>
  </si>
  <si>
    <t>(136417+136417)/(2)=136417</t>
  </si>
  <si>
    <t>(263098+263098)/(2)=263098</t>
  </si>
  <si>
    <t>(528896+528896)/(2)=528896</t>
  </si>
  <si>
    <t>(117917+117917)/(2)=117917</t>
  </si>
  <si>
    <t>(388894+388894)/(2)=388894</t>
  </si>
  <si>
    <t>(251758+251758)/(2)=251758</t>
  </si>
  <si>
    <t>(102197+102197)/(2)=102197</t>
  </si>
  <si>
    <t>(251758+351244)/(2)=301501</t>
  </si>
  <si>
    <t>COCO:MCM</t>
  </si>
  <si>
    <t>Maximális memória használat: 1.39 Mb</t>
  </si>
  <si>
    <t>A futtatás idôtartama: 0.05 mp (0 p)</t>
  </si>
  <si>
    <t>(0+18)/(1)=18</t>
  </si>
  <si>
    <t>(0+47)/(1)=47</t>
  </si>
  <si>
    <t>(0+0)/(1)=0</t>
  </si>
  <si>
    <t>(0+53)/(1)=53</t>
  </si>
  <si>
    <t>(0+22)/(1)=22</t>
  </si>
  <si>
    <t>(0+355)/(1)=355</t>
  </si>
  <si>
    <t>(0+35)/(1)=35</t>
  </si>
  <si>
    <t>(0+320)/(1)=320</t>
  </si>
  <si>
    <t>(0+459)/(1)=459</t>
  </si>
  <si>
    <t>(0+259)/(1)=259</t>
  </si>
  <si>
    <t>(0+298)/(1)=298</t>
  </si>
  <si>
    <t>(0+54)/(1)=54</t>
  </si>
  <si>
    <t>(0+294)/(1)=294</t>
  </si>
  <si>
    <t>(0+455)/(1)=455</t>
  </si>
  <si>
    <t>(0+89)/(1)=89</t>
  </si>
  <si>
    <t>(0+212)/(1)=212</t>
  </si>
  <si>
    <t>(0+122)/(1)=122</t>
  </si>
  <si>
    <t>(0+90)/(1)=90</t>
  </si>
  <si>
    <t>A futtatás idôtartama: 0.04 mp (0 p)</t>
  </si>
  <si>
    <t>COCO Y0: 8925496</t>
  </si>
  <si>
    <t>(0+16.4)/(1)=16.4</t>
  </si>
  <si>
    <t>(0+193)/(1)=193</t>
  </si>
  <si>
    <t>(0+26.5)/(1)=26.5</t>
  </si>
  <si>
    <t>(0+298.8)/(1)=298.8</t>
  </si>
  <si>
    <t>(0+42.9)/(1)=42.9</t>
  </si>
  <si>
    <t>(0+15.7)/(1)=15.7</t>
  </si>
  <si>
    <t>(0+192.3)/(1)=192.3</t>
  </si>
  <si>
    <t>(0+25.7)/(1)=25.7</t>
  </si>
  <si>
    <t>(0+298.1)/(1)=298.1</t>
  </si>
  <si>
    <t>(0+42.2)/(1)=42.2</t>
  </si>
  <si>
    <t>(0+15)/(1)=15</t>
  </si>
  <si>
    <t>(0+191.6)/(1)=191.6</t>
  </si>
  <si>
    <t>(0+25)/(1)=25</t>
  </si>
  <si>
    <t>(0+41.5)/(1)=41.5</t>
  </si>
  <si>
    <t>(0+14.3)/(1)=14.3</t>
  </si>
  <si>
    <t>(0+190.9)/(1)=190.9</t>
  </si>
  <si>
    <t>(0+24.3)/(1)=24.3</t>
  </si>
  <si>
    <t>(0+40.7)/(1)=40.7</t>
  </si>
  <si>
    <t>(0+13.6)/(1)=13.6</t>
  </si>
  <si>
    <t>(0+190.2)/(1)=190.2</t>
  </si>
  <si>
    <t>(0+40)/(1)=40</t>
  </si>
  <si>
    <t>(0+12.9)/(1)=12.9</t>
  </si>
  <si>
    <t>(0+189.4)/(1)=189.4</t>
  </si>
  <si>
    <t>(0+39.3)/(1)=39.3</t>
  </si>
  <si>
    <t>(0+12.2)/(1)=12.2</t>
  </si>
  <si>
    <t>(0+188.7)/(1)=188.7</t>
  </si>
  <si>
    <t>(0+38.6)/(1)=38.6</t>
  </si>
  <si>
    <t>(0+11.4)/(1)=11.4</t>
  </si>
  <si>
    <t>(0+188)/(1)=188</t>
  </si>
  <si>
    <t>(0+37.9)/(1)=37.9</t>
  </si>
  <si>
    <t>(0+10.7)/(1)=10.7</t>
  </si>
  <si>
    <t>(0+187.3)/(1)=187.3</t>
  </si>
  <si>
    <t>(0+37.2)/(1)=37.2</t>
  </si>
  <si>
    <t>(0+10)/(1)=10</t>
  </si>
  <si>
    <t>(0+9.3)/(1)=9.3</t>
  </si>
  <si>
    <t>(0+8.6)/(1)=8.6</t>
  </si>
  <si>
    <t>(0+7.9)/(1)=7.9</t>
  </si>
  <si>
    <t>(0+7.1)/(1)=7.1</t>
  </si>
  <si>
    <t>(0+6.4)/(1)=6.4</t>
  </si>
  <si>
    <t>(0+5.7)/(1)=5.7</t>
  </si>
  <si>
    <t>(0+5)/(1)=5</t>
  </si>
  <si>
    <t>(0+4.3)/(1)=4.3</t>
  </si>
  <si>
    <t>(0+3.6)/(1)=3.6</t>
  </si>
  <si>
    <t>(0+2.9)/(1)=2.9</t>
  </si>
  <si>
    <t>(0+2.1)/(1)=2.1</t>
  </si>
  <si>
    <t>(0+1.4)/(1)=1.4</t>
  </si>
  <si>
    <t>(0+0.7)/(1)=0.7</t>
  </si>
  <si>
    <t>COCO:Y0</t>
  </si>
  <si>
    <r>
      <t>A futtatás idôtartama: </t>
    </r>
    <r>
      <rPr>
        <b/>
        <sz val="7"/>
        <color rgb="FF333333"/>
        <rFont val="Verdana"/>
        <family val="2"/>
        <charset val="238"/>
      </rPr>
      <t>0.12 mp (0 p)</t>
    </r>
  </si>
  <si>
    <t>COCO Y0: 9716667</t>
  </si>
  <si>
    <t>(68594.9+160325.5)/(2)=114460.15</t>
  </si>
  <si>
    <t>(26611.7+29.1)/(2)=13320.4</t>
  </si>
  <si>
    <t>(29.1+446924.5)/(2)=223476.8</t>
  </si>
  <si>
    <t>(7392.2+162494.3)/(2)=84943.25</t>
  </si>
  <si>
    <t>(12557.4+261221.1)/(2)=136889.2</t>
  </si>
  <si>
    <t>(68593.6+160324.2)/(2)=114458.9</t>
  </si>
  <si>
    <t>(26610.4+27.8)/(2)=13319.1</t>
  </si>
  <si>
    <t>(27.8+374237.5)/(2)=187132.65</t>
  </si>
  <si>
    <t>(7390.9+162493)/(2)=84942</t>
  </si>
  <si>
    <t>(27.8+261219.8)/(2)=130623.8</t>
  </si>
  <si>
    <t>(68592.3+26.6)/(2)=34309.45</t>
  </si>
  <si>
    <t>(26609.1+26.6)/(2)=13317.85</t>
  </si>
  <si>
    <t>(26.6+156812.9)/(2)=78419.7</t>
  </si>
  <si>
    <t>(7389.7+73915.7)/(2)=40652.7</t>
  </si>
  <si>
    <t>(26.6+261218.5)/(2)=130622.55</t>
  </si>
  <si>
    <t>(7389.7+26.6)/(2)=3708.1</t>
  </si>
  <si>
    <t>(68591.1+25.3)/(2)=34308.2</t>
  </si>
  <si>
    <t>(26607.9+25.3)/(2)=13316.6</t>
  </si>
  <si>
    <t>(25.3+156811.6)/(2)=78418.45</t>
  </si>
  <si>
    <t>(7388.4+73914.4)/(2)=40651.4</t>
  </si>
  <si>
    <t>(25.3+261217.3)/(2)=130621.3</t>
  </si>
  <si>
    <t>(7388.4+25.3)/(2)=3706.85</t>
  </si>
  <si>
    <t>(68589.8+24)/(2)=34306.9</t>
  </si>
  <si>
    <t>(26606.6+24)/(2)=13315.35</t>
  </si>
  <si>
    <t>(24+24)/(2)=24.05</t>
  </si>
  <si>
    <t>(7387.1+73913.2)/(2)=40650.15</t>
  </si>
  <si>
    <t>(24+261216)/(2)=130620</t>
  </si>
  <si>
    <t>(7387.1+24)/(2)=3705.6</t>
  </si>
  <si>
    <t>(22.8+22.8)/(2)=22.8</t>
  </si>
  <si>
    <t>(26605.3+22.8)/(2)=13314.05</t>
  </si>
  <si>
    <t>(7385.9+73911.9)/(2)=40648.9</t>
  </si>
  <si>
    <t>(22.8+261214.7)/(2)=130618.75</t>
  </si>
  <si>
    <t>(7385.9+22.8)/(2)=3704.35</t>
  </si>
  <si>
    <t>(21.5+21.5)/(2)=21.5</t>
  </si>
  <si>
    <t>(26604.1+21.5)/(2)=13312.8</t>
  </si>
  <si>
    <t>(7384.6+73910.6)/(2)=40647.6</t>
  </si>
  <si>
    <t>(21.5+261213.5)/(2)=130617.5</t>
  </si>
  <si>
    <t>(7384.6+21.5)/(2)=3703.05</t>
  </si>
  <si>
    <t>(20.2+20.2)/(2)=20.25</t>
  </si>
  <si>
    <t>(26602.8+20.2)/(2)=13311.55</t>
  </si>
  <si>
    <t>(7383.3+73909.4)/(2)=40646.35</t>
  </si>
  <si>
    <t>(20.2+261212.2)/(2)=130616.2</t>
  </si>
  <si>
    <t>(7383.3+20.2)/(2)=3701.8</t>
  </si>
  <si>
    <t>(19+19)/(2)=19</t>
  </si>
  <si>
    <t>(26601.5+19)/(2)=13310.25</t>
  </si>
  <si>
    <t>(7382.1+73908.1)/(2)=40645.1</t>
  </si>
  <si>
    <t>(19+261210.9)/(2)=130614.95</t>
  </si>
  <si>
    <t>(7382.1+19)/(2)=3700.55</t>
  </si>
  <si>
    <t>(17.7+17.7)/(2)=17.7</t>
  </si>
  <si>
    <t>(26600.3+17.7)/(2)=13309</t>
  </si>
  <si>
    <t>(17.7+261209.7)/(2)=130613.7</t>
  </si>
  <si>
    <t>(16.4+16.4)/(2)=16.45</t>
  </si>
  <si>
    <t>(15.2+15.2)/(2)=15.2</t>
  </si>
  <si>
    <t>(13.9+13.9)/(2)=13.9</t>
  </si>
  <si>
    <t>(12.7+12.7)/(2)=12.65</t>
  </si>
  <si>
    <t>(11.4+11.4)/(2)=11.4</t>
  </si>
  <si>
    <t>(10.1+10.1)/(2)=10.1</t>
  </si>
  <si>
    <t>(8.9+8.9)/(2)=8.85</t>
  </si>
  <si>
    <t>(7.6+7.6)/(2)=7.6</t>
  </si>
  <si>
    <t>(6.3+6.3)/(2)=6.35</t>
  </si>
  <si>
    <t>(5.1+5.1)/(2)=5.05</t>
  </si>
  <si>
    <t>(3.8+3.8)/(2)=3.8</t>
  </si>
  <si>
    <t>(2.5+2.5)/(2)=2.55</t>
  </si>
  <si>
    <t>(1.3+1.3)/(2)=1.25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</si>
  <si>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</si>
  <si>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x</t>
  </si>
  <si>
    <t>y</t>
  </si>
  <si>
    <t>Speciális OAM kialakítása túltanulási hatások ellen 
(Special OAM structure against overlearning effects)</t>
  </si>
  <si>
    <r>
      <t xml:space="preserve">2. kísérlet </t>
    </r>
    <r>
      <rPr>
        <sz val="11"/>
        <color rgb="FF00B050"/>
        <rFont val="Calibri"/>
        <family val="2"/>
        <charset val="238"/>
        <scheme val="minor"/>
      </rPr>
      <t>új</t>
    </r>
    <r>
      <rPr>
        <sz val="11"/>
        <color theme="1"/>
        <rFont val="Calibri"/>
        <family val="2"/>
        <charset val="238"/>
        <scheme val="minor"/>
      </rPr>
      <t xml:space="preserve"> Y-adatokkal</t>
    </r>
  </si>
  <si>
    <t>1. kísérlet</t>
  </si>
  <si>
    <t>2. kísérlet</t>
  </si>
  <si>
    <t>DIID</t>
  </si>
  <si>
    <t>Y0</t>
  </si>
  <si>
    <t>MCM</t>
  </si>
  <si>
    <t>tény-becslés korreláció</t>
  </si>
  <si>
    <t>a-dupla1</t>
  </si>
  <si>
    <t>a-dupla2</t>
  </si>
  <si>
    <t>o&amp;a-dupla</t>
  </si>
  <si>
    <t>o_egyik</t>
  </si>
  <si>
    <t>o_masik</t>
  </si>
  <si>
    <t>túltanulás</t>
  </si>
  <si>
    <t>Interpretációk</t>
  </si>
  <si>
    <t>B3:D3</t>
  </si>
  <si>
    <t>azonos illene, hogy legyen mind a három érték, mert nincs elméleti ok arra, hogy az objektum-ismétléseknek hatása legyen</t>
  </si>
  <si>
    <t>B4:D4</t>
  </si>
  <si>
    <t>E3:F3</t>
  </si>
  <si>
    <t>E4:F4</t>
  </si>
  <si>
    <t>azonos illene, hogy legyen mind a két érték, mert nincs elméleti ok arra, hogy az attribútum-sorrendnek hatása legyen</t>
  </si>
  <si>
    <t>azonos az elvárásoknak megfelelően</t>
  </si>
  <si>
    <t>Konklúziók</t>
  </si>
  <si>
    <t>azonosság létezhet</t>
  </si>
  <si>
    <t>ha legalább egyszer igaz, az azonossági elvárás, akkor a nem-azonossági hatások alternatív megoldások kikényszerítésére alkalmasak</t>
  </si>
  <si>
    <t>azonosság nem létezik</t>
  </si>
  <si>
    <t>ha bármikor sérül az azonosság, az a nyersadatvagyon minőségbiztosítására alkalmas mutatószám</t>
  </si>
  <si>
    <t>H3</t>
  </si>
  <si>
    <t>Túltanulást engednek vélelmezni a hibtlan modellek (különösen rnd-adatokra alapozva)</t>
  </si>
  <si>
    <t>H4</t>
  </si>
  <si>
    <t>Ugyanaz a modellezési keretrendszer nem minden rnd-adathalmaz esetén képes a hibátlanságra</t>
  </si>
  <si>
    <t>Hibátlanság hiánya</t>
  </si>
  <si>
    <t>További elemzéseket igényel annak az oksági rendszernek a feltárása, miért nem vezet adott modellezési keret mindenkor hibátlansághoz?</t>
  </si>
  <si>
    <t>G3</t>
  </si>
  <si>
    <t>G4</t>
  </si>
  <si>
    <t>Az Y0 modell a szigorú lépcsőmonotonitás okán mindenkor merevebb vagyis egy COCO STD tudhat COCO Y0-ként viselkedni, de Y0 esetén a lépcsőazonosság per definitionem kizárt!</t>
  </si>
  <si>
    <t>merevség következménye</t>
  </si>
  <si>
    <t>Az Y0 modellek nem illik, hogy potosabbak legyek, mint a STD modellek…</t>
  </si>
  <si>
    <t>Y0&gt;STD</t>
  </si>
  <si>
    <t>Ha ez mégis előáll, akkor az az optimalizálási eljárás anomáliájaként értelmezendő…</t>
  </si>
  <si>
    <t>DIID (avagy O2A2) vs O1A2</t>
  </si>
  <si>
    <t>A DIID (O2A2) struktúra tény-becslés korrelációi gyengébbek kell, hogy legyenek, mint a dupla attribútum-készelettel, de szimpla objektumkészlettel (O1A2) működő modellek korrelációi.</t>
  </si>
  <si>
    <t>O1A1 vs O1A2</t>
  </si>
  <si>
    <t>Az minimális OAM (O1A1) adott irányítás mellett, ami kényszerűen nem vezethet optimum-jellegű ceteris paribus alakzatokhoz, mindenkor soha nem vezethet nagyobb korrelációs értékekhez, mint az O1A2…</t>
  </si>
  <si>
    <t>Az O2A2 struktúra véd az O1A2 túltanulást kiváltani képes hatásaitól (vö. optimum helyett polinomok a ceteris paribus alakzatokban O1A2 esetén)...</t>
  </si>
  <si>
    <t>ceteris paribus (DIID)</t>
  </si>
  <si>
    <t>Bármi lehet? (vö. https://miau.my-x.hu/miau/254/coco_optimum_hatasok_std_modellekkel.xlsx)</t>
  </si>
  <si>
    <t>https://miau.my-x.hu/miau/254/coco_optimum_hatasok_std_modellekkel.xlsx</t>
  </si>
  <si>
    <t>vö.</t>
  </si>
  <si>
    <t>https://miau.my-x.hu/miau/312/coco_optimum_hatasok_diid_modellekkel.xlsx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</si>
</sst>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00B05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7" fillId="3" borderId="3" xfId="0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0" xfId="0" applyFill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164" fontId="0" fillId="6" borderId="4" xfId="0" applyNumberFormat="1" applyFill="1" applyBorder="1"/>
    <xf numFmtId="164" fontId="0" fillId="6" borderId="5" xfId="0" applyNumberFormat="1" applyFill="1" applyBorder="1"/>
    <xf numFmtId="164" fontId="0" fillId="6" borderId="6" xfId="0" applyNumberFormat="1" applyFill="1" applyBorder="1"/>
    <xf numFmtId="164" fontId="0" fillId="6" borderId="7" xfId="0" applyNumberFormat="1" applyFill="1" applyBorder="1"/>
    <xf numFmtId="164" fontId="0" fillId="6" borderId="0" xfId="0" applyNumberFormat="1" applyFill="1"/>
    <xf numFmtId="164" fontId="0" fillId="6" borderId="8" xfId="0" applyNumberFormat="1" applyFill="1" applyBorder="1"/>
    <xf numFmtId="164" fontId="0" fillId="6" borderId="9" xfId="0" applyNumberFormat="1" applyFill="1" applyBorder="1"/>
    <xf numFmtId="164" fontId="0" fillId="6" borderId="10" xfId="0" applyNumberFormat="1" applyFill="1" applyBorder="1"/>
    <xf numFmtId="164" fontId="0" fillId="6" borderId="11" xfId="0" applyNumberFormat="1" applyFill="1" applyBorder="1"/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1" fontId="0" fillId="8" borderId="0" xfId="0" applyNumberFormat="1" applyFill="1"/>
    <xf numFmtId="0" fontId="0" fillId="8" borderId="12" xfId="0" applyFill="1" applyBorder="1"/>
    <xf numFmtId="0" fontId="0" fillId="8" borderId="13" xfId="0" applyFill="1" applyBorder="1"/>
    <xf numFmtId="0" fontId="0" fillId="8" borderId="14" xfId="0" applyFill="1" applyBorder="1"/>
    <xf numFmtId="164" fontId="0" fillId="7" borderId="0" xfId="0" applyNumberFormat="1" applyFill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7" fillId="4" borderId="2" xfId="0" applyFont="1" applyFill="1" applyBorder="1" applyAlignment="1">
      <alignment horizontal="center" vertical="center" wrapText="1"/>
    </xf>
    <xf numFmtId="0" fontId="0" fillId="8" borderId="0" xfId="0" applyFill="1"/>
    <xf numFmtId="0" fontId="0" fillId="7" borderId="0" xfId="0" applyFill="1"/>
    <xf numFmtId="165" fontId="0" fillId="0" borderId="0" xfId="0" applyNumberFormat="1"/>
    <xf numFmtId="0" fontId="0" fillId="9" borderId="0" xfId="0" applyFill="1"/>
    <xf numFmtId="165" fontId="0" fillId="9" borderId="0" xfId="0" applyNumberFormat="1" applyFill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0" fontId="0" fillId="10" borderId="0" xfId="0" applyFill="1"/>
    <xf numFmtId="0" fontId="0" fillId="11" borderId="0" xfId="0" applyFill="1"/>
    <xf numFmtId="0" fontId="0" fillId="0" borderId="0" xfId="0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'DIID-túltanulás-ellen'!$T$59</c:f>
              <c:strCache>
                <c:ptCount val="1"/>
                <c:pt idx="0">
                  <c:v>X(A1)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'DIID-túltanulás-ellen'!$T$60:$T$83</c:f>
              <c:numCache>
                <c:formatCode>General</c:formatCode>
                <c:ptCount val="24"/>
                <c:pt idx="0">
                  <c:v>26.2</c:v>
                </c:pt>
                <c:pt idx="1">
                  <c:v>3.7</c:v>
                </c:pt>
                <c:pt idx="2">
                  <c:v>3.7</c:v>
                </c:pt>
                <c:pt idx="3">
                  <c:v>3.7</c:v>
                </c:pt>
                <c:pt idx="4">
                  <c:v>3.7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3.7</c:v>
                </c:pt>
                <c:pt idx="20">
                  <c:v>3.7</c:v>
                </c:pt>
                <c:pt idx="21">
                  <c:v>3.7</c:v>
                </c:pt>
                <c:pt idx="22">
                  <c:v>3.7</c:v>
                </c:pt>
                <c:pt idx="23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1-46D4-BCC0-68D7ED5E4C84}"/>
            </c:ext>
          </c:extLst>
        </c:ser>
        <c:ser>
          <c:idx val="1"/>
          <c:order val="1"/>
          <c:tx>
            <c:strRef>
              <c:f>'DIID-túltanulás-ellen'!$U$59</c:f>
              <c:strCache>
                <c:ptCount val="1"/>
                <c:pt idx="0">
                  <c:v>X(A2)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'DIID-túltanulás-ellen'!$U$60:$U$83</c:f>
              <c:numCache>
                <c:formatCode>General</c:formatCode>
                <c:ptCount val="24"/>
                <c:pt idx="0">
                  <c:v>113.3</c:v>
                </c:pt>
                <c:pt idx="1">
                  <c:v>113.3</c:v>
                </c:pt>
                <c:pt idx="2">
                  <c:v>113.3</c:v>
                </c:pt>
                <c:pt idx="3">
                  <c:v>113.3</c:v>
                </c:pt>
                <c:pt idx="4">
                  <c:v>113.3</c:v>
                </c:pt>
                <c:pt idx="5">
                  <c:v>113.3</c:v>
                </c:pt>
                <c:pt idx="6">
                  <c:v>113.3</c:v>
                </c:pt>
                <c:pt idx="7">
                  <c:v>113.3</c:v>
                </c:pt>
                <c:pt idx="8">
                  <c:v>113.3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1-46D4-BCC0-68D7ED5E4C84}"/>
            </c:ext>
          </c:extLst>
        </c:ser>
        <c:ser>
          <c:idx val="2"/>
          <c:order val="2"/>
          <c:tx>
            <c:strRef>
              <c:f>'DIID-túltanulás-ellen'!$V$59</c:f>
              <c:strCache>
                <c:ptCount val="1"/>
                <c:pt idx="0">
                  <c:v>X(A3)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'DIID-túltanulás-ellen'!$V$60:$V$83</c:f>
              <c:numCache>
                <c:formatCode>General</c:formatCode>
                <c:ptCount val="24"/>
                <c:pt idx="0">
                  <c:v>137.4</c:v>
                </c:pt>
                <c:pt idx="1">
                  <c:v>27.8</c:v>
                </c:pt>
                <c:pt idx="2">
                  <c:v>7.5</c:v>
                </c:pt>
                <c:pt idx="3">
                  <c:v>7.5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7.5</c:v>
                </c:pt>
                <c:pt idx="21">
                  <c:v>7.5</c:v>
                </c:pt>
                <c:pt idx="22">
                  <c:v>27.8</c:v>
                </c:pt>
                <c:pt idx="23">
                  <c:v>137.4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1-46D4-BCC0-68D7ED5E4C84}"/>
            </c:ext>
          </c:extLst>
        </c:ser>
        <c:ser>
          <c:idx val="3"/>
          <c:order val="3"/>
          <c:tx>
            <c:strRef>
              <c:f>'DIID-túltanulás-ellen'!$W$59</c:f>
              <c:strCache>
                <c:ptCount val="1"/>
                <c:pt idx="0">
                  <c:v>X(A4)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'DIID-túltanulás-ellen'!$W$60:$W$83</c:f>
              <c:numCache>
                <c:formatCode>General</c:formatCode>
                <c:ptCount val="24"/>
                <c:pt idx="0">
                  <c:v>34.200000000000003</c:v>
                </c:pt>
                <c:pt idx="1">
                  <c:v>11.8</c:v>
                </c:pt>
                <c:pt idx="2">
                  <c:v>11.8</c:v>
                </c:pt>
                <c:pt idx="3">
                  <c:v>11.8</c:v>
                </c:pt>
                <c:pt idx="4">
                  <c:v>11.8</c:v>
                </c:pt>
                <c:pt idx="5">
                  <c:v>11.8</c:v>
                </c:pt>
                <c:pt idx="6">
                  <c:v>11.8</c:v>
                </c:pt>
                <c:pt idx="7">
                  <c:v>11.8</c:v>
                </c:pt>
                <c:pt idx="8">
                  <c:v>11.8</c:v>
                </c:pt>
                <c:pt idx="9">
                  <c:v>11.8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11.8</c:v>
                </c:pt>
                <c:pt idx="15">
                  <c:v>11.8</c:v>
                </c:pt>
                <c:pt idx="16">
                  <c:v>11.8</c:v>
                </c:pt>
                <c:pt idx="17">
                  <c:v>11.8</c:v>
                </c:pt>
                <c:pt idx="18">
                  <c:v>11.8</c:v>
                </c:pt>
                <c:pt idx="19">
                  <c:v>11.8</c:v>
                </c:pt>
                <c:pt idx="20">
                  <c:v>11.8</c:v>
                </c:pt>
                <c:pt idx="21">
                  <c:v>11.8</c:v>
                </c:pt>
                <c:pt idx="22">
                  <c:v>11.8</c:v>
                </c:pt>
                <c:pt idx="23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A1-46D4-BCC0-68D7ED5E4C84}"/>
            </c:ext>
          </c:extLst>
        </c:ser>
        <c:ser>
          <c:idx val="4"/>
          <c:order val="4"/>
          <c:tx>
            <c:strRef>
              <c:f>'DIID-túltanulás-ellen'!$X$59</c:f>
              <c:strCache>
                <c:ptCount val="1"/>
                <c:pt idx="0">
                  <c:v>X(A5)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'DIID-túltanulás-ellen'!$X$60:$X$83</c:f>
              <c:numCache>
                <c:formatCode>General</c:formatCode>
                <c:ptCount val="24"/>
                <c:pt idx="0">
                  <c:v>232.5</c:v>
                </c:pt>
                <c:pt idx="1">
                  <c:v>232.5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232.5</c:v>
                </c:pt>
                <c:pt idx="23">
                  <c:v>232.5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A1-46D4-BCC0-68D7ED5E4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0234063"/>
        <c:axId val="2020231183"/>
      </c:lineChart>
      <c:catAx>
        <c:axId val="20202340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0231183"/>
        <c:crosses val="autoZero"/>
        <c:auto val="1"/>
        <c:lblAlgn val="ctr"/>
        <c:lblOffset val="100"/>
        <c:noMultiLvlLbl val="0"/>
      </c:catAx>
      <c:valAx>
        <c:axId val="2020231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0234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DIID2!$T$59</c:f>
              <c:strCache>
                <c:ptCount val="1"/>
                <c:pt idx="0">
                  <c:v>X(A1)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DIID2!$T$60:$T$83</c:f>
              <c:numCache>
                <c:formatCode>General</c:formatCode>
                <c:ptCount val="24"/>
                <c:pt idx="0">
                  <c:v>114281.8</c:v>
                </c:pt>
                <c:pt idx="1">
                  <c:v>114281.8</c:v>
                </c:pt>
                <c:pt idx="2">
                  <c:v>34238.199999999997</c:v>
                </c:pt>
                <c:pt idx="3">
                  <c:v>34238.199999999997</c:v>
                </c:pt>
                <c:pt idx="4">
                  <c:v>34238.199999999997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34238.199999999997</c:v>
                </c:pt>
                <c:pt idx="20">
                  <c:v>34238.199999999997</c:v>
                </c:pt>
                <c:pt idx="21">
                  <c:v>34238.199999999997</c:v>
                </c:pt>
                <c:pt idx="22">
                  <c:v>114281.8</c:v>
                </c:pt>
                <c:pt idx="23">
                  <c:v>114281.8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9-4C91-B076-E5C705912883}"/>
            </c:ext>
          </c:extLst>
        </c:ser>
        <c:ser>
          <c:idx val="1"/>
          <c:order val="1"/>
          <c:tx>
            <c:strRef>
              <c:f>DIID2!$U$59</c:f>
              <c:strCache>
                <c:ptCount val="1"/>
                <c:pt idx="0">
                  <c:v>X(A2)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DIID2!$U$60:$U$83</c:f>
              <c:numCache>
                <c:formatCode>General</c:formatCode>
                <c:ptCount val="24"/>
                <c:pt idx="0">
                  <c:v>50280.9</c:v>
                </c:pt>
                <c:pt idx="1">
                  <c:v>50280.9</c:v>
                </c:pt>
                <c:pt idx="2">
                  <c:v>50280.9</c:v>
                </c:pt>
                <c:pt idx="3">
                  <c:v>13273.9</c:v>
                </c:pt>
                <c:pt idx="4">
                  <c:v>13273.9</c:v>
                </c:pt>
                <c:pt idx="5">
                  <c:v>13273.9</c:v>
                </c:pt>
                <c:pt idx="6">
                  <c:v>13273.9</c:v>
                </c:pt>
                <c:pt idx="7">
                  <c:v>13273.9</c:v>
                </c:pt>
                <c:pt idx="8">
                  <c:v>13273.9</c:v>
                </c:pt>
                <c:pt idx="9">
                  <c:v>13273.9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13273.9</c:v>
                </c:pt>
                <c:pt idx="15">
                  <c:v>13273.9</c:v>
                </c:pt>
                <c:pt idx="16">
                  <c:v>13273.9</c:v>
                </c:pt>
                <c:pt idx="17">
                  <c:v>50280.9</c:v>
                </c:pt>
                <c:pt idx="18">
                  <c:v>50280.9</c:v>
                </c:pt>
                <c:pt idx="19">
                  <c:v>50280.9</c:v>
                </c:pt>
                <c:pt idx="20">
                  <c:v>50280.9</c:v>
                </c:pt>
                <c:pt idx="21">
                  <c:v>50280.9</c:v>
                </c:pt>
                <c:pt idx="22">
                  <c:v>50280.9</c:v>
                </c:pt>
                <c:pt idx="23">
                  <c:v>50280.9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9-4C91-B076-E5C705912883}"/>
            </c:ext>
          </c:extLst>
        </c:ser>
        <c:ser>
          <c:idx val="2"/>
          <c:order val="2"/>
          <c:tx>
            <c:strRef>
              <c:f>DIID2!$V$59</c:f>
              <c:strCache>
                <c:ptCount val="1"/>
                <c:pt idx="0">
                  <c:v>X(A3)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DIID2!$V$60:$V$83</c:f>
              <c:numCache>
                <c:formatCode>General</c:formatCode>
                <c:ptCount val="24"/>
                <c:pt idx="0">
                  <c:v>260163.1</c:v>
                </c:pt>
                <c:pt idx="1">
                  <c:v>186860.7</c:v>
                </c:pt>
                <c:pt idx="2">
                  <c:v>78290.899999999994</c:v>
                </c:pt>
                <c:pt idx="3">
                  <c:v>78290.899999999994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78290.899999999994</c:v>
                </c:pt>
                <c:pt idx="21">
                  <c:v>78290.899999999994</c:v>
                </c:pt>
                <c:pt idx="22">
                  <c:v>186860.7</c:v>
                </c:pt>
                <c:pt idx="23">
                  <c:v>223156.1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C9-4C91-B076-E5C705912883}"/>
            </c:ext>
          </c:extLst>
        </c:ser>
        <c:ser>
          <c:idx val="3"/>
          <c:order val="3"/>
          <c:tx>
            <c:strRef>
              <c:f>DIID2!$W$59</c:f>
              <c:strCache>
                <c:ptCount val="1"/>
                <c:pt idx="0">
                  <c:v>X(A4)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DIID2!$W$60:$W$83</c:f>
              <c:numCache>
                <c:formatCode>General</c:formatCode>
                <c:ptCount val="24"/>
                <c:pt idx="0">
                  <c:v>48017.599999999999</c:v>
                </c:pt>
                <c:pt idx="1">
                  <c:v>48017.599999999999</c:v>
                </c:pt>
                <c:pt idx="2">
                  <c:v>3787.3</c:v>
                </c:pt>
                <c:pt idx="3">
                  <c:v>3787.3</c:v>
                </c:pt>
                <c:pt idx="4">
                  <c:v>3787.3</c:v>
                </c:pt>
                <c:pt idx="5">
                  <c:v>3787.3</c:v>
                </c:pt>
                <c:pt idx="6">
                  <c:v>3787.3</c:v>
                </c:pt>
                <c:pt idx="7">
                  <c:v>3787.3</c:v>
                </c:pt>
                <c:pt idx="8">
                  <c:v>3787.3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3787.3</c:v>
                </c:pt>
                <c:pt idx="16">
                  <c:v>3787.3</c:v>
                </c:pt>
                <c:pt idx="17">
                  <c:v>3787.3</c:v>
                </c:pt>
                <c:pt idx="18">
                  <c:v>3787.3</c:v>
                </c:pt>
                <c:pt idx="19">
                  <c:v>3787.3</c:v>
                </c:pt>
                <c:pt idx="20">
                  <c:v>3787.3</c:v>
                </c:pt>
                <c:pt idx="21">
                  <c:v>3787.3</c:v>
                </c:pt>
                <c:pt idx="22">
                  <c:v>48017.599999999999</c:v>
                </c:pt>
                <c:pt idx="23">
                  <c:v>48017.599999999999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C9-4C91-B076-E5C705912883}"/>
            </c:ext>
          </c:extLst>
        </c:ser>
        <c:ser>
          <c:idx val="4"/>
          <c:order val="4"/>
          <c:tx>
            <c:strRef>
              <c:f>DIID2!$X$59</c:f>
              <c:strCache>
                <c:ptCount val="1"/>
                <c:pt idx="0">
                  <c:v>X(A5)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DIID2!$X$60:$X$83</c:f>
              <c:numCache>
                <c:formatCode>General</c:formatCode>
                <c:ptCount val="24"/>
                <c:pt idx="0">
                  <c:v>136571</c:v>
                </c:pt>
                <c:pt idx="1">
                  <c:v>130425.60000000001</c:v>
                </c:pt>
                <c:pt idx="2">
                  <c:v>130425.60000000001</c:v>
                </c:pt>
                <c:pt idx="3">
                  <c:v>130425.60000000001</c:v>
                </c:pt>
                <c:pt idx="4">
                  <c:v>130425.60000000001</c:v>
                </c:pt>
                <c:pt idx="5">
                  <c:v>130425.60000000001</c:v>
                </c:pt>
                <c:pt idx="6">
                  <c:v>130425.60000000001</c:v>
                </c:pt>
                <c:pt idx="7">
                  <c:v>130425.60000000001</c:v>
                </c:pt>
                <c:pt idx="8">
                  <c:v>130425.60000000001</c:v>
                </c:pt>
                <c:pt idx="9">
                  <c:v>130425.60000000001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130425.60000000001</c:v>
                </c:pt>
                <c:pt idx="15">
                  <c:v>130425.60000000001</c:v>
                </c:pt>
                <c:pt idx="16">
                  <c:v>130425.60000000001</c:v>
                </c:pt>
                <c:pt idx="17">
                  <c:v>130425.60000000001</c:v>
                </c:pt>
                <c:pt idx="18">
                  <c:v>130425.60000000001</c:v>
                </c:pt>
                <c:pt idx="19">
                  <c:v>130425.60000000001</c:v>
                </c:pt>
                <c:pt idx="20">
                  <c:v>130425.60000000001</c:v>
                </c:pt>
                <c:pt idx="21">
                  <c:v>130425.60000000001</c:v>
                </c:pt>
                <c:pt idx="22">
                  <c:v>130425.60000000001</c:v>
                </c:pt>
                <c:pt idx="23">
                  <c:v>136571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C9-4C91-B076-E5C705912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768367"/>
        <c:axId val="1161777487"/>
      </c:lineChart>
      <c:catAx>
        <c:axId val="11617683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777487"/>
        <c:crosses val="autoZero"/>
        <c:auto val="1"/>
        <c:lblAlgn val="ctr"/>
        <c:lblOffset val="100"/>
        <c:noMultiLvlLbl val="0"/>
      </c:catAx>
      <c:valAx>
        <c:axId val="116177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76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69F12261-AE2C-C83A-F634-9CF73ACE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256761</xdr:colOff>
      <xdr:row>41</xdr:row>
      <xdr:rowOff>144118</xdr:rowOff>
    </xdr:from>
    <xdr:to>
      <xdr:col>21</xdr:col>
      <xdr:colOff>538370</xdr:colOff>
      <xdr:row>56</xdr:row>
      <xdr:rowOff>29818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E25E62-1B9A-27B6-49F8-19564E8410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303D2A2C-3EA0-0708-2DC4-F3D87CF5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19</xdr:col>
      <xdr:colOff>76200</xdr:colOff>
      <xdr:row>3</xdr:row>
      <xdr:rowOff>22860</xdr:rowOff>
    </xdr:to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4A4A0D89-BCDC-351D-DC7D-EE6B9F11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5DBC3E3F-E6B6-97ED-4498-3963D35C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327660</xdr:colOff>
      <xdr:row>41</xdr:row>
      <xdr:rowOff>87630</xdr:rowOff>
    </xdr:from>
    <xdr:to>
      <xdr:col>22</xdr:col>
      <xdr:colOff>22860</xdr:colOff>
      <xdr:row>55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A153CC-6C80-947E-76BF-09296DF73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1C1E44FF-CE49-F03B-3ECA-6777620D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19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7D1C71D2-B127-A4B9-8F29-816CC7E2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54402C67-4E6B-E523-F346-B1515F943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19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2DB5F95A-51CB-BB09-D51F-7095FBDE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19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9F531A05-46EB-8F36-2654-BC74821C7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8799BA06-3354-10DC-17E8-504934DD1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773327320240511170150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459366920240511171515.html" TargetMode="External"/><Relationship Id="rId1" Type="http://schemas.openxmlformats.org/officeDocument/2006/relationships/hyperlink" Target="https://miau.my-x.hu/myx-free/coco/test/471736020240511171444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17666482024051121394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417396020240512065608.html" TargetMode="External"/><Relationship Id="rId1" Type="http://schemas.openxmlformats.org/officeDocument/2006/relationships/hyperlink" Target="https://miau.my-x.hu/myx-free/coco/test/721623020240512065501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971666720240512074726.html" TargetMode="External"/><Relationship Id="rId1" Type="http://schemas.openxmlformats.org/officeDocument/2006/relationships/hyperlink" Target="https://miau.my-x.hu/myx-free/coco/test/892549620240512074656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miau.my-x.hu/miau/312/coco_optimum_hatasok_diid_modellekkel.xlsx" TargetMode="External"/><Relationship Id="rId1" Type="http://schemas.openxmlformats.org/officeDocument/2006/relationships/hyperlink" Target="https://miau.my-x.hu/miau/254/coco_optimum_hatasok_std_modellekke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A88E6-479F-4FEA-B4E8-D4CE3164C27E}">
  <dimension ref="A1:T39"/>
  <sheetViews>
    <sheetView zoomScale="64" workbookViewId="0">
      <selection activeCell="K5" sqref="K5:R8"/>
    </sheetView>
  </sheetViews>
  <sheetFormatPr baseColWidth="10" defaultColWidth="8.88671875" defaultRowHeight="14.4" x14ac:dyDescent="0.3"/>
  <cols>
    <col min="1" max="1" width="5.44140625" bestFit="1" customWidth="1"/>
    <col min="2" max="7" width="5.88671875" bestFit="1" customWidth="1"/>
    <col min="9" max="9" width="5.44140625" bestFit="1" customWidth="1"/>
    <col min="10" max="14" width="6.5546875" bestFit="1" customWidth="1"/>
    <col min="15" max="19" width="8.109375" bestFit="1" customWidth="1"/>
    <col min="20" max="20" width="4.33203125" bestFit="1" customWidth="1"/>
  </cols>
  <sheetData>
    <row r="1" spans="1:20" x14ac:dyDescent="0.3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</row>
    <row r="2" spans="1:20" x14ac:dyDescent="0.3">
      <c r="A2" t="s">
        <v>1</v>
      </c>
      <c r="B2" s="1">
        <f ca="1">RAND()</f>
        <v>0.7112014461708287</v>
      </c>
      <c r="C2" s="1">
        <f t="shared" ref="C2:G13" ca="1" si="0">RAND()</f>
        <v>0.36459096840573946</v>
      </c>
      <c r="D2" s="1">
        <f t="shared" ca="1" si="0"/>
        <v>0.74494206888198833</v>
      </c>
      <c r="E2" s="1">
        <f t="shared" ca="1" si="0"/>
        <v>0.90167543290709695</v>
      </c>
      <c r="F2" s="1">
        <f t="shared" ca="1" si="0"/>
        <v>0.22390262678478756</v>
      </c>
      <c r="G2" s="1">
        <f t="shared" ca="1" si="0"/>
        <v>0.55470901857096322</v>
      </c>
    </row>
    <row r="3" spans="1:20" x14ac:dyDescent="0.3">
      <c r="A3" t="s">
        <v>2</v>
      </c>
      <c r="B3" s="1">
        <f t="shared" ref="B3:B13" ca="1" si="1">RAND()</f>
        <v>0.20486097261181235</v>
      </c>
      <c r="C3" s="1">
        <f t="shared" ca="1" si="0"/>
        <v>0.46704857114435516</v>
      </c>
      <c r="D3" s="1">
        <f t="shared" ca="1" si="0"/>
        <v>6.9967041110446271E-2</v>
      </c>
      <c r="E3" s="1">
        <f t="shared" ca="1" si="0"/>
        <v>0.52447148887359696</v>
      </c>
      <c r="F3" s="1">
        <f t="shared" ca="1" si="0"/>
        <v>0.38384280134560744</v>
      </c>
      <c r="G3" s="1">
        <f t="shared" ca="1" si="0"/>
        <v>0.99118633845304871</v>
      </c>
    </row>
    <row r="4" spans="1:20" x14ac:dyDescent="0.3">
      <c r="A4" t="s">
        <v>3</v>
      </c>
      <c r="B4" s="1">
        <f t="shared" ca="1" si="1"/>
        <v>0.40806881512777826</v>
      </c>
      <c r="C4" s="1">
        <f t="shared" ca="1" si="0"/>
        <v>0.21275200454935794</v>
      </c>
      <c r="D4" s="1">
        <f t="shared" ca="1" si="0"/>
        <v>0.58818003826499121</v>
      </c>
      <c r="E4" s="1">
        <f t="shared" ca="1" si="0"/>
        <v>0.55111668869486641</v>
      </c>
      <c r="F4" s="1">
        <f t="shared" ca="1" si="0"/>
        <v>9.4573413639599258E-2</v>
      </c>
      <c r="G4" s="1">
        <f t="shared" ca="1" si="0"/>
        <v>0.99718405500965768</v>
      </c>
    </row>
    <row r="5" spans="1:20" x14ac:dyDescent="0.3">
      <c r="A5" t="s">
        <v>4</v>
      </c>
      <c r="B5" s="1">
        <f t="shared" ca="1" si="1"/>
        <v>0.85384371421161009</v>
      </c>
      <c r="C5" s="1">
        <f t="shared" ca="1" si="0"/>
        <v>0.26842890911623962</v>
      </c>
      <c r="D5" s="1">
        <f t="shared" ca="1" si="0"/>
        <v>0.34638213597240497</v>
      </c>
      <c r="E5" s="1">
        <f t="shared" ca="1" si="0"/>
        <v>0.11663841531841979</v>
      </c>
      <c r="F5" s="1">
        <f t="shared" ca="1" si="0"/>
        <v>0.80214157139937803</v>
      </c>
      <c r="G5" s="1">
        <f t="shared" ca="1" si="0"/>
        <v>0.15877229906662382</v>
      </c>
      <c r="K5" s="69" t="s">
        <v>319</v>
      </c>
      <c r="L5" s="69"/>
      <c r="M5" s="69"/>
      <c r="N5" s="69"/>
      <c r="O5" s="69"/>
      <c r="P5" s="69"/>
      <c r="Q5" s="69"/>
      <c r="R5" s="69"/>
    </row>
    <row r="6" spans="1:20" x14ac:dyDescent="0.3">
      <c r="A6" t="s">
        <v>5</v>
      </c>
      <c r="B6" s="1">
        <f t="shared" ca="1" si="1"/>
        <v>0.43261288878155602</v>
      </c>
      <c r="C6" s="1">
        <f t="shared" ca="1" si="0"/>
        <v>0.16123812797389137</v>
      </c>
      <c r="D6" s="1">
        <f t="shared" ca="1" si="0"/>
        <v>0.87265673603216365</v>
      </c>
      <c r="E6" s="1">
        <f t="shared" ca="1" si="0"/>
        <v>0.61624876148351049</v>
      </c>
      <c r="F6" s="1">
        <f t="shared" ca="1" si="0"/>
        <v>0.1545604318966749</v>
      </c>
      <c r="G6" s="1">
        <f t="shared" ca="1" si="0"/>
        <v>0.72638313043246994</v>
      </c>
      <c r="K6" s="69"/>
      <c r="L6" s="69"/>
      <c r="M6" s="69"/>
      <c r="N6" s="69"/>
      <c r="O6" s="69"/>
      <c r="P6" s="69"/>
      <c r="Q6" s="69"/>
      <c r="R6" s="69"/>
    </row>
    <row r="7" spans="1:20" x14ac:dyDescent="0.3">
      <c r="A7" t="s">
        <v>6</v>
      </c>
      <c r="B7" s="1">
        <f t="shared" ca="1" si="1"/>
        <v>0.96520272171612875</v>
      </c>
      <c r="C7" s="1">
        <f t="shared" ca="1" si="0"/>
        <v>0.89048732121375973</v>
      </c>
      <c r="D7" s="1">
        <f t="shared" ca="1" si="0"/>
        <v>0.22462110679353131</v>
      </c>
      <c r="E7" s="1">
        <f t="shared" ca="1" si="0"/>
        <v>0.79563625801976545</v>
      </c>
      <c r="F7" s="1">
        <f t="shared" ca="1" si="0"/>
        <v>0.57312513896515438</v>
      </c>
      <c r="G7" s="1">
        <f t="shared" ca="1" si="0"/>
        <v>0.98100449315770799</v>
      </c>
      <c r="K7" s="69"/>
      <c r="L7" s="69"/>
      <c r="M7" s="69"/>
      <c r="N7" s="69"/>
      <c r="O7" s="69"/>
      <c r="P7" s="69"/>
      <c r="Q7" s="69"/>
      <c r="R7" s="69"/>
    </row>
    <row r="8" spans="1:20" x14ac:dyDescent="0.3">
      <c r="A8" t="s">
        <v>7</v>
      </c>
      <c r="B8" s="1">
        <f t="shared" ca="1" si="1"/>
        <v>0.67511002045204027</v>
      </c>
      <c r="C8" s="1">
        <f t="shared" ca="1" si="0"/>
        <v>0.63887060187102684</v>
      </c>
      <c r="D8" s="1">
        <f t="shared" ca="1" si="0"/>
        <v>0.80255336933381494</v>
      </c>
      <c r="E8" s="1">
        <f t="shared" ca="1" si="0"/>
        <v>0.76206034383170862</v>
      </c>
      <c r="F8" s="1">
        <f t="shared" ca="1" si="0"/>
        <v>7.41503104175113E-2</v>
      </c>
      <c r="G8" s="1">
        <f t="shared" ca="1" si="0"/>
        <v>0.66934438567813725</v>
      </c>
      <c r="K8" s="69"/>
      <c r="L8" s="69"/>
      <c r="M8" s="69"/>
      <c r="N8" s="69"/>
      <c r="O8" s="69"/>
      <c r="P8" s="69"/>
      <c r="Q8" s="69"/>
      <c r="R8" s="69"/>
    </row>
    <row r="9" spans="1:20" x14ac:dyDescent="0.3">
      <c r="A9" t="s">
        <v>8</v>
      </c>
      <c r="B9" s="1">
        <f t="shared" ca="1" si="1"/>
        <v>0.17262102419626801</v>
      </c>
      <c r="C9" s="1">
        <f t="shared" ca="1" si="0"/>
        <v>1.6702907414729906E-2</v>
      </c>
      <c r="D9" s="1">
        <f t="shared" ca="1" si="0"/>
        <v>0.13492210661687853</v>
      </c>
      <c r="E9" s="1">
        <f t="shared" ca="1" si="0"/>
        <v>0.39925769192809824</v>
      </c>
      <c r="F9" s="1">
        <f t="shared" ca="1" si="0"/>
        <v>0.54697748476296981</v>
      </c>
      <c r="G9" s="1">
        <f t="shared" ca="1" si="0"/>
        <v>0.6025112276889687</v>
      </c>
    </row>
    <row r="10" spans="1:20" x14ac:dyDescent="0.3">
      <c r="A10" t="s">
        <v>9</v>
      </c>
      <c r="B10" s="1">
        <f t="shared" ca="1" si="1"/>
        <v>0.33650538903807481</v>
      </c>
      <c r="C10" s="1">
        <f t="shared" ca="1" si="0"/>
        <v>0.15394620217589328</v>
      </c>
      <c r="D10" s="1">
        <f t="shared" ca="1" si="0"/>
        <v>0.61666613998090991</v>
      </c>
      <c r="E10" s="1">
        <f t="shared" ca="1" si="0"/>
        <v>0.44189325544882085</v>
      </c>
      <c r="F10" s="1">
        <f t="shared" ca="1" si="0"/>
        <v>6.1444945553953856E-2</v>
      </c>
      <c r="G10" s="1">
        <f t="shared" ca="1" si="0"/>
        <v>0.11936724838334767</v>
      </c>
    </row>
    <row r="11" spans="1:20" x14ac:dyDescent="0.3">
      <c r="A11" t="s">
        <v>10</v>
      </c>
      <c r="B11" s="1">
        <f t="shared" ca="1" si="1"/>
        <v>0.47741093730833062</v>
      </c>
      <c r="C11" s="1">
        <f t="shared" ca="1" si="0"/>
        <v>0.39090274934813141</v>
      </c>
      <c r="D11" s="1">
        <f t="shared" ca="1" si="0"/>
        <v>0.60547319592621718</v>
      </c>
      <c r="E11" s="1">
        <f t="shared" ca="1" si="0"/>
        <v>6.4905044784351662E-2</v>
      </c>
      <c r="F11" s="1">
        <f t="shared" ca="1" si="0"/>
        <v>0.88812963922484467</v>
      </c>
      <c r="G11" s="1">
        <f t="shared" ca="1" si="0"/>
        <v>0.89785831587339826</v>
      </c>
    </row>
    <row r="12" spans="1:20" x14ac:dyDescent="0.3">
      <c r="A12" t="s">
        <v>11</v>
      </c>
      <c r="B12" s="1">
        <f t="shared" ca="1" si="1"/>
        <v>0.71742326482204855</v>
      </c>
      <c r="C12" s="1">
        <f t="shared" ca="1" si="0"/>
        <v>0.29443145251836156</v>
      </c>
      <c r="D12" s="1">
        <f t="shared" ca="1" si="0"/>
        <v>0.21409290238281986</v>
      </c>
      <c r="E12" s="1">
        <f t="shared" ca="1" si="0"/>
        <v>7.956090183747333E-2</v>
      </c>
      <c r="F12" s="1">
        <f t="shared" ca="1" si="0"/>
        <v>0.69836715476711053</v>
      </c>
      <c r="G12" s="1">
        <f t="shared" ca="1" si="0"/>
        <v>0.11522922858861295</v>
      </c>
    </row>
    <row r="13" spans="1:20" ht="15" thickBot="1" x14ac:dyDescent="0.35">
      <c r="A13" t="s">
        <v>12</v>
      </c>
      <c r="B13" s="1">
        <f t="shared" ca="1" si="1"/>
        <v>0.27388669870281157</v>
      </c>
      <c r="C13" s="1">
        <f t="shared" ca="1" si="0"/>
        <v>0.50973232063360152</v>
      </c>
      <c r="D13" s="1">
        <f t="shared" ca="1" si="0"/>
        <v>0.23996621590654232</v>
      </c>
      <c r="E13" s="1">
        <f t="shared" ca="1" si="0"/>
        <v>1.0749172966619813E-2</v>
      </c>
      <c r="F13" s="1">
        <f t="shared" ca="1" si="0"/>
        <v>0.27943911417427536</v>
      </c>
      <c r="G13" s="1">
        <f t="shared" ca="1" si="0"/>
        <v>0.49804798270083461</v>
      </c>
      <c r="J13" t="s">
        <v>317</v>
      </c>
      <c r="K13" t="s">
        <v>317</v>
      </c>
      <c r="L13" t="s">
        <v>317</v>
      </c>
      <c r="M13" t="s">
        <v>317</v>
      </c>
      <c r="N13" t="s">
        <v>317</v>
      </c>
      <c r="O13" t="s">
        <v>317</v>
      </c>
      <c r="P13" t="s">
        <v>317</v>
      </c>
      <c r="Q13" t="s">
        <v>317</v>
      </c>
      <c r="R13" t="s">
        <v>317</v>
      </c>
      <c r="S13" t="s">
        <v>317</v>
      </c>
      <c r="T13" t="s">
        <v>318</v>
      </c>
    </row>
    <row r="14" spans="1:20" ht="15" thickBot="1" x14ac:dyDescent="0.35">
      <c r="J14" s="18" t="s">
        <v>19</v>
      </c>
      <c r="K14" s="19" t="s">
        <v>19</v>
      </c>
      <c r="L14" s="19" t="s">
        <v>19</v>
      </c>
      <c r="M14" s="19" t="s">
        <v>19</v>
      </c>
      <c r="N14" s="20" t="s">
        <v>19</v>
      </c>
      <c r="O14" s="18" t="s">
        <v>20</v>
      </c>
      <c r="P14" s="19" t="s">
        <v>20</v>
      </c>
      <c r="Q14" s="19" t="s">
        <v>20</v>
      </c>
      <c r="R14" s="19" t="s">
        <v>20</v>
      </c>
      <c r="S14" s="20" t="s">
        <v>20</v>
      </c>
    </row>
    <row r="15" spans="1:20" ht="15" thickBot="1" x14ac:dyDescent="0.35">
      <c r="A15" t="s">
        <v>0</v>
      </c>
      <c r="B15" t="s">
        <v>13</v>
      </c>
      <c r="C15" t="s">
        <v>14</v>
      </c>
      <c r="D15" t="s">
        <v>15</v>
      </c>
      <c r="E15" t="s">
        <v>16</v>
      </c>
      <c r="F15" t="s">
        <v>17</v>
      </c>
      <c r="G15" t="s">
        <v>18</v>
      </c>
      <c r="I15" t="str">
        <f>A15</f>
        <v>OAM</v>
      </c>
      <c r="J15" s="18" t="str">
        <f t="shared" ref="J15" si="2">B15</f>
        <v>A1</v>
      </c>
      <c r="K15" s="19" t="str">
        <f t="shared" ref="K15" si="3">C15</f>
        <v>A2</v>
      </c>
      <c r="L15" s="19" t="str">
        <f t="shared" ref="L15" si="4">D15</f>
        <v>A3</v>
      </c>
      <c r="M15" s="19" t="str">
        <f t="shared" ref="M15" si="5">E15</f>
        <v>A4</v>
      </c>
      <c r="N15" s="20" t="str">
        <f t="shared" ref="N15" si="6">F15</f>
        <v>A5</v>
      </c>
      <c r="O15" s="18" t="str">
        <f>J15</f>
        <v>A1</v>
      </c>
      <c r="P15" s="19" t="str">
        <f t="shared" ref="P15:S15" si="7">K15</f>
        <v>A2</v>
      </c>
      <c r="Q15" s="19" t="str">
        <f t="shared" si="7"/>
        <v>A3</v>
      </c>
      <c r="R15" s="19" t="str">
        <f t="shared" si="7"/>
        <v>A4</v>
      </c>
      <c r="S15" s="20" t="str">
        <f t="shared" si="7"/>
        <v>A5</v>
      </c>
      <c r="T15" t="str">
        <f>G15</f>
        <v>A6</v>
      </c>
    </row>
    <row r="16" spans="1:20" x14ac:dyDescent="0.3">
      <c r="A16" t="s">
        <v>1</v>
      </c>
      <c r="B16" s="39">
        <v>0.3140566591235775</v>
      </c>
      <c r="C16" s="40">
        <v>0.3565455376074248</v>
      </c>
      <c r="D16" s="40">
        <v>0.55611806191191904</v>
      </c>
      <c r="E16" s="40">
        <v>0.46638462126735314</v>
      </c>
      <c r="F16" s="41">
        <v>0.43340138824382901</v>
      </c>
      <c r="G16" s="54">
        <v>0.47314596319263735</v>
      </c>
      <c r="I16" s="15" t="str">
        <f t="shared" ref="I16:I27" si="8">A16</f>
        <v>O1</v>
      </c>
      <c r="J16" s="30">
        <f>RANK(B16,B$16:B$27,0)</f>
        <v>8</v>
      </c>
      <c r="K16" s="31">
        <f t="shared" ref="K16:K27" si="9">RANK(C16,C$16:C$27,0)</f>
        <v>9</v>
      </c>
      <c r="L16" s="31">
        <f t="shared" ref="L16:L27" si="10">RANK(D16,D$16:D$27,0)</f>
        <v>10</v>
      </c>
      <c r="M16" s="31">
        <f t="shared" ref="M16:M27" si="11">RANK(E16,E$16:E$27,0)</f>
        <v>8</v>
      </c>
      <c r="N16" s="32">
        <f t="shared" ref="N16:N27" si="12">RANK(F16,F$16:F$27,0)</f>
        <v>8</v>
      </c>
      <c r="O16" s="21">
        <f>13-J16</f>
        <v>5</v>
      </c>
      <c r="P16" s="22">
        <f t="shared" ref="P16:P39" si="13">13-K16</f>
        <v>4</v>
      </c>
      <c r="Q16" s="22">
        <f t="shared" ref="Q16:Q39" si="14">13-L16</f>
        <v>3</v>
      </c>
      <c r="R16" s="22">
        <f t="shared" ref="R16:R39" si="15">13-M16</f>
        <v>5</v>
      </c>
      <c r="S16" s="23">
        <f t="shared" ref="S16:S39" si="16">13-N16</f>
        <v>5</v>
      </c>
      <c r="T16" s="55">
        <f t="shared" ref="T16:T27" si="17">INT(G16*1000)</f>
        <v>473</v>
      </c>
    </row>
    <row r="17" spans="1:20" x14ac:dyDescent="0.3">
      <c r="A17" t="s">
        <v>2</v>
      </c>
      <c r="B17" s="42">
        <v>0.20368264894274768</v>
      </c>
      <c r="C17" s="43">
        <v>0.88085957278608018</v>
      </c>
      <c r="D17" s="43">
        <v>0.59765636244560216</v>
      </c>
      <c r="E17" s="43">
        <v>0.62688401617577738</v>
      </c>
      <c r="F17" s="44">
        <v>0.566255585451098</v>
      </c>
      <c r="G17" s="54">
        <v>0.21253016625063514</v>
      </c>
      <c r="I17" s="16" t="str">
        <f t="shared" si="8"/>
        <v>O2</v>
      </c>
      <c r="J17" s="33">
        <f t="shared" ref="J17:J27" si="18">RANK(B17,B$16:B$27,0)</f>
        <v>11</v>
      </c>
      <c r="K17" s="34">
        <f t="shared" si="9"/>
        <v>3</v>
      </c>
      <c r="L17" s="34">
        <f t="shared" si="10"/>
        <v>8</v>
      </c>
      <c r="M17" s="34">
        <f t="shared" si="11"/>
        <v>5</v>
      </c>
      <c r="N17" s="35">
        <f t="shared" si="12"/>
        <v>5</v>
      </c>
      <c r="O17" s="24">
        <f t="shared" ref="O17:O28" si="19">13-J17</f>
        <v>2</v>
      </c>
      <c r="P17" s="25">
        <f t="shared" si="13"/>
        <v>10</v>
      </c>
      <c r="Q17" s="25">
        <f t="shared" si="14"/>
        <v>5</v>
      </c>
      <c r="R17" s="25">
        <f t="shared" si="15"/>
        <v>8</v>
      </c>
      <c r="S17" s="26">
        <f t="shared" si="16"/>
        <v>8</v>
      </c>
      <c r="T17" s="56">
        <f t="shared" si="17"/>
        <v>212</v>
      </c>
    </row>
    <row r="18" spans="1:20" x14ac:dyDescent="0.3">
      <c r="A18" t="s">
        <v>3</v>
      </c>
      <c r="B18" s="42">
        <v>0.88371445722304542</v>
      </c>
      <c r="C18" s="43">
        <v>0.49159786225640045</v>
      </c>
      <c r="D18" s="43">
        <v>0.58529340405524255</v>
      </c>
      <c r="E18" s="43">
        <v>0.73775247131404043</v>
      </c>
      <c r="F18" s="44">
        <v>0.91301713839032195</v>
      </c>
      <c r="G18" s="54">
        <v>0.86841628401887339</v>
      </c>
      <c r="I18" s="16" t="str">
        <f t="shared" si="8"/>
        <v>O3</v>
      </c>
      <c r="J18" s="33">
        <f t="shared" si="18"/>
        <v>3</v>
      </c>
      <c r="K18" s="34">
        <f t="shared" si="9"/>
        <v>7</v>
      </c>
      <c r="L18" s="34">
        <f t="shared" si="10"/>
        <v>9</v>
      </c>
      <c r="M18" s="34">
        <f t="shared" si="11"/>
        <v>4</v>
      </c>
      <c r="N18" s="35">
        <f t="shared" si="12"/>
        <v>2</v>
      </c>
      <c r="O18" s="24">
        <f t="shared" si="19"/>
        <v>10</v>
      </c>
      <c r="P18" s="25">
        <f t="shared" si="13"/>
        <v>6</v>
      </c>
      <c r="Q18" s="25">
        <f t="shared" si="14"/>
        <v>4</v>
      </c>
      <c r="R18" s="25">
        <f t="shared" si="15"/>
        <v>9</v>
      </c>
      <c r="S18" s="26">
        <f t="shared" si="16"/>
        <v>11</v>
      </c>
      <c r="T18" s="56">
        <f t="shared" si="17"/>
        <v>868</v>
      </c>
    </row>
    <row r="19" spans="1:20" x14ac:dyDescent="0.3">
      <c r="A19" t="s">
        <v>4</v>
      </c>
      <c r="B19" s="42">
        <v>0.96753367821944958</v>
      </c>
      <c r="C19" s="43">
        <v>0.11947107140113522</v>
      </c>
      <c r="D19" s="43">
        <v>0.89459995176170193</v>
      </c>
      <c r="E19" s="43">
        <v>5.4407091773375993E-2</v>
      </c>
      <c r="F19" s="44">
        <v>0.77976720251809239</v>
      </c>
      <c r="G19" s="54">
        <v>7.1784912104463361E-2</v>
      </c>
      <c r="I19" s="16" t="str">
        <f t="shared" si="8"/>
        <v>O4</v>
      </c>
      <c r="J19" s="33">
        <f t="shared" si="18"/>
        <v>1</v>
      </c>
      <c r="K19" s="34">
        <f t="shared" si="9"/>
        <v>11</v>
      </c>
      <c r="L19" s="34">
        <f t="shared" si="10"/>
        <v>3</v>
      </c>
      <c r="M19" s="34">
        <f t="shared" si="11"/>
        <v>12</v>
      </c>
      <c r="N19" s="35">
        <f t="shared" si="12"/>
        <v>3</v>
      </c>
      <c r="O19" s="24">
        <f t="shared" si="19"/>
        <v>12</v>
      </c>
      <c r="P19" s="25">
        <f t="shared" si="13"/>
        <v>2</v>
      </c>
      <c r="Q19" s="25">
        <f t="shared" si="14"/>
        <v>10</v>
      </c>
      <c r="R19" s="25">
        <f t="shared" si="15"/>
        <v>1</v>
      </c>
      <c r="S19" s="26">
        <f t="shared" si="16"/>
        <v>10</v>
      </c>
      <c r="T19" s="56">
        <f t="shared" si="17"/>
        <v>71</v>
      </c>
    </row>
    <row r="20" spans="1:20" x14ac:dyDescent="0.3">
      <c r="A20" t="s">
        <v>5</v>
      </c>
      <c r="B20" s="42">
        <v>1.3565859646148537E-3</v>
      </c>
      <c r="C20" s="43">
        <v>0.9487148729923166</v>
      </c>
      <c r="D20" s="43">
        <v>0.11689929355264717</v>
      </c>
      <c r="E20" s="43">
        <v>0.92895546772355453</v>
      </c>
      <c r="F20" s="44">
        <v>0.2363922494206705</v>
      </c>
      <c r="G20" s="54">
        <v>0.37338240245226051</v>
      </c>
      <c r="I20" s="16" t="str">
        <f t="shared" si="8"/>
        <v>O5</v>
      </c>
      <c r="J20" s="33">
        <f t="shared" si="18"/>
        <v>12</v>
      </c>
      <c r="K20" s="34">
        <f t="shared" si="9"/>
        <v>2</v>
      </c>
      <c r="L20" s="34">
        <f t="shared" si="10"/>
        <v>12</v>
      </c>
      <c r="M20" s="34">
        <f t="shared" si="11"/>
        <v>1</v>
      </c>
      <c r="N20" s="35">
        <f t="shared" si="12"/>
        <v>11</v>
      </c>
      <c r="O20" s="24">
        <f t="shared" si="19"/>
        <v>1</v>
      </c>
      <c r="P20" s="25">
        <f t="shared" si="13"/>
        <v>11</v>
      </c>
      <c r="Q20" s="25">
        <f t="shared" si="14"/>
        <v>1</v>
      </c>
      <c r="R20" s="25">
        <f t="shared" si="15"/>
        <v>12</v>
      </c>
      <c r="S20" s="26">
        <f t="shared" si="16"/>
        <v>2</v>
      </c>
      <c r="T20" s="56">
        <f t="shared" si="17"/>
        <v>373</v>
      </c>
    </row>
    <row r="21" spans="1:20" x14ac:dyDescent="0.3">
      <c r="A21" t="s">
        <v>6</v>
      </c>
      <c r="B21" s="42">
        <v>0.85929424692731782</v>
      </c>
      <c r="C21" s="43">
        <v>0.67274834355289026</v>
      </c>
      <c r="D21" s="43">
        <v>0.98533249558819891</v>
      </c>
      <c r="E21" s="43">
        <v>0.56315008733892846</v>
      </c>
      <c r="F21" s="44">
        <v>0.4251556798285282</v>
      </c>
      <c r="G21" s="54">
        <v>0.29494831658104081</v>
      </c>
      <c r="I21" s="16" t="str">
        <f t="shared" si="8"/>
        <v>O6</v>
      </c>
      <c r="J21" s="33">
        <f t="shared" si="18"/>
        <v>4</v>
      </c>
      <c r="K21" s="34">
        <f t="shared" si="9"/>
        <v>5</v>
      </c>
      <c r="L21" s="34">
        <f t="shared" si="10"/>
        <v>1</v>
      </c>
      <c r="M21" s="34">
        <f t="shared" si="11"/>
        <v>6</v>
      </c>
      <c r="N21" s="35">
        <f t="shared" si="12"/>
        <v>9</v>
      </c>
      <c r="O21" s="24">
        <f t="shared" si="19"/>
        <v>9</v>
      </c>
      <c r="P21" s="25">
        <f t="shared" si="13"/>
        <v>8</v>
      </c>
      <c r="Q21" s="25">
        <f t="shared" si="14"/>
        <v>12</v>
      </c>
      <c r="R21" s="25">
        <f t="shared" si="15"/>
        <v>7</v>
      </c>
      <c r="S21" s="26">
        <f t="shared" si="16"/>
        <v>4</v>
      </c>
      <c r="T21" s="56">
        <f t="shared" si="17"/>
        <v>294</v>
      </c>
    </row>
    <row r="22" spans="1:20" x14ac:dyDescent="0.3">
      <c r="A22" t="s">
        <v>7</v>
      </c>
      <c r="B22" s="42">
        <v>0.22487794978907727</v>
      </c>
      <c r="C22" s="43">
        <v>0.83100858251447929</v>
      </c>
      <c r="D22" s="43">
        <v>0.781538419599908</v>
      </c>
      <c r="E22" s="43">
        <v>0.54203174019034384</v>
      </c>
      <c r="F22" s="44">
        <v>0.13360223164921725</v>
      </c>
      <c r="G22" s="54">
        <v>0.80499906837003876</v>
      </c>
      <c r="I22" s="16" t="str">
        <f t="shared" si="8"/>
        <v>O7</v>
      </c>
      <c r="J22" s="33">
        <f t="shared" si="18"/>
        <v>9</v>
      </c>
      <c r="K22" s="34">
        <f t="shared" si="9"/>
        <v>4</v>
      </c>
      <c r="L22" s="34">
        <f t="shared" si="10"/>
        <v>5</v>
      </c>
      <c r="M22" s="34">
        <f t="shared" si="11"/>
        <v>7</v>
      </c>
      <c r="N22" s="35">
        <f t="shared" si="12"/>
        <v>12</v>
      </c>
      <c r="O22" s="24">
        <f t="shared" si="19"/>
        <v>4</v>
      </c>
      <c r="P22" s="25">
        <f t="shared" si="13"/>
        <v>9</v>
      </c>
      <c r="Q22" s="25">
        <f t="shared" si="14"/>
        <v>8</v>
      </c>
      <c r="R22" s="25">
        <f t="shared" si="15"/>
        <v>6</v>
      </c>
      <c r="S22" s="26">
        <f t="shared" si="16"/>
        <v>1</v>
      </c>
      <c r="T22" s="56">
        <f t="shared" si="17"/>
        <v>804</v>
      </c>
    </row>
    <row r="23" spans="1:20" x14ac:dyDescent="0.3">
      <c r="A23" t="s">
        <v>8</v>
      </c>
      <c r="B23" s="42">
        <v>0.73431460135974858</v>
      </c>
      <c r="C23" s="43">
        <v>0.30308307861827044</v>
      </c>
      <c r="D23" s="43">
        <v>0.78658271657800405</v>
      </c>
      <c r="E23" s="43">
        <v>0.18880773730698064</v>
      </c>
      <c r="F23" s="44">
        <v>0.34175659640305855</v>
      </c>
      <c r="G23" s="54">
        <v>2.2479113933409622E-2</v>
      </c>
      <c r="I23" s="16" t="str">
        <f t="shared" si="8"/>
        <v>O8</v>
      </c>
      <c r="J23" s="33">
        <f t="shared" si="18"/>
        <v>6</v>
      </c>
      <c r="K23" s="34">
        <f t="shared" si="9"/>
        <v>10</v>
      </c>
      <c r="L23" s="34">
        <f t="shared" si="10"/>
        <v>4</v>
      </c>
      <c r="M23" s="34">
        <f t="shared" si="11"/>
        <v>11</v>
      </c>
      <c r="N23" s="35">
        <f t="shared" si="12"/>
        <v>10</v>
      </c>
      <c r="O23" s="24">
        <f t="shared" si="19"/>
        <v>7</v>
      </c>
      <c r="P23" s="25">
        <f t="shared" si="13"/>
        <v>3</v>
      </c>
      <c r="Q23" s="25">
        <f t="shared" si="14"/>
        <v>9</v>
      </c>
      <c r="R23" s="25">
        <f t="shared" si="15"/>
        <v>2</v>
      </c>
      <c r="S23" s="26">
        <f t="shared" si="16"/>
        <v>3</v>
      </c>
      <c r="T23" s="56">
        <f t="shared" si="17"/>
        <v>22</v>
      </c>
    </row>
    <row r="24" spans="1:20" x14ac:dyDescent="0.3">
      <c r="A24" t="s">
        <v>9</v>
      </c>
      <c r="B24" s="42">
        <v>0.21806052653015839</v>
      </c>
      <c r="C24" s="43">
        <v>0.40771396122738124</v>
      </c>
      <c r="D24" s="43">
        <v>0.65813748869839273</v>
      </c>
      <c r="E24" s="43">
        <v>0.28628694932776078</v>
      </c>
      <c r="F24" s="44">
        <v>0.43952895050726137</v>
      </c>
      <c r="G24" s="54">
        <v>0.45988856218838337</v>
      </c>
      <c r="I24" s="16" t="str">
        <f t="shared" si="8"/>
        <v>O9</v>
      </c>
      <c r="J24" s="33">
        <f t="shared" si="18"/>
        <v>10</v>
      </c>
      <c r="K24" s="34">
        <f t="shared" si="9"/>
        <v>8</v>
      </c>
      <c r="L24" s="34">
        <f t="shared" si="10"/>
        <v>6</v>
      </c>
      <c r="M24" s="34">
        <f t="shared" si="11"/>
        <v>10</v>
      </c>
      <c r="N24" s="35">
        <f t="shared" si="12"/>
        <v>7</v>
      </c>
      <c r="O24" s="24">
        <f t="shared" si="19"/>
        <v>3</v>
      </c>
      <c r="P24" s="25">
        <f t="shared" si="13"/>
        <v>5</v>
      </c>
      <c r="Q24" s="25">
        <f t="shared" si="14"/>
        <v>7</v>
      </c>
      <c r="R24" s="25">
        <f t="shared" si="15"/>
        <v>3</v>
      </c>
      <c r="S24" s="26">
        <f t="shared" si="16"/>
        <v>6</v>
      </c>
      <c r="T24" s="56">
        <f t="shared" si="17"/>
        <v>459</v>
      </c>
    </row>
    <row r="25" spans="1:20" x14ac:dyDescent="0.3">
      <c r="A25" t="s">
        <v>10</v>
      </c>
      <c r="B25" s="42">
        <v>0.34215860033114964</v>
      </c>
      <c r="C25" s="43">
        <v>0.10777007101657721</v>
      </c>
      <c r="D25" s="43">
        <v>0.38841134859819604</v>
      </c>
      <c r="E25" s="43">
        <v>0.85408985432166795</v>
      </c>
      <c r="F25" s="44">
        <v>0.7001943082032388</v>
      </c>
      <c r="G25" s="54">
        <v>8.2271727766578762E-2</v>
      </c>
      <c r="I25" s="16" t="str">
        <f t="shared" si="8"/>
        <v>O10</v>
      </c>
      <c r="J25" s="33">
        <f t="shared" si="18"/>
        <v>7</v>
      </c>
      <c r="K25" s="34">
        <f t="shared" si="9"/>
        <v>12</v>
      </c>
      <c r="L25" s="34">
        <f t="shared" si="10"/>
        <v>11</v>
      </c>
      <c r="M25" s="34">
        <f t="shared" si="11"/>
        <v>3</v>
      </c>
      <c r="N25" s="35">
        <f t="shared" si="12"/>
        <v>4</v>
      </c>
      <c r="O25" s="24">
        <f t="shared" si="19"/>
        <v>6</v>
      </c>
      <c r="P25" s="25">
        <f t="shared" si="13"/>
        <v>1</v>
      </c>
      <c r="Q25" s="25">
        <f t="shared" si="14"/>
        <v>2</v>
      </c>
      <c r="R25" s="25">
        <f t="shared" si="15"/>
        <v>10</v>
      </c>
      <c r="S25" s="26">
        <f t="shared" si="16"/>
        <v>9</v>
      </c>
      <c r="T25" s="56">
        <f t="shared" si="17"/>
        <v>82</v>
      </c>
    </row>
    <row r="26" spans="1:20" x14ac:dyDescent="0.3">
      <c r="A26" t="s">
        <v>11</v>
      </c>
      <c r="B26" s="42">
        <v>0.75790611454996304</v>
      </c>
      <c r="C26" s="43">
        <v>0.63357498850149463</v>
      </c>
      <c r="D26" s="43">
        <v>0.95175772602769415</v>
      </c>
      <c r="E26" s="43">
        <v>0.4046179619322342</v>
      </c>
      <c r="F26" s="44">
        <v>0.49923635929014221</v>
      </c>
      <c r="G26" s="54">
        <v>8.9970427813477194E-2</v>
      </c>
      <c r="I26" s="16" t="str">
        <f t="shared" si="8"/>
        <v>O11</v>
      </c>
      <c r="J26" s="33">
        <f t="shared" si="18"/>
        <v>5</v>
      </c>
      <c r="K26" s="34">
        <f t="shared" si="9"/>
        <v>6</v>
      </c>
      <c r="L26" s="34">
        <f t="shared" si="10"/>
        <v>2</v>
      </c>
      <c r="M26" s="34">
        <f t="shared" si="11"/>
        <v>9</v>
      </c>
      <c r="N26" s="35">
        <f t="shared" si="12"/>
        <v>6</v>
      </c>
      <c r="O26" s="24">
        <f t="shared" si="19"/>
        <v>8</v>
      </c>
      <c r="P26" s="25">
        <f t="shared" si="13"/>
        <v>7</v>
      </c>
      <c r="Q26" s="25">
        <f t="shared" si="14"/>
        <v>11</v>
      </c>
      <c r="R26" s="25">
        <f t="shared" si="15"/>
        <v>4</v>
      </c>
      <c r="S26" s="26">
        <f t="shared" si="16"/>
        <v>7</v>
      </c>
      <c r="T26" s="56">
        <f t="shared" si="17"/>
        <v>89</v>
      </c>
    </row>
    <row r="27" spans="1:20" ht="15" thickBot="1" x14ac:dyDescent="0.35">
      <c r="A27" t="s">
        <v>12</v>
      </c>
      <c r="B27" s="45">
        <v>0.9345054507919327</v>
      </c>
      <c r="C27" s="46">
        <v>0.97128106931236891</v>
      </c>
      <c r="D27" s="46">
        <v>0.60912088169474132</v>
      </c>
      <c r="E27" s="46">
        <v>0.91326799334373798</v>
      </c>
      <c r="F27" s="47">
        <v>0.97474549796477616</v>
      </c>
      <c r="G27" s="54">
        <v>6.9404390891217749E-2</v>
      </c>
      <c r="I27" s="17" t="str">
        <f t="shared" si="8"/>
        <v>O12</v>
      </c>
      <c r="J27" s="36">
        <f t="shared" si="18"/>
        <v>2</v>
      </c>
      <c r="K27" s="37">
        <f t="shared" si="9"/>
        <v>1</v>
      </c>
      <c r="L27" s="37">
        <f t="shared" si="10"/>
        <v>7</v>
      </c>
      <c r="M27" s="37">
        <f t="shared" si="11"/>
        <v>2</v>
      </c>
      <c r="N27" s="38">
        <f t="shared" si="12"/>
        <v>1</v>
      </c>
      <c r="O27" s="27">
        <f t="shared" si="19"/>
        <v>11</v>
      </c>
      <c r="P27" s="28">
        <f t="shared" si="13"/>
        <v>12</v>
      </c>
      <c r="Q27" s="28">
        <f t="shared" si="14"/>
        <v>6</v>
      </c>
      <c r="R27" s="28">
        <f t="shared" si="15"/>
        <v>11</v>
      </c>
      <c r="S27" s="29">
        <f t="shared" si="16"/>
        <v>12</v>
      </c>
      <c r="T27" s="57">
        <f t="shared" si="17"/>
        <v>69</v>
      </c>
    </row>
    <row r="28" spans="1:20" x14ac:dyDescent="0.3">
      <c r="I28" s="15" t="str">
        <f>I16</f>
        <v>O1</v>
      </c>
      <c r="J28" s="21">
        <f>O16</f>
        <v>5</v>
      </c>
      <c r="K28" s="22">
        <f t="shared" ref="K28:N28" si="20">P16</f>
        <v>4</v>
      </c>
      <c r="L28" s="22">
        <f t="shared" si="20"/>
        <v>3</v>
      </c>
      <c r="M28" s="22">
        <f t="shared" si="20"/>
        <v>5</v>
      </c>
      <c r="N28" s="23">
        <f t="shared" si="20"/>
        <v>5</v>
      </c>
      <c r="O28" s="30">
        <f t="shared" si="19"/>
        <v>8</v>
      </c>
      <c r="P28" s="31">
        <f t="shared" si="13"/>
        <v>9</v>
      </c>
      <c r="Q28" s="31">
        <f t="shared" si="14"/>
        <v>10</v>
      </c>
      <c r="R28" s="31">
        <f t="shared" si="15"/>
        <v>8</v>
      </c>
      <c r="S28" s="32">
        <f t="shared" si="16"/>
        <v>8</v>
      </c>
      <c r="T28" s="55">
        <f>T16</f>
        <v>473</v>
      </c>
    </row>
    <row r="29" spans="1:20" x14ac:dyDescent="0.3">
      <c r="I29" s="16" t="str">
        <f t="shared" ref="I29:I39" si="21">I17</f>
        <v>O2</v>
      </c>
      <c r="J29" s="24">
        <f t="shared" ref="J29:N29" si="22">O17</f>
        <v>2</v>
      </c>
      <c r="K29" s="25">
        <f t="shared" si="22"/>
        <v>10</v>
      </c>
      <c r="L29" s="25">
        <f t="shared" si="22"/>
        <v>5</v>
      </c>
      <c r="M29" s="25">
        <f t="shared" si="22"/>
        <v>8</v>
      </c>
      <c r="N29" s="26">
        <f t="shared" si="22"/>
        <v>8</v>
      </c>
      <c r="O29" s="33">
        <f t="shared" ref="O29:O39" si="23">13-J29</f>
        <v>11</v>
      </c>
      <c r="P29" s="34">
        <f t="shared" si="13"/>
        <v>3</v>
      </c>
      <c r="Q29" s="34">
        <f t="shared" si="14"/>
        <v>8</v>
      </c>
      <c r="R29" s="34">
        <f t="shared" si="15"/>
        <v>5</v>
      </c>
      <c r="S29" s="35">
        <f t="shared" si="16"/>
        <v>5</v>
      </c>
      <c r="T29" s="56">
        <f t="shared" ref="T29:T39" si="24">T17</f>
        <v>212</v>
      </c>
    </row>
    <row r="30" spans="1:20" x14ac:dyDescent="0.3">
      <c r="I30" s="16" t="str">
        <f t="shared" si="21"/>
        <v>O3</v>
      </c>
      <c r="J30" s="24">
        <f t="shared" ref="J30:N30" si="25">O18</f>
        <v>10</v>
      </c>
      <c r="K30" s="25">
        <f t="shared" si="25"/>
        <v>6</v>
      </c>
      <c r="L30" s="25">
        <f t="shared" si="25"/>
        <v>4</v>
      </c>
      <c r="M30" s="25">
        <f t="shared" si="25"/>
        <v>9</v>
      </c>
      <c r="N30" s="26">
        <f t="shared" si="25"/>
        <v>11</v>
      </c>
      <c r="O30" s="33">
        <f t="shared" si="23"/>
        <v>3</v>
      </c>
      <c r="P30" s="34">
        <f t="shared" si="13"/>
        <v>7</v>
      </c>
      <c r="Q30" s="34">
        <f t="shared" si="14"/>
        <v>9</v>
      </c>
      <c r="R30" s="34">
        <f t="shared" si="15"/>
        <v>4</v>
      </c>
      <c r="S30" s="35">
        <f t="shared" si="16"/>
        <v>2</v>
      </c>
      <c r="T30" s="56">
        <f t="shared" si="24"/>
        <v>868</v>
      </c>
    </row>
    <row r="31" spans="1:20" x14ac:dyDescent="0.3">
      <c r="I31" s="16" t="str">
        <f t="shared" si="21"/>
        <v>O4</v>
      </c>
      <c r="J31" s="24">
        <f t="shared" ref="J31:N31" si="26">O19</f>
        <v>12</v>
      </c>
      <c r="K31" s="25">
        <f t="shared" si="26"/>
        <v>2</v>
      </c>
      <c r="L31" s="25">
        <f t="shared" si="26"/>
        <v>10</v>
      </c>
      <c r="M31" s="25">
        <f t="shared" si="26"/>
        <v>1</v>
      </c>
      <c r="N31" s="26">
        <f t="shared" si="26"/>
        <v>10</v>
      </c>
      <c r="O31" s="33">
        <f t="shared" si="23"/>
        <v>1</v>
      </c>
      <c r="P31" s="34">
        <f t="shared" si="13"/>
        <v>11</v>
      </c>
      <c r="Q31" s="34">
        <f t="shared" si="14"/>
        <v>3</v>
      </c>
      <c r="R31" s="34">
        <f t="shared" si="15"/>
        <v>12</v>
      </c>
      <c r="S31" s="35">
        <f t="shared" si="16"/>
        <v>3</v>
      </c>
      <c r="T31" s="56">
        <f t="shared" si="24"/>
        <v>71</v>
      </c>
    </row>
    <row r="32" spans="1:20" x14ac:dyDescent="0.3">
      <c r="I32" s="16" t="str">
        <f t="shared" si="21"/>
        <v>O5</v>
      </c>
      <c r="J32" s="24">
        <f t="shared" ref="J32:N32" si="27">O20</f>
        <v>1</v>
      </c>
      <c r="K32" s="25">
        <f t="shared" si="27"/>
        <v>11</v>
      </c>
      <c r="L32" s="25">
        <f t="shared" si="27"/>
        <v>1</v>
      </c>
      <c r="M32" s="25">
        <f t="shared" si="27"/>
        <v>12</v>
      </c>
      <c r="N32" s="26">
        <f t="shared" si="27"/>
        <v>2</v>
      </c>
      <c r="O32" s="33">
        <f t="shared" si="23"/>
        <v>12</v>
      </c>
      <c r="P32" s="34">
        <f t="shared" si="13"/>
        <v>2</v>
      </c>
      <c r="Q32" s="34">
        <f t="shared" si="14"/>
        <v>12</v>
      </c>
      <c r="R32" s="34">
        <f t="shared" si="15"/>
        <v>1</v>
      </c>
      <c r="S32" s="35">
        <f t="shared" si="16"/>
        <v>11</v>
      </c>
      <c r="T32" s="56">
        <f t="shared" si="24"/>
        <v>373</v>
      </c>
    </row>
    <row r="33" spans="9:20" x14ac:dyDescent="0.3">
      <c r="I33" s="16" t="str">
        <f t="shared" si="21"/>
        <v>O6</v>
      </c>
      <c r="J33" s="24">
        <f t="shared" ref="J33:N33" si="28">O21</f>
        <v>9</v>
      </c>
      <c r="K33" s="25">
        <f t="shared" si="28"/>
        <v>8</v>
      </c>
      <c r="L33" s="25">
        <f t="shared" si="28"/>
        <v>12</v>
      </c>
      <c r="M33" s="25">
        <f t="shared" si="28"/>
        <v>7</v>
      </c>
      <c r="N33" s="26">
        <f t="shared" si="28"/>
        <v>4</v>
      </c>
      <c r="O33" s="33">
        <f t="shared" si="23"/>
        <v>4</v>
      </c>
      <c r="P33" s="34">
        <f t="shared" si="13"/>
        <v>5</v>
      </c>
      <c r="Q33" s="34">
        <f t="shared" si="14"/>
        <v>1</v>
      </c>
      <c r="R33" s="34">
        <f t="shared" si="15"/>
        <v>6</v>
      </c>
      <c r="S33" s="35">
        <f t="shared" si="16"/>
        <v>9</v>
      </c>
      <c r="T33" s="56">
        <f t="shared" si="24"/>
        <v>294</v>
      </c>
    </row>
    <row r="34" spans="9:20" x14ac:dyDescent="0.3">
      <c r="I34" s="16" t="str">
        <f t="shared" si="21"/>
        <v>O7</v>
      </c>
      <c r="J34" s="24">
        <f t="shared" ref="J34:N34" si="29">O22</f>
        <v>4</v>
      </c>
      <c r="K34" s="25">
        <f t="shared" si="29"/>
        <v>9</v>
      </c>
      <c r="L34" s="25">
        <f t="shared" si="29"/>
        <v>8</v>
      </c>
      <c r="M34" s="25">
        <f t="shared" si="29"/>
        <v>6</v>
      </c>
      <c r="N34" s="26">
        <f t="shared" si="29"/>
        <v>1</v>
      </c>
      <c r="O34" s="33">
        <f t="shared" si="23"/>
        <v>9</v>
      </c>
      <c r="P34" s="34">
        <f t="shared" si="13"/>
        <v>4</v>
      </c>
      <c r="Q34" s="34">
        <f t="shared" si="14"/>
        <v>5</v>
      </c>
      <c r="R34" s="34">
        <f t="shared" si="15"/>
        <v>7</v>
      </c>
      <c r="S34" s="35">
        <f t="shared" si="16"/>
        <v>12</v>
      </c>
      <c r="T34" s="56">
        <f t="shared" si="24"/>
        <v>804</v>
      </c>
    </row>
    <row r="35" spans="9:20" x14ac:dyDescent="0.3">
      <c r="I35" s="16" t="str">
        <f t="shared" si="21"/>
        <v>O8</v>
      </c>
      <c r="J35" s="24">
        <f t="shared" ref="J35:N35" si="30">O23</f>
        <v>7</v>
      </c>
      <c r="K35" s="25">
        <f t="shared" si="30"/>
        <v>3</v>
      </c>
      <c r="L35" s="25">
        <f t="shared" si="30"/>
        <v>9</v>
      </c>
      <c r="M35" s="25">
        <f t="shared" si="30"/>
        <v>2</v>
      </c>
      <c r="N35" s="26">
        <f t="shared" si="30"/>
        <v>3</v>
      </c>
      <c r="O35" s="33">
        <f t="shared" si="23"/>
        <v>6</v>
      </c>
      <c r="P35" s="34">
        <f t="shared" si="13"/>
        <v>10</v>
      </c>
      <c r="Q35" s="34">
        <f t="shared" si="14"/>
        <v>4</v>
      </c>
      <c r="R35" s="34">
        <f t="shared" si="15"/>
        <v>11</v>
      </c>
      <c r="S35" s="35">
        <f t="shared" si="16"/>
        <v>10</v>
      </c>
      <c r="T35" s="56">
        <f t="shared" si="24"/>
        <v>22</v>
      </c>
    </row>
    <row r="36" spans="9:20" x14ac:dyDescent="0.3">
      <c r="I36" s="16" t="str">
        <f t="shared" si="21"/>
        <v>O9</v>
      </c>
      <c r="J36" s="24">
        <f t="shared" ref="J36:N36" si="31">O24</f>
        <v>3</v>
      </c>
      <c r="K36" s="25">
        <f t="shared" si="31"/>
        <v>5</v>
      </c>
      <c r="L36" s="25">
        <f t="shared" si="31"/>
        <v>7</v>
      </c>
      <c r="M36" s="25">
        <f t="shared" si="31"/>
        <v>3</v>
      </c>
      <c r="N36" s="26">
        <f t="shared" si="31"/>
        <v>6</v>
      </c>
      <c r="O36" s="33">
        <f t="shared" si="23"/>
        <v>10</v>
      </c>
      <c r="P36" s="34">
        <f t="shared" si="13"/>
        <v>8</v>
      </c>
      <c r="Q36" s="34">
        <f t="shared" si="14"/>
        <v>6</v>
      </c>
      <c r="R36" s="34">
        <f t="shared" si="15"/>
        <v>10</v>
      </c>
      <c r="S36" s="35">
        <f t="shared" si="16"/>
        <v>7</v>
      </c>
      <c r="T36" s="56">
        <f t="shared" si="24"/>
        <v>459</v>
      </c>
    </row>
    <row r="37" spans="9:20" x14ac:dyDescent="0.3">
      <c r="I37" s="16" t="str">
        <f t="shared" si="21"/>
        <v>O10</v>
      </c>
      <c r="J37" s="24">
        <f t="shared" ref="J37:N37" si="32">O25</f>
        <v>6</v>
      </c>
      <c r="K37" s="25">
        <f t="shared" si="32"/>
        <v>1</v>
      </c>
      <c r="L37" s="25">
        <f t="shared" si="32"/>
        <v>2</v>
      </c>
      <c r="M37" s="25">
        <f t="shared" si="32"/>
        <v>10</v>
      </c>
      <c r="N37" s="26">
        <f t="shared" si="32"/>
        <v>9</v>
      </c>
      <c r="O37" s="33">
        <f t="shared" si="23"/>
        <v>7</v>
      </c>
      <c r="P37" s="34">
        <f t="shared" si="13"/>
        <v>12</v>
      </c>
      <c r="Q37" s="34">
        <f t="shared" si="14"/>
        <v>11</v>
      </c>
      <c r="R37" s="34">
        <f t="shared" si="15"/>
        <v>3</v>
      </c>
      <c r="S37" s="35">
        <f t="shared" si="16"/>
        <v>4</v>
      </c>
      <c r="T37" s="56">
        <f t="shared" si="24"/>
        <v>82</v>
      </c>
    </row>
    <row r="38" spans="9:20" x14ac:dyDescent="0.3">
      <c r="I38" s="16" t="str">
        <f t="shared" si="21"/>
        <v>O11</v>
      </c>
      <c r="J38" s="24">
        <f t="shared" ref="J38:N38" si="33">O26</f>
        <v>8</v>
      </c>
      <c r="K38" s="25">
        <f t="shared" si="33"/>
        <v>7</v>
      </c>
      <c r="L38" s="25">
        <f t="shared" si="33"/>
        <v>11</v>
      </c>
      <c r="M38" s="25">
        <f t="shared" si="33"/>
        <v>4</v>
      </c>
      <c r="N38" s="26">
        <f t="shared" si="33"/>
        <v>7</v>
      </c>
      <c r="O38" s="33">
        <f t="shared" si="23"/>
        <v>5</v>
      </c>
      <c r="P38" s="34">
        <f t="shared" si="13"/>
        <v>6</v>
      </c>
      <c r="Q38" s="34">
        <f t="shared" si="14"/>
        <v>2</v>
      </c>
      <c r="R38" s="34">
        <f t="shared" si="15"/>
        <v>9</v>
      </c>
      <c r="S38" s="35">
        <f t="shared" si="16"/>
        <v>6</v>
      </c>
      <c r="T38" s="56">
        <f t="shared" si="24"/>
        <v>89</v>
      </c>
    </row>
    <row r="39" spans="9:20" ht="15" thickBot="1" x14ac:dyDescent="0.35">
      <c r="I39" s="17" t="str">
        <f t="shared" si="21"/>
        <v>O12</v>
      </c>
      <c r="J39" s="27">
        <f t="shared" ref="J39:N39" si="34">O27</f>
        <v>11</v>
      </c>
      <c r="K39" s="28">
        <f t="shared" si="34"/>
        <v>12</v>
      </c>
      <c r="L39" s="28">
        <f t="shared" si="34"/>
        <v>6</v>
      </c>
      <c r="M39" s="28">
        <f t="shared" si="34"/>
        <v>11</v>
      </c>
      <c r="N39" s="29">
        <f t="shared" si="34"/>
        <v>12</v>
      </c>
      <c r="O39" s="36">
        <f t="shared" si="23"/>
        <v>2</v>
      </c>
      <c r="P39" s="37">
        <f t="shared" si="13"/>
        <v>1</v>
      </c>
      <c r="Q39" s="37">
        <f t="shared" si="14"/>
        <v>7</v>
      </c>
      <c r="R39" s="37">
        <f t="shared" si="15"/>
        <v>2</v>
      </c>
      <c r="S39" s="38">
        <f t="shared" si="16"/>
        <v>1</v>
      </c>
      <c r="T39" s="57">
        <f t="shared" si="24"/>
        <v>69</v>
      </c>
    </row>
  </sheetData>
  <mergeCells count="1">
    <mergeCell ref="K5:R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640D-2D69-42A5-8D31-3458FC4DAC89}">
  <dimension ref="A1:AC123"/>
  <sheetViews>
    <sheetView topLeftCell="A22" zoomScale="43" workbookViewId="0">
      <selection activeCell="O84" sqref="O84"/>
    </sheetView>
  </sheetViews>
  <sheetFormatPr baseColWidth="10" defaultColWidth="8.88671875" defaultRowHeight="14.4" x14ac:dyDescent="0.3"/>
  <sheetData>
    <row r="1" spans="1:12" ht="18" x14ac:dyDescent="0.3">
      <c r="A1" s="2"/>
    </row>
    <row r="2" spans="1:12" x14ac:dyDescent="0.3">
      <c r="A2" s="3"/>
    </row>
    <row r="5" spans="1:12" ht="18" x14ac:dyDescent="0.3">
      <c r="A5" s="4" t="s">
        <v>21</v>
      </c>
      <c r="B5" s="5">
        <v>7733273</v>
      </c>
      <c r="C5" s="4" t="s">
        <v>22</v>
      </c>
      <c r="D5" s="5">
        <v>24</v>
      </c>
      <c r="E5" s="4" t="s">
        <v>23</v>
      </c>
      <c r="F5" s="5">
        <v>10</v>
      </c>
      <c r="G5" s="4" t="s">
        <v>24</v>
      </c>
      <c r="H5" s="5">
        <v>24</v>
      </c>
      <c r="I5" s="4" t="s">
        <v>25</v>
      </c>
      <c r="J5" s="5">
        <v>0</v>
      </c>
      <c r="K5" s="4" t="s">
        <v>26</v>
      </c>
      <c r="L5" s="5" t="s">
        <v>27</v>
      </c>
    </row>
    <row r="6" spans="1:12" ht="18.600000000000001" thickBot="1" x14ac:dyDescent="0.35">
      <c r="A6" s="2"/>
    </row>
    <row r="7" spans="1:12" ht="15" thickBot="1" x14ac:dyDescent="0.3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</row>
    <row r="8" spans="1:12" ht="15" thickBot="1" x14ac:dyDescent="0.35">
      <c r="A8" s="6" t="s">
        <v>1</v>
      </c>
      <c r="B8" s="7">
        <v>8</v>
      </c>
      <c r="C8" s="7">
        <v>9</v>
      </c>
      <c r="D8" s="7">
        <v>10</v>
      </c>
      <c r="E8" s="7">
        <v>8</v>
      </c>
      <c r="F8" s="7">
        <v>8</v>
      </c>
      <c r="G8" s="7">
        <v>5</v>
      </c>
      <c r="H8" s="7">
        <v>4</v>
      </c>
      <c r="I8" s="7">
        <v>3</v>
      </c>
      <c r="J8" s="7">
        <v>5</v>
      </c>
      <c r="K8" s="7">
        <v>5</v>
      </c>
      <c r="L8" s="7">
        <v>473</v>
      </c>
    </row>
    <row r="9" spans="1:12" ht="15" thickBot="1" x14ac:dyDescent="0.35">
      <c r="A9" s="6" t="s">
        <v>2</v>
      </c>
      <c r="B9" s="7">
        <v>11</v>
      </c>
      <c r="C9" s="7">
        <v>3</v>
      </c>
      <c r="D9" s="7">
        <v>8</v>
      </c>
      <c r="E9" s="7">
        <v>5</v>
      </c>
      <c r="F9" s="7">
        <v>5</v>
      </c>
      <c r="G9" s="7">
        <v>2</v>
      </c>
      <c r="H9" s="7">
        <v>10</v>
      </c>
      <c r="I9" s="7">
        <v>5</v>
      </c>
      <c r="J9" s="7">
        <v>8</v>
      </c>
      <c r="K9" s="7">
        <v>8</v>
      </c>
      <c r="L9" s="7">
        <v>212</v>
      </c>
    </row>
    <row r="10" spans="1:12" ht="15" thickBot="1" x14ac:dyDescent="0.35">
      <c r="A10" s="6" t="s">
        <v>3</v>
      </c>
      <c r="B10" s="7">
        <v>3</v>
      </c>
      <c r="C10" s="7">
        <v>7</v>
      </c>
      <c r="D10" s="7">
        <v>9</v>
      </c>
      <c r="E10" s="7">
        <v>4</v>
      </c>
      <c r="F10" s="7">
        <v>2</v>
      </c>
      <c r="G10" s="7">
        <v>10</v>
      </c>
      <c r="H10" s="7">
        <v>6</v>
      </c>
      <c r="I10" s="7">
        <v>4</v>
      </c>
      <c r="J10" s="7">
        <v>9</v>
      </c>
      <c r="K10" s="7">
        <v>11</v>
      </c>
      <c r="L10" s="7">
        <v>868</v>
      </c>
    </row>
    <row r="11" spans="1:12" ht="15" thickBot="1" x14ac:dyDescent="0.35">
      <c r="A11" s="6" t="s">
        <v>4</v>
      </c>
      <c r="B11" s="7">
        <v>1</v>
      </c>
      <c r="C11" s="7">
        <v>11</v>
      </c>
      <c r="D11" s="7">
        <v>3</v>
      </c>
      <c r="E11" s="7">
        <v>12</v>
      </c>
      <c r="F11" s="7">
        <v>3</v>
      </c>
      <c r="G11" s="7">
        <v>12</v>
      </c>
      <c r="H11" s="7">
        <v>2</v>
      </c>
      <c r="I11" s="7">
        <v>10</v>
      </c>
      <c r="J11" s="7">
        <v>1</v>
      </c>
      <c r="K11" s="7">
        <v>10</v>
      </c>
      <c r="L11" s="7">
        <v>71</v>
      </c>
    </row>
    <row r="12" spans="1:12" ht="15" thickBot="1" x14ac:dyDescent="0.35">
      <c r="A12" s="6" t="s">
        <v>5</v>
      </c>
      <c r="B12" s="7">
        <v>12</v>
      </c>
      <c r="C12" s="7">
        <v>2</v>
      </c>
      <c r="D12" s="7">
        <v>12</v>
      </c>
      <c r="E12" s="7">
        <v>1</v>
      </c>
      <c r="F12" s="7">
        <v>11</v>
      </c>
      <c r="G12" s="7">
        <v>1</v>
      </c>
      <c r="H12" s="7">
        <v>11</v>
      </c>
      <c r="I12" s="7">
        <v>1</v>
      </c>
      <c r="J12" s="7">
        <v>12</v>
      </c>
      <c r="K12" s="7">
        <v>2</v>
      </c>
      <c r="L12" s="7">
        <v>373</v>
      </c>
    </row>
    <row r="13" spans="1:12" ht="15" thickBot="1" x14ac:dyDescent="0.35">
      <c r="A13" s="6" t="s">
        <v>6</v>
      </c>
      <c r="B13" s="7">
        <v>4</v>
      </c>
      <c r="C13" s="7">
        <v>5</v>
      </c>
      <c r="D13" s="7">
        <v>1</v>
      </c>
      <c r="E13" s="7">
        <v>6</v>
      </c>
      <c r="F13" s="7">
        <v>9</v>
      </c>
      <c r="G13" s="7">
        <v>9</v>
      </c>
      <c r="H13" s="7">
        <v>8</v>
      </c>
      <c r="I13" s="7">
        <v>12</v>
      </c>
      <c r="J13" s="7">
        <v>7</v>
      </c>
      <c r="K13" s="7">
        <v>4</v>
      </c>
      <c r="L13" s="7">
        <v>294</v>
      </c>
    </row>
    <row r="14" spans="1:12" ht="15" thickBot="1" x14ac:dyDescent="0.35">
      <c r="A14" s="6" t="s">
        <v>7</v>
      </c>
      <c r="B14" s="7">
        <v>9</v>
      </c>
      <c r="C14" s="7">
        <v>4</v>
      </c>
      <c r="D14" s="7">
        <v>5</v>
      </c>
      <c r="E14" s="7">
        <v>7</v>
      </c>
      <c r="F14" s="7">
        <v>12</v>
      </c>
      <c r="G14" s="7">
        <v>4</v>
      </c>
      <c r="H14" s="7">
        <v>9</v>
      </c>
      <c r="I14" s="7">
        <v>8</v>
      </c>
      <c r="J14" s="7">
        <v>6</v>
      </c>
      <c r="K14" s="7">
        <v>1</v>
      </c>
      <c r="L14" s="7">
        <v>804</v>
      </c>
    </row>
    <row r="15" spans="1:12" ht="15" thickBot="1" x14ac:dyDescent="0.35">
      <c r="A15" s="6" t="s">
        <v>8</v>
      </c>
      <c r="B15" s="7">
        <v>6</v>
      </c>
      <c r="C15" s="7">
        <v>10</v>
      </c>
      <c r="D15" s="7">
        <v>4</v>
      </c>
      <c r="E15" s="7">
        <v>11</v>
      </c>
      <c r="F15" s="7">
        <v>10</v>
      </c>
      <c r="G15" s="7">
        <v>7</v>
      </c>
      <c r="H15" s="7">
        <v>3</v>
      </c>
      <c r="I15" s="7">
        <v>9</v>
      </c>
      <c r="J15" s="7">
        <v>2</v>
      </c>
      <c r="K15" s="7">
        <v>3</v>
      </c>
      <c r="L15" s="7">
        <v>22</v>
      </c>
    </row>
    <row r="16" spans="1:12" ht="15" thickBot="1" x14ac:dyDescent="0.35">
      <c r="A16" s="6" t="s">
        <v>9</v>
      </c>
      <c r="B16" s="7">
        <v>10</v>
      </c>
      <c r="C16" s="7">
        <v>8</v>
      </c>
      <c r="D16" s="7">
        <v>6</v>
      </c>
      <c r="E16" s="7">
        <v>10</v>
      </c>
      <c r="F16" s="7">
        <v>7</v>
      </c>
      <c r="G16" s="7">
        <v>3</v>
      </c>
      <c r="H16" s="7">
        <v>5</v>
      </c>
      <c r="I16" s="7">
        <v>7</v>
      </c>
      <c r="J16" s="7">
        <v>3</v>
      </c>
      <c r="K16" s="7">
        <v>6</v>
      </c>
      <c r="L16" s="7">
        <v>459</v>
      </c>
    </row>
    <row r="17" spans="1:12" ht="15" thickBot="1" x14ac:dyDescent="0.35">
      <c r="A17" s="6" t="s">
        <v>10</v>
      </c>
      <c r="B17" s="7">
        <v>7</v>
      </c>
      <c r="C17" s="7">
        <v>12</v>
      </c>
      <c r="D17" s="7">
        <v>11</v>
      </c>
      <c r="E17" s="7">
        <v>3</v>
      </c>
      <c r="F17" s="7">
        <v>4</v>
      </c>
      <c r="G17" s="7">
        <v>6</v>
      </c>
      <c r="H17" s="7">
        <v>1</v>
      </c>
      <c r="I17" s="7">
        <v>2</v>
      </c>
      <c r="J17" s="7">
        <v>10</v>
      </c>
      <c r="K17" s="7">
        <v>9</v>
      </c>
      <c r="L17" s="7">
        <v>82</v>
      </c>
    </row>
    <row r="18" spans="1:12" ht="15" thickBot="1" x14ac:dyDescent="0.35">
      <c r="A18" s="6" t="s">
        <v>11</v>
      </c>
      <c r="B18" s="7">
        <v>5</v>
      </c>
      <c r="C18" s="7">
        <v>6</v>
      </c>
      <c r="D18" s="7">
        <v>2</v>
      </c>
      <c r="E18" s="7">
        <v>9</v>
      </c>
      <c r="F18" s="7">
        <v>6</v>
      </c>
      <c r="G18" s="7">
        <v>8</v>
      </c>
      <c r="H18" s="7">
        <v>7</v>
      </c>
      <c r="I18" s="7">
        <v>11</v>
      </c>
      <c r="J18" s="7">
        <v>4</v>
      </c>
      <c r="K18" s="7">
        <v>7</v>
      </c>
      <c r="L18" s="7">
        <v>89</v>
      </c>
    </row>
    <row r="19" spans="1:12" ht="15" thickBot="1" x14ac:dyDescent="0.35">
      <c r="A19" s="6" t="s">
        <v>12</v>
      </c>
      <c r="B19" s="7">
        <v>2</v>
      </c>
      <c r="C19" s="7">
        <v>1</v>
      </c>
      <c r="D19" s="7">
        <v>7</v>
      </c>
      <c r="E19" s="7">
        <v>2</v>
      </c>
      <c r="F19" s="7">
        <v>1</v>
      </c>
      <c r="G19" s="7">
        <v>11</v>
      </c>
      <c r="H19" s="7">
        <v>12</v>
      </c>
      <c r="I19" s="7">
        <v>6</v>
      </c>
      <c r="J19" s="7">
        <v>11</v>
      </c>
      <c r="K19" s="7">
        <v>12</v>
      </c>
      <c r="L19" s="7">
        <v>69</v>
      </c>
    </row>
    <row r="20" spans="1:12" ht="15" thickBot="1" x14ac:dyDescent="0.35">
      <c r="A20" s="6" t="s">
        <v>40</v>
      </c>
      <c r="B20" s="7">
        <v>5</v>
      </c>
      <c r="C20" s="7">
        <v>4</v>
      </c>
      <c r="D20" s="7">
        <v>3</v>
      </c>
      <c r="E20" s="7">
        <v>5</v>
      </c>
      <c r="F20" s="7">
        <v>5</v>
      </c>
      <c r="G20" s="7">
        <v>8</v>
      </c>
      <c r="H20" s="7">
        <v>9</v>
      </c>
      <c r="I20" s="7">
        <v>10</v>
      </c>
      <c r="J20" s="7">
        <v>8</v>
      </c>
      <c r="K20" s="7">
        <v>8</v>
      </c>
      <c r="L20" s="7">
        <v>473</v>
      </c>
    </row>
    <row r="21" spans="1:12" ht="15" thickBot="1" x14ac:dyDescent="0.35">
      <c r="A21" s="6" t="s">
        <v>41</v>
      </c>
      <c r="B21" s="7">
        <v>2</v>
      </c>
      <c r="C21" s="7">
        <v>10</v>
      </c>
      <c r="D21" s="7">
        <v>5</v>
      </c>
      <c r="E21" s="7">
        <v>8</v>
      </c>
      <c r="F21" s="7">
        <v>8</v>
      </c>
      <c r="G21" s="7">
        <v>11</v>
      </c>
      <c r="H21" s="7">
        <v>3</v>
      </c>
      <c r="I21" s="7">
        <v>8</v>
      </c>
      <c r="J21" s="7">
        <v>5</v>
      </c>
      <c r="K21" s="7">
        <v>5</v>
      </c>
      <c r="L21" s="7">
        <v>212</v>
      </c>
    </row>
    <row r="22" spans="1:12" ht="15" thickBot="1" x14ac:dyDescent="0.35">
      <c r="A22" s="6" t="s">
        <v>42</v>
      </c>
      <c r="B22" s="7">
        <v>10</v>
      </c>
      <c r="C22" s="7">
        <v>6</v>
      </c>
      <c r="D22" s="7">
        <v>4</v>
      </c>
      <c r="E22" s="7">
        <v>9</v>
      </c>
      <c r="F22" s="7">
        <v>11</v>
      </c>
      <c r="G22" s="7">
        <v>3</v>
      </c>
      <c r="H22" s="7">
        <v>7</v>
      </c>
      <c r="I22" s="7">
        <v>9</v>
      </c>
      <c r="J22" s="7">
        <v>4</v>
      </c>
      <c r="K22" s="7">
        <v>2</v>
      </c>
      <c r="L22" s="7">
        <v>868</v>
      </c>
    </row>
    <row r="23" spans="1:12" ht="15" thickBot="1" x14ac:dyDescent="0.35">
      <c r="A23" s="6" t="s">
        <v>43</v>
      </c>
      <c r="B23" s="7">
        <v>12</v>
      </c>
      <c r="C23" s="7">
        <v>2</v>
      </c>
      <c r="D23" s="7">
        <v>10</v>
      </c>
      <c r="E23" s="7">
        <v>1</v>
      </c>
      <c r="F23" s="7">
        <v>10</v>
      </c>
      <c r="G23" s="7">
        <v>1</v>
      </c>
      <c r="H23" s="7">
        <v>11</v>
      </c>
      <c r="I23" s="7">
        <v>3</v>
      </c>
      <c r="J23" s="7">
        <v>12</v>
      </c>
      <c r="K23" s="7">
        <v>3</v>
      </c>
      <c r="L23" s="7">
        <v>71</v>
      </c>
    </row>
    <row r="24" spans="1:12" ht="15" thickBot="1" x14ac:dyDescent="0.35">
      <c r="A24" s="6" t="s">
        <v>44</v>
      </c>
      <c r="B24" s="7">
        <v>1</v>
      </c>
      <c r="C24" s="7">
        <v>11</v>
      </c>
      <c r="D24" s="7">
        <v>1</v>
      </c>
      <c r="E24" s="7">
        <v>12</v>
      </c>
      <c r="F24" s="7">
        <v>2</v>
      </c>
      <c r="G24" s="7">
        <v>12</v>
      </c>
      <c r="H24" s="7">
        <v>2</v>
      </c>
      <c r="I24" s="7">
        <v>12</v>
      </c>
      <c r="J24" s="7">
        <v>1</v>
      </c>
      <c r="K24" s="7">
        <v>11</v>
      </c>
      <c r="L24" s="7">
        <v>373</v>
      </c>
    </row>
    <row r="25" spans="1:12" ht="15" thickBot="1" x14ac:dyDescent="0.35">
      <c r="A25" s="6" t="s">
        <v>45</v>
      </c>
      <c r="B25" s="7">
        <v>9</v>
      </c>
      <c r="C25" s="7">
        <v>8</v>
      </c>
      <c r="D25" s="7">
        <v>12</v>
      </c>
      <c r="E25" s="7">
        <v>7</v>
      </c>
      <c r="F25" s="7">
        <v>4</v>
      </c>
      <c r="G25" s="7">
        <v>4</v>
      </c>
      <c r="H25" s="7">
        <v>5</v>
      </c>
      <c r="I25" s="7">
        <v>1</v>
      </c>
      <c r="J25" s="7">
        <v>6</v>
      </c>
      <c r="K25" s="7">
        <v>9</v>
      </c>
      <c r="L25" s="7">
        <v>294</v>
      </c>
    </row>
    <row r="26" spans="1:12" ht="15" thickBot="1" x14ac:dyDescent="0.35">
      <c r="A26" s="6" t="s">
        <v>46</v>
      </c>
      <c r="B26" s="7">
        <v>4</v>
      </c>
      <c r="C26" s="7">
        <v>9</v>
      </c>
      <c r="D26" s="7">
        <v>8</v>
      </c>
      <c r="E26" s="7">
        <v>6</v>
      </c>
      <c r="F26" s="7">
        <v>1</v>
      </c>
      <c r="G26" s="7">
        <v>9</v>
      </c>
      <c r="H26" s="7">
        <v>4</v>
      </c>
      <c r="I26" s="7">
        <v>5</v>
      </c>
      <c r="J26" s="7">
        <v>7</v>
      </c>
      <c r="K26" s="7">
        <v>12</v>
      </c>
      <c r="L26" s="7">
        <v>804</v>
      </c>
    </row>
    <row r="27" spans="1:12" ht="15" thickBot="1" x14ac:dyDescent="0.35">
      <c r="A27" s="6" t="s">
        <v>47</v>
      </c>
      <c r="B27" s="7">
        <v>7</v>
      </c>
      <c r="C27" s="7">
        <v>3</v>
      </c>
      <c r="D27" s="7">
        <v>9</v>
      </c>
      <c r="E27" s="7">
        <v>2</v>
      </c>
      <c r="F27" s="7">
        <v>3</v>
      </c>
      <c r="G27" s="7">
        <v>6</v>
      </c>
      <c r="H27" s="7">
        <v>10</v>
      </c>
      <c r="I27" s="7">
        <v>4</v>
      </c>
      <c r="J27" s="7">
        <v>11</v>
      </c>
      <c r="K27" s="7">
        <v>10</v>
      </c>
      <c r="L27" s="7">
        <v>22</v>
      </c>
    </row>
    <row r="28" spans="1:12" ht="15" thickBot="1" x14ac:dyDescent="0.35">
      <c r="A28" s="6" t="s">
        <v>48</v>
      </c>
      <c r="B28" s="7">
        <v>3</v>
      </c>
      <c r="C28" s="7">
        <v>5</v>
      </c>
      <c r="D28" s="7">
        <v>7</v>
      </c>
      <c r="E28" s="7">
        <v>3</v>
      </c>
      <c r="F28" s="7">
        <v>6</v>
      </c>
      <c r="G28" s="7">
        <v>10</v>
      </c>
      <c r="H28" s="7">
        <v>8</v>
      </c>
      <c r="I28" s="7">
        <v>6</v>
      </c>
      <c r="J28" s="7">
        <v>10</v>
      </c>
      <c r="K28" s="7">
        <v>7</v>
      </c>
      <c r="L28" s="7">
        <v>459</v>
      </c>
    </row>
    <row r="29" spans="1:12" ht="15" thickBot="1" x14ac:dyDescent="0.35">
      <c r="A29" s="6" t="s">
        <v>49</v>
      </c>
      <c r="B29" s="7">
        <v>6</v>
      </c>
      <c r="C29" s="7">
        <v>1</v>
      </c>
      <c r="D29" s="7">
        <v>2</v>
      </c>
      <c r="E29" s="7">
        <v>10</v>
      </c>
      <c r="F29" s="7">
        <v>9</v>
      </c>
      <c r="G29" s="7">
        <v>7</v>
      </c>
      <c r="H29" s="7">
        <v>12</v>
      </c>
      <c r="I29" s="7">
        <v>11</v>
      </c>
      <c r="J29" s="7">
        <v>3</v>
      </c>
      <c r="K29" s="7">
        <v>4</v>
      </c>
      <c r="L29" s="7">
        <v>82</v>
      </c>
    </row>
    <row r="30" spans="1:12" ht="15" thickBot="1" x14ac:dyDescent="0.35">
      <c r="A30" s="6" t="s">
        <v>50</v>
      </c>
      <c r="B30" s="7">
        <v>8</v>
      </c>
      <c r="C30" s="7">
        <v>7</v>
      </c>
      <c r="D30" s="7">
        <v>11</v>
      </c>
      <c r="E30" s="7">
        <v>4</v>
      </c>
      <c r="F30" s="7">
        <v>7</v>
      </c>
      <c r="G30" s="7">
        <v>5</v>
      </c>
      <c r="H30" s="7">
        <v>6</v>
      </c>
      <c r="I30" s="7">
        <v>2</v>
      </c>
      <c r="J30" s="7">
        <v>9</v>
      </c>
      <c r="K30" s="7">
        <v>6</v>
      </c>
      <c r="L30" s="7">
        <v>89</v>
      </c>
    </row>
    <row r="31" spans="1:12" ht="15" thickBot="1" x14ac:dyDescent="0.35">
      <c r="A31" s="6" t="s">
        <v>51</v>
      </c>
      <c r="B31" s="7">
        <v>11</v>
      </c>
      <c r="C31" s="7">
        <v>12</v>
      </c>
      <c r="D31" s="7">
        <v>6</v>
      </c>
      <c r="E31" s="7">
        <v>11</v>
      </c>
      <c r="F31" s="7">
        <v>12</v>
      </c>
      <c r="G31" s="7">
        <v>2</v>
      </c>
      <c r="H31" s="7">
        <v>1</v>
      </c>
      <c r="I31" s="7">
        <v>7</v>
      </c>
      <c r="J31" s="7">
        <v>2</v>
      </c>
      <c r="K31" s="7">
        <v>1</v>
      </c>
      <c r="L31" s="7">
        <v>69</v>
      </c>
    </row>
    <row r="32" spans="1:12" ht="18.600000000000001" thickBot="1" x14ac:dyDescent="0.35">
      <c r="A32" s="2"/>
    </row>
    <row r="33" spans="1:11" ht="15" thickBot="1" x14ac:dyDescent="0.35">
      <c r="A33" s="6" t="s">
        <v>52</v>
      </c>
      <c r="B33" s="6" t="s">
        <v>29</v>
      </c>
      <c r="C33" s="6" t="s">
        <v>30</v>
      </c>
      <c r="D33" s="6" t="s">
        <v>31</v>
      </c>
      <c r="E33" s="6" t="s">
        <v>32</v>
      </c>
      <c r="F33" s="6" t="s">
        <v>33</v>
      </c>
      <c r="G33" s="6" t="s">
        <v>34</v>
      </c>
      <c r="H33" s="6" t="s">
        <v>35</v>
      </c>
      <c r="I33" s="6" t="s">
        <v>36</v>
      </c>
      <c r="J33" s="6" t="s">
        <v>37</v>
      </c>
      <c r="K33" s="6" t="s">
        <v>38</v>
      </c>
    </row>
    <row r="34" spans="1:11" ht="15" thickBot="1" x14ac:dyDescent="0.35">
      <c r="A34" s="6" t="s">
        <v>53</v>
      </c>
      <c r="B34" s="7" t="s">
        <v>54</v>
      </c>
      <c r="C34" s="7" t="s">
        <v>55</v>
      </c>
      <c r="D34" s="7" t="s">
        <v>56</v>
      </c>
      <c r="E34" s="7" t="s">
        <v>57</v>
      </c>
      <c r="F34" s="7" t="s">
        <v>58</v>
      </c>
      <c r="G34" s="7" t="s">
        <v>59</v>
      </c>
      <c r="H34" s="7" t="s">
        <v>60</v>
      </c>
      <c r="I34" s="7" t="s">
        <v>56</v>
      </c>
      <c r="J34" s="7" t="s">
        <v>61</v>
      </c>
      <c r="K34" s="7" t="s">
        <v>58</v>
      </c>
    </row>
    <row r="35" spans="1:11" ht="15" thickBot="1" x14ac:dyDescent="0.35">
      <c r="A35" s="6" t="s">
        <v>62</v>
      </c>
      <c r="B35" s="7" t="s">
        <v>59</v>
      </c>
      <c r="C35" s="7" t="s">
        <v>55</v>
      </c>
      <c r="D35" s="7" t="s">
        <v>63</v>
      </c>
      <c r="E35" s="7" t="s">
        <v>61</v>
      </c>
      <c r="F35" s="7" t="s">
        <v>58</v>
      </c>
      <c r="G35" s="7" t="s">
        <v>59</v>
      </c>
      <c r="H35" s="7" t="s">
        <v>60</v>
      </c>
      <c r="I35" s="7" t="s">
        <v>63</v>
      </c>
      <c r="J35" s="7" t="s">
        <v>61</v>
      </c>
      <c r="K35" s="7" t="s">
        <v>58</v>
      </c>
    </row>
    <row r="36" spans="1:11" ht="15" thickBot="1" x14ac:dyDescent="0.35">
      <c r="A36" s="6" t="s">
        <v>64</v>
      </c>
      <c r="B36" s="7" t="s">
        <v>59</v>
      </c>
      <c r="C36" s="7" t="s">
        <v>55</v>
      </c>
      <c r="D36" s="7" t="s">
        <v>65</v>
      </c>
      <c r="E36" s="7" t="s">
        <v>61</v>
      </c>
      <c r="F36" s="7" t="s">
        <v>66</v>
      </c>
      <c r="G36" s="7" t="s">
        <v>59</v>
      </c>
      <c r="H36" s="7" t="s">
        <v>60</v>
      </c>
      <c r="I36" s="7" t="s">
        <v>65</v>
      </c>
      <c r="J36" s="7" t="s">
        <v>61</v>
      </c>
      <c r="K36" s="7" t="s">
        <v>66</v>
      </c>
    </row>
    <row r="37" spans="1:11" ht="15" thickBot="1" x14ac:dyDescent="0.35">
      <c r="A37" s="6" t="s">
        <v>67</v>
      </c>
      <c r="B37" s="7" t="s">
        <v>59</v>
      </c>
      <c r="C37" s="7" t="s">
        <v>55</v>
      </c>
      <c r="D37" s="7" t="s">
        <v>65</v>
      </c>
      <c r="E37" s="7" t="s">
        <v>61</v>
      </c>
      <c r="F37" s="7" t="s">
        <v>66</v>
      </c>
      <c r="G37" s="7" t="s">
        <v>59</v>
      </c>
      <c r="H37" s="7" t="s">
        <v>60</v>
      </c>
      <c r="I37" s="7" t="s">
        <v>65</v>
      </c>
      <c r="J37" s="7" t="s">
        <v>61</v>
      </c>
      <c r="K37" s="7" t="s">
        <v>66</v>
      </c>
    </row>
    <row r="38" spans="1:11" ht="15" thickBot="1" x14ac:dyDescent="0.35">
      <c r="A38" s="6" t="s">
        <v>68</v>
      </c>
      <c r="B38" s="7" t="s">
        <v>59</v>
      </c>
      <c r="C38" s="7" t="s">
        <v>55</v>
      </c>
      <c r="D38" s="7" t="s">
        <v>66</v>
      </c>
      <c r="E38" s="7" t="s">
        <v>61</v>
      </c>
      <c r="F38" s="7" t="s">
        <v>66</v>
      </c>
      <c r="G38" s="7" t="s">
        <v>59</v>
      </c>
      <c r="H38" s="7" t="s">
        <v>60</v>
      </c>
      <c r="I38" s="7" t="s">
        <v>66</v>
      </c>
      <c r="J38" s="7" t="s">
        <v>61</v>
      </c>
      <c r="K38" s="7" t="s">
        <v>66</v>
      </c>
    </row>
    <row r="39" spans="1:11" ht="15" thickBot="1" x14ac:dyDescent="0.35">
      <c r="A39" s="6" t="s">
        <v>69</v>
      </c>
      <c r="B39" s="7" t="s">
        <v>66</v>
      </c>
      <c r="C39" s="7" t="s">
        <v>55</v>
      </c>
      <c r="D39" s="7" t="s">
        <v>66</v>
      </c>
      <c r="E39" s="7" t="s">
        <v>61</v>
      </c>
      <c r="F39" s="7" t="s">
        <v>66</v>
      </c>
      <c r="G39" s="7" t="s">
        <v>66</v>
      </c>
      <c r="H39" s="7" t="s">
        <v>60</v>
      </c>
      <c r="I39" s="7" t="s">
        <v>66</v>
      </c>
      <c r="J39" s="7" t="s">
        <v>61</v>
      </c>
      <c r="K39" s="7" t="s">
        <v>66</v>
      </c>
    </row>
    <row r="40" spans="1:11" ht="15" thickBot="1" x14ac:dyDescent="0.35">
      <c r="A40" s="6" t="s">
        <v>70</v>
      </c>
      <c r="B40" s="7" t="s">
        <v>66</v>
      </c>
      <c r="C40" s="7" t="s">
        <v>55</v>
      </c>
      <c r="D40" s="7" t="s">
        <v>66</v>
      </c>
      <c r="E40" s="7" t="s">
        <v>61</v>
      </c>
      <c r="F40" s="7" t="s">
        <v>66</v>
      </c>
      <c r="G40" s="7" t="s">
        <v>66</v>
      </c>
      <c r="H40" s="7" t="s">
        <v>60</v>
      </c>
      <c r="I40" s="7" t="s">
        <v>66</v>
      </c>
      <c r="J40" s="7" t="s">
        <v>61</v>
      </c>
      <c r="K40" s="7" t="s">
        <v>66</v>
      </c>
    </row>
    <row r="41" spans="1:11" ht="15" thickBot="1" x14ac:dyDescent="0.35">
      <c r="A41" s="6" t="s">
        <v>71</v>
      </c>
      <c r="B41" s="7" t="s">
        <v>66</v>
      </c>
      <c r="C41" s="7" t="s">
        <v>55</v>
      </c>
      <c r="D41" s="7" t="s">
        <v>66</v>
      </c>
      <c r="E41" s="7" t="s">
        <v>61</v>
      </c>
      <c r="F41" s="7" t="s">
        <v>66</v>
      </c>
      <c r="G41" s="7" t="s">
        <v>66</v>
      </c>
      <c r="H41" s="7" t="s">
        <v>60</v>
      </c>
      <c r="I41" s="7" t="s">
        <v>66</v>
      </c>
      <c r="J41" s="7" t="s">
        <v>61</v>
      </c>
      <c r="K41" s="7" t="s">
        <v>66</v>
      </c>
    </row>
    <row r="42" spans="1:11" ht="15" thickBot="1" x14ac:dyDescent="0.35">
      <c r="A42" s="6" t="s">
        <v>72</v>
      </c>
      <c r="B42" s="7" t="s">
        <v>66</v>
      </c>
      <c r="C42" s="7" t="s">
        <v>55</v>
      </c>
      <c r="D42" s="7" t="s">
        <v>66</v>
      </c>
      <c r="E42" s="7" t="s">
        <v>61</v>
      </c>
      <c r="F42" s="7" t="s">
        <v>66</v>
      </c>
      <c r="G42" s="7" t="s">
        <v>66</v>
      </c>
      <c r="H42" s="7" t="s">
        <v>60</v>
      </c>
      <c r="I42" s="7" t="s">
        <v>66</v>
      </c>
      <c r="J42" s="7" t="s">
        <v>61</v>
      </c>
      <c r="K42" s="7" t="s">
        <v>66</v>
      </c>
    </row>
    <row r="43" spans="1:11" ht="15" thickBot="1" x14ac:dyDescent="0.35">
      <c r="A43" s="6" t="s">
        <v>73</v>
      </c>
      <c r="B43" s="7" t="s">
        <v>66</v>
      </c>
      <c r="C43" s="7" t="s">
        <v>66</v>
      </c>
      <c r="D43" s="7" t="s">
        <v>66</v>
      </c>
      <c r="E43" s="7" t="s">
        <v>61</v>
      </c>
      <c r="F43" s="7" t="s">
        <v>66</v>
      </c>
      <c r="G43" s="7" t="s">
        <v>66</v>
      </c>
      <c r="H43" s="7" t="s">
        <v>66</v>
      </c>
      <c r="I43" s="7" t="s">
        <v>66</v>
      </c>
      <c r="J43" s="7" t="s">
        <v>61</v>
      </c>
      <c r="K43" s="7" t="s">
        <v>66</v>
      </c>
    </row>
    <row r="44" spans="1:11" ht="15" thickBot="1" x14ac:dyDescent="0.35">
      <c r="A44" s="6" t="s">
        <v>74</v>
      </c>
      <c r="B44" s="7" t="s">
        <v>66</v>
      </c>
      <c r="C44" s="7" t="s">
        <v>66</v>
      </c>
      <c r="D44" s="7" t="s">
        <v>66</v>
      </c>
      <c r="E44" s="7" t="s">
        <v>66</v>
      </c>
      <c r="F44" s="7" t="s">
        <v>66</v>
      </c>
      <c r="G44" s="7" t="s">
        <v>66</v>
      </c>
      <c r="H44" s="7" t="s">
        <v>66</v>
      </c>
      <c r="I44" s="7" t="s">
        <v>66</v>
      </c>
      <c r="J44" s="7" t="s">
        <v>66</v>
      </c>
      <c r="K44" s="7" t="s">
        <v>66</v>
      </c>
    </row>
    <row r="45" spans="1:11" ht="15" thickBot="1" x14ac:dyDescent="0.35">
      <c r="A45" s="6" t="s">
        <v>75</v>
      </c>
      <c r="B45" s="7" t="s">
        <v>66</v>
      </c>
      <c r="C45" s="7" t="s">
        <v>66</v>
      </c>
      <c r="D45" s="7" t="s">
        <v>66</v>
      </c>
      <c r="E45" s="7" t="s">
        <v>66</v>
      </c>
      <c r="F45" s="7" t="s">
        <v>66</v>
      </c>
      <c r="G45" s="7" t="s">
        <v>66</v>
      </c>
      <c r="H45" s="7" t="s">
        <v>66</v>
      </c>
      <c r="I45" s="7" t="s">
        <v>66</v>
      </c>
      <c r="J45" s="7" t="s">
        <v>66</v>
      </c>
      <c r="K45" s="7" t="s">
        <v>66</v>
      </c>
    </row>
    <row r="46" spans="1:11" ht="15" thickBot="1" x14ac:dyDescent="0.35">
      <c r="A46" s="6" t="s">
        <v>76</v>
      </c>
      <c r="B46" s="7" t="s">
        <v>66</v>
      </c>
      <c r="C46" s="7" t="s">
        <v>66</v>
      </c>
      <c r="D46" s="7" t="s">
        <v>66</v>
      </c>
      <c r="E46" s="7" t="s">
        <v>66</v>
      </c>
      <c r="F46" s="7" t="s">
        <v>66</v>
      </c>
      <c r="G46" s="7" t="s">
        <v>66</v>
      </c>
      <c r="H46" s="7" t="s">
        <v>66</v>
      </c>
      <c r="I46" s="7" t="s">
        <v>66</v>
      </c>
      <c r="J46" s="7" t="s">
        <v>66</v>
      </c>
      <c r="K46" s="7" t="s">
        <v>66</v>
      </c>
    </row>
    <row r="47" spans="1:11" ht="15" thickBot="1" x14ac:dyDescent="0.35">
      <c r="A47" s="6" t="s">
        <v>77</v>
      </c>
      <c r="B47" s="7" t="s">
        <v>66</v>
      </c>
      <c r="C47" s="7" t="s">
        <v>66</v>
      </c>
      <c r="D47" s="7" t="s">
        <v>66</v>
      </c>
      <c r="E47" s="7" t="s">
        <v>66</v>
      </c>
      <c r="F47" s="7" t="s">
        <v>66</v>
      </c>
      <c r="G47" s="7" t="s">
        <v>66</v>
      </c>
      <c r="H47" s="7" t="s">
        <v>66</v>
      </c>
      <c r="I47" s="7" t="s">
        <v>66</v>
      </c>
      <c r="J47" s="7" t="s">
        <v>66</v>
      </c>
      <c r="K47" s="7" t="s">
        <v>66</v>
      </c>
    </row>
    <row r="48" spans="1:11" ht="15" thickBot="1" x14ac:dyDescent="0.35">
      <c r="A48" s="6" t="s">
        <v>78</v>
      </c>
      <c r="B48" s="7" t="s">
        <v>66</v>
      </c>
      <c r="C48" s="7" t="s">
        <v>66</v>
      </c>
      <c r="D48" s="7" t="s">
        <v>66</v>
      </c>
      <c r="E48" s="7" t="s">
        <v>66</v>
      </c>
      <c r="F48" s="7" t="s">
        <v>66</v>
      </c>
      <c r="G48" s="7" t="s">
        <v>66</v>
      </c>
      <c r="H48" s="7" t="s">
        <v>66</v>
      </c>
      <c r="I48" s="7" t="s">
        <v>66</v>
      </c>
      <c r="J48" s="7" t="s">
        <v>66</v>
      </c>
      <c r="K48" s="7" t="s">
        <v>66</v>
      </c>
    </row>
    <row r="49" spans="1:24" ht="15" thickBot="1" x14ac:dyDescent="0.35">
      <c r="A49" s="6" t="s">
        <v>79</v>
      </c>
      <c r="B49" s="7" t="s">
        <v>66</v>
      </c>
      <c r="C49" s="7" t="s">
        <v>66</v>
      </c>
      <c r="D49" s="7" t="s">
        <v>66</v>
      </c>
      <c r="E49" s="7" t="s">
        <v>66</v>
      </c>
      <c r="F49" s="7" t="s">
        <v>66</v>
      </c>
      <c r="G49" s="7" t="s">
        <v>66</v>
      </c>
      <c r="H49" s="7" t="s">
        <v>66</v>
      </c>
      <c r="I49" s="7" t="s">
        <v>66</v>
      </c>
      <c r="J49" s="7" t="s">
        <v>66</v>
      </c>
      <c r="K49" s="7" t="s">
        <v>66</v>
      </c>
    </row>
    <row r="50" spans="1:24" ht="15" thickBot="1" x14ac:dyDescent="0.35">
      <c r="A50" s="6" t="s">
        <v>80</v>
      </c>
      <c r="B50" s="7" t="s">
        <v>66</v>
      </c>
      <c r="C50" s="7" t="s">
        <v>66</v>
      </c>
      <c r="D50" s="7" t="s">
        <v>66</v>
      </c>
      <c r="E50" s="7" t="s">
        <v>66</v>
      </c>
      <c r="F50" s="7" t="s">
        <v>66</v>
      </c>
      <c r="G50" s="7" t="s">
        <v>66</v>
      </c>
      <c r="H50" s="7" t="s">
        <v>66</v>
      </c>
      <c r="I50" s="7" t="s">
        <v>66</v>
      </c>
      <c r="J50" s="7" t="s">
        <v>66</v>
      </c>
      <c r="K50" s="7" t="s">
        <v>66</v>
      </c>
    </row>
    <row r="51" spans="1:24" ht="15" thickBot="1" x14ac:dyDescent="0.35">
      <c r="A51" s="6" t="s">
        <v>81</v>
      </c>
      <c r="B51" s="7" t="s">
        <v>66</v>
      </c>
      <c r="C51" s="7" t="s">
        <v>66</v>
      </c>
      <c r="D51" s="7" t="s">
        <v>66</v>
      </c>
      <c r="E51" s="7" t="s">
        <v>66</v>
      </c>
      <c r="F51" s="7" t="s">
        <v>66</v>
      </c>
      <c r="G51" s="7" t="s">
        <v>66</v>
      </c>
      <c r="H51" s="7" t="s">
        <v>66</v>
      </c>
      <c r="I51" s="7" t="s">
        <v>66</v>
      </c>
      <c r="J51" s="7" t="s">
        <v>66</v>
      </c>
      <c r="K51" s="7" t="s">
        <v>66</v>
      </c>
    </row>
    <row r="52" spans="1:24" ht="15" thickBot="1" x14ac:dyDescent="0.35">
      <c r="A52" s="6" t="s">
        <v>82</v>
      </c>
      <c r="B52" s="7" t="s">
        <v>66</v>
      </c>
      <c r="C52" s="7" t="s">
        <v>66</v>
      </c>
      <c r="D52" s="7" t="s">
        <v>66</v>
      </c>
      <c r="E52" s="7" t="s">
        <v>66</v>
      </c>
      <c r="F52" s="7" t="s">
        <v>66</v>
      </c>
      <c r="G52" s="7" t="s">
        <v>66</v>
      </c>
      <c r="H52" s="7" t="s">
        <v>66</v>
      </c>
      <c r="I52" s="7" t="s">
        <v>66</v>
      </c>
      <c r="J52" s="7" t="s">
        <v>66</v>
      </c>
      <c r="K52" s="7" t="s">
        <v>66</v>
      </c>
    </row>
    <row r="53" spans="1:24" ht="15" thickBot="1" x14ac:dyDescent="0.35">
      <c r="A53" s="6" t="s">
        <v>83</v>
      </c>
      <c r="B53" s="7" t="s">
        <v>66</v>
      </c>
      <c r="C53" s="7" t="s">
        <v>66</v>
      </c>
      <c r="D53" s="7" t="s">
        <v>66</v>
      </c>
      <c r="E53" s="7" t="s">
        <v>66</v>
      </c>
      <c r="F53" s="7" t="s">
        <v>66</v>
      </c>
      <c r="G53" s="7" t="s">
        <v>66</v>
      </c>
      <c r="H53" s="7" t="s">
        <v>66</v>
      </c>
      <c r="I53" s="7" t="s">
        <v>66</v>
      </c>
      <c r="J53" s="7" t="s">
        <v>66</v>
      </c>
      <c r="K53" s="7" t="s">
        <v>66</v>
      </c>
    </row>
    <row r="54" spans="1:24" ht="15" thickBot="1" x14ac:dyDescent="0.35">
      <c r="A54" s="6" t="s">
        <v>84</v>
      </c>
      <c r="B54" s="7" t="s">
        <v>66</v>
      </c>
      <c r="C54" s="7" t="s">
        <v>66</v>
      </c>
      <c r="D54" s="7" t="s">
        <v>66</v>
      </c>
      <c r="E54" s="7" t="s">
        <v>66</v>
      </c>
      <c r="F54" s="7" t="s">
        <v>66</v>
      </c>
      <c r="G54" s="7" t="s">
        <v>66</v>
      </c>
      <c r="H54" s="7" t="s">
        <v>66</v>
      </c>
      <c r="I54" s="7" t="s">
        <v>66</v>
      </c>
      <c r="J54" s="7" t="s">
        <v>66</v>
      </c>
      <c r="K54" s="7" t="s">
        <v>66</v>
      </c>
    </row>
    <row r="55" spans="1:24" ht="15" thickBot="1" x14ac:dyDescent="0.35">
      <c r="A55" s="6" t="s">
        <v>85</v>
      </c>
      <c r="B55" s="7" t="s">
        <v>66</v>
      </c>
      <c r="C55" s="7" t="s">
        <v>66</v>
      </c>
      <c r="D55" s="7" t="s">
        <v>66</v>
      </c>
      <c r="E55" s="7" t="s">
        <v>66</v>
      </c>
      <c r="F55" s="7" t="s">
        <v>66</v>
      </c>
      <c r="G55" s="7" t="s">
        <v>66</v>
      </c>
      <c r="H55" s="7" t="s">
        <v>66</v>
      </c>
      <c r="I55" s="7" t="s">
        <v>66</v>
      </c>
      <c r="J55" s="7" t="s">
        <v>66</v>
      </c>
      <c r="K55" s="7" t="s">
        <v>66</v>
      </c>
    </row>
    <row r="56" spans="1:24" ht="15" thickBot="1" x14ac:dyDescent="0.35">
      <c r="A56" s="6" t="s">
        <v>86</v>
      </c>
      <c r="B56" s="7" t="s">
        <v>66</v>
      </c>
      <c r="C56" s="7" t="s">
        <v>66</v>
      </c>
      <c r="D56" s="7" t="s">
        <v>66</v>
      </c>
      <c r="E56" s="7" t="s">
        <v>66</v>
      </c>
      <c r="F56" s="7" t="s">
        <v>66</v>
      </c>
      <c r="G56" s="7" t="s">
        <v>66</v>
      </c>
      <c r="H56" s="7" t="s">
        <v>66</v>
      </c>
      <c r="I56" s="7" t="s">
        <v>66</v>
      </c>
      <c r="J56" s="7" t="s">
        <v>66</v>
      </c>
      <c r="K56" s="7" t="s">
        <v>66</v>
      </c>
    </row>
    <row r="57" spans="1:24" ht="15" thickBot="1" x14ac:dyDescent="0.35">
      <c r="A57" s="6" t="s">
        <v>87</v>
      </c>
      <c r="B57" s="7" t="s">
        <v>66</v>
      </c>
      <c r="C57" s="7" t="s">
        <v>66</v>
      </c>
      <c r="D57" s="7" t="s">
        <v>66</v>
      </c>
      <c r="E57" s="7" t="s">
        <v>66</v>
      </c>
      <c r="F57" s="7" t="s">
        <v>66</v>
      </c>
      <c r="G57" s="7" t="s">
        <v>66</v>
      </c>
      <c r="H57" s="7" t="s">
        <v>66</v>
      </c>
      <c r="I57" s="7" t="s">
        <v>66</v>
      </c>
      <c r="J57" s="7" t="s">
        <v>66</v>
      </c>
      <c r="K57" s="7" t="s">
        <v>66</v>
      </c>
    </row>
    <row r="58" spans="1:24" ht="18.600000000000001" thickBot="1" x14ac:dyDescent="0.35">
      <c r="A58" s="2"/>
      <c r="N58">
        <v>7</v>
      </c>
      <c r="O58">
        <v>8</v>
      </c>
      <c r="P58">
        <v>9</v>
      </c>
      <c r="Q58">
        <v>10</v>
      </c>
      <c r="R58">
        <v>11</v>
      </c>
    </row>
    <row r="59" spans="1:24" ht="15" thickBot="1" x14ac:dyDescent="0.35">
      <c r="A59" s="6" t="s">
        <v>88</v>
      </c>
      <c r="B59" s="6" t="s">
        <v>29</v>
      </c>
      <c r="C59" s="6" t="s">
        <v>30</v>
      </c>
      <c r="D59" s="6" t="s">
        <v>31</v>
      </c>
      <c r="E59" s="6" t="s">
        <v>32</v>
      </c>
      <c r="F59" s="6" t="s">
        <v>33</v>
      </c>
      <c r="G59" s="6" t="s">
        <v>34</v>
      </c>
      <c r="H59" s="6" t="s">
        <v>35</v>
      </c>
      <c r="I59" s="6" t="s">
        <v>36</v>
      </c>
      <c r="J59" s="6" t="s">
        <v>37</v>
      </c>
      <c r="K59" s="6" t="s">
        <v>38</v>
      </c>
      <c r="N59" t="str">
        <f>G59</f>
        <v>X(A6)</v>
      </c>
      <c r="O59" t="str">
        <f t="shared" ref="O59:R59" si="0">H59</f>
        <v>X(A7)</v>
      </c>
      <c r="P59" t="str">
        <f t="shared" si="0"/>
        <v>X(A8)</v>
      </c>
      <c r="Q59" t="str">
        <f t="shared" si="0"/>
        <v>X(A9)</v>
      </c>
      <c r="R59" t="str">
        <f t="shared" si="0"/>
        <v>X(A10)</v>
      </c>
      <c r="T59" t="str">
        <f>B59</f>
        <v>X(A1)</v>
      </c>
      <c r="U59" t="str">
        <f t="shared" ref="U59:X59" si="1">C59</f>
        <v>X(A2)</v>
      </c>
      <c r="V59" t="str">
        <f t="shared" si="1"/>
        <v>X(A3)</v>
      </c>
      <c r="W59" t="str">
        <f t="shared" si="1"/>
        <v>X(A4)</v>
      </c>
      <c r="X59" t="str">
        <f t="shared" si="1"/>
        <v>X(A5)</v>
      </c>
    </row>
    <row r="60" spans="1:24" ht="15" thickBot="1" x14ac:dyDescent="0.35">
      <c r="A60" s="6">
        <v>1</v>
      </c>
      <c r="B60" s="7">
        <v>26.2</v>
      </c>
      <c r="C60" s="7">
        <v>113.3</v>
      </c>
      <c r="D60" s="7">
        <v>137.4</v>
      </c>
      <c r="E60" s="7">
        <v>34.200000000000003</v>
      </c>
      <c r="F60" s="7">
        <v>232.5</v>
      </c>
      <c r="G60" s="7">
        <v>3.7</v>
      </c>
      <c r="H60" s="7">
        <v>132</v>
      </c>
      <c r="I60" s="7">
        <v>137.4</v>
      </c>
      <c r="J60" s="7">
        <v>11.8</v>
      </c>
      <c r="K60" s="7">
        <v>232.5</v>
      </c>
      <c r="M60" s="12">
        <v>24</v>
      </c>
      <c r="N60">
        <f>VLOOKUP($M60,$A$60:$K$83,N$58,0)</f>
        <v>0</v>
      </c>
      <c r="O60">
        <f t="shared" ref="O60:R83" si="2">VLOOKUP($M60,$A$60:$K$83,O$58,0)</f>
        <v>0</v>
      </c>
      <c r="P60">
        <f t="shared" si="2"/>
        <v>0</v>
      </c>
      <c r="Q60">
        <f t="shared" si="2"/>
        <v>0</v>
      </c>
      <c r="R60">
        <f t="shared" si="2"/>
        <v>0</v>
      </c>
      <c r="T60">
        <f>B60+N60</f>
        <v>26.2</v>
      </c>
      <c r="U60">
        <f t="shared" ref="U60:U83" si="3">C60+O60</f>
        <v>113.3</v>
      </c>
      <c r="V60">
        <f t="shared" ref="V60:V83" si="4">D60+P60</f>
        <v>137.4</v>
      </c>
      <c r="W60">
        <f t="shared" ref="W60:W83" si="5">E60+Q60</f>
        <v>34.200000000000003</v>
      </c>
      <c r="X60">
        <f t="shared" ref="X60:X83" si="6">F60+R60</f>
        <v>232.5</v>
      </c>
    </row>
    <row r="61" spans="1:24" ht="15" thickBot="1" x14ac:dyDescent="0.35">
      <c r="A61" s="6">
        <v>2</v>
      </c>
      <c r="B61" s="7">
        <v>3.7</v>
      </c>
      <c r="C61" s="7">
        <v>113.3</v>
      </c>
      <c r="D61" s="7">
        <v>27.8</v>
      </c>
      <c r="E61" s="7">
        <v>11.8</v>
      </c>
      <c r="F61" s="7">
        <v>232.5</v>
      </c>
      <c r="G61" s="7">
        <v>3.7</v>
      </c>
      <c r="H61" s="7">
        <v>132</v>
      </c>
      <c r="I61" s="7">
        <v>27.8</v>
      </c>
      <c r="J61" s="7">
        <v>11.8</v>
      </c>
      <c r="K61" s="7">
        <v>232.5</v>
      </c>
      <c r="M61" s="12">
        <v>23</v>
      </c>
      <c r="N61">
        <f t="shared" ref="N61:N76" si="7">VLOOKUP($M61,$A$60:$K$83,N$58,0)</f>
        <v>0</v>
      </c>
      <c r="O61">
        <f t="shared" si="2"/>
        <v>0</v>
      </c>
      <c r="P61">
        <f t="shared" si="2"/>
        <v>0</v>
      </c>
      <c r="Q61">
        <f t="shared" si="2"/>
        <v>0</v>
      </c>
      <c r="R61">
        <f t="shared" si="2"/>
        <v>0</v>
      </c>
      <c r="T61">
        <f t="shared" ref="T61:T83" si="8">B61+N61</f>
        <v>3.7</v>
      </c>
      <c r="U61">
        <f t="shared" si="3"/>
        <v>113.3</v>
      </c>
      <c r="V61">
        <f t="shared" si="4"/>
        <v>27.8</v>
      </c>
      <c r="W61">
        <f t="shared" si="5"/>
        <v>11.8</v>
      </c>
      <c r="X61">
        <f t="shared" si="6"/>
        <v>232.5</v>
      </c>
    </row>
    <row r="62" spans="1:24" ht="15" thickBot="1" x14ac:dyDescent="0.35">
      <c r="A62" s="6">
        <v>3</v>
      </c>
      <c r="B62" s="7">
        <v>3.7</v>
      </c>
      <c r="C62" s="7">
        <v>113.3</v>
      </c>
      <c r="D62" s="7">
        <v>7.5</v>
      </c>
      <c r="E62" s="7">
        <v>11.8</v>
      </c>
      <c r="F62" s="7">
        <v>0</v>
      </c>
      <c r="G62" s="7">
        <v>3.7</v>
      </c>
      <c r="H62" s="7">
        <v>132</v>
      </c>
      <c r="I62" s="7">
        <v>7.5</v>
      </c>
      <c r="J62" s="7">
        <v>11.8</v>
      </c>
      <c r="K62" s="7">
        <v>0</v>
      </c>
      <c r="M62" s="12">
        <v>22</v>
      </c>
      <c r="N62">
        <f t="shared" si="7"/>
        <v>0</v>
      </c>
      <c r="O62">
        <f t="shared" si="2"/>
        <v>0</v>
      </c>
      <c r="P62">
        <f t="shared" si="2"/>
        <v>0</v>
      </c>
      <c r="Q62">
        <f t="shared" si="2"/>
        <v>0</v>
      </c>
      <c r="R62">
        <f t="shared" si="2"/>
        <v>0</v>
      </c>
      <c r="T62">
        <f t="shared" si="8"/>
        <v>3.7</v>
      </c>
      <c r="U62">
        <f t="shared" si="3"/>
        <v>113.3</v>
      </c>
      <c r="V62">
        <f t="shared" si="4"/>
        <v>7.5</v>
      </c>
      <c r="W62">
        <f t="shared" si="5"/>
        <v>11.8</v>
      </c>
      <c r="X62">
        <f t="shared" si="6"/>
        <v>0</v>
      </c>
    </row>
    <row r="63" spans="1:24" ht="15" thickBot="1" x14ac:dyDescent="0.35">
      <c r="A63" s="6">
        <v>4</v>
      </c>
      <c r="B63" s="7">
        <v>3.7</v>
      </c>
      <c r="C63" s="7">
        <v>113.3</v>
      </c>
      <c r="D63" s="7">
        <v>7.5</v>
      </c>
      <c r="E63" s="7">
        <v>11.8</v>
      </c>
      <c r="F63" s="7">
        <v>0</v>
      </c>
      <c r="G63" s="7">
        <v>3.7</v>
      </c>
      <c r="H63" s="7">
        <v>132</v>
      </c>
      <c r="I63" s="7">
        <v>7.5</v>
      </c>
      <c r="J63" s="7">
        <v>11.8</v>
      </c>
      <c r="K63" s="7">
        <v>0</v>
      </c>
      <c r="M63" s="12">
        <v>21</v>
      </c>
      <c r="N63">
        <f t="shared" si="7"/>
        <v>0</v>
      </c>
      <c r="O63">
        <f t="shared" si="2"/>
        <v>0</v>
      </c>
      <c r="P63">
        <f t="shared" si="2"/>
        <v>0</v>
      </c>
      <c r="Q63">
        <f t="shared" si="2"/>
        <v>0</v>
      </c>
      <c r="R63">
        <f t="shared" si="2"/>
        <v>0</v>
      </c>
      <c r="T63">
        <f t="shared" si="8"/>
        <v>3.7</v>
      </c>
      <c r="U63">
        <f t="shared" si="3"/>
        <v>113.3</v>
      </c>
      <c r="V63">
        <f t="shared" si="4"/>
        <v>7.5</v>
      </c>
      <c r="W63">
        <f t="shared" si="5"/>
        <v>11.8</v>
      </c>
      <c r="X63">
        <f t="shared" si="6"/>
        <v>0</v>
      </c>
    </row>
    <row r="64" spans="1:24" ht="15" thickBot="1" x14ac:dyDescent="0.35">
      <c r="A64" s="6">
        <v>5</v>
      </c>
      <c r="B64" s="7">
        <v>3.7</v>
      </c>
      <c r="C64" s="7">
        <v>113.3</v>
      </c>
      <c r="D64" s="7">
        <v>0</v>
      </c>
      <c r="E64" s="7">
        <v>11.8</v>
      </c>
      <c r="F64" s="7">
        <v>0</v>
      </c>
      <c r="G64" s="7">
        <v>3.7</v>
      </c>
      <c r="H64" s="7">
        <v>132</v>
      </c>
      <c r="I64" s="7">
        <v>0</v>
      </c>
      <c r="J64" s="7">
        <v>11.8</v>
      </c>
      <c r="K64" s="7">
        <v>0</v>
      </c>
      <c r="M64" s="12">
        <v>20</v>
      </c>
      <c r="N64">
        <f t="shared" si="7"/>
        <v>0</v>
      </c>
      <c r="O64">
        <f t="shared" si="2"/>
        <v>0</v>
      </c>
      <c r="P64">
        <f t="shared" si="2"/>
        <v>0</v>
      </c>
      <c r="Q64">
        <f t="shared" si="2"/>
        <v>0</v>
      </c>
      <c r="R64">
        <f t="shared" si="2"/>
        <v>0</v>
      </c>
      <c r="T64">
        <f t="shared" si="8"/>
        <v>3.7</v>
      </c>
      <c r="U64">
        <f t="shared" si="3"/>
        <v>113.3</v>
      </c>
      <c r="V64">
        <f t="shared" si="4"/>
        <v>0</v>
      </c>
      <c r="W64">
        <f t="shared" si="5"/>
        <v>11.8</v>
      </c>
      <c r="X64">
        <f t="shared" si="6"/>
        <v>0</v>
      </c>
    </row>
    <row r="65" spans="1:24" ht="15" thickBot="1" x14ac:dyDescent="0.35">
      <c r="A65" s="6">
        <v>6</v>
      </c>
      <c r="B65" s="7">
        <v>0</v>
      </c>
      <c r="C65" s="7">
        <v>113.3</v>
      </c>
      <c r="D65" s="7">
        <v>0</v>
      </c>
      <c r="E65" s="7">
        <v>11.8</v>
      </c>
      <c r="F65" s="7">
        <v>0</v>
      </c>
      <c r="G65" s="7">
        <v>0</v>
      </c>
      <c r="H65" s="7">
        <v>132</v>
      </c>
      <c r="I65" s="7">
        <v>0</v>
      </c>
      <c r="J65" s="7">
        <v>11.8</v>
      </c>
      <c r="K65" s="7">
        <v>0</v>
      </c>
      <c r="M65" s="12">
        <v>19</v>
      </c>
      <c r="N65">
        <f t="shared" si="7"/>
        <v>0</v>
      </c>
      <c r="O65">
        <f t="shared" si="2"/>
        <v>0</v>
      </c>
      <c r="P65">
        <f t="shared" si="2"/>
        <v>0</v>
      </c>
      <c r="Q65">
        <f t="shared" si="2"/>
        <v>0</v>
      </c>
      <c r="R65">
        <f t="shared" si="2"/>
        <v>0</v>
      </c>
      <c r="T65">
        <f t="shared" si="8"/>
        <v>0</v>
      </c>
      <c r="U65">
        <f t="shared" si="3"/>
        <v>113.3</v>
      </c>
      <c r="V65">
        <f t="shared" si="4"/>
        <v>0</v>
      </c>
      <c r="W65">
        <f t="shared" si="5"/>
        <v>11.8</v>
      </c>
      <c r="X65">
        <f t="shared" si="6"/>
        <v>0</v>
      </c>
    </row>
    <row r="66" spans="1:24" ht="15" thickBot="1" x14ac:dyDescent="0.35">
      <c r="A66" s="6">
        <v>7</v>
      </c>
      <c r="B66" s="7">
        <v>0</v>
      </c>
      <c r="C66" s="7">
        <v>113.3</v>
      </c>
      <c r="D66" s="7">
        <v>0</v>
      </c>
      <c r="E66" s="7">
        <v>11.8</v>
      </c>
      <c r="F66" s="7">
        <v>0</v>
      </c>
      <c r="G66" s="7">
        <v>0</v>
      </c>
      <c r="H66" s="7">
        <v>132</v>
      </c>
      <c r="I66" s="7">
        <v>0</v>
      </c>
      <c r="J66" s="7">
        <v>11.8</v>
      </c>
      <c r="K66" s="7">
        <v>0</v>
      </c>
      <c r="M66" s="12">
        <v>18</v>
      </c>
      <c r="N66">
        <f t="shared" si="7"/>
        <v>0</v>
      </c>
      <c r="O66">
        <f t="shared" si="2"/>
        <v>0</v>
      </c>
      <c r="P66">
        <f t="shared" si="2"/>
        <v>0</v>
      </c>
      <c r="Q66">
        <f t="shared" si="2"/>
        <v>0</v>
      </c>
      <c r="R66">
        <f t="shared" si="2"/>
        <v>0</v>
      </c>
      <c r="T66">
        <f t="shared" si="8"/>
        <v>0</v>
      </c>
      <c r="U66">
        <f t="shared" si="3"/>
        <v>113.3</v>
      </c>
      <c r="V66">
        <f t="shared" si="4"/>
        <v>0</v>
      </c>
      <c r="W66">
        <f t="shared" si="5"/>
        <v>11.8</v>
      </c>
      <c r="X66">
        <f t="shared" si="6"/>
        <v>0</v>
      </c>
    </row>
    <row r="67" spans="1:24" ht="15" thickBot="1" x14ac:dyDescent="0.35">
      <c r="A67" s="6">
        <v>8</v>
      </c>
      <c r="B67" s="7">
        <v>0</v>
      </c>
      <c r="C67" s="7">
        <v>113.3</v>
      </c>
      <c r="D67" s="7">
        <v>0</v>
      </c>
      <c r="E67" s="7">
        <v>11.8</v>
      </c>
      <c r="F67" s="7">
        <v>0</v>
      </c>
      <c r="G67" s="7">
        <v>0</v>
      </c>
      <c r="H67" s="7">
        <v>132</v>
      </c>
      <c r="I67" s="7">
        <v>0</v>
      </c>
      <c r="J67" s="7">
        <v>11.8</v>
      </c>
      <c r="K67" s="7">
        <v>0</v>
      </c>
      <c r="M67" s="12">
        <v>17</v>
      </c>
      <c r="N67">
        <f t="shared" si="7"/>
        <v>0</v>
      </c>
      <c r="O67">
        <f t="shared" si="2"/>
        <v>0</v>
      </c>
      <c r="P67">
        <f t="shared" si="2"/>
        <v>0</v>
      </c>
      <c r="Q67">
        <f t="shared" si="2"/>
        <v>0</v>
      </c>
      <c r="R67">
        <f t="shared" si="2"/>
        <v>0</v>
      </c>
      <c r="T67">
        <f t="shared" si="8"/>
        <v>0</v>
      </c>
      <c r="U67">
        <f t="shared" si="3"/>
        <v>113.3</v>
      </c>
      <c r="V67">
        <f t="shared" si="4"/>
        <v>0</v>
      </c>
      <c r="W67">
        <f t="shared" si="5"/>
        <v>11.8</v>
      </c>
      <c r="X67">
        <f t="shared" si="6"/>
        <v>0</v>
      </c>
    </row>
    <row r="68" spans="1:24" ht="15" thickBot="1" x14ac:dyDescent="0.35">
      <c r="A68" s="6">
        <v>9</v>
      </c>
      <c r="B68" s="7">
        <v>0</v>
      </c>
      <c r="C68" s="7">
        <v>113.3</v>
      </c>
      <c r="D68" s="7">
        <v>0</v>
      </c>
      <c r="E68" s="7">
        <v>11.8</v>
      </c>
      <c r="F68" s="7">
        <v>0</v>
      </c>
      <c r="G68" s="7">
        <v>0</v>
      </c>
      <c r="H68" s="7">
        <v>132</v>
      </c>
      <c r="I68" s="7">
        <v>0</v>
      </c>
      <c r="J68" s="7">
        <v>11.8</v>
      </c>
      <c r="K68" s="7">
        <v>0</v>
      </c>
      <c r="M68" s="12">
        <v>16</v>
      </c>
      <c r="N68">
        <f t="shared" si="7"/>
        <v>0</v>
      </c>
      <c r="O68">
        <f t="shared" si="2"/>
        <v>0</v>
      </c>
      <c r="P68">
        <f t="shared" si="2"/>
        <v>0</v>
      </c>
      <c r="Q68">
        <f t="shared" si="2"/>
        <v>0</v>
      </c>
      <c r="R68">
        <f t="shared" si="2"/>
        <v>0</v>
      </c>
      <c r="T68">
        <f t="shared" si="8"/>
        <v>0</v>
      </c>
      <c r="U68">
        <f t="shared" si="3"/>
        <v>113.3</v>
      </c>
      <c r="V68">
        <f t="shared" si="4"/>
        <v>0</v>
      </c>
      <c r="W68">
        <f t="shared" si="5"/>
        <v>11.8</v>
      </c>
      <c r="X68">
        <f t="shared" si="6"/>
        <v>0</v>
      </c>
    </row>
    <row r="69" spans="1:24" ht="15" thickBot="1" x14ac:dyDescent="0.35">
      <c r="A69" s="6">
        <v>10</v>
      </c>
      <c r="B69" s="7">
        <v>0</v>
      </c>
      <c r="C69" s="7">
        <v>0</v>
      </c>
      <c r="D69" s="7">
        <v>0</v>
      </c>
      <c r="E69" s="7">
        <v>11.8</v>
      </c>
      <c r="F69" s="7">
        <v>0</v>
      </c>
      <c r="G69" s="7">
        <v>0</v>
      </c>
      <c r="H69" s="7">
        <v>0</v>
      </c>
      <c r="I69" s="7">
        <v>0</v>
      </c>
      <c r="J69" s="7">
        <v>11.8</v>
      </c>
      <c r="K69" s="7">
        <v>0</v>
      </c>
      <c r="M69" s="12">
        <v>15</v>
      </c>
      <c r="N69">
        <f t="shared" si="7"/>
        <v>0</v>
      </c>
      <c r="O69">
        <f t="shared" si="2"/>
        <v>0</v>
      </c>
      <c r="P69">
        <f t="shared" si="2"/>
        <v>0</v>
      </c>
      <c r="Q69">
        <f t="shared" si="2"/>
        <v>0</v>
      </c>
      <c r="R69">
        <f t="shared" si="2"/>
        <v>0</v>
      </c>
      <c r="T69">
        <f t="shared" si="8"/>
        <v>0</v>
      </c>
      <c r="U69">
        <f t="shared" si="3"/>
        <v>0</v>
      </c>
      <c r="V69">
        <f t="shared" si="4"/>
        <v>0</v>
      </c>
      <c r="W69">
        <f t="shared" si="5"/>
        <v>11.8</v>
      </c>
      <c r="X69">
        <f t="shared" si="6"/>
        <v>0</v>
      </c>
    </row>
    <row r="70" spans="1:24" ht="15" thickBot="1" x14ac:dyDescent="0.35">
      <c r="A70" s="6">
        <v>11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M70" s="12">
        <v>14</v>
      </c>
      <c r="N70">
        <f t="shared" si="7"/>
        <v>0</v>
      </c>
      <c r="O70">
        <f t="shared" si="2"/>
        <v>0</v>
      </c>
      <c r="P70">
        <f t="shared" si="2"/>
        <v>0</v>
      </c>
      <c r="Q70">
        <f t="shared" si="2"/>
        <v>0</v>
      </c>
      <c r="R70">
        <f t="shared" si="2"/>
        <v>0</v>
      </c>
      <c r="T70">
        <f t="shared" si="8"/>
        <v>0</v>
      </c>
      <c r="U70">
        <f t="shared" si="3"/>
        <v>0</v>
      </c>
      <c r="V70">
        <f t="shared" si="4"/>
        <v>0</v>
      </c>
      <c r="W70">
        <f t="shared" si="5"/>
        <v>0</v>
      </c>
      <c r="X70">
        <f t="shared" si="6"/>
        <v>0</v>
      </c>
    </row>
    <row r="71" spans="1:24" ht="15" thickBot="1" x14ac:dyDescent="0.35">
      <c r="A71" s="6">
        <v>12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M71" s="12">
        <v>13</v>
      </c>
      <c r="N71">
        <f t="shared" si="7"/>
        <v>0</v>
      </c>
      <c r="O71">
        <f t="shared" si="2"/>
        <v>0</v>
      </c>
      <c r="P71">
        <f t="shared" si="2"/>
        <v>0</v>
      </c>
      <c r="Q71">
        <f t="shared" si="2"/>
        <v>0</v>
      </c>
      <c r="R71">
        <f t="shared" si="2"/>
        <v>0</v>
      </c>
      <c r="T71">
        <f t="shared" si="8"/>
        <v>0</v>
      </c>
      <c r="U71">
        <f t="shared" si="3"/>
        <v>0</v>
      </c>
      <c r="V71">
        <f t="shared" si="4"/>
        <v>0</v>
      </c>
      <c r="W71">
        <f t="shared" si="5"/>
        <v>0</v>
      </c>
      <c r="X71">
        <f t="shared" si="6"/>
        <v>0</v>
      </c>
    </row>
    <row r="72" spans="1:24" ht="15" thickBot="1" x14ac:dyDescent="0.35">
      <c r="A72" s="6">
        <v>13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M72" s="12">
        <v>12</v>
      </c>
      <c r="N72">
        <f t="shared" si="7"/>
        <v>0</v>
      </c>
      <c r="O72">
        <f t="shared" si="2"/>
        <v>0</v>
      </c>
      <c r="P72">
        <f t="shared" si="2"/>
        <v>0</v>
      </c>
      <c r="Q72">
        <f t="shared" si="2"/>
        <v>0</v>
      </c>
      <c r="R72">
        <f t="shared" si="2"/>
        <v>0</v>
      </c>
      <c r="T72">
        <f t="shared" si="8"/>
        <v>0</v>
      </c>
      <c r="U72">
        <f t="shared" si="3"/>
        <v>0</v>
      </c>
      <c r="V72">
        <f t="shared" si="4"/>
        <v>0</v>
      </c>
      <c r="W72">
        <f t="shared" si="5"/>
        <v>0</v>
      </c>
      <c r="X72">
        <f t="shared" si="6"/>
        <v>0</v>
      </c>
    </row>
    <row r="73" spans="1:24" ht="15" thickBot="1" x14ac:dyDescent="0.35">
      <c r="A73" s="6">
        <v>14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M73" s="12">
        <v>11</v>
      </c>
      <c r="N73">
        <f t="shared" si="7"/>
        <v>0</v>
      </c>
      <c r="O73">
        <f t="shared" si="2"/>
        <v>0</v>
      </c>
      <c r="P73">
        <f t="shared" si="2"/>
        <v>0</v>
      </c>
      <c r="Q73">
        <f t="shared" si="2"/>
        <v>0</v>
      </c>
      <c r="R73">
        <f t="shared" si="2"/>
        <v>0</v>
      </c>
      <c r="T73">
        <f t="shared" si="8"/>
        <v>0</v>
      </c>
      <c r="U73">
        <f t="shared" si="3"/>
        <v>0</v>
      </c>
      <c r="V73">
        <f t="shared" si="4"/>
        <v>0</v>
      </c>
      <c r="W73">
        <f t="shared" si="5"/>
        <v>0</v>
      </c>
      <c r="X73">
        <f t="shared" si="6"/>
        <v>0</v>
      </c>
    </row>
    <row r="74" spans="1:24" ht="15" thickBot="1" x14ac:dyDescent="0.35">
      <c r="A74" s="6">
        <v>15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M74" s="12">
        <v>10</v>
      </c>
      <c r="N74">
        <f t="shared" si="7"/>
        <v>0</v>
      </c>
      <c r="O74">
        <f t="shared" si="2"/>
        <v>0</v>
      </c>
      <c r="P74">
        <f t="shared" si="2"/>
        <v>0</v>
      </c>
      <c r="Q74">
        <f t="shared" si="2"/>
        <v>11.8</v>
      </c>
      <c r="R74">
        <f t="shared" si="2"/>
        <v>0</v>
      </c>
      <c r="T74">
        <f t="shared" si="8"/>
        <v>0</v>
      </c>
      <c r="U74">
        <f t="shared" si="3"/>
        <v>0</v>
      </c>
      <c r="V74">
        <f t="shared" si="4"/>
        <v>0</v>
      </c>
      <c r="W74">
        <f t="shared" si="5"/>
        <v>11.8</v>
      </c>
      <c r="X74">
        <f t="shared" si="6"/>
        <v>0</v>
      </c>
    </row>
    <row r="75" spans="1:24" ht="15" thickBot="1" x14ac:dyDescent="0.35">
      <c r="A75" s="6">
        <v>16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M75" s="12">
        <v>9</v>
      </c>
      <c r="N75">
        <f t="shared" si="7"/>
        <v>0</v>
      </c>
      <c r="O75">
        <f t="shared" si="2"/>
        <v>132</v>
      </c>
      <c r="P75">
        <f t="shared" si="2"/>
        <v>0</v>
      </c>
      <c r="Q75">
        <f t="shared" si="2"/>
        <v>11.8</v>
      </c>
      <c r="R75">
        <f t="shared" si="2"/>
        <v>0</v>
      </c>
      <c r="T75">
        <f t="shared" si="8"/>
        <v>0</v>
      </c>
      <c r="U75">
        <f t="shared" si="3"/>
        <v>132</v>
      </c>
      <c r="V75">
        <f t="shared" si="4"/>
        <v>0</v>
      </c>
      <c r="W75">
        <f t="shared" si="5"/>
        <v>11.8</v>
      </c>
      <c r="X75">
        <f t="shared" si="6"/>
        <v>0</v>
      </c>
    </row>
    <row r="76" spans="1:24" ht="15" thickBot="1" x14ac:dyDescent="0.35">
      <c r="A76" s="6">
        <v>17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M76" s="12">
        <v>8</v>
      </c>
      <c r="N76">
        <f t="shared" si="7"/>
        <v>0</v>
      </c>
      <c r="O76">
        <f t="shared" si="2"/>
        <v>132</v>
      </c>
      <c r="P76">
        <f t="shared" si="2"/>
        <v>0</v>
      </c>
      <c r="Q76">
        <f t="shared" si="2"/>
        <v>11.8</v>
      </c>
      <c r="R76">
        <f t="shared" si="2"/>
        <v>0</v>
      </c>
      <c r="T76">
        <f t="shared" si="8"/>
        <v>0</v>
      </c>
      <c r="U76">
        <f t="shared" si="3"/>
        <v>132</v>
      </c>
      <c r="V76">
        <f t="shared" si="4"/>
        <v>0</v>
      </c>
      <c r="W76">
        <f t="shared" si="5"/>
        <v>11.8</v>
      </c>
      <c r="X76">
        <f t="shared" si="6"/>
        <v>0</v>
      </c>
    </row>
    <row r="77" spans="1:24" ht="15" thickBot="1" x14ac:dyDescent="0.35">
      <c r="A77" s="6">
        <v>18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M77" s="12">
        <v>7</v>
      </c>
      <c r="N77">
        <f t="shared" ref="N77:N83" si="9">VLOOKUP($M77,$A$60:$K$83,N$58,0)</f>
        <v>0</v>
      </c>
      <c r="O77">
        <f t="shared" si="2"/>
        <v>132</v>
      </c>
      <c r="P77">
        <f t="shared" si="2"/>
        <v>0</v>
      </c>
      <c r="Q77">
        <f t="shared" si="2"/>
        <v>11.8</v>
      </c>
      <c r="R77">
        <f t="shared" si="2"/>
        <v>0</v>
      </c>
      <c r="T77">
        <f t="shared" si="8"/>
        <v>0</v>
      </c>
      <c r="U77">
        <f t="shared" si="3"/>
        <v>132</v>
      </c>
      <c r="V77">
        <f t="shared" si="4"/>
        <v>0</v>
      </c>
      <c r="W77">
        <f t="shared" si="5"/>
        <v>11.8</v>
      </c>
      <c r="X77">
        <f t="shared" si="6"/>
        <v>0</v>
      </c>
    </row>
    <row r="78" spans="1:24" ht="15" thickBot="1" x14ac:dyDescent="0.35">
      <c r="A78" s="6">
        <v>19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M78" s="12">
        <v>6</v>
      </c>
      <c r="N78">
        <f t="shared" si="9"/>
        <v>0</v>
      </c>
      <c r="O78">
        <f t="shared" si="2"/>
        <v>132</v>
      </c>
      <c r="P78">
        <f t="shared" si="2"/>
        <v>0</v>
      </c>
      <c r="Q78">
        <f t="shared" si="2"/>
        <v>11.8</v>
      </c>
      <c r="R78">
        <f t="shared" si="2"/>
        <v>0</v>
      </c>
      <c r="T78">
        <f t="shared" si="8"/>
        <v>0</v>
      </c>
      <c r="U78">
        <f t="shared" si="3"/>
        <v>132</v>
      </c>
      <c r="V78">
        <f t="shared" si="4"/>
        <v>0</v>
      </c>
      <c r="W78">
        <f t="shared" si="5"/>
        <v>11.8</v>
      </c>
      <c r="X78">
        <f t="shared" si="6"/>
        <v>0</v>
      </c>
    </row>
    <row r="79" spans="1:24" ht="15" thickBot="1" x14ac:dyDescent="0.35">
      <c r="A79" s="6">
        <v>20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M79" s="12">
        <v>5</v>
      </c>
      <c r="N79">
        <f t="shared" si="9"/>
        <v>3.7</v>
      </c>
      <c r="O79">
        <f t="shared" si="2"/>
        <v>132</v>
      </c>
      <c r="P79">
        <f t="shared" si="2"/>
        <v>0</v>
      </c>
      <c r="Q79">
        <f t="shared" si="2"/>
        <v>11.8</v>
      </c>
      <c r="R79">
        <f t="shared" si="2"/>
        <v>0</v>
      </c>
      <c r="T79">
        <f t="shared" si="8"/>
        <v>3.7</v>
      </c>
      <c r="U79">
        <f t="shared" si="3"/>
        <v>132</v>
      </c>
      <c r="V79">
        <f t="shared" si="4"/>
        <v>0</v>
      </c>
      <c r="W79">
        <f t="shared" si="5"/>
        <v>11.8</v>
      </c>
      <c r="X79">
        <f t="shared" si="6"/>
        <v>0</v>
      </c>
    </row>
    <row r="80" spans="1:24" ht="15" thickBot="1" x14ac:dyDescent="0.35">
      <c r="A80" s="6">
        <v>21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M80" s="12">
        <v>4</v>
      </c>
      <c r="N80">
        <f t="shared" si="9"/>
        <v>3.7</v>
      </c>
      <c r="O80">
        <f t="shared" si="2"/>
        <v>132</v>
      </c>
      <c r="P80">
        <f t="shared" si="2"/>
        <v>7.5</v>
      </c>
      <c r="Q80">
        <f t="shared" si="2"/>
        <v>11.8</v>
      </c>
      <c r="R80">
        <f t="shared" si="2"/>
        <v>0</v>
      </c>
      <c r="T80">
        <f t="shared" si="8"/>
        <v>3.7</v>
      </c>
      <c r="U80">
        <f t="shared" si="3"/>
        <v>132</v>
      </c>
      <c r="V80">
        <f t="shared" si="4"/>
        <v>7.5</v>
      </c>
      <c r="W80">
        <f t="shared" si="5"/>
        <v>11.8</v>
      </c>
      <c r="X80">
        <f t="shared" si="6"/>
        <v>0</v>
      </c>
    </row>
    <row r="81" spans="1:29" ht="15" thickBot="1" x14ac:dyDescent="0.35">
      <c r="A81" s="6">
        <v>22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M81" s="12">
        <v>3</v>
      </c>
      <c r="N81">
        <f t="shared" si="9"/>
        <v>3.7</v>
      </c>
      <c r="O81">
        <f t="shared" si="2"/>
        <v>132</v>
      </c>
      <c r="P81">
        <f t="shared" si="2"/>
        <v>7.5</v>
      </c>
      <c r="Q81">
        <f t="shared" si="2"/>
        <v>11.8</v>
      </c>
      <c r="R81">
        <f t="shared" si="2"/>
        <v>0</v>
      </c>
      <c r="T81">
        <f t="shared" si="8"/>
        <v>3.7</v>
      </c>
      <c r="U81">
        <f t="shared" si="3"/>
        <v>132</v>
      </c>
      <c r="V81">
        <f t="shared" si="4"/>
        <v>7.5</v>
      </c>
      <c r="W81">
        <f t="shared" si="5"/>
        <v>11.8</v>
      </c>
      <c r="X81">
        <f t="shared" si="6"/>
        <v>0</v>
      </c>
    </row>
    <row r="82" spans="1:29" ht="15" thickBot="1" x14ac:dyDescent="0.35">
      <c r="A82" s="6">
        <v>23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M82" s="12">
        <v>2</v>
      </c>
      <c r="N82">
        <f t="shared" si="9"/>
        <v>3.7</v>
      </c>
      <c r="O82">
        <f t="shared" si="2"/>
        <v>132</v>
      </c>
      <c r="P82">
        <f t="shared" si="2"/>
        <v>27.8</v>
      </c>
      <c r="Q82">
        <f t="shared" si="2"/>
        <v>11.8</v>
      </c>
      <c r="R82">
        <f t="shared" si="2"/>
        <v>232.5</v>
      </c>
      <c r="T82">
        <f t="shared" si="8"/>
        <v>3.7</v>
      </c>
      <c r="U82">
        <f t="shared" si="3"/>
        <v>132</v>
      </c>
      <c r="V82">
        <f t="shared" si="4"/>
        <v>27.8</v>
      </c>
      <c r="W82">
        <f t="shared" si="5"/>
        <v>11.8</v>
      </c>
      <c r="X82">
        <f t="shared" si="6"/>
        <v>232.5</v>
      </c>
    </row>
    <row r="83" spans="1:29" ht="15" thickBot="1" x14ac:dyDescent="0.35">
      <c r="A83" s="6">
        <v>24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M83" s="12">
        <v>1</v>
      </c>
      <c r="N83">
        <f t="shared" si="9"/>
        <v>3.7</v>
      </c>
      <c r="O83">
        <f t="shared" si="2"/>
        <v>132</v>
      </c>
      <c r="P83">
        <f t="shared" si="2"/>
        <v>137.4</v>
      </c>
      <c r="Q83">
        <f t="shared" si="2"/>
        <v>11.8</v>
      </c>
      <c r="R83">
        <f t="shared" si="2"/>
        <v>232.5</v>
      </c>
      <c r="T83">
        <f t="shared" si="8"/>
        <v>3.7</v>
      </c>
      <c r="U83">
        <f t="shared" si="3"/>
        <v>132</v>
      </c>
      <c r="V83">
        <f t="shared" si="4"/>
        <v>137.4</v>
      </c>
      <c r="W83">
        <f t="shared" si="5"/>
        <v>11.8</v>
      </c>
      <c r="X83">
        <f t="shared" si="6"/>
        <v>232.5</v>
      </c>
    </row>
    <row r="84" spans="1:29" ht="18.600000000000001" thickBot="1" x14ac:dyDescent="0.35">
      <c r="A84" s="2"/>
      <c r="M84">
        <f>CORREL(L86:L109,M86:M109)</f>
        <v>0.70318117101520294</v>
      </c>
      <c r="N84">
        <f>CORREL(L86:L97,M86:M97)</f>
        <v>0.70967471961124762</v>
      </c>
      <c r="O84">
        <f>CORREL(L98:L109,M98:M109)</f>
        <v>0.69732036151210941</v>
      </c>
      <c r="AB84">
        <f>CORREL(AB86:AB97,AA86:AA97)</f>
        <v>0.70396372148099495</v>
      </c>
    </row>
    <row r="85" spans="1:29" ht="15" thickBot="1" x14ac:dyDescent="0.35">
      <c r="A85" s="6" t="s">
        <v>89</v>
      </c>
      <c r="B85" s="6" t="s">
        <v>29</v>
      </c>
      <c r="C85" s="6" t="s">
        <v>30</v>
      </c>
      <c r="D85" s="6" t="s">
        <v>31</v>
      </c>
      <c r="E85" s="6" t="s">
        <v>32</v>
      </c>
      <c r="F85" s="6" t="s">
        <v>33</v>
      </c>
      <c r="G85" s="6" t="s">
        <v>34</v>
      </c>
      <c r="H85" s="6" t="s">
        <v>35</v>
      </c>
      <c r="I85" s="6" t="s">
        <v>36</v>
      </c>
      <c r="J85" s="6" t="s">
        <v>37</v>
      </c>
      <c r="K85" s="6" t="s">
        <v>38</v>
      </c>
      <c r="L85" s="6" t="s">
        <v>90</v>
      </c>
      <c r="M85" s="6" t="s">
        <v>91</v>
      </c>
      <c r="N85" s="6" t="s">
        <v>92</v>
      </c>
      <c r="O85" s="6" t="s">
        <v>93</v>
      </c>
      <c r="Q85" t="str">
        <f>B85</f>
        <v>X(A1)</v>
      </c>
      <c r="R85" t="str">
        <f t="shared" ref="R85:AB85" si="10">C85</f>
        <v>X(A2)</v>
      </c>
      <c r="S85" t="str">
        <f t="shared" si="10"/>
        <v>X(A3)</v>
      </c>
      <c r="T85" t="str">
        <f t="shared" si="10"/>
        <v>X(A4)</v>
      </c>
      <c r="U85" t="str">
        <f t="shared" si="10"/>
        <v>X(A5)</v>
      </c>
      <c r="V85" t="str">
        <f t="shared" si="10"/>
        <v>X(A6)</v>
      </c>
      <c r="W85" t="str">
        <f t="shared" si="10"/>
        <v>X(A7)</v>
      </c>
      <c r="X85" t="str">
        <f t="shared" si="10"/>
        <v>X(A8)</v>
      </c>
      <c r="Y85" t="str">
        <f t="shared" si="10"/>
        <v>X(A9)</v>
      </c>
      <c r="Z85" t="str">
        <f t="shared" si="10"/>
        <v>X(A10)</v>
      </c>
      <c r="AA85" t="str">
        <f t="shared" si="10"/>
        <v>Becslés</v>
      </c>
      <c r="AB85" t="str">
        <f t="shared" si="10"/>
        <v>Tény+0</v>
      </c>
      <c r="AC85" t="str">
        <f t="shared" ref="AC85" si="11">N85</f>
        <v>Delta</v>
      </c>
    </row>
    <row r="86" spans="1:29" ht="15" thickBot="1" x14ac:dyDescent="0.35">
      <c r="A86" s="6" t="s">
        <v>1</v>
      </c>
      <c r="B86" s="7">
        <v>0</v>
      </c>
      <c r="C86" s="7">
        <v>113.3</v>
      </c>
      <c r="D86" s="7">
        <v>0</v>
      </c>
      <c r="E86" s="7">
        <v>11.8</v>
      </c>
      <c r="F86" s="7">
        <v>0</v>
      </c>
      <c r="G86" s="7">
        <v>3.7</v>
      </c>
      <c r="H86" s="7">
        <v>132</v>
      </c>
      <c r="I86" s="7">
        <v>7.5</v>
      </c>
      <c r="J86" s="7">
        <v>11.8</v>
      </c>
      <c r="K86" s="7">
        <v>0</v>
      </c>
      <c r="L86" s="7">
        <v>280.10000000000002</v>
      </c>
      <c r="M86" s="7">
        <v>473</v>
      </c>
      <c r="N86" s="7">
        <v>192.9</v>
      </c>
      <c r="O86" s="7">
        <v>40.78</v>
      </c>
      <c r="Q86">
        <f>B86+B98</f>
        <v>3.7</v>
      </c>
      <c r="R86">
        <f t="shared" ref="R86:AC86" si="12">C86+C98</f>
        <v>226.6</v>
      </c>
      <c r="S86">
        <f t="shared" si="12"/>
        <v>7.5</v>
      </c>
      <c r="T86">
        <f t="shared" si="12"/>
        <v>23.6</v>
      </c>
      <c r="U86">
        <f t="shared" si="12"/>
        <v>0</v>
      </c>
      <c r="V86">
        <f t="shared" si="12"/>
        <v>3.7</v>
      </c>
      <c r="W86">
        <f t="shared" si="12"/>
        <v>264</v>
      </c>
      <c r="X86">
        <f t="shared" si="12"/>
        <v>7.5</v>
      </c>
      <c r="Y86">
        <f t="shared" si="12"/>
        <v>23.6</v>
      </c>
      <c r="Z86">
        <f t="shared" si="12"/>
        <v>0</v>
      </c>
      <c r="AA86">
        <f t="shared" si="12"/>
        <v>560.20000000000005</v>
      </c>
      <c r="AB86">
        <f t="shared" si="12"/>
        <v>946</v>
      </c>
      <c r="AC86">
        <f t="shared" si="12"/>
        <v>385.8</v>
      </c>
    </row>
    <row r="87" spans="1:29" ht="15" thickBot="1" x14ac:dyDescent="0.35">
      <c r="A87" s="6" t="s">
        <v>2</v>
      </c>
      <c r="B87" s="7">
        <v>0</v>
      </c>
      <c r="C87" s="7">
        <v>113.3</v>
      </c>
      <c r="D87" s="7">
        <v>0</v>
      </c>
      <c r="E87" s="7">
        <v>11.8</v>
      </c>
      <c r="F87" s="7">
        <v>0</v>
      </c>
      <c r="G87" s="7">
        <v>3.7</v>
      </c>
      <c r="H87" s="7">
        <v>0</v>
      </c>
      <c r="I87" s="7">
        <v>0</v>
      </c>
      <c r="J87" s="7">
        <v>11.8</v>
      </c>
      <c r="K87" s="7">
        <v>0</v>
      </c>
      <c r="L87" s="7">
        <v>140.6</v>
      </c>
      <c r="M87" s="7">
        <v>212</v>
      </c>
      <c r="N87" s="7">
        <v>71.400000000000006</v>
      </c>
      <c r="O87" s="7">
        <v>33.68</v>
      </c>
      <c r="Q87">
        <f t="shared" ref="Q87:Q97" si="13">B87+B99</f>
        <v>3.7</v>
      </c>
      <c r="R87">
        <f t="shared" ref="R87:R97" si="14">C87+C99</f>
        <v>113.3</v>
      </c>
      <c r="S87">
        <f t="shared" ref="S87:S97" si="15">D87+D99</f>
        <v>0</v>
      </c>
      <c r="T87">
        <f t="shared" ref="T87:T97" si="16">E87+E99</f>
        <v>23.6</v>
      </c>
      <c r="U87">
        <f t="shared" ref="U87:U97" si="17">F87+F99</f>
        <v>0</v>
      </c>
      <c r="V87">
        <f t="shared" ref="V87:V97" si="18">G87+G99</f>
        <v>3.7</v>
      </c>
      <c r="W87">
        <f t="shared" ref="W87:W97" si="19">H87+H99</f>
        <v>132</v>
      </c>
      <c r="X87">
        <f t="shared" ref="X87:X97" si="20">I87+I99</f>
        <v>0</v>
      </c>
      <c r="Y87">
        <f t="shared" ref="Y87:Y97" si="21">J87+J99</f>
        <v>23.6</v>
      </c>
      <c r="Z87">
        <f t="shared" ref="Z87:Z97" si="22">K87+K99</f>
        <v>0</v>
      </c>
      <c r="AA87">
        <f t="shared" ref="AA87:AA97" si="23">L87+L99</f>
        <v>299.89999999999998</v>
      </c>
      <c r="AB87">
        <f t="shared" ref="AB87:AB97" si="24">M87+M99</f>
        <v>424</v>
      </c>
      <c r="AC87">
        <f t="shared" ref="AC87:AC97" si="25">N87+N99</f>
        <v>124.10000000000001</v>
      </c>
    </row>
    <row r="88" spans="1:29" ht="15" thickBot="1" x14ac:dyDescent="0.35">
      <c r="A88" s="6" t="s">
        <v>3</v>
      </c>
      <c r="B88" s="7">
        <v>3.7</v>
      </c>
      <c r="C88" s="7">
        <v>113.3</v>
      </c>
      <c r="D88" s="7">
        <v>0</v>
      </c>
      <c r="E88" s="7">
        <v>11.8</v>
      </c>
      <c r="F88" s="7">
        <v>232.5</v>
      </c>
      <c r="G88" s="7">
        <v>0</v>
      </c>
      <c r="H88" s="7">
        <v>132</v>
      </c>
      <c r="I88" s="7">
        <v>7.5</v>
      </c>
      <c r="J88" s="7">
        <v>11.8</v>
      </c>
      <c r="K88" s="7">
        <v>0</v>
      </c>
      <c r="L88" s="7">
        <v>512.6</v>
      </c>
      <c r="M88" s="7">
        <v>868</v>
      </c>
      <c r="N88" s="7">
        <v>355.4</v>
      </c>
      <c r="O88" s="7">
        <v>40.94</v>
      </c>
      <c r="Q88">
        <f t="shared" si="13"/>
        <v>3.7</v>
      </c>
      <c r="R88">
        <f t="shared" si="14"/>
        <v>226.6</v>
      </c>
      <c r="S88">
        <f t="shared" si="15"/>
        <v>7.5</v>
      </c>
      <c r="T88">
        <f t="shared" si="16"/>
        <v>23.6</v>
      </c>
      <c r="U88">
        <f t="shared" si="17"/>
        <v>232.5</v>
      </c>
      <c r="V88">
        <f t="shared" si="18"/>
        <v>3.7</v>
      </c>
      <c r="W88">
        <f t="shared" si="19"/>
        <v>264</v>
      </c>
      <c r="X88">
        <f t="shared" si="20"/>
        <v>7.5</v>
      </c>
      <c r="Y88">
        <f t="shared" si="21"/>
        <v>23.6</v>
      </c>
      <c r="Z88">
        <f t="shared" si="22"/>
        <v>232.5</v>
      </c>
      <c r="AA88">
        <f t="shared" si="23"/>
        <v>1025.2</v>
      </c>
      <c r="AB88">
        <f t="shared" si="24"/>
        <v>1736</v>
      </c>
      <c r="AC88">
        <f t="shared" si="25"/>
        <v>710.8</v>
      </c>
    </row>
    <row r="89" spans="1:29" ht="15" thickBot="1" x14ac:dyDescent="0.35">
      <c r="A89" s="6" t="s">
        <v>4</v>
      </c>
      <c r="B89" s="7">
        <v>26.2</v>
      </c>
      <c r="C89" s="7">
        <v>0</v>
      </c>
      <c r="D89" s="7">
        <v>7.5</v>
      </c>
      <c r="E89" s="7">
        <v>0</v>
      </c>
      <c r="F89" s="7">
        <v>0</v>
      </c>
      <c r="G89" s="7">
        <v>0</v>
      </c>
      <c r="H89" s="7">
        <v>132</v>
      </c>
      <c r="I89" s="7">
        <v>0</v>
      </c>
      <c r="J89" s="7">
        <v>11.8</v>
      </c>
      <c r="K89" s="7">
        <v>0</v>
      </c>
      <c r="L89" s="7">
        <v>177.5</v>
      </c>
      <c r="M89" s="7">
        <v>71</v>
      </c>
      <c r="N89" s="7">
        <v>-106.5</v>
      </c>
      <c r="O89" s="7">
        <v>-150</v>
      </c>
      <c r="Q89">
        <f t="shared" si="13"/>
        <v>26.2</v>
      </c>
      <c r="R89">
        <f t="shared" si="14"/>
        <v>113.3</v>
      </c>
      <c r="S89">
        <f t="shared" si="15"/>
        <v>7.5</v>
      </c>
      <c r="T89">
        <f t="shared" si="16"/>
        <v>34.200000000000003</v>
      </c>
      <c r="U89">
        <f t="shared" si="17"/>
        <v>0</v>
      </c>
      <c r="V89">
        <f t="shared" si="18"/>
        <v>3.7</v>
      </c>
      <c r="W89">
        <f t="shared" si="19"/>
        <v>132</v>
      </c>
      <c r="X89">
        <f t="shared" si="20"/>
        <v>7.5</v>
      </c>
      <c r="Y89">
        <f t="shared" si="21"/>
        <v>11.8</v>
      </c>
      <c r="Z89">
        <f t="shared" si="22"/>
        <v>0</v>
      </c>
      <c r="AA89">
        <f t="shared" si="23"/>
        <v>336.3</v>
      </c>
      <c r="AB89">
        <f t="shared" si="24"/>
        <v>142</v>
      </c>
      <c r="AC89">
        <f t="shared" si="25"/>
        <v>-194.3</v>
      </c>
    </row>
    <row r="90" spans="1:29" ht="15" thickBot="1" x14ac:dyDescent="0.35">
      <c r="A90" s="6" t="s">
        <v>5</v>
      </c>
      <c r="B90" s="7">
        <v>0</v>
      </c>
      <c r="C90" s="7">
        <v>113.3</v>
      </c>
      <c r="D90" s="7">
        <v>0</v>
      </c>
      <c r="E90" s="7">
        <v>34.200000000000003</v>
      </c>
      <c r="F90" s="7">
        <v>0</v>
      </c>
      <c r="G90" s="7">
        <v>3.7</v>
      </c>
      <c r="H90" s="7">
        <v>0</v>
      </c>
      <c r="I90" s="7">
        <v>137.4</v>
      </c>
      <c r="J90" s="7">
        <v>0</v>
      </c>
      <c r="K90" s="7">
        <v>232.5</v>
      </c>
      <c r="L90" s="7">
        <v>521.20000000000005</v>
      </c>
      <c r="M90" s="7">
        <v>373</v>
      </c>
      <c r="N90" s="7">
        <v>-148.19999999999999</v>
      </c>
      <c r="O90" s="7">
        <v>-39.729999999999997</v>
      </c>
      <c r="Q90">
        <f t="shared" si="13"/>
        <v>26.2</v>
      </c>
      <c r="R90">
        <f t="shared" si="14"/>
        <v>113.3</v>
      </c>
      <c r="S90">
        <f t="shared" si="15"/>
        <v>137.4</v>
      </c>
      <c r="T90">
        <f t="shared" si="16"/>
        <v>34.200000000000003</v>
      </c>
      <c r="U90">
        <f t="shared" si="17"/>
        <v>232.5</v>
      </c>
      <c r="V90">
        <f t="shared" si="18"/>
        <v>3.7</v>
      </c>
      <c r="W90">
        <f t="shared" si="19"/>
        <v>132</v>
      </c>
      <c r="X90">
        <f t="shared" si="20"/>
        <v>137.4</v>
      </c>
      <c r="Y90">
        <f t="shared" si="21"/>
        <v>11.8</v>
      </c>
      <c r="Z90">
        <f t="shared" si="22"/>
        <v>232.5</v>
      </c>
      <c r="AA90">
        <f t="shared" si="23"/>
        <v>1061.0999999999999</v>
      </c>
      <c r="AB90">
        <f t="shared" si="24"/>
        <v>746</v>
      </c>
      <c r="AC90">
        <f t="shared" si="25"/>
        <v>-315.10000000000002</v>
      </c>
    </row>
    <row r="91" spans="1:29" ht="15" thickBot="1" x14ac:dyDescent="0.35">
      <c r="A91" s="6" t="s">
        <v>6</v>
      </c>
      <c r="B91" s="7">
        <v>3.7</v>
      </c>
      <c r="C91" s="7">
        <v>113.3</v>
      </c>
      <c r="D91" s="7">
        <v>137.4</v>
      </c>
      <c r="E91" s="7">
        <v>11.8</v>
      </c>
      <c r="F91" s="7">
        <v>0</v>
      </c>
      <c r="G91" s="7">
        <v>0</v>
      </c>
      <c r="H91" s="7">
        <v>132</v>
      </c>
      <c r="I91" s="7">
        <v>0</v>
      </c>
      <c r="J91" s="7">
        <v>11.8</v>
      </c>
      <c r="K91" s="7">
        <v>0</v>
      </c>
      <c r="L91" s="7">
        <v>410</v>
      </c>
      <c r="M91" s="7">
        <v>294</v>
      </c>
      <c r="N91" s="7">
        <v>-116</v>
      </c>
      <c r="O91" s="7">
        <v>-39.46</v>
      </c>
      <c r="Q91">
        <f t="shared" si="13"/>
        <v>3.7</v>
      </c>
      <c r="R91">
        <f t="shared" si="14"/>
        <v>226.6</v>
      </c>
      <c r="S91">
        <f t="shared" si="15"/>
        <v>137.4</v>
      </c>
      <c r="T91">
        <f t="shared" si="16"/>
        <v>23.6</v>
      </c>
      <c r="U91">
        <f t="shared" si="17"/>
        <v>0</v>
      </c>
      <c r="V91">
        <f t="shared" si="18"/>
        <v>3.7</v>
      </c>
      <c r="W91">
        <f t="shared" si="19"/>
        <v>264</v>
      </c>
      <c r="X91">
        <f t="shared" si="20"/>
        <v>137.4</v>
      </c>
      <c r="Y91">
        <f t="shared" si="21"/>
        <v>23.6</v>
      </c>
      <c r="Z91">
        <f t="shared" si="22"/>
        <v>0</v>
      </c>
      <c r="AA91">
        <f t="shared" si="23"/>
        <v>820</v>
      </c>
      <c r="AB91">
        <f t="shared" si="24"/>
        <v>588</v>
      </c>
      <c r="AC91">
        <f t="shared" si="25"/>
        <v>-232</v>
      </c>
    </row>
    <row r="92" spans="1:29" ht="15" thickBot="1" x14ac:dyDescent="0.35">
      <c r="A92" s="6" t="s">
        <v>7</v>
      </c>
      <c r="B92" s="7">
        <v>0</v>
      </c>
      <c r="C92" s="7">
        <v>113.3</v>
      </c>
      <c r="D92" s="7">
        <v>0</v>
      </c>
      <c r="E92" s="7">
        <v>11.8</v>
      </c>
      <c r="F92" s="7">
        <v>0</v>
      </c>
      <c r="G92" s="7">
        <v>3.7</v>
      </c>
      <c r="H92" s="7">
        <v>132</v>
      </c>
      <c r="I92" s="7">
        <v>0</v>
      </c>
      <c r="J92" s="7">
        <v>11.8</v>
      </c>
      <c r="K92" s="7">
        <v>232.5</v>
      </c>
      <c r="L92" s="7">
        <v>505.1</v>
      </c>
      <c r="M92" s="7">
        <v>804</v>
      </c>
      <c r="N92" s="7">
        <v>298.89999999999998</v>
      </c>
      <c r="O92" s="7">
        <v>37.18</v>
      </c>
      <c r="Q92">
        <f t="shared" si="13"/>
        <v>3.7</v>
      </c>
      <c r="R92">
        <f t="shared" si="14"/>
        <v>226.6</v>
      </c>
      <c r="S92">
        <f t="shared" si="15"/>
        <v>0</v>
      </c>
      <c r="T92">
        <f t="shared" si="16"/>
        <v>23.6</v>
      </c>
      <c r="U92">
        <f t="shared" si="17"/>
        <v>232.5</v>
      </c>
      <c r="V92">
        <f t="shared" si="18"/>
        <v>3.7</v>
      </c>
      <c r="W92">
        <f t="shared" si="19"/>
        <v>264</v>
      </c>
      <c r="X92">
        <f t="shared" si="20"/>
        <v>0</v>
      </c>
      <c r="Y92">
        <f t="shared" si="21"/>
        <v>23.6</v>
      </c>
      <c r="Z92">
        <f t="shared" si="22"/>
        <v>232.5</v>
      </c>
      <c r="AA92">
        <f t="shared" si="23"/>
        <v>1010.2</v>
      </c>
      <c r="AB92">
        <f t="shared" si="24"/>
        <v>1608</v>
      </c>
      <c r="AC92">
        <f t="shared" si="25"/>
        <v>597.79999999999995</v>
      </c>
    </row>
    <row r="93" spans="1:29" ht="15" thickBot="1" x14ac:dyDescent="0.35">
      <c r="A93" s="6" t="s">
        <v>8</v>
      </c>
      <c r="B93" s="7">
        <v>0</v>
      </c>
      <c r="C93" s="7">
        <v>0</v>
      </c>
      <c r="D93" s="7">
        <v>7.5</v>
      </c>
      <c r="E93" s="7">
        <v>0</v>
      </c>
      <c r="F93" s="7">
        <v>0</v>
      </c>
      <c r="G93" s="7">
        <v>0</v>
      </c>
      <c r="H93" s="7">
        <v>132</v>
      </c>
      <c r="I93" s="7">
        <v>0</v>
      </c>
      <c r="J93" s="7">
        <v>11.8</v>
      </c>
      <c r="K93" s="7">
        <v>0</v>
      </c>
      <c r="L93" s="7">
        <v>151.30000000000001</v>
      </c>
      <c r="M93" s="7">
        <v>22</v>
      </c>
      <c r="N93" s="7">
        <v>-129.30000000000001</v>
      </c>
      <c r="O93" s="7">
        <v>-587.73</v>
      </c>
      <c r="Q93">
        <f t="shared" si="13"/>
        <v>0</v>
      </c>
      <c r="R93">
        <f t="shared" si="14"/>
        <v>113.3</v>
      </c>
      <c r="S93">
        <f t="shared" si="15"/>
        <v>7.5</v>
      </c>
      <c r="T93">
        <f t="shared" si="16"/>
        <v>11.8</v>
      </c>
      <c r="U93">
        <f t="shared" si="17"/>
        <v>0</v>
      </c>
      <c r="V93">
        <f t="shared" si="18"/>
        <v>0</v>
      </c>
      <c r="W93">
        <f t="shared" si="19"/>
        <v>132</v>
      </c>
      <c r="X93">
        <f t="shared" si="20"/>
        <v>7.5</v>
      </c>
      <c r="Y93">
        <f t="shared" si="21"/>
        <v>11.8</v>
      </c>
      <c r="Z93">
        <f t="shared" si="22"/>
        <v>0</v>
      </c>
      <c r="AA93">
        <f t="shared" si="23"/>
        <v>283.89999999999998</v>
      </c>
      <c r="AB93">
        <f t="shared" si="24"/>
        <v>44</v>
      </c>
      <c r="AC93">
        <f t="shared" si="25"/>
        <v>-239.9</v>
      </c>
    </row>
    <row r="94" spans="1:29" ht="15" thickBot="1" x14ac:dyDescent="0.35">
      <c r="A94" s="6" t="s">
        <v>9</v>
      </c>
      <c r="B94" s="7">
        <v>0</v>
      </c>
      <c r="C94" s="7">
        <v>113.3</v>
      </c>
      <c r="D94" s="7">
        <v>0</v>
      </c>
      <c r="E94" s="7">
        <v>11.8</v>
      </c>
      <c r="F94" s="7">
        <v>0</v>
      </c>
      <c r="G94" s="7">
        <v>3.7</v>
      </c>
      <c r="H94" s="7">
        <v>132</v>
      </c>
      <c r="I94" s="7">
        <v>0</v>
      </c>
      <c r="J94" s="7">
        <v>11.8</v>
      </c>
      <c r="K94" s="7">
        <v>0</v>
      </c>
      <c r="L94" s="7">
        <v>272.60000000000002</v>
      </c>
      <c r="M94" s="7">
        <v>459</v>
      </c>
      <c r="N94" s="7">
        <v>186.4</v>
      </c>
      <c r="O94" s="7">
        <v>40.61</v>
      </c>
      <c r="Q94">
        <f t="shared" si="13"/>
        <v>3.7</v>
      </c>
      <c r="R94">
        <f t="shared" si="14"/>
        <v>226.6</v>
      </c>
      <c r="S94">
        <f t="shared" si="15"/>
        <v>0</v>
      </c>
      <c r="T94">
        <f t="shared" si="16"/>
        <v>23.6</v>
      </c>
      <c r="U94">
        <f t="shared" si="17"/>
        <v>0</v>
      </c>
      <c r="V94">
        <f t="shared" si="18"/>
        <v>3.7</v>
      </c>
      <c r="W94">
        <f t="shared" si="19"/>
        <v>264</v>
      </c>
      <c r="X94">
        <f t="shared" si="20"/>
        <v>0</v>
      </c>
      <c r="Y94">
        <f t="shared" si="21"/>
        <v>23.6</v>
      </c>
      <c r="Z94">
        <f t="shared" si="22"/>
        <v>0</v>
      </c>
      <c r="AA94">
        <f t="shared" si="23"/>
        <v>545.20000000000005</v>
      </c>
      <c r="AB94">
        <f t="shared" si="24"/>
        <v>918</v>
      </c>
      <c r="AC94">
        <f t="shared" si="25"/>
        <v>372.8</v>
      </c>
    </row>
    <row r="95" spans="1:29" ht="15" thickBot="1" x14ac:dyDescent="0.35">
      <c r="A95" s="6" t="s">
        <v>10</v>
      </c>
      <c r="B95" s="7">
        <v>0</v>
      </c>
      <c r="C95" s="7">
        <v>0</v>
      </c>
      <c r="D95" s="7">
        <v>0</v>
      </c>
      <c r="E95" s="7">
        <v>11.8</v>
      </c>
      <c r="F95" s="7">
        <v>0</v>
      </c>
      <c r="G95" s="7">
        <v>0</v>
      </c>
      <c r="H95" s="7">
        <v>132</v>
      </c>
      <c r="I95" s="7">
        <v>27.8</v>
      </c>
      <c r="J95" s="7">
        <v>11.8</v>
      </c>
      <c r="K95" s="7">
        <v>0</v>
      </c>
      <c r="L95" s="7">
        <v>183.3</v>
      </c>
      <c r="M95" s="7">
        <v>82</v>
      </c>
      <c r="N95" s="7">
        <v>-101.3</v>
      </c>
      <c r="O95" s="7">
        <v>-123.54</v>
      </c>
      <c r="Q95">
        <f t="shared" si="13"/>
        <v>0</v>
      </c>
      <c r="R95">
        <f t="shared" si="14"/>
        <v>113.3</v>
      </c>
      <c r="S95">
        <f t="shared" si="15"/>
        <v>27.8</v>
      </c>
      <c r="T95">
        <f t="shared" si="16"/>
        <v>23.6</v>
      </c>
      <c r="U95">
        <f t="shared" si="17"/>
        <v>0</v>
      </c>
      <c r="V95">
        <f t="shared" si="18"/>
        <v>0</v>
      </c>
      <c r="W95">
        <f t="shared" si="19"/>
        <v>132</v>
      </c>
      <c r="X95">
        <f t="shared" si="20"/>
        <v>27.8</v>
      </c>
      <c r="Y95">
        <f t="shared" si="21"/>
        <v>23.6</v>
      </c>
      <c r="Z95">
        <f t="shared" si="22"/>
        <v>0</v>
      </c>
      <c r="AA95">
        <f t="shared" si="23"/>
        <v>347.9</v>
      </c>
      <c r="AB95">
        <f t="shared" si="24"/>
        <v>164</v>
      </c>
      <c r="AC95">
        <f t="shared" si="25"/>
        <v>-183.89999999999998</v>
      </c>
    </row>
    <row r="96" spans="1:29" ht="15" thickBot="1" x14ac:dyDescent="0.35">
      <c r="A96" s="6" t="s">
        <v>11</v>
      </c>
      <c r="B96" s="7">
        <v>3.7</v>
      </c>
      <c r="C96" s="7">
        <v>113.3</v>
      </c>
      <c r="D96" s="7">
        <v>27.8</v>
      </c>
      <c r="E96" s="7">
        <v>11.8</v>
      </c>
      <c r="F96" s="7">
        <v>0</v>
      </c>
      <c r="G96" s="7">
        <v>0</v>
      </c>
      <c r="H96" s="7">
        <v>132</v>
      </c>
      <c r="I96" s="7">
        <v>0</v>
      </c>
      <c r="J96" s="7">
        <v>11.8</v>
      </c>
      <c r="K96" s="7">
        <v>0</v>
      </c>
      <c r="L96" s="7">
        <v>300.39999999999998</v>
      </c>
      <c r="M96" s="7">
        <v>89</v>
      </c>
      <c r="N96" s="7">
        <v>-211.4</v>
      </c>
      <c r="O96" s="7">
        <v>-237.53</v>
      </c>
      <c r="Q96">
        <f t="shared" si="13"/>
        <v>3.7</v>
      </c>
      <c r="R96">
        <f t="shared" si="14"/>
        <v>226.6</v>
      </c>
      <c r="S96">
        <f t="shared" si="15"/>
        <v>27.8</v>
      </c>
      <c r="T96">
        <f t="shared" si="16"/>
        <v>23.6</v>
      </c>
      <c r="U96">
        <f t="shared" si="17"/>
        <v>0</v>
      </c>
      <c r="V96">
        <f t="shared" si="18"/>
        <v>3.7</v>
      </c>
      <c r="W96">
        <f t="shared" si="19"/>
        <v>264</v>
      </c>
      <c r="X96">
        <f t="shared" si="20"/>
        <v>27.8</v>
      </c>
      <c r="Y96">
        <f t="shared" si="21"/>
        <v>23.6</v>
      </c>
      <c r="Z96">
        <f t="shared" si="22"/>
        <v>0</v>
      </c>
      <c r="AA96">
        <f t="shared" si="23"/>
        <v>600.79999999999995</v>
      </c>
      <c r="AB96">
        <f t="shared" si="24"/>
        <v>178</v>
      </c>
      <c r="AC96">
        <f t="shared" si="25"/>
        <v>-422.8</v>
      </c>
    </row>
    <row r="97" spans="1:29" ht="15" thickBot="1" x14ac:dyDescent="0.35">
      <c r="A97" s="6" t="s">
        <v>12</v>
      </c>
      <c r="B97" s="7">
        <v>3.7</v>
      </c>
      <c r="C97" s="7">
        <v>113.3</v>
      </c>
      <c r="D97" s="7">
        <v>0</v>
      </c>
      <c r="E97" s="7">
        <v>11.8</v>
      </c>
      <c r="F97" s="7">
        <v>232.5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361.3</v>
      </c>
      <c r="M97" s="7">
        <v>69</v>
      </c>
      <c r="N97" s="7">
        <v>-292.3</v>
      </c>
      <c r="O97" s="7">
        <v>-423.62</v>
      </c>
      <c r="Q97">
        <f t="shared" si="13"/>
        <v>3.7</v>
      </c>
      <c r="R97">
        <f t="shared" si="14"/>
        <v>113.3</v>
      </c>
      <c r="S97">
        <f t="shared" si="15"/>
        <v>0</v>
      </c>
      <c r="T97">
        <f t="shared" si="16"/>
        <v>11.8</v>
      </c>
      <c r="U97">
        <f t="shared" si="17"/>
        <v>232.5</v>
      </c>
      <c r="V97">
        <f t="shared" si="18"/>
        <v>3.7</v>
      </c>
      <c r="W97">
        <f t="shared" si="19"/>
        <v>132</v>
      </c>
      <c r="X97">
        <f t="shared" si="20"/>
        <v>0</v>
      </c>
      <c r="Y97">
        <f t="shared" si="21"/>
        <v>11.8</v>
      </c>
      <c r="Z97">
        <f t="shared" si="22"/>
        <v>232.5</v>
      </c>
      <c r="AA97">
        <f t="shared" si="23"/>
        <v>741.3</v>
      </c>
      <c r="AB97">
        <f t="shared" si="24"/>
        <v>138</v>
      </c>
      <c r="AC97">
        <f t="shared" si="25"/>
        <v>-603.29999999999995</v>
      </c>
    </row>
    <row r="98" spans="1:29" ht="15" thickBot="1" x14ac:dyDescent="0.35">
      <c r="A98" s="6" t="s">
        <v>40</v>
      </c>
      <c r="B98" s="7">
        <v>3.7</v>
      </c>
      <c r="C98" s="7">
        <v>113.3</v>
      </c>
      <c r="D98" s="7">
        <v>7.5</v>
      </c>
      <c r="E98" s="7">
        <v>11.8</v>
      </c>
      <c r="F98" s="7">
        <v>0</v>
      </c>
      <c r="G98" s="7">
        <v>0</v>
      </c>
      <c r="H98" s="7">
        <v>132</v>
      </c>
      <c r="I98" s="7">
        <v>0</v>
      </c>
      <c r="J98" s="7">
        <v>11.8</v>
      </c>
      <c r="K98" s="7">
        <v>0</v>
      </c>
      <c r="L98" s="7">
        <v>280.10000000000002</v>
      </c>
      <c r="M98" s="7">
        <v>473</v>
      </c>
      <c r="N98" s="7">
        <v>192.9</v>
      </c>
      <c r="O98" s="7">
        <v>40.78</v>
      </c>
    </row>
    <row r="99" spans="1:29" ht="15" thickBot="1" x14ac:dyDescent="0.35">
      <c r="A99" s="6" t="s">
        <v>41</v>
      </c>
      <c r="B99" s="7">
        <v>3.7</v>
      </c>
      <c r="C99" s="7">
        <v>0</v>
      </c>
      <c r="D99" s="7">
        <v>0</v>
      </c>
      <c r="E99" s="7">
        <v>11.8</v>
      </c>
      <c r="F99" s="7">
        <v>0</v>
      </c>
      <c r="G99" s="7">
        <v>0</v>
      </c>
      <c r="H99" s="7">
        <v>132</v>
      </c>
      <c r="I99" s="7">
        <v>0</v>
      </c>
      <c r="J99" s="7">
        <v>11.8</v>
      </c>
      <c r="K99" s="7">
        <v>0</v>
      </c>
      <c r="L99" s="7">
        <v>159.30000000000001</v>
      </c>
      <c r="M99" s="7">
        <v>212</v>
      </c>
      <c r="N99" s="7">
        <v>52.7</v>
      </c>
      <c r="O99" s="7">
        <v>24.86</v>
      </c>
    </row>
    <row r="100" spans="1:29" ht="15" thickBot="1" x14ac:dyDescent="0.35">
      <c r="A100" s="6" t="s">
        <v>42</v>
      </c>
      <c r="B100" s="7">
        <v>0</v>
      </c>
      <c r="C100" s="7">
        <v>113.3</v>
      </c>
      <c r="D100" s="7">
        <v>7.5</v>
      </c>
      <c r="E100" s="7">
        <v>11.8</v>
      </c>
      <c r="F100" s="7">
        <v>0</v>
      </c>
      <c r="G100" s="7">
        <v>3.7</v>
      </c>
      <c r="H100" s="7">
        <v>132</v>
      </c>
      <c r="I100" s="7">
        <v>0</v>
      </c>
      <c r="J100" s="7">
        <v>11.8</v>
      </c>
      <c r="K100" s="7">
        <v>232.5</v>
      </c>
      <c r="L100" s="7">
        <v>512.6</v>
      </c>
      <c r="M100" s="7">
        <v>868</v>
      </c>
      <c r="N100" s="7">
        <v>355.4</v>
      </c>
      <c r="O100" s="7">
        <v>40.94</v>
      </c>
    </row>
    <row r="101" spans="1:29" ht="15" thickBot="1" x14ac:dyDescent="0.35">
      <c r="A101" s="6" t="s">
        <v>43</v>
      </c>
      <c r="B101" s="7">
        <v>0</v>
      </c>
      <c r="C101" s="7">
        <v>113.3</v>
      </c>
      <c r="D101" s="7">
        <v>0</v>
      </c>
      <c r="E101" s="7">
        <v>34.200000000000003</v>
      </c>
      <c r="F101" s="7">
        <v>0</v>
      </c>
      <c r="G101" s="7">
        <v>3.7</v>
      </c>
      <c r="H101" s="7">
        <v>0</v>
      </c>
      <c r="I101" s="7">
        <v>7.5</v>
      </c>
      <c r="J101" s="7">
        <v>0</v>
      </c>
      <c r="K101" s="7">
        <v>0</v>
      </c>
      <c r="L101" s="7">
        <v>158.80000000000001</v>
      </c>
      <c r="M101" s="7">
        <v>71</v>
      </c>
      <c r="N101" s="7">
        <v>-87.8</v>
      </c>
      <c r="O101" s="7">
        <v>-123.66</v>
      </c>
    </row>
    <row r="102" spans="1:29" ht="15" thickBot="1" x14ac:dyDescent="0.35">
      <c r="A102" s="6" t="s">
        <v>44</v>
      </c>
      <c r="B102" s="7">
        <v>26.2</v>
      </c>
      <c r="C102" s="7">
        <v>0</v>
      </c>
      <c r="D102" s="7">
        <v>137.4</v>
      </c>
      <c r="E102" s="7">
        <v>0</v>
      </c>
      <c r="F102" s="7">
        <v>232.5</v>
      </c>
      <c r="G102" s="7">
        <v>0</v>
      </c>
      <c r="H102" s="7">
        <v>132</v>
      </c>
      <c r="I102" s="7">
        <v>0</v>
      </c>
      <c r="J102" s="7">
        <v>11.8</v>
      </c>
      <c r="K102" s="7">
        <v>0</v>
      </c>
      <c r="L102" s="7">
        <v>539.9</v>
      </c>
      <c r="M102" s="7">
        <v>373</v>
      </c>
      <c r="N102" s="7">
        <v>-166.9</v>
      </c>
      <c r="O102" s="7">
        <v>-44.75</v>
      </c>
    </row>
    <row r="103" spans="1:29" ht="15" thickBot="1" x14ac:dyDescent="0.35">
      <c r="A103" s="6" t="s">
        <v>45</v>
      </c>
      <c r="B103" s="7">
        <v>0</v>
      </c>
      <c r="C103" s="7">
        <v>113.3</v>
      </c>
      <c r="D103" s="7">
        <v>0</v>
      </c>
      <c r="E103" s="7">
        <v>11.8</v>
      </c>
      <c r="F103" s="7">
        <v>0</v>
      </c>
      <c r="G103" s="7">
        <v>3.7</v>
      </c>
      <c r="H103" s="7">
        <v>132</v>
      </c>
      <c r="I103" s="7">
        <v>137.4</v>
      </c>
      <c r="J103" s="7">
        <v>11.8</v>
      </c>
      <c r="K103" s="7">
        <v>0</v>
      </c>
      <c r="L103" s="7">
        <v>410</v>
      </c>
      <c r="M103" s="7">
        <v>294</v>
      </c>
      <c r="N103" s="7">
        <v>-116</v>
      </c>
      <c r="O103" s="7">
        <v>-39.46</v>
      </c>
    </row>
    <row r="104" spans="1:29" ht="15" thickBot="1" x14ac:dyDescent="0.35">
      <c r="A104" s="6" t="s">
        <v>46</v>
      </c>
      <c r="B104" s="7">
        <v>3.7</v>
      </c>
      <c r="C104" s="7">
        <v>113.3</v>
      </c>
      <c r="D104" s="7">
        <v>0</v>
      </c>
      <c r="E104" s="7">
        <v>11.8</v>
      </c>
      <c r="F104" s="7">
        <v>232.5</v>
      </c>
      <c r="G104" s="7">
        <v>0</v>
      </c>
      <c r="H104" s="7">
        <v>132</v>
      </c>
      <c r="I104" s="7">
        <v>0</v>
      </c>
      <c r="J104" s="7">
        <v>11.8</v>
      </c>
      <c r="K104" s="7">
        <v>0</v>
      </c>
      <c r="L104" s="7">
        <v>505.1</v>
      </c>
      <c r="M104" s="7">
        <v>804</v>
      </c>
      <c r="N104" s="7">
        <v>298.89999999999998</v>
      </c>
      <c r="O104" s="7">
        <v>37.18</v>
      </c>
    </row>
    <row r="105" spans="1:29" ht="15" thickBot="1" x14ac:dyDescent="0.35">
      <c r="A105" s="6" t="s">
        <v>47</v>
      </c>
      <c r="B105" s="7">
        <v>0</v>
      </c>
      <c r="C105" s="7">
        <v>113.3</v>
      </c>
      <c r="D105" s="7">
        <v>0</v>
      </c>
      <c r="E105" s="7">
        <v>11.8</v>
      </c>
      <c r="F105" s="7">
        <v>0</v>
      </c>
      <c r="G105" s="7">
        <v>0</v>
      </c>
      <c r="H105" s="7">
        <v>0</v>
      </c>
      <c r="I105" s="7">
        <v>7.5</v>
      </c>
      <c r="J105" s="7">
        <v>0</v>
      </c>
      <c r="K105" s="7">
        <v>0</v>
      </c>
      <c r="L105" s="7">
        <v>132.6</v>
      </c>
      <c r="M105" s="7">
        <v>22</v>
      </c>
      <c r="N105" s="7">
        <v>-110.6</v>
      </c>
      <c r="O105" s="7">
        <v>-502.73</v>
      </c>
    </row>
    <row r="106" spans="1:29" ht="15" thickBot="1" x14ac:dyDescent="0.35">
      <c r="A106" s="6" t="s">
        <v>48</v>
      </c>
      <c r="B106" s="7">
        <v>3.7</v>
      </c>
      <c r="C106" s="7">
        <v>113.3</v>
      </c>
      <c r="D106" s="7">
        <v>0</v>
      </c>
      <c r="E106" s="7">
        <v>11.8</v>
      </c>
      <c r="F106" s="7">
        <v>0</v>
      </c>
      <c r="G106" s="7">
        <v>0</v>
      </c>
      <c r="H106" s="7">
        <v>132</v>
      </c>
      <c r="I106" s="7">
        <v>0</v>
      </c>
      <c r="J106" s="7">
        <v>11.8</v>
      </c>
      <c r="K106" s="7">
        <v>0</v>
      </c>
      <c r="L106" s="7">
        <v>272.60000000000002</v>
      </c>
      <c r="M106" s="7">
        <v>459</v>
      </c>
      <c r="N106" s="7">
        <v>186.4</v>
      </c>
      <c r="O106" s="7">
        <v>40.61</v>
      </c>
    </row>
    <row r="107" spans="1:29" ht="15" thickBot="1" x14ac:dyDescent="0.35">
      <c r="A107" s="6" t="s">
        <v>49</v>
      </c>
      <c r="B107" s="7">
        <v>0</v>
      </c>
      <c r="C107" s="7">
        <v>113.3</v>
      </c>
      <c r="D107" s="7">
        <v>27.8</v>
      </c>
      <c r="E107" s="7">
        <v>11.8</v>
      </c>
      <c r="F107" s="7">
        <v>0</v>
      </c>
      <c r="G107" s="7">
        <v>0</v>
      </c>
      <c r="H107" s="7">
        <v>0</v>
      </c>
      <c r="I107" s="7">
        <v>0</v>
      </c>
      <c r="J107" s="7">
        <v>11.8</v>
      </c>
      <c r="K107" s="7">
        <v>0</v>
      </c>
      <c r="L107" s="7">
        <v>164.6</v>
      </c>
      <c r="M107" s="7">
        <v>82</v>
      </c>
      <c r="N107" s="7">
        <v>-82.6</v>
      </c>
      <c r="O107" s="7">
        <v>-100.73</v>
      </c>
    </row>
    <row r="108" spans="1:29" ht="15" thickBot="1" x14ac:dyDescent="0.35">
      <c r="A108" s="6" t="s">
        <v>50</v>
      </c>
      <c r="B108" s="7">
        <v>0</v>
      </c>
      <c r="C108" s="7">
        <v>113.3</v>
      </c>
      <c r="D108" s="7">
        <v>0</v>
      </c>
      <c r="E108" s="7">
        <v>11.8</v>
      </c>
      <c r="F108" s="7">
        <v>0</v>
      </c>
      <c r="G108" s="7">
        <v>3.7</v>
      </c>
      <c r="H108" s="7">
        <v>132</v>
      </c>
      <c r="I108" s="7">
        <v>27.8</v>
      </c>
      <c r="J108" s="7">
        <v>11.8</v>
      </c>
      <c r="K108" s="7">
        <v>0</v>
      </c>
      <c r="L108" s="7">
        <v>300.39999999999998</v>
      </c>
      <c r="M108" s="7">
        <v>89</v>
      </c>
      <c r="N108" s="7">
        <v>-211.4</v>
      </c>
      <c r="O108" s="7">
        <v>-237.53</v>
      </c>
    </row>
    <row r="109" spans="1:29" ht="15" thickBot="1" x14ac:dyDescent="0.35">
      <c r="A109" s="6" t="s">
        <v>51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3.7</v>
      </c>
      <c r="H109" s="7">
        <v>132</v>
      </c>
      <c r="I109" s="7">
        <v>0</v>
      </c>
      <c r="J109" s="7">
        <v>11.8</v>
      </c>
      <c r="K109" s="7">
        <v>232.5</v>
      </c>
      <c r="L109" s="7">
        <v>380</v>
      </c>
      <c r="M109" s="7">
        <v>69</v>
      </c>
      <c r="N109" s="7">
        <v>-311</v>
      </c>
      <c r="O109" s="7">
        <v>-450.72</v>
      </c>
    </row>
    <row r="110" spans="1:29" ht="15" thickBot="1" x14ac:dyDescent="0.35"/>
    <row r="111" spans="1:29" ht="15" thickBot="1" x14ac:dyDescent="0.35">
      <c r="A111" s="8" t="s">
        <v>94</v>
      </c>
      <c r="B111" s="9">
        <v>1061</v>
      </c>
    </row>
    <row r="112" spans="1:29" ht="15" thickBot="1" x14ac:dyDescent="0.35">
      <c r="A112" s="8" t="s">
        <v>95</v>
      </c>
      <c r="B112" s="9">
        <v>0</v>
      </c>
    </row>
    <row r="113" spans="1:2" ht="15" thickBot="1" x14ac:dyDescent="0.35">
      <c r="A113" s="8" t="s">
        <v>96</v>
      </c>
      <c r="B113" s="9">
        <v>7632</v>
      </c>
    </row>
    <row r="114" spans="1:2" ht="15" thickBot="1" x14ac:dyDescent="0.35">
      <c r="A114" s="8" t="s">
        <v>97</v>
      </c>
      <c r="B114" s="9">
        <v>7632</v>
      </c>
    </row>
    <row r="115" spans="1:2" ht="15" thickBot="1" x14ac:dyDescent="0.35">
      <c r="A115" s="8" t="s">
        <v>98</v>
      </c>
      <c r="B115" s="9">
        <v>0</v>
      </c>
    </row>
    <row r="116" spans="1:2" ht="15" thickBot="1" x14ac:dyDescent="0.35">
      <c r="A116" s="8" t="s">
        <v>99</v>
      </c>
      <c r="B116" s="9"/>
    </row>
    <row r="117" spans="1:2" ht="15" thickBot="1" x14ac:dyDescent="0.35">
      <c r="A117" s="8" t="s">
        <v>100</v>
      </c>
      <c r="B117" s="9"/>
    </row>
    <row r="118" spans="1:2" ht="15" thickBot="1" x14ac:dyDescent="0.35">
      <c r="A118" s="8" t="s">
        <v>101</v>
      </c>
      <c r="B118" s="9">
        <v>0</v>
      </c>
    </row>
    <row r="120" spans="1:2" x14ac:dyDescent="0.3">
      <c r="A120" s="10" t="s">
        <v>102</v>
      </c>
    </row>
    <row r="122" spans="1:2" x14ac:dyDescent="0.3">
      <c r="A122" s="11" t="s">
        <v>103</v>
      </c>
    </row>
    <row r="123" spans="1:2" x14ac:dyDescent="0.3">
      <c r="A123" s="11" t="s">
        <v>104</v>
      </c>
    </row>
  </sheetData>
  <hyperlinks>
    <hyperlink ref="A120" r:id="rId1" display="https://miau.my-x.hu/myx-free/coco/test/773327320240511170150.html" xr:uid="{5D08E81E-3ECC-46E3-A5F8-DAEC2A3AEA56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876B-1383-483D-822C-D92E203E9E7B}">
  <dimension ref="A1:AE75"/>
  <sheetViews>
    <sheetView zoomScale="71" workbookViewId="0"/>
  </sheetViews>
  <sheetFormatPr baseColWidth="10" defaultColWidth="8.88671875" defaultRowHeight="14.4" x14ac:dyDescent="0.3"/>
  <sheetData>
    <row r="1" spans="1:28" ht="18" x14ac:dyDescent="0.3">
      <c r="A1" s="2"/>
      <c r="Q1" s="2"/>
    </row>
    <row r="2" spans="1:28" x14ac:dyDescent="0.3">
      <c r="A2" s="3"/>
      <c r="Q2" s="3"/>
    </row>
    <row r="5" spans="1:28" ht="18" x14ac:dyDescent="0.3">
      <c r="A5" s="4" t="s">
        <v>21</v>
      </c>
      <c r="B5" s="5">
        <v>4717360</v>
      </c>
      <c r="C5" s="4" t="s">
        <v>22</v>
      </c>
      <c r="D5" s="5">
        <v>12</v>
      </c>
      <c r="E5" s="4" t="s">
        <v>23</v>
      </c>
      <c r="F5" s="5">
        <v>10</v>
      </c>
      <c r="G5" s="4" t="s">
        <v>24</v>
      </c>
      <c r="H5" s="5">
        <v>12</v>
      </c>
      <c r="I5" s="4" t="s">
        <v>25</v>
      </c>
      <c r="J5" s="5">
        <v>0</v>
      </c>
      <c r="K5" s="4" t="s">
        <v>26</v>
      </c>
      <c r="L5" s="5" t="s">
        <v>105</v>
      </c>
      <c r="Q5" s="4" t="s">
        <v>21</v>
      </c>
      <c r="R5" s="5">
        <v>4593669</v>
      </c>
      <c r="S5" s="4" t="s">
        <v>22</v>
      </c>
      <c r="T5" s="5">
        <v>12</v>
      </c>
      <c r="U5" s="4" t="s">
        <v>23</v>
      </c>
      <c r="V5" s="5">
        <v>10</v>
      </c>
      <c r="W5" s="4" t="s">
        <v>24</v>
      </c>
      <c r="X5" s="5">
        <v>12</v>
      </c>
      <c r="Y5" s="4" t="s">
        <v>25</v>
      </c>
      <c r="Z5" s="5">
        <v>0</v>
      </c>
      <c r="AA5" s="4" t="s">
        <v>26</v>
      </c>
      <c r="AB5" s="5" t="s">
        <v>121</v>
      </c>
    </row>
    <row r="6" spans="1:28" ht="18.600000000000001" thickBot="1" x14ac:dyDescent="0.35">
      <c r="A6" s="2"/>
      <c r="Q6" s="2"/>
    </row>
    <row r="7" spans="1:28" ht="15" thickBot="1" x14ac:dyDescent="0.3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Q7" s="6" t="s">
        <v>28</v>
      </c>
      <c r="R7" s="6" t="s">
        <v>29</v>
      </c>
      <c r="S7" s="6" t="s">
        <v>30</v>
      </c>
      <c r="T7" s="6" t="s">
        <v>31</v>
      </c>
      <c r="U7" s="6" t="s">
        <v>32</v>
      </c>
      <c r="V7" s="6" t="s">
        <v>33</v>
      </c>
      <c r="W7" s="6" t="s">
        <v>34</v>
      </c>
      <c r="X7" s="6" t="s">
        <v>35</v>
      </c>
      <c r="Y7" s="6" t="s">
        <v>36</v>
      </c>
      <c r="Z7" s="6" t="s">
        <v>37</v>
      </c>
      <c r="AA7" s="6" t="s">
        <v>38</v>
      </c>
      <c r="AB7" s="6" t="s">
        <v>39</v>
      </c>
    </row>
    <row r="8" spans="1:28" ht="15" thickBot="1" x14ac:dyDescent="0.35">
      <c r="A8" s="6" t="s">
        <v>1</v>
      </c>
      <c r="B8" s="7">
        <v>8</v>
      </c>
      <c r="C8" s="7">
        <v>9</v>
      </c>
      <c r="D8" s="7">
        <v>10</v>
      </c>
      <c r="E8" s="7">
        <v>8</v>
      </c>
      <c r="F8" s="7">
        <v>8</v>
      </c>
      <c r="G8" s="58">
        <v>5</v>
      </c>
      <c r="H8" s="7">
        <v>4</v>
      </c>
      <c r="I8" s="7">
        <v>3</v>
      </c>
      <c r="J8" s="7">
        <v>5</v>
      </c>
      <c r="K8" s="7">
        <v>5</v>
      </c>
      <c r="L8" s="48">
        <v>473</v>
      </c>
      <c r="Q8" s="6" t="s">
        <v>1</v>
      </c>
      <c r="R8" s="58">
        <v>5</v>
      </c>
      <c r="S8" s="7">
        <v>4</v>
      </c>
      <c r="T8" s="7">
        <v>3</v>
      </c>
      <c r="U8" s="7">
        <v>5</v>
      </c>
      <c r="V8" s="7">
        <v>5</v>
      </c>
      <c r="W8" s="7">
        <v>8</v>
      </c>
      <c r="X8" s="7">
        <v>9</v>
      </c>
      <c r="Y8" s="7">
        <v>10</v>
      </c>
      <c r="Z8" s="7">
        <v>8</v>
      </c>
      <c r="AA8" s="7">
        <v>8</v>
      </c>
      <c r="AB8" s="48">
        <v>473</v>
      </c>
    </row>
    <row r="9" spans="1:28" ht="15" thickBot="1" x14ac:dyDescent="0.35">
      <c r="A9" s="6" t="s">
        <v>2</v>
      </c>
      <c r="B9" s="7">
        <v>11</v>
      </c>
      <c r="C9" s="7">
        <v>3</v>
      </c>
      <c r="D9" s="7">
        <v>8</v>
      </c>
      <c r="E9" s="7">
        <v>5</v>
      </c>
      <c r="F9" s="7">
        <v>5</v>
      </c>
      <c r="G9" s="7">
        <v>2</v>
      </c>
      <c r="H9" s="7">
        <v>10</v>
      </c>
      <c r="I9" s="7">
        <v>5</v>
      </c>
      <c r="J9" s="7">
        <v>8</v>
      </c>
      <c r="K9" s="7">
        <v>8</v>
      </c>
      <c r="L9" s="48">
        <v>212</v>
      </c>
      <c r="Q9" s="6" t="s">
        <v>2</v>
      </c>
      <c r="R9" s="7">
        <v>2</v>
      </c>
      <c r="S9" s="7">
        <v>10</v>
      </c>
      <c r="T9" s="7">
        <v>5</v>
      </c>
      <c r="U9" s="7">
        <v>8</v>
      </c>
      <c r="V9" s="7">
        <v>8</v>
      </c>
      <c r="W9" s="7">
        <v>11</v>
      </c>
      <c r="X9" s="7">
        <v>3</v>
      </c>
      <c r="Y9" s="7">
        <v>8</v>
      </c>
      <c r="Z9" s="7">
        <v>5</v>
      </c>
      <c r="AA9" s="7">
        <v>5</v>
      </c>
      <c r="AB9" s="48">
        <v>212</v>
      </c>
    </row>
    <row r="10" spans="1:28" ht="15" thickBot="1" x14ac:dyDescent="0.35">
      <c r="A10" s="6" t="s">
        <v>3</v>
      </c>
      <c r="B10" s="7">
        <v>3</v>
      </c>
      <c r="C10" s="7">
        <v>7</v>
      </c>
      <c r="D10" s="7">
        <v>9</v>
      </c>
      <c r="E10" s="7">
        <v>4</v>
      </c>
      <c r="F10" s="7">
        <v>2</v>
      </c>
      <c r="G10" s="7">
        <v>10</v>
      </c>
      <c r="H10" s="7">
        <v>6</v>
      </c>
      <c r="I10" s="7">
        <v>4</v>
      </c>
      <c r="J10" s="7">
        <v>9</v>
      </c>
      <c r="K10" s="7">
        <v>11</v>
      </c>
      <c r="L10" s="48">
        <v>868</v>
      </c>
      <c r="Q10" s="6" t="s">
        <v>3</v>
      </c>
      <c r="R10" s="7">
        <v>10</v>
      </c>
      <c r="S10" s="7">
        <v>6</v>
      </c>
      <c r="T10" s="7">
        <v>4</v>
      </c>
      <c r="U10" s="7">
        <v>9</v>
      </c>
      <c r="V10" s="7">
        <v>11</v>
      </c>
      <c r="W10" s="7">
        <v>3</v>
      </c>
      <c r="X10" s="7">
        <v>7</v>
      </c>
      <c r="Y10" s="7">
        <v>9</v>
      </c>
      <c r="Z10" s="7">
        <v>4</v>
      </c>
      <c r="AA10" s="7">
        <v>2</v>
      </c>
      <c r="AB10" s="48">
        <v>868</v>
      </c>
    </row>
    <row r="11" spans="1:28" ht="15" thickBot="1" x14ac:dyDescent="0.35">
      <c r="A11" s="6" t="s">
        <v>4</v>
      </c>
      <c r="B11" s="7">
        <v>1</v>
      </c>
      <c r="C11" s="7">
        <v>11</v>
      </c>
      <c r="D11" s="7">
        <v>3</v>
      </c>
      <c r="E11" s="7">
        <v>12</v>
      </c>
      <c r="F11" s="7">
        <v>3</v>
      </c>
      <c r="G11" s="7">
        <v>12</v>
      </c>
      <c r="H11" s="7">
        <v>2</v>
      </c>
      <c r="I11" s="7">
        <v>10</v>
      </c>
      <c r="J11" s="7">
        <v>1</v>
      </c>
      <c r="K11" s="7">
        <v>10</v>
      </c>
      <c r="L11" s="48">
        <v>71</v>
      </c>
      <c r="Q11" s="6" t="s">
        <v>4</v>
      </c>
      <c r="R11" s="7">
        <v>12</v>
      </c>
      <c r="S11" s="7">
        <v>2</v>
      </c>
      <c r="T11" s="7">
        <v>10</v>
      </c>
      <c r="U11" s="7">
        <v>1</v>
      </c>
      <c r="V11" s="7">
        <v>10</v>
      </c>
      <c r="W11" s="7">
        <v>1</v>
      </c>
      <c r="X11" s="7">
        <v>11</v>
      </c>
      <c r="Y11" s="7">
        <v>3</v>
      </c>
      <c r="Z11" s="7">
        <v>12</v>
      </c>
      <c r="AA11" s="7">
        <v>3</v>
      </c>
      <c r="AB11" s="48">
        <v>71</v>
      </c>
    </row>
    <row r="12" spans="1:28" ht="15" thickBot="1" x14ac:dyDescent="0.35">
      <c r="A12" s="6" t="s">
        <v>5</v>
      </c>
      <c r="B12" s="7">
        <v>12</v>
      </c>
      <c r="C12" s="7">
        <v>2</v>
      </c>
      <c r="D12" s="7">
        <v>12</v>
      </c>
      <c r="E12" s="7">
        <v>1</v>
      </c>
      <c r="F12" s="7">
        <v>11</v>
      </c>
      <c r="G12" s="7">
        <v>1</v>
      </c>
      <c r="H12" s="7">
        <v>11</v>
      </c>
      <c r="I12" s="7">
        <v>1</v>
      </c>
      <c r="J12" s="7">
        <v>12</v>
      </c>
      <c r="K12" s="7">
        <v>2</v>
      </c>
      <c r="L12" s="48">
        <v>373</v>
      </c>
      <c r="Q12" s="6" t="s">
        <v>5</v>
      </c>
      <c r="R12" s="7">
        <v>1</v>
      </c>
      <c r="S12" s="7">
        <v>11</v>
      </c>
      <c r="T12" s="7">
        <v>1</v>
      </c>
      <c r="U12" s="7">
        <v>12</v>
      </c>
      <c r="V12" s="7">
        <v>2</v>
      </c>
      <c r="W12" s="7">
        <v>12</v>
      </c>
      <c r="X12" s="7">
        <v>2</v>
      </c>
      <c r="Y12" s="7">
        <v>12</v>
      </c>
      <c r="Z12" s="7">
        <v>1</v>
      </c>
      <c r="AA12" s="7">
        <v>11</v>
      </c>
      <c r="AB12" s="48">
        <v>373</v>
      </c>
    </row>
    <row r="13" spans="1:28" ht="15" thickBot="1" x14ac:dyDescent="0.35">
      <c r="A13" s="6" t="s">
        <v>6</v>
      </c>
      <c r="B13" s="7">
        <v>4</v>
      </c>
      <c r="C13" s="7">
        <v>5</v>
      </c>
      <c r="D13" s="7">
        <v>1</v>
      </c>
      <c r="E13" s="7">
        <v>6</v>
      </c>
      <c r="F13" s="7">
        <v>9</v>
      </c>
      <c r="G13" s="7">
        <v>9</v>
      </c>
      <c r="H13" s="7">
        <v>8</v>
      </c>
      <c r="I13" s="7">
        <v>12</v>
      </c>
      <c r="J13" s="7">
        <v>7</v>
      </c>
      <c r="K13" s="7">
        <v>4</v>
      </c>
      <c r="L13" s="48">
        <v>294</v>
      </c>
      <c r="Q13" s="6" t="s">
        <v>6</v>
      </c>
      <c r="R13" s="7">
        <v>9</v>
      </c>
      <c r="S13" s="7">
        <v>8</v>
      </c>
      <c r="T13" s="7">
        <v>12</v>
      </c>
      <c r="U13" s="7">
        <v>7</v>
      </c>
      <c r="V13" s="7">
        <v>4</v>
      </c>
      <c r="W13" s="7">
        <v>4</v>
      </c>
      <c r="X13" s="7">
        <v>5</v>
      </c>
      <c r="Y13" s="7">
        <v>1</v>
      </c>
      <c r="Z13" s="7">
        <v>6</v>
      </c>
      <c r="AA13" s="7">
        <v>9</v>
      </c>
      <c r="AB13" s="48">
        <v>294</v>
      </c>
    </row>
    <row r="14" spans="1:28" ht="15" thickBot="1" x14ac:dyDescent="0.35">
      <c r="A14" s="6" t="s">
        <v>7</v>
      </c>
      <c r="B14" s="7">
        <v>9</v>
      </c>
      <c r="C14" s="7">
        <v>4</v>
      </c>
      <c r="D14" s="7">
        <v>5</v>
      </c>
      <c r="E14" s="7">
        <v>7</v>
      </c>
      <c r="F14" s="7">
        <v>12</v>
      </c>
      <c r="G14" s="7">
        <v>4</v>
      </c>
      <c r="H14" s="7">
        <v>9</v>
      </c>
      <c r="I14" s="7">
        <v>8</v>
      </c>
      <c r="J14" s="7">
        <v>6</v>
      </c>
      <c r="K14" s="7">
        <v>1</v>
      </c>
      <c r="L14" s="48">
        <v>804</v>
      </c>
      <c r="Q14" s="6" t="s">
        <v>7</v>
      </c>
      <c r="R14" s="7">
        <v>4</v>
      </c>
      <c r="S14" s="7">
        <v>9</v>
      </c>
      <c r="T14" s="7">
        <v>8</v>
      </c>
      <c r="U14" s="7">
        <v>6</v>
      </c>
      <c r="V14" s="7">
        <v>1</v>
      </c>
      <c r="W14" s="7">
        <v>9</v>
      </c>
      <c r="X14" s="7">
        <v>4</v>
      </c>
      <c r="Y14" s="7">
        <v>5</v>
      </c>
      <c r="Z14" s="7">
        <v>7</v>
      </c>
      <c r="AA14" s="7">
        <v>12</v>
      </c>
      <c r="AB14" s="48">
        <v>804</v>
      </c>
    </row>
    <row r="15" spans="1:28" ht="15" thickBot="1" x14ac:dyDescent="0.35">
      <c r="A15" s="6" t="s">
        <v>8</v>
      </c>
      <c r="B15" s="7">
        <v>6</v>
      </c>
      <c r="C15" s="7">
        <v>10</v>
      </c>
      <c r="D15" s="7">
        <v>4</v>
      </c>
      <c r="E15" s="7">
        <v>11</v>
      </c>
      <c r="F15" s="7">
        <v>10</v>
      </c>
      <c r="G15" s="7">
        <v>7</v>
      </c>
      <c r="H15" s="7">
        <v>3</v>
      </c>
      <c r="I15" s="7">
        <v>9</v>
      </c>
      <c r="J15" s="7">
        <v>2</v>
      </c>
      <c r="K15" s="7">
        <v>3</v>
      </c>
      <c r="L15" s="48">
        <v>22</v>
      </c>
      <c r="Q15" s="6" t="s">
        <v>8</v>
      </c>
      <c r="R15" s="7">
        <v>7</v>
      </c>
      <c r="S15" s="7">
        <v>3</v>
      </c>
      <c r="T15" s="7">
        <v>9</v>
      </c>
      <c r="U15" s="7">
        <v>2</v>
      </c>
      <c r="V15" s="7">
        <v>3</v>
      </c>
      <c r="W15" s="7">
        <v>6</v>
      </c>
      <c r="X15" s="7">
        <v>10</v>
      </c>
      <c r="Y15" s="7">
        <v>4</v>
      </c>
      <c r="Z15" s="7">
        <v>11</v>
      </c>
      <c r="AA15" s="7">
        <v>10</v>
      </c>
      <c r="AB15" s="48">
        <v>22</v>
      </c>
    </row>
    <row r="16" spans="1:28" ht="15" thickBot="1" x14ac:dyDescent="0.35">
      <c r="A16" s="6" t="s">
        <v>9</v>
      </c>
      <c r="B16" s="7">
        <v>10</v>
      </c>
      <c r="C16" s="7">
        <v>8</v>
      </c>
      <c r="D16" s="7">
        <v>6</v>
      </c>
      <c r="E16" s="7">
        <v>10</v>
      </c>
      <c r="F16" s="7">
        <v>7</v>
      </c>
      <c r="G16" s="7">
        <v>3</v>
      </c>
      <c r="H16" s="7">
        <v>5</v>
      </c>
      <c r="I16" s="7">
        <v>7</v>
      </c>
      <c r="J16" s="7">
        <v>3</v>
      </c>
      <c r="K16" s="7">
        <v>6</v>
      </c>
      <c r="L16" s="48">
        <v>459</v>
      </c>
      <c r="Q16" s="6" t="s">
        <v>9</v>
      </c>
      <c r="R16" s="7">
        <v>3</v>
      </c>
      <c r="S16" s="7">
        <v>5</v>
      </c>
      <c r="T16" s="7">
        <v>7</v>
      </c>
      <c r="U16" s="7">
        <v>3</v>
      </c>
      <c r="V16" s="7">
        <v>6</v>
      </c>
      <c r="W16" s="7">
        <v>10</v>
      </c>
      <c r="X16" s="7">
        <v>8</v>
      </c>
      <c r="Y16" s="7">
        <v>6</v>
      </c>
      <c r="Z16" s="7">
        <v>10</v>
      </c>
      <c r="AA16" s="7">
        <v>7</v>
      </c>
      <c r="AB16" s="48">
        <v>459</v>
      </c>
    </row>
    <row r="17" spans="1:28" ht="15" thickBot="1" x14ac:dyDescent="0.35">
      <c r="A17" s="6" t="s">
        <v>10</v>
      </c>
      <c r="B17" s="7">
        <v>7</v>
      </c>
      <c r="C17" s="7">
        <v>12</v>
      </c>
      <c r="D17" s="7">
        <v>11</v>
      </c>
      <c r="E17" s="7">
        <v>3</v>
      </c>
      <c r="F17" s="7">
        <v>4</v>
      </c>
      <c r="G17" s="7">
        <v>6</v>
      </c>
      <c r="H17" s="7">
        <v>1</v>
      </c>
      <c r="I17" s="7">
        <v>2</v>
      </c>
      <c r="J17" s="7">
        <v>10</v>
      </c>
      <c r="K17" s="7">
        <v>9</v>
      </c>
      <c r="L17" s="48">
        <v>82</v>
      </c>
      <c r="Q17" s="6" t="s">
        <v>10</v>
      </c>
      <c r="R17" s="7">
        <v>6</v>
      </c>
      <c r="S17" s="7">
        <v>1</v>
      </c>
      <c r="T17" s="7">
        <v>2</v>
      </c>
      <c r="U17" s="7">
        <v>10</v>
      </c>
      <c r="V17" s="7">
        <v>9</v>
      </c>
      <c r="W17" s="7">
        <v>7</v>
      </c>
      <c r="X17" s="7">
        <v>12</v>
      </c>
      <c r="Y17" s="7">
        <v>11</v>
      </c>
      <c r="Z17" s="7">
        <v>3</v>
      </c>
      <c r="AA17" s="7">
        <v>4</v>
      </c>
      <c r="AB17" s="48">
        <v>82</v>
      </c>
    </row>
    <row r="18" spans="1:28" ht="15" thickBot="1" x14ac:dyDescent="0.35">
      <c r="A18" s="6" t="s">
        <v>11</v>
      </c>
      <c r="B18" s="7">
        <v>5</v>
      </c>
      <c r="C18" s="7">
        <v>6</v>
      </c>
      <c r="D18" s="7">
        <v>2</v>
      </c>
      <c r="E18" s="7">
        <v>9</v>
      </c>
      <c r="F18" s="7">
        <v>6</v>
      </c>
      <c r="G18" s="7">
        <v>8</v>
      </c>
      <c r="H18" s="7">
        <v>7</v>
      </c>
      <c r="I18" s="7">
        <v>11</v>
      </c>
      <c r="J18" s="7">
        <v>4</v>
      </c>
      <c r="K18" s="7">
        <v>7</v>
      </c>
      <c r="L18" s="48">
        <v>89</v>
      </c>
      <c r="Q18" s="6" t="s">
        <v>11</v>
      </c>
      <c r="R18" s="7">
        <v>8</v>
      </c>
      <c r="S18" s="7">
        <v>7</v>
      </c>
      <c r="T18" s="7">
        <v>11</v>
      </c>
      <c r="U18" s="7">
        <v>4</v>
      </c>
      <c r="V18" s="7">
        <v>7</v>
      </c>
      <c r="W18" s="7">
        <v>5</v>
      </c>
      <c r="X18" s="7">
        <v>6</v>
      </c>
      <c r="Y18" s="7">
        <v>2</v>
      </c>
      <c r="Z18" s="7">
        <v>9</v>
      </c>
      <c r="AA18" s="7">
        <v>6</v>
      </c>
      <c r="AB18" s="48">
        <v>89</v>
      </c>
    </row>
    <row r="19" spans="1:28" ht="15" thickBot="1" x14ac:dyDescent="0.35">
      <c r="A19" s="6" t="s">
        <v>12</v>
      </c>
      <c r="B19" s="7">
        <v>2</v>
      </c>
      <c r="C19" s="7">
        <v>1</v>
      </c>
      <c r="D19" s="7">
        <v>7</v>
      </c>
      <c r="E19" s="7">
        <v>2</v>
      </c>
      <c r="F19" s="7">
        <v>1</v>
      </c>
      <c r="G19" s="7">
        <v>11</v>
      </c>
      <c r="H19" s="7">
        <v>12</v>
      </c>
      <c r="I19" s="7">
        <v>6</v>
      </c>
      <c r="J19" s="7">
        <v>11</v>
      </c>
      <c r="K19" s="7">
        <v>12</v>
      </c>
      <c r="L19" s="48">
        <v>69</v>
      </c>
      <c r="Q19" s="6" t="s">
        <v>12</v>
      </c>
      <c r="R19" s="7">
        <v>11</v>
      </c>
      <c r="S19" s="7">
        <v>12</v>
      </c>
      <c r="T19" s="7">
        <v>6</v>
      </c>
      <c r="U19" s="7">
        <v>11</v>
      </c>
      <c r="V19" s="7">
        <v>12</v>
      </c>
      <c r="W19" s="7">
        <v>2</v>
      </c>
      <c r="X19" s="7">
        <v>1</v>
      </c>
      <c r="Y19" s="7">
        <v>7</v>
      </c>
      <c r="Z19" s="7">
        <v>2</v>
      </c>
      <c r="AA19" s="7">
        <v>1</v>
      </c>
      <c r="AB19" s="48">
        <v>69</v>
      </c>
    </row>
    <row r="20" spans="1:28" ht="18.600000000000001" thickBot="1" x14ac:dyDescent="0.35">
      <c r="A20" s="2"/>
      <c r="Q20" s="2"/>
    </row>
    <row r="21" spans="1:28" ht="15" thickBot="1" x14ac:dyDescent="0.35">
      <c r="A21" s="6" t="s">
        <v>52</v>
      </c>
      <c r="B21" s="6" t="s">
        <v>29</v>
      </c>
      <c r="C21" s="6" t="s">
        <v>30</v>
      </c>
      <c r="D21" s="6" t="s">
        <v>31</v>
      </c>
      <c r="E21" s="6" t="s">
        <v>32</v>
      </c>
      <c r="F21" s="6" t="s">
        <v>33</v>
      </c>
      <c r="G21" s="6" t="s">
        <v>34</v>
      </c>
      <c r="H21" s="6" t="s">
        <v>35</v>
      </c>
      <c r="I21" s="6" t="s">
        <v>36</v>
      </c>
      <c r="J21" s="6" t="s">
        <v>37</v>
      </c>
      <c r="K21" s="6" t="s">
        <v>38</v>
      </c>
      <c r="Q21" s="6" t="s">
        <v>52</v>
      </c>
      <c r="R21" s="6" t="s">
        <v>29</v>
      </c>
      <c r="S21" s="6" t="s">
        <v>30</v>
      </c>
      <c r="T21" s="6" t="s">
        <v>31</v>
      </c>
      <c r="U21" s="6" t="s">
        <v>32</v>
      </c>
      <c r="V21" s="6" t="s">
        <v>33</v>
      </c>
      <c r="W21" s="6" t="s">
        <v>34</v>
      </c>
      <c r="X21" s="6" t="s">
        <v>35</v>
      </c>
      <c r="Y21" s="6" t="s">
        <v>36</v>
      </c>
      <c r="Z21" s="6" t="s">
        <v>37</v>
      </c>
      <c r="AA21" s="6" t="s">
        <v>38</v>
      </c>
    </row>
    <row r="22" spans="1:28" ht="15" thickBot="1" x14ac:dyDescent="0.35">
      <c r="A22" s="6" t="s">
        <v>53</v>
      </c>
      <c r="B22" s="7" t="s">
        <v>106</v>
      </c>
      <c r="C22" s="7" t="s">
        <v>107</v>
      </c>
      <c r="D22" s="7" t="s">
        <v>108</v>
      </c>
      <c r="E22" s="7" t="s">
        <v>109</v>
      </c>
      <c r="F22" s="7" t="s">
        <v>110</v>
      </c>
      <c r="G22" s="7" t="s">
        <v>111</v>
      </c>
      <c r="H22" s="7" t="s">
        <v>112</v>
      </c>
      <c r="I22" s="7" t="s">
        <v>113</v>
      </c>
      <c r="J22" s="7" t="s">
        <v>114</v>
      </c>
      <c r="K22" s="7" t="s">
        <v>115</v>
      </c>
      <c r="Q22" s="6" t="s">
        <v>53</v>
      </c>
      <c r="R22" s="7" t="s">
        <v>122</v>
      </c>
      <c r="S22" s="7" t="s">
        <v>123</v>
      </c>
      <c r="T22" s="7" t="s">
        <v>113</v>
      </c>
      <c r="U22" s="7" t="s">
        <v>124</v>
      </c>
      <c r="V22" s="7" t="s">
        <v>125</v>
      </c>
      <c r="W22" s="7" t="s">
        <v>66</v>
      </c>
      <c r="X22" s="7" t="s">
        <v>107</v>
      </c>
      <c r="Y22" s="7" t="s">
        <v>126</v>
      </c>
      <c r="Z22" s="7" t="s">
        <v>66</v>
      </c>
      <c r="AA22" s="7" t="s">
        <v>127</v>
      </c>
    </row>
    <row r="23" spans="1:28" ht="15" thickBot="1" x14ac:dyDescent="0.35">
      <c r="A23" s="6" t="s">
        <v>62</v>
      </c>
      <c r="B23" s="7" t="s">
        <v>66</v>
      </c>
      <c r="C23" s="7" t="s">
        <v>107</v>
      </c>
      <c r="D23" s="7" t="s">
        <v>116</v>
      </c>
      <c r="E23" s="7" t="s">
        <v>66</v>
      </c>
      <c r="F23" s="7" t="s">
        <v>110</v>
      </c>
      <c r="G23" s="7" t="s">
        <v>111</v>
      </c>
      <c r="H23" s="7" t="s">
        <v>112</v>
      </c>
      <c r="I23" s="7" t="s">
        <v>113</v>
      </c>
      <c r="J23" s="7" t="s">
        <v>114</v>
      </c>
      <c r="K23" s="7" t="s">
        <v>117</v>
      </c>
      <c r="Q23" s="6" t="s">
        <v>62</v>
      </c>
      <c r="R23" s="7" t="s">
        <v>128</v>
      </c>
      <c r="S23" s="7" t="s">
        <v>123</v>
      </c>
      <c r="T23" s="7" t="s">
        <v>113</v>
      </c>
      <c r="U23" s="7" t="s">
        <v>114</v>
      </c>
      <c r="V23" s="7" t="s">
        <v>66</v>
      </c>
      <c r="W23" s="7" t="s">
        <v>66</v>
      </c>
      <c r="X23" s="7" t="s">
        <v>107</v>
      </c>
      <c r="Y23" s="7" t="s">
        <v>116</v>
      </c>
      <c r="Z23" s="7" t="s">
        <v>66</v>
      </c>
      <c r="AA23" s="7" t="s">
        <v>127</v>
      </c>
    </row>
    <row r="24" spans="1:28" ht="15" thickBot="1" x14ac:dyDescent="0.35">
      <c r="A24" s="6" t="s">
        <v>64</v>
      </c>
      <c r="B24" s="7" t="s">
        <v>66</v>
      </c>
      <c r="C24" s="7" t="s">
        <v>107</v>
      </c>
      <c r="D24" s="7" t="s">
        <v>66</v>
      </c>
      <c r="E24" s="7" t="s">
        <v>66</v>
      </c>
      <c r="F24" s="7" t="s">
        <v>66</v>
      </c>
      <c r="G24" s="7" t="s">
        <v>111</v>
      </c>
      <c r="H24" s="7" t="s">
        <v>112</v>
      </c>
      <c r="I24" s="7" t="s">
        <v>113</v>
      </c>
      <c r="J24" s="7" t="s">
        <v>114</v>
      </c>
      <c r="K24" s="7" t="s">
        <v>117</v>
      </c>
      <c r="Q24" s="6" t="s">
        <v>64</v>
      </c>
      <c r="R24" s="7" t="s">
        <v>128</v>
      </c>
      <c r="S24" s="7" t="s">
        <v>123</v>
      </c>
      <c r="T24" s="7" t="s">
        <v>113</v>
      </c>
      <c r="U24" s="7" t="s">
        <v>114</v>
      </c>
      <c r="V24" s="7" t="s">
        <v>66</v>
      </c>
      <c r="W24" s="7" t="s">
        <v>66</v>
      </c>
      <c r="X24" s="7" t="s">
        <v>107</v>
      </c>
      <c r="Y24" s="7" t="s">
        <v>66</v>
      </c>
      <c r="Z24" s="7" t="s">
        <v>66</v>
      </c>
      <c r="AA24" s="7" t="s">
        <v>66</v>
      </c>
    </row>
    <row r="25" spans="1:28" ht="15" thickBot="1" x14ac:dyDescent="0.35">
      <c r="A25" s="6" t="s">
        <v>67</v>
      </c>
      <c r="B25" s="7" t="s">
        <v>66</v>
      </c>
      <c r="C25" s="7" t="s">
        <v>107</v>
      </c>
      <c r="D25" s="7" t="s">
        <v>66</v>
      </c>
      <c r="E25" s="7" t="s">
        <v>66</v>
      </c>
      <c r="F25" s="7" t="s">
        <v>66</v>
      </c>
      <c r="G25" s="7" t="s">
        <v>111</v>
      </c>
      <c r="H25" s="7" t="s">
        <v>112</v>
      </c>
      <c r="I25" s="7" t="s">
        <v>113</v>
      </c>
      <c r="J25" s="7" t="s">
        <v>114</v>
      </c>
      <c r="K25" s="7" t="s">
        <v>117</v>
      </c>
      <c r="Q25" s="6" t="s">
        <v>67</v>
      </c>
      <c r="R25" s="7" t="s">
        <v>128</v>
      </c>
      <c r="S25" s="7" t="s">
        <v>123</v>
      </c>
      <c r="T25" s="7" t="s">
        <v>113</v>
      </c>
      <c r="U25" s="7" t="s">
        <v>114</v>
      </c>
      <c r="V25" s="7" t="s">
        <v>66</v>
      </c>
      <c r="W25" s="7" t="s">
        <v>66</v>
      </c>
      <c r="X25" s="7" t="s">
        <v>107</v>
      </c>
      <c r="Y25" s="7" t="s">
        <v>66</v>
      </c>
      <c r="Z25" s="7" t="s">
        <v>66</v>
      </c>
      <c r="AA25" s="7" t="s">
        <v>66</v>
      </c>
    </row>
    <row r="26" spans="1:28" ht="15" thickBot="1" x14ac:dyDescent="0.35">
      <c r="A26" s="6" t="s">
        <v>68</v>
      </c>
      <c r="B26" s="7" t="s">
        <v>66</v>
      </c>
      <c r="C26" s="7" t="s">
        <v>107</v>
      </c>
      <c r="D26" s="7" t="s">
        <v>66</v>
      </c>
      <c r="E26" s="7" t="s">
        <v>66</v>
      </c>
      <c r="F26" s="7" t="s">
        <v>66</v>
      </c>
      <c r="G26" s="7" t="s">
        <v>111</v>
      </c>
      <c r="H26" s="7" t="s">
        <v>112</v>
      </c>
      <c r="I26" s="7" t="s">
        <v>66</v>
      </c>
      <c r="J26" s="7" t="s">
        <v>114</v>
      </c>
      <c r="K26" s="7" t="s">
        <v>117</v>
      </c>
      <c r="Q26" s="6" t="s">
        <v>68</v>
      </c>
      <c r="R26" s="7" t="s">
        <v>128</v>
      </c>
      <c r="S26" s="7" t="s">
        <v>123</v>
      </c>
      <c r="T26" s="7" t="s">
        <v>66</v>
      </c>
      <c r="U26" s="7" t="s">
        <v>114</v>
      </c>
      <c r="V26" s="7" t="s">
        <v>66</v>
      </c>
      <c r="W26" s="7" t="s">
        <v>66</v>
      </c>
      <c r="X26" s="7" t="s">
        <v>107</v>
      </c>
      <c r="Y26" s="7" t="s">
        <v>66</v>
      </c>
      <c r="Z26" s="7" t="s">
        <v>66</v>
      </c>
      <c r="AA26" s="7" t="s">
        <v>66</v>
      </c>
    </row>
    <row r="27" spans="1:28" ht="15" thickBot="1" x14ac:dyDescent="0.35">
      <c r="A27" s="6" t="s">
        <v>69</v>
      </c>
      <c r="B27" s="7" t="s">
        <v>66</v>
      </c>
      <c r="C27" s="7" t="s">
        <v>107</v>
      </c>
      <c r="D27" s="7" t="s">
        <v>66</v>
      </c>
      <c r="E27" s="7" t="s">
        <v>66</v>
      </c>
      <c r="F27" s="7" t="s">
        <v>66</v>
      </c>
      <c r="G27" s="7" t="s">
        <v>66</v>
      </c>
      <c r="H27" s="7" t="s">
        <v>112</v>
      </c>
      <c r="I27" s="7" t="s">
        <v>66</v>
      </c>
      <c r="J27" s="7" t="s">
        <v>66</v>
      </c>
      <c r="K27" s="7" t="s">
        <v>117</v>
      </c>
      <c r="Q27" s="6" t="s">
        <v>69</v>
      </c>
      <c r="R27" s="7" t="s">
        <v>66</v>
      </c>
      <c r="S27" s="7" t="s">
        <v>123</v>
      </c>
      <c r="T27" s="7" t="s">
        <v>66</v>
      </c>
      <c r="U27" s="7" t="s">
        <v>66</v>
      </c>
      <c r="V27" s="7" t="s">
        <v>66</v>
      </c>
      <c r="W27" s="7" t="s">
        <v>66</v>
      </c>
      <c r="X27" s="7" t="s">
        <v>107</v>
      </c>
      <c r="Y27" s="7" t="s">
        <v>66</v>
      </c>
      <c r="Z27" s="7" t="s">
        <v>66</v>
      </c>
      <c r="AA27" s="7" t="s">
        <v>66</v>
      </c>
    </row>
    <row r="28" spans="1:28" ht="15" thickBot="1" x14ac:dyDescent="0.35">
      <c r="A28" s="6" t="s">
        <v>70</v>
      </c>
      <c r="B28" s="7" t="s">
        <v>66</v>
      </c>
      <c r="C28" s="7" t="s">
        <v>107</v>
      </c>
      <c r="D28" s="7" t="s">
        <v>66</v>
      </c>
      <c r="E28" s="7" t="s">
        <v>66</v>
      </c>
      <c r="F28" s="7" t="s">
        <v>66</v>
      </c>
      <c r="G28" s="7" t="s">
        <v>66</v>
      </c>
      <c r="H28" s="7" t="s">
        <v>66</v>
      </c>
      <c r="I28" s="7" t="s">
        <v>66</v>
      </c>
      <c r="J28" s="7" t="s">
        <v>66</v>
      </c>
      <c r="K28" s="7" t="s">
        <v>66</v>
      </c>
      <c r="Q28" s="6" t="s">
        <v>70</v>
      </c>
      <c r="R28" s="7" t="s">
        <v>66</v>
      </c>
      <c r="S28" s="7" t="s">
        <v>66</v>
      </c>
      <c r="T28" s="7" t="s">
        <v>66</v>
      </c>
      <c r="U28" s="7" t="s">
        <v>66</v>
      </c>
      <c r="V28" s="7" t="s">
        <v>66</v>
      </c>
      <c r="W28" s="7" t="s">
        <v>66</v>
      </c>
      <c r="X28" s="7" t="s">
        <v>107</v>
      </c>
      <c r="Y28" s="7" t="s">
        <v>66</v>
      </c>
      <c r="Z28" s="7" t="s">
        <v>66</v>
      </c>
      <c r="AA28" s="7" t="s">
        <v>66</v>
      </c>
    </row>
    <row r="29" spans="1:28" ht="15" thickBot="1" x14ac:dyDescent="0.35">
      <c r="A29" s="6" t="s">
        <v>71</v>
      </c>
      <c r="B29" s="7" t="s">
        <v>66</v>
      </c>
      <c r="C29" s="7" t="s">
        <v>107</v>
      </c>
      <c r="D29" s="7" t="s">
        <v>66</v>
      </c>
      <c r="E29" s="7" t="s">
        <v>66</v>
      </c>
      <c r="F29" s="7" t="s">
        <v>66</v>
      </c>
      <c r="G29" s="7" t="s">
        <v>66</v>
      </c>
      <c r="H29" s="7" t="s">
        <v>66</v>
      </c>
      <c r="I29" s="7" t="s">
        <v>66</v>
      </c>
      <c r="J29" s="7" t="s">
        <v>66</v>
      </c>
      <c r="K29" s="7" t="s">
        <v>66</v>
      </c>
      <c r="Q29" s="6" t="s">
        <v>71</v>
      </c>
      <c r="R29" s="7" t="s">
        <v>66</v>
      </c>
      <c r="S29" s="7" t="s">
        <v>66</v>
      </c>
      <c r="T29" s="7" t="s">
        <v>66</v>
      </c>
      <c r="U29" s="7" t="s">
        <v>66</v>
      </c>
      <c r="V29" s="7" t="s">
        <v>66</v>
      </c>
      <c r="W29" s="7" t="s">
        <v>66</v>
      </c>
      <c r="X29" s="7" t="s">
        <v>107</v>
      </c>
      <c r="Y29" s="7" t="s">
        <v>66</v>
      </c>
      <c r="Z29" s="7" t="s">
        <v>66</v>
      </c>
      <c r="AA29" s="7" t="s">
        <v>66</v>
      </c>
    </row>
    <row r="30" spans="1:28" ht="15" thickBot="1" x14ac:dyDescent="0.35">
      <c r="A30" s="6" t="s">
        <v>72</v>
      </c>
      <c r="B30" s="7" t="s">
        <v>66</v>
      </c>
      <c r="C30" s="7" t="s">
        <v>107</v>
      </c>
      <c r="D30" s="7" t="s">
        <v>66</v>
      </c>
      <c r="E30" s="7" t="s">
        <v>66</v>
      </c>
      <c r="F30" s="7" t="s">
        <v>66</v>
      </c>
      <c r="G30" s="7" t="s">
        <v>66</v>
      </c>
      <c r="H30" s="7" t="s">
        <v>66</v>
      </c>
      <c r="I30" s="7" t="s">
        <v>66</v>
      </c>
      <c r="J30" s="7" t="s">
        <v>66</v>
      </c>
      <c r="K30" s="7" t="s">
        <v>66</v>
      </c>
      <c r="Q30" s="6" t="s">
        <v>72</v>
      </c>
      <c r="R30" s="7" t="s">
        <v>66</v>
      </c>
      <c r="S30" s="7" t="s">
        <v>66</v>
      </c>
      <c r="T30" s="7" t="s">
        <v>66</v>
      </c>
      <c r="U30" s="7" t="s">
        <v>66</v>
      </c>
      <c r="V30" s="7" t="s">
        <v>66</v>
      </c>
      <c r="W30" s="7" t="s">
        <v>66</v>
      </c>
      <c r="X30" s="7" t="s">
        <v>107</v>
      </c>
      <c r="Y30" s="7" t="s">
        <v>66</v>
      </c>
      <c r="Z30" s="7" t="s">
        <v>66</v>
      </c>
      <c r="AA30" s="7" t="s">
        <v>66</v>
      </c>
    </row>
    <row r="31" spans="1:28" ht="15" thickBot="1" x14ac:dyDescent="0.35">
      <c r="A31" s="6" t="s">
        <v>73</v>
      </c>
      <c r="B31" s="7" t="s">
        <v>66</v>
      </c>
      <c r="C31" s="7" t="s">
        <v>66</v>
      </c>
      <c r="D31" s="7" t="s">
        <v>66</v>
      </c>
      <c r="E31" s="7" t="s">
        <v>66</v>
      </c>
      <c r="F31" s="7" t="s">
        <v>66</v>
      </c>
      <c r="G31" s="7" t="s">
        <v>66</v>
      </c>
      <c r="H31" s="7" t="s">
        <v>66</v>
      </c>
      <c r="I31" s="7" t="s">
        <v>66</v>
      </c>
      <c r="J31" s="7" t="s">
        <v>66</v>
      </c>
      <c r="K31" s="7" t="s">
        <v>66</v>
      </c>
      <c r="Q31" s="6" t="s">
        <v>73</v>
      </c>
      <c r="R31" s="7" t="s">
        <v>66</v>
      </c>
      <c r="S31" s="7" t="s">
        <v>66</v>
      </c>
      <c r="T31" s="7" t="s">
        <v>66</v>
      </c>
      <c r="U31" s="7" t="s">
        <v>66</v>
      </c>
      <c r="V31" s="7" t="s">
        <v>66</v>
      </c>
      <c r="W31" s="7" t="s">
        <v>66</v>
      </c>
      <c r="X31" s="7" t="s">
        <v>66</v>
      </c>
      <c r="Y31" s="7" t="s">
        <v>66</v>
      </c>
      <c r="Z31" s="7" t="s">
        <v>66</v>
      </c>
      <c r="AA31" s="7" t="s">
        <v>66</v>
      </c>
    </row>
    <row r="32" spans="1:28" ht="15" thickBot="1" x14ac:dyDescent="0.35">
      <c r="A32" s="6" t="s">
        <v>74</v>
      </c>
      <c r="B32" s="7" t="s">
        <v>66</v>
      </c>
      <c r="C32" s="7" t="s">
        <v>66</v>
      </c>
      <c r="D32" s="7" t="s">
        <v>66</v>
      </c>
      <c r="E32" s="7" t="s">
        <v>66</v>
      </c>
      <c r="F32" s="7" t="s">
        <v>66</v>
      </c>
      <c r="G32" s="7" t="s">
        <v>66</v>
      </c>
      <c r="H32" s="7" t="s">
        <v>66</v>
      </c>
      <c r="I32" s="7" t="s">
        <v>66</v>
      </c>
      <c r="J32" s="7" t="s">
        <v>66</v>
      </c>
      <c r="K32" s="7" t="s">
        <v>66</v>
      </c>
      <c r="Q32" s="6" t="s">
        <v>74</v>
      </c>
      <c r="R32" s="7" t="s">
        <v>66</v>
      </c>
      <c r="S32" s="7" t="s">
        <v>66</v>
      </c>
      <c r="T32" s="7" t="s">
        <v>66</v>
      </c>
      <c r="U32" s="7" t="s">
        <v>66</v>
      </c>
      <c r="V32" s="7" t="s">
        <v>66</v>
      </c>
      <c r="W32" s="7" t="s">
        <v>66</v>
      </c>
      <c r="X32" s="7" t="s">
        <v>66</v>
      </c>
      <c r="Y32" s="7" t="s">
        <v>66</v>
      </c>
      <c r="Z32" s="7" t="s">
        <v>66</v>
      </c>
      <c r="AA32" s="7" t="s">
        <v>66</v>
      </c>
    </row>
    <row r="33" spans="1:29" ht="15" thickBot="1" x14ac:dyDescent="0.35">
      <c r="A33" s="6" t="s">
        <v>75</v>
      </c>
      <c r="B33" s="7" t="s">
        <v>66</v>
      </c>
      <c r="C33" s="7" t="s">
        <v>66</v>
      </c>
      <c r="D33" s="7" t="s">
        <v>66</v>
      </c>
      <c r="E33" s="7" t="s">
        <v>66</v>
      </c>
      <c r="F33" s="7" t="s">
        <v>66</v>
      </c>
      <c r="G33" s="7" t="s">
        <v>66</v>
      </c>
      <c r="H33" s="7" t="s">
        <v>66</v>
      </c>
      <c r="I33" s="7" t="s">
        <v>66</v>
      </c>
      <c r="J33" s="7" t="s">
        <v>66</v>
      </c>
      <c r="K33" s="7" t="s">
        <v>66</v>
      </c>
      <c r="Q33" s="6" t="s">
        <v>75</v>
      </c>
      <c r="R33" s="7" t="s">
        <v>66</v>
      </c>
      <c r="S33" s="7" t="s">
        <v>66</v>
      </c>
      <c r="T33" s="7" t="s">
        <v>66</v>
      </c>
      <c r="U33" s="7" t="s">
        <v>66</v>
      </c>
      <c r="V33" s="7" t="s">
        <v>66</v>
      </c>
      <c r="W33" s="7" t="s">
        <v>66</v>
      </c>
      <c r="X33" s="7" t="s">
        <v>66</v>
      </c>
      <c r="Y33" s="7" t="s">
        <v>66</v>
      </c>
      <c r="Z33" s="7" t="s">
        <v>66</v>
      </c>
      <c r="AA33" s="7" t="s">
        <v>66</v>
      </c>
    </row>
    <row r="34" spans="1:29" ht="18.600000000000001" thickBot="1" x14ac:dyDescent="0.35">
      <c r="A34" s="2"/>
      <c r="Q34" s="2"/>
    </row>
    <row r="35" spans="1:29" ht="15" thickBot="1" x14ac:dyDescent="0.35">
      <c r="A35" s="6" t="s">
        <v>88</v>
      </c>
      <c r="B35" s="6" t="s">
        <v>29</v>
      </c>
      <c r="C35" s="6" t="s">
        <v>30</v>
      </c>
      <c r="D35" s="6" t="s">
        <v>31</v>
      </c>
      <c r="E35" s="6" t="s">
        <v>32</v>
      </c>
      <c r="F35" s="6" t="s">
        <v>33</v>
      </c>
      <c r="G35" s="6" t="s">
        <v>34</v>
      </c>
      <c r="H35" s="6" t="s">
        <v>35</v>
      </c>
      <c r="I35" s="6" t="s">
        <v>36</v>
      </c>
      <c r="J35" s="6" t="s">
        <v>37</v>
      </c>
      <c r="K35" s="6" t="s">
        <v>38</v>
      </c>
      <c r="Q35" s="6" t="s">
        <v>88</v>
      </c>
      <c r="R35" s="6" t="s">
        <v>29</v>
      </c>
      <c r="S35" s="6" t="s">
        <v>30</v>
      </c>
      <c r="T35" s="6" t="s">
        <v>31</v>
      </c>
      <c r="U35" s="6" t="s">
        <v>32</v>
      </c>
      <c r="V35" s="6" t="s">
        <v>33</v>
      </c>
      <c r="W35" s="6" t="s">
        <v>34</v>
      </c>
      <c r="X35" s="6" t="s">
        <v>35</v>
      </c>
      <c r="Y35" s="6" t="s">
        <v>36</v>
      </c>
      <c r="Z35" s="6" t="s">
        <v>37</v>
      </c>
      <c r="AA35" s="6" t="s">
        <v>38</v>
      </c>
    </row>
    <row r="36" spans="1:29" ht="15" thickBot="1" x14ac:dyDescent="0.35">
      <c r="A36" s="6" t="s">
        <v>53</v>
      </c>
      <c r="B36" s="7">
        <v>24.9</v>
      </c>
      <c r="C36" s="7">
        <v>45.3</v>
      </c>
      <c r="D36" s="7">
        <v>179</v>
      </c>
      <c r="E36" s="7">
        <v>40.200000000000003</v>
      </c>
      <c r="F36" s="7">
        <v>373.3</v>
      </c>
      <c r="G36" s="7">
        <v>170.4</v>
      </c>
      <c r="H36" s="7">
        <v>50.9</v>
      </c>
      <c r="I36" s="7">
        <v>48.8</v>
      </c>
      <c r="J36" s="7">
        <v>11.2</v>
      </c>
      <c r="K36" s="7">
        <v>602.1</v>
      </c>
      <c r="Q36" s="6" t="s">
        <v>53</v>
      </c>
      <c r="R36" s="7">
        <v>300</v>
      </c>
      <c r="S36" s="7">
        <v>36.1</v>
      </c>
      <c r="T36" s="7">
        <v>48.8</v>
      </c>
      <c r="U36" s="7">
        <v>36.1</v>
      </c>
      <c r="V36" s="7">
        <v>512.6</v>
      </c>
      <c r="W36" s="7">
        <v>0</v>
      </c>
      <c r="X36" s="7">
        <v>45.3</v>
      </c>
      <c r="Y36" s="7">
        <v>253.8</v>
      </c>
      <c r="Z36" s="7">
        <v>0</v>
      </c>
      <c r="AA36" s="7">
        <v>388</v>
      </c>
    </row>
    <row r="37" spans="1:29" ht="15" thickBot="1" x14ac:dyDescent="0.35">
      <c r="A37" s="6" t="s">
        <v>62</v>
      </c>
      <c r="B37" s="7">
        <v>0</v>
      </c>
      <c r="C37" s="7">
        <v>45.3</v>
      </c>
      <c r="D37" s="7">
        <v>34.1</v>
      </c>
      <c r="E37" s="7">
        <v>0</v>
      </c>
      <c r="F37" s="7">
        <v>373.3</v>
      </c>
      <c r="G37" s="7">
        <v>170.4</v>
      </c>
      <c r="H37" s="7">
        <v>50.9</v>
      </c>
      <c r="I37" s="7">
        <v>48.8</v>
      </c>
      <c r="J37" s="7">
        <v>11.2</v>
      </c>
      <c r="K37" s="7">
        <v>74.8</v>
      </c>
      <c r="Q37" s="6" t="s">
        <v>62</v>
      </c>
      <c r="R37" s="7">
        <v>259.89999999999998</v>
      </c>
      <c r="S37" s="7">
        <v>36.1</v>
      </c>
      <c r="T37" s="7">
        <v>48.8</v>
      </c>
      <c r="U37" s="7">
        <v>11.2</v>
      </c>
      <c r="V37" s="7">
        <v>0</v>
      </c>
      <c r="W37" s="7">
        <v>0</v>
      </c>
      <c r="X37" s="7">
        <v>45.3</v>
      </c>
      <c r="Y37" s="7">
        <v>34.1</v>
      </c>
      <c r="Z37" s="7">
        <v>0</v>
      </c>
      <c r="AA37" s="7">
        <v>388</v>
      </c>
    </row>
    <row r="38" spans="1:29" ht="15" thickBot="1" x14ac:dyDescent="0.35">
      <c r="A38" s="6" t="s">
        <v>64</v>
      </c>
      <c r="B38" s="7">
        <v>0</v>
      </c>
      <c r="C38" s="7">
        <v>45.3</v>
      </c>
      <c r="D38" s="7">
        <v>0</v>
      </c>
      <c r="E38" s="7">
        <v>0</v>
      </c>
      <c r="F38" s="7">
        <v>0</v>
      </c>
      <c r="G38" s="7">
        <v>170.4</v>
      </c>
      <c r="H38" s="7">
        <v>50.9</v>
      </c>
      <c r="I38" s="7">
        <v>48.8</v>
      </c>
      <c r="J38" s="7">
        <v>11.2</v>
      </c>
      <c r="K38" s="7">
        <v>74.8</v>
      </c>
      <c r="Q38" s="6" t="s">
        <v>64</v>
      </c>
      <c r="R38" s="7">
        <v>259.89999999999998</v>
      </c>
      <c r="S38" s="7">
        <v>36.1</v>
      </c>
      <c r="T38" s="7">
        <v>48.8</v>
      </c>
      <c r="U38" s="7">
        <v>11.2</v>
      </c>
      <c r="V38" s="7">
        <v>0</v>
      </c>
      <c r="W38" s="7">
        <v>0</v>
      </c>
      <c r="X38" s="7">
        <v>45.3</v>
      </c>
      <c r="Y38" s="7">
        <v>0</v>
      </c>
      <c r="Z38" s="7">
        <v>0</v>
      </c>
      <c r="AA38" s="7">
        <v>0</v>
      </c>
    </row>
    <row r="39" spans="1:29" ht="15" thickBot="1" x14ac:dyDescent="0.35">
      <c r="A39" s="6" t="s">
        <v>67</v>
      </c>
      <c r="B39" s="7">
        <v>0</v>
      </c>
      <c r="C39" s="7">
        <v>45.3</v>
      </c>
      <c r="D39" s="7">
        <v>0</v>
      </c>
      <c r="E39" s="7">
        <v>0</v>
      </c>
      <c r="F39" s="7">
        <v>0</v>
      </c>
      <c r="G39" s="7">
        <v>170.4</v>
      </c>
      <c r="H39" s="7">
        <v>50.9</v>
      </c>
      <c r="I39" s="7">
        <v>48.8</v>
      </c>
      <c r="J39" s="7">
        <v>11.2</v>
      </c>
      <c r="K39" s="7">
        <v>74.8</v>
      </c>
      <c r="Q39" s="6" t="s">
        <v>67</v>
      </c>
      <c r="R39" s="7">
        <v>259.89999999999998</v>
      </c>
      <c r="S39" s="7">
        <v>36.1</v>
      </c>
      <c r="T39" s="7">
        <v>48.8</v>
      </c>
      <c r="U39" s="7">
        <v>11.2</v>
      </c>
      <c r="V39" s="7">
        <v>0</v>
      </c>
      <c r="W39" s="7">
        <v>0</v>
      </c>
      <c r="X39" s="7">
        <v>45.3</v>
      </c>
      <c r="Y39" s="7">
        <v>0</v>
      </c>
      <c r="Z39" s="7">
        <v>0</v>
      </c>
      <c r="AA39" s="7">
        <v>0</v>
      </c>
    </row>
    <row r="40" spans="1:29" ht="15" thickBot="1" x14ac:dyDescent="0.35">
      <c r="A40" s="6" t="s">
        <v>68</v>
      </c>
      <c r="B40" s="7">
        <v>0</v>
      </c>
      <c r="C40" s="7">
        <v>45.3</v>
      </c>
      <c r="D40" s="7">
        <v>0</v>
      </c>
      <c r="E40" s="7">
        <v>0</v>
      </c>
      <c r="F40" s="7">
        <v>0</v>
      </c>
      <c r="G40" s="7">
        <v>170.4</v>
      </c>
      <c r="H40" s="7">
        <v>50.9</v>
      </c>
      <c r="I40" s="7">
        <v>0</v>
      </c>
      <c r="J40" s="7">
        <v>11.2</v>
      </c>
      <c r="K40" s="7">
        <v>74.8</v>
      </c>
      <c r="Q40" s="6" t="s">
        <v>68</v>
      </c>
      <c r="R40" s="7">
        <v>259.89999999999998</v>
      </c>
      <c r="S40" s="7">
        <v>36.1</v>
      </c>
      <c r="T40" s="7">
        <v>0</v>
      </c>
      <c r="U40" s="7">
        <v>11.2</v>
      </c>
      <c r="V40" s="7">
        <v>0</v>
      </c>
      <c r="W40" s="7">
        <v>0</v>
      </c>
      <c r="X40" s="7">
        <v>45.3</v>
      </c>
      <c r="Y40" s="7">
        <v>0</v>
      </c>
      <c r="Z40" s="7">
        <v>0</v>
      </c>
      <c r="AA40" s="7">
        <v>0</v>
      </c>
    </row>
    <row r="41" spans="1:29" ht="15" thickBot="1" x14ac:dyDescent="0.35">
      <c r="A41" s="6" t="s">
        <v>69</v>
      </c>
      <c r="B41" s="7">
        <v>0</v>
      </c>
      <c r="C41" s="7">
        <v>45.3</v>
      </c>
      <c r="D41" s="7">
        <v>0</v>
      </c>
      <c r="E41" s="7">
        <v>0</v>
      </c>
      <c r="F41" s="7">
        <v>0</v>
      </c>
      <c r="G41" s="7">
        <v>0</v>
      </c>
      <c r="H41" s="7">
        <v>50.9</v>
      </c>
      <c r="I41" s="7">
        <v>0</v>
      </c>
      <c r="J41" s="7">
        <v>0</v>
      </c>
      <c r="K41" s="7">
        <v>74.8</v>
      </c>
      <c r="Q41" s="6" t="s">
        <v>69</v>
      </c>
      <c r="R41" s="7">
        <v>0</v>
      </c>
      <c r="S41" s="7">
        <v>36.1</v>
      </c>
      <c r="T41" s="7">
        <v>0</v>
      </c>
      <c r="U41" s="7">
        <v>0</v>
      </c>
      <c r="V41" s="7">
        <v>0</v>
      </c>
      <c r="W41" s="7">
        <v>0</v>
      </c>
      <c r="X41" s="7">
        <v>45.3</v>
      </c>
      <c r="Y41" s="7">
        <v>0</v>
      </c>
      <c r="Z41" s="7">
        <v>0</v>
      </c>
      <c r="AA41" s="7">
        <v>0</v>
      </c>
    </row>
    <row r="42" spans="1:29" ht="15" thickBot="1" x14ac:dyDescent="0.35">
      <c r="A42" s="6" t="s">
        <v>70</v>
      </c>
      <c r="B42" s="7">
        <v>0</v>
      </c>
      <c r="C42" s="7">
        <v>45.3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Q42" s="6" t="s">
        <v>70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45.3</v>
      </c>
      <c r="Y42" s="7">
        <v>0</v>
      </c>
      <c r="Z42" s="7">
        <v>0</v>
      </c>
      <c r="AA42" s="7">
        <v>0</v>
      </c>
    </row>
    <row r="43" spans="1:29" ht="15" thickBot="1" x14ac:dyDescent="0.35">
      <c r="A43" s="6" t="s">
        <v>71</v>
      </c>
      <c r="B43" s="7">
        <v>0</v>
      </c>
      <c r="C43" s="7">
        <v>45.3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Q43" s="6" t="s">
        <v>71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45.3</v>
      </c>
      <c r="Y43" s="7">
        <v>0</v>
      </c>
      <c r="Z43" s="7">
        <v>0</v>
      </c>
      <c r="AA43" s="7">
        <v>0</v>
      </c>
    </row>
    <row r="44" spans="1:29" ht="15" thickBot="1" x14ac:dyDescent="0.35">
      <c r="A44" s="6" t="s">
        <v>72</v>
      </c>
      <c r="B44" s="7">
        <v>0</v>
      </c>
      <c r="C44" s="7">
        <v>45.3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Q44" s="6" t="s">
        <v>72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45.3</v>
      </c>
      <c r="Y44" s="7">
        <v>0</v>
      </c>
      <c r="Z44" s="7">
        <v>0</v>
      </c>
      <c r="AA44" s="7">
        <v>0</v>
      </c>
    </row>
    <row r="45" spans="1:29" ht="15" thickBot="1" x14ac:dyDescent="0.35">
      <c r="A45" s="6" t="s">
        <v>73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Q45" s="6" t="s">
        <v>73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</row>
    <row r="46" spans="1:29" ht="15" thickBot="1" x14ac:dyDescent="0.35">
      <c r="A46" s="6" t="s">
        <v>74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Q46" s="6" t="s">
        <v>74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</row>
    <row r="47" spans="1:29" ht="15" thickBot="1" x14ac:dyDescent="0.35">
      <c r="A47" s="6" t="s">
        <v>75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Q47" s="6" t="s">
        <v>75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</row>
    <row r="48" spans="1:29" ht="18.600000000000001" thickBot="1" x14ac:dyDescent="0.35">
      <c r="A48" s="2"/>
      <c r="M48">
        <f>CORREL(L50:L61,M50:M61)</f>
        <v>0.84219199376721754</v>
      </c>
      <c r="Q48" s="2"/>
      <c r="AC48">
        <f>CORREL(AB50:AB61,AC50:AC61)</f>
        <v>0.83402930908909978</v>
      </c>
    </row>
    <row r="49" spans="1:31" ht="15" thickBot="1" x14ac:dyDescent="0.35">
      <c r="A49" s="6" t="s">
        <v>89</v>
      </c>
      <c r="B49" s="6" t="s">
        <v>29</v>
      </c>
      <c r="C49" s="6" t="s">
        <v>30</v>
      </c>
      <c r="D49" s="6" t="s">
        <v>31</v>
      </c>
      <c r="E49" s="6" t="s">
        <v>32</v>
      </c>
      <c r="F49" s="6" t="s">
        <v>33</v>
      </c>
      <c r="G49" s="6" t="s">
        <v>34</v>
      </c>
      <c r="H49" s="6" t="s">
        <v>35</v>
      </c>
      <c r="I49" s="6" t="s">
        <v>36</v>
      </c>
      <c r="J49" s="6" t="s">
        <v>37</v>
      </c>
      <c r="K49" s="6" t="s">
        <v>38</v>
      </c>
      <c r="L49" s="6" t="s">
        <v>90</v>
      </c>
      <c r="M49" s="6" t="s">
        <v>91</v>
      </c>
      <c r="N49" s="6" t="s">
        <v>92</v>
      </c>
      <c r="O49" s="6" t="s">
        <v>93</v>
      </c>
      <c r="Q49" s="6" t="s">
        <v>89</v>
      </c>
      <c r="R49" s="6" t="s">
        <v>29</v>
      </c>
      <c r="S49" s="6" t="s">
        <v>30</v>
      </c>
      <c r="T49" s="6" t="s">
        <v>31</v>
      </c>
      <c r="U49" s="6" t="s">
        <v>32</v>
      </c>
      <c r="V49" s="6" t="s">
        <v>33</v>
      </c>
      <c r="W49" s="6" t="s">
        <v>34</v>
      </c>
      <c r="X49" s="6" t="s">
        <v>35</v>
      </c>
      <c r="Y49" s="6" t="s">
        <v>36</v>
      </c>
      <c r="Z49" s="6" t="s">
        <v>37</v>
      </c>
      <c r="AA49" s="6" t="s">
        <v>38</v>
      </c>
      <c r="AB49" s="6" t="s">
        <v>90</v>
      </c>
      <c r="AC49" s="6" t="s">
        <v>91</v>
      </c>
      <c r="AD49" s="6" t="s">
        <v>92</v>
      </c>
      <c r="AE49" s="6" t="s">
        <v>93</v>
      </c>
    </row>
    <row r="50" spans="1:31" ht="15" thickBot="1" x14ac:dyDescent="0.35">
      <c r="A50" s="6" t="s">
        <v>1</v>
      </c>
      <c r="B50" s="7">
        <v>0</v>
      </c>
      <c r="C50" s="7">
        <v>45.3</v>
      </c>
      <c r="D50" s="7">
        <v>0</v>
      </c>
      <c r="E50" s="7">
        <v>0</v>
      </c>
      <c r="F50" s="7">
        <v>0</v>
      </c>
      <c r="G50" s="7">
        <v>170.4</v>
      </c>
      <c r="H50" s="7">
        <v>50.9</v>
      </c>
      <c r="I50" s="7">
        <v>48.8</v>
      </c>
      <c r="J50" s="7">
        <v>11.2</v>
      </c>
      <c r="K50" s="7">
        <v>74.8</v>
      </c>
      <c r="L50" s="7">
        <v>401.2</v>
      </c>
      <c r="M50" s="7">
        <v>473</v>
      </c>
      <c r="N50" s="7">
        <v>71.8</v>
      </c>
      <c r="O50" s="7">
        <v>15.18</v>
      </c>
      <c r="Q50" s="6" t="s">
        <v>1</v>
      </c>
      <c r="R50" s="7">
        <v>259.89999999999998</v>
      </c>
      <c r="S50" s="7">
        <v>36.1</v>
      </c>
      <c r="T50" s="7">
        <v>48.8</v>
      </c>
      <c r="U50" s="7">
        <v>11.2</v>
      </c>
      <c r="V50" s="7">
        <v>0</v>
      </c>
      <c r="W50" s="7">
        <v>0</v>
      </c>
      <c r="X50" s="7">
        <v>45.3</v>
      </c>
      <c r="Y50" s="7">
        <v>0</v>
      </c>
      <c r="Z50" s="7">
        <v>0</v>
      </c>
      <c r="AA50" s="7">
        <v>0</v>
      </c>
      <c r="AB50" s="7">
        <v>401.2</v>
      </c>
      <c r="AC50" s="7">
        <v>473</v>
      </c>
      <c r="AD50" s="7">
        <v>71.8</v>
      </c>
      <c r="AE50" s="7">
        <v>15.18</v>
      </c>
    </row>
    <row r="51" spans="1:31" ht="15" thickBot="1" x14ac:dyDescent="0.35">
      <c r="A51" s="6" t="s">
        <v>2</v>
      </c>
      <c r="B51" s="7">
        <v>0</v>
      </c>
      <c r="C51" s="7">
        <v>45.3</v>
      </c>
      <c r="D51" s="7">
        <v>0</v>
      </c>
      <c r="E51" s="7">
        <v>0</v>
      </c>
      <c r="F51" s="7">
        <v>0</v>
      </c>
      <c r="G51" s="7">
        <v>170.4</v>
      </c>
      <c r="H51" s="7">
        <v>0</v>
      </c>
      <c r="I51" s="7">
        <v>0</v>
      </c>
      <c r="J51" s="7">
        <v>0</v>
      </c>
      <c r="K51" s="7">
        <v>0</v>
      </c>
      <c r="L51" s="7">
        <v>215.6</v>
      </c>
      <c r="M51" s="7">
        <v>212</v>
      </c>
      <c r="N51" s="7">
        <v>-3.6</v>
      </c>
      <c r="O51" s="7">
        <v>-1.7</v>
      </c>
      <c r="Q51" s="6" t="s">
        <v>2</v>
      </c>
      <c r="R51" s="7">
        <v>259.89999999999998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45.3</v>
      </c>
      <c r="Y51" s="7">
        <v>0</v>
      </c>
      <c r="Z51" s="7">
        <v>0</v>
      </c>
      <c r="AA51" s="7">
        <v>0</v>
      </c>
      <c r="AB51" s="7">
        <v>305.10000000000002</v>
      </c>
      <c r="AC51" s="7">
        <v>212</v>
      </c>
      <c r="AD51" s="7">
        <v>-93.1</v>
      </c>
      <c r="AE51" s="7">
        <v>-43.92</v>
      </c>
    </row>
    <row r="52" spans="1:31" ht="15" thickBot="1" x14ac:dyDescent="0.35">
      <c r="A52" s="6" t="s">
        <v>3</v>
      </c>
      <c r="B52" s="7">
        <v>0</v>
      </c>
      <c r="C52" s="7">
        <v>45.3</v>
      </c>
      <c r="D52" s="7">
        <v>0</v>
      </c>
      <c r="E52" s="7">
        <v>0</v>
      </c>
      <c r="F52" s="7">
        <v>373.3</v>
      </c>
      <c r="G52" s="7">
        <v>0</v>
      </c>
      <c r="H52" s="7">
        <v>50.9</v>
      </c>
      <c r="I52" s="7">
        <v>48.8</v>
      </c>
      <c r="J52" s="7">
        <v>0</v>
      </c>
      <c r="K52" s="7">
        <v>0</v>
      </c>
      <c r="L52" s="7">
        <v>518.20000000000005</v>
      </c>
      <c r="M52" s="7">
        <v>868</v>
      </c>
      <c r="N52" s="7">
        <v>349.8</v>
      </c>
      <c r="O52" s="7">
        <v>40.299999999999997</v>
      </c>
      <c r="Q52" s="6" t="s">
        <v>3</v>
      </c>
      <c r="R52" s="7">
        <v>0</v>
      </c>
      <c r="S52" s="7">
        <v>36.1</v>
      </c>
      <c r="T52" s="7">
        <v>48.8</v>
      </c>
      <c r="U52" s="7">
        <v>0</v>
      </c>
      <c r="V52" s="7">
        <v>0</v>
      </c>
      <c r="W52" s="7">
        <v>0</v>
      </c>
      <c r="X52" s="7">
        <v>45.3</v>
      </c>
      <c r="Y52" s="7">
        <v>0</v>
      </c>
      <c r="Z52" s="7">
        <v>0</v>
      </c>
      <c r="AA52" s="7">
        <v>388</v>
      </c>
      <c r="AB52" s="7">
        <v>518.20000000000005</v>
      </c>
      <c r="AC52" s="7">
        <v>868</v>
      </c>
      <c r="AD52" s="7">
        <v>349.8</v>
      </c>
      <c r="AE52" s="7">
        <v>40.299999999999997</v>
      </c>
    </row>
    <row r="53" spans="1:31" ht="15" thickBot="1" x14ac:dyDescent="0.35">
      <c r="A53" s="6" t="s">
        <v>4</v>
      </c>
      <c r="B53" s="7">
        <v>24.9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50.9</v>
      </c>
      <c r="I53" s="7">
        <v>0</v>
      </c>
      <c r="J53" s="7">
        <v>11.2</v>
      </c>
      <c r="K53" s="7">
        <v>0</v>
      </c>
      <c r="L53" s="7">
        <v>87</v>
      </c>
      <c r="M53" s="7">
        <v>71</v>
      </c>
      <c r="N53" s="7">
        <v>-16</v>
      </c>
      <c r="O53" s="7">
        <v>-22.54</v>
      </c>
      <c r="Q53" s="6" t="s">
        <v>4</v>
      </c>
      <c r="R53" s="7">
        <v>0</v>
      </c>
      <c r="S53" s="7">
        <v>36.1</v>
      </c>
      <c r="T53" s="7">
        <v>0</v>
      </c>
      <c r="U53" s="7">
        <v>36.1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72.2</v>
      </c>
      <c r="AC53" s="7">
        <v>71</v>
      </c>
      <c r="AD53" s="7">
        <v>-1.2</v>
      </c>
      <c r="AE53" s="7">
        <v>-1.69</v>
      </c>
    </row>
    <row r="54" spans="1:31" ht="15" thickBot="1" x14ac:dyDescent="0.35">
      <c r="A54" s="6" t="s">
        <v>5</v>
      </c>
      <c r="B54" s="7">
        <v>0</v>
      </c>
      <c r="C54" s="7">
        <v>45.3</v>
      </c>
      <c r="D54" s="7">
        <v>0</v>
      </c>
      <c r="E54" s="7">
        <v>40.200000000000003</v>
      </c>
      <c r="F54" s="7">
        <v>0</v>
      </c>
      <c r="G54" s="7">
        <v>170.4</v>
      </c>
      <c r="H54" s="7">
        <v>0</v>
      </c>
      <c r="I54" s="7">
        <v>48.8</v>
      </c>
      <c r="J54" s="7">
        <v>0</v>
      </c>
      <c r="K54" s="7">
        <v>74.8</v>
      </c>
      <c r="L54" s="7">
        <v>379.4</v>
      </c>
      <c r="M54" s="7">
        <v>373</v>
      </c>
      <c r="N54" s="7">
        <v>-6.4</v>
      </c>
      <c r="O54" s="7">
        <v>-1.72</v>
      </c>
      <c r="Q54" s="6" t="s">
        <v>5</v>
      </c>
      <c r="R54" s="7">
        <v>300</v>
      </c>
      <c r="S54" s="7">
        <v>0</v>
      </c>
      <c r="T54" s="7">
        <v>48.8</v>
      </c>
      <c r="U54" s="7">
        <v>0</v>
      </c>
      <c r="V54" s="7">
        <v>0</v>
      </c>
      <c r="W54" s="7">
        <v>0</v>
      </c>
      <c r="X54" s="7">
        <v>45.3</v>
      </c>
      <c r="Y54" s="7">
        <v>0</v>
      </c>
      <c r="Z54" s="7">
        <v>0</v>
      </c>
      <c r="AA54" s="7">
        <v>0</v>
      </c>
      <c r="AB54" s="7">
        <v>394.1</v>
      </c>
      <c r="AC54" s="7">
        <v>373</v>
      </c>
      <c r="AD54" s="7">
        <v>-21.1</v>
      </c>
      <c r="AE54" s="7">
        <v>-5.66</v>
      </c>
    </row>
    <row r="55" spans="1:31" ht="15" thickBot="1" x14ac:dyDescent="0.35">
      <c r="A55" s="6" t="s">
        <v>6</v>
      </c>
      <c r="B55" s="7">
        <v>0</v>
      </c>
      <c r="C55" s="7">
        <v>45.3</v>
      </c>
      <c r="D55" s="7">
        <v>179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74.8</v>
      </c>
      <c r="L55" s="7">
        <v>299</v>
      </c>
      <c r="M55" s="7">
        <v>294</v>
      </c>
      <c r="N55" s="7">
        <v>-5</v>
      </c>
      <c r="O55" s="7">
        <v>-1.7</v>
      </c>
      <c r="Q55" s="6" t="s">
        <v>6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45.3</v>
      </c>
      <c r="Y55" s="7">
        <v>253.8</v>
      </c>
      <c r="Z55" s="7">
        <v>0</v>
      </c>
      <c r="AA55" s="7">
        <v>0</v>
      </c>
      <c r="AB55" s="7">
        <v>299</v>
      </c>
      <c r="AC55" s="7">
        <v>294</v>
      </c>
      <c r="AD55" s="7">
        <v>-5</v>
      </c>
      <c r="AE55" s="7">
        <v>-1.7</v>
      </c>
    </row>
    <row r="56" spans="1:31" ht="15" thickBot="1" x14ac:dyDescent="0.35">
      <c r="A56" s="6" t="s">
        <v>7</v>
      </c>
      <c r="B56" s="7">
        <v>0</v>
      </c>
      <c r="C56" s="7">
        <v>45.3</v>
      </c>
      <c r="D56" s="7">
        <v>0</v>
      </c>
      <c r="E56" s="7">
        <v>0</v>
      </c>
      <c r="F56" s="7">
        <v>0</v>
      </c>
      <c r="G56" s="7">
        <v>170.4</v>
      </c>
      <c r="H56" s="7">
        <v>0</v>
      </c>
      <c r="I56" s="7">
        <v>0</v>
      </c>
      <c r="J56" s="7">
        <v>0</v>
      </c>
      <c r="K56" s="7">
        <v>602.1</v>
      </c>
      <c r="L56" s="7">
        <v>817.7</v>
      </c>
      <c r="M56" s="7">
        <v>804</v>
      </c>
      <c r="N56" s="7">
        <v>-13.7</v>
      </c>
      <c r="O56" s="7">
        <v>-1.7</v>
      </c>
      <c r="Q56" s="6" t="s">
        <v>7</v>
      </c>
      <c r="R56" s="7">
        <v>259.89999999999998</v>
      </c>
      <c r="S56" s="7">
        <v>0</v>
      </c>
      <c r="T56" s="7">
        <v>0</v>
      </c>
      <c r="U56" s="7">
        <v>0</v>
      </c>
      <c r="V56" s="7">
        <v>512.6</v>
      </c>
      <c r="W56" s="7">
        <v>0</v>
      </c>
      <c r="X56" s="7">
        <v>45.3</v>
      </c>
      <c r="Y56" s="7">
        <v>0</v>
      </c>
      <c r="Z56" s="7">
        <v>0</v>
      </c>
      <c r="AA56" s="7">
        <v>0</v>
      </c>
      <c r="AB56" s="7">
        <v>817.7</v>
      </c>
      <c r="AC56" s="7">
        <v>804</v>
      </c>
      <c r="AD56" s="7">
        <v>-13.7</v>
      </c>
      <c r="AE56" s="7">
        <v>-1.7</v>
      </c>
    </row>
    <row r="57" spans="1:31" ht="15" thickBot="1" x14ac:dyDescent="0.35">
      <c r="A57" s="6" t="s">
        <v>8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50.9</v>
      </c>
      <c r="I57" s="7">
        <v>0</v>
      </c>
      <c r="J57" s="7">
        <v>11.2</v>
      </c>
      <c r="K57" s="7">
        <v>74.8</v>
      </c>
      <c r="L57" s="7">
        <v>136.80000000000001</v>
      </c>
      <c r="M57" s="7">
        <v>22</v>
      </c>
      <c r="N57" s="7">
        <v>-114.8</v>
      </c>
      <c r="O57" s="7">
        <v>-521.82000000000005</v>
      </c>
      <c r="Q57" s="6" t="s">
        <v>8</v>
      </c>
      <c r="R57" s="7">
        <v>0</v>
      </c>
      <c r="S57" s="7">
        <v>36.1</v>
      </c>
      <c r="T57" s="7">
        <v>0</v>
      </c>
      <c r="U57" s="7">
        <v>11.2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47.3</v>
      </c>
      <c r="AC57" s="7">
        <v>22</v>
      </c>
      <c r="AD57" s="7">
        <v>-25.3</v>
      </c>
      <c r="AE57" s="7">
        <v>-115</v>
      </c>
    </row>
    <row r="58" spans="1:31" ht="15" thickBot="1" x14ac:dyDescent="0.35">
      <c r="A58" s="6" t="s">
        <v>9</v>
      </c>
      <c r="B58" s="7">
        <v>0</v>
      </c>
      <c r="C58" s="7">
        <v>45.3</v>
      </c>
      <c r="D58" s="7">
        <v>0</v>
      </c>
      <c r="E58" s="7">
        <v>0</v>
      </c>
      <c r="F58" s="7">
        <v>0</v>
      </c>
      <c r="G58" s="7">
        <v>170.4</v>
      </c>
      <c r="H58" s="7">
        <v>50.9</v>
      </c>
      <c r="I58" s="7">
        <v>0</v>
      </c>
      <c r="J58" s="7">
        <v>11.2</v>
      </c>
      <c r="K58" s="7">
        <v>74.8</v>
      </c>
      <c r="L58" s="7">
        <v>352.4</v>
      </c>
      <c r="M58" s="7">
        <v>459</v>
      </c>
      <c r="N58" s="7">
        <v>106.6</v>
      </c>
      <c r="O58" s="7">
        <v>23.22</v>
      </c>
      <c r="Q58" s="6" t="s">
        <v>9</v>
      </c>
      <c r="R58" s="7">
        <v>259.89999999999998</v>
      </c>
      <c r="S58" s="7">
        <v>36.1</v>
      </c>
      <c r="T58" s="7">
        <v>0</v>
      </c>
      <c r="U58" s="7">
        <v>11.2</v>
      </c>
      <c r="V58" s="7">
        <v>0</v>
      </c>
      <c r="W58" s="7">
        <v>0</v>
      </c>
      <c r="X58" s="7">
        <v>45.3</v>
      </c>
      <c r="Y58" s="7">
        <v>0</v>
      </c>
      <c r="Z58" s="7">
        <v>0</v>
      </c>
      <c r="AA58" s="7">
        <v>0</v>
      </c>
      <c r="AB58" s="7">
        <v>352.4</v>
      </c>
      <c r="AC58" s="7">
        <v>459</v>
      </c>
      <c r="AD58" s="7">
        <v>106.6</v>
      </c>
      <c r="AE58" s="7">
        <v>23.22</v>
      </c>
    </row>
    <row r="59" spans="1:31" ht="15" thickBot="1" x14ac:dyDescent="0.35">
      <c r="A59" s="6" t="s">
        <v>10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50.9</v>
      </c>
      <c r="I59" s="7">
        <v>48.8</v>
      </c>
      <c r="J59" s="7">
        <v>0</v>
      </c>
      <c r="K59" s="7">
        <v>0</v>
      </c>
      <c r="L59" s="7">
        <v>99.7</v>
      </c>
      <c r="M59" s="7">
        <v>82</v>
      </c>
      <c r="N59" s="7">
        <v>-17.7</v>
      </c>
      <c r="O59" s="7">
        <v>-21.59</v>
      </c>
      <c r="Q59" s="6" t="s">
        <v>10</v>
      </c>
      <c r="R59" s="7">
        <v>0</v>
      </c>
      <c r="S59" s="7">
        <v>36.1</v>
      </c>
      <c r="T59" s="7">
        <v>48.8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84.9</v>
      </c>
      <c r="AC59" s="7">
        <v>82</v>
      </c>
      <c r="AD59" s="7">
        <v>-2.9</v>
      </c>
      <c r="AE59" s="7">
        <v>-3.54</v>
      </c>
    </row>
    <row r="60" spans="1:31" ht="15" thickBot="1" x14ac:dyDescent="0.35">
      <c r="A60" s="6" t="s">
        <v>11</v>
      </c>
      <c r="B60" s="7">
        <v>0</v>
      </c>
      <c r="C60" s="7">
        <v>45.3</v>
      </c>
      <c r="D60" s="7">
        <v>34.1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11.2</v>
      </c>
      <c r="K60" s="7">
        <v>0</v>
      </c>
      <c r="L60" s="7">
        <v>90.5</v>
      </c>
      <c r="M60" s="7">
        <v>89</v>
      </c>
      <c r="N60" s="7">
        <v>-1.5</v>
      </c>
      <c r="O60" s="7">
        <v>-1.69</v>
      </c>
      <c r="Q60" s="6" t="s">
        <v>11</v>
      </c>
      <c r="R60" s="7">
        <v>0</v>
      </c>
      <c r="S60" s="7">
        <v>0</v>
      </c>
      <c r="T60" s="7">
        <v>0</v>
      </c>
      <c r="U60" s="7">
        <v>11.2</v>
      </c>
      <c r="V60" s="7">
        <v>0</v>
      </c>
      <c r="W60" s="7">
        <v>0</v>
      </c>
      <c r="X60" s="7">
        <v>45.3</v>
      </c>
      <c r="Y60" s="7">
        <v>34.1</v>
      </c>
      <c r="Z60" s="7">
        <v>0</v>
      </c>
      <c r="AA60" s="7">
        <v>0</v>
      </c>
      <c r="AB60" s="7">
        <v>90.5</v>
      </c>
      <c r="AC60" s="7">
        <v>89</v>
      </c>
      <c r="AD60" s="7">
        <v>-1.5</v>
      </c>
      <c r="AE60" s="7">
        <v>-1.69</v>
      </c>
    </row>
    <row r="61" spans="1:31" ht="15" thickBot="1" x14ac:dyDescent="0.35">
      <c r="A61" s="6" t="s">
        <v>12</v>
      </c>
      <c r="B61" s="7">
        <v>0</v>
      </c>
      <c r="C61" s="7">
        <v>45.3</v>
      </c>
      <c r="D61" s="7">
        <v>0</v>
      </c>
      <c r="E61" s="7">
        <v>0</v>
      </c>
      <c r="F61" s="7">
        <v>373.3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418.5</v>
      </c>
      <c r="M61" s="7">
        <v>69</v>
      </c>
      <c r="N61" s="7">
        <v>-349.5</v>
      </c>
      <c r="O61" s="7">
        <v>-506.52</v>
      </c>
      <c r="Q61" s="6" t="s">
        <v>12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45.3</v>
      </c>
      <c r="Y61" s="7">
        <v>0</v>
      </c>
      <c r="Z61" s="7">
        <v>0</v>
      </c>
      <c r="AA61" s="7">
        <v>388</v>
      </c>
      <c r="AB61" s="7">
        <v>433.3</v>
      </c>
      <c r="AC61" s="7">
        <v>69</v>
      </c>
      <c r="AD61" s="7">
        <v>-364.3</v>
      </c>
      <c r="AE61" s="7">
        <v>-527.97</v>
      </c>
    </row>
    <row r="62" spans="1:31" ht="15" thickBot="1" x14ac:dyDescent="0.35"/>
    <row r="63" spans="1:31" ht="15" thickBot="1" x14ac:dyDescent="0.35">
      <c r="A63" s="8" t="s">
        <v>94</v>
      </c>
      <c r="B63" s="9">
        <v>1546.1</v>
      </c>
      <c r="Q63" s="8" t="s">
        <v>94</v>
      </c>
      <c r="R63" s="9">
        <v>1620.7</v>
      </c>
    </row>
    <row r="64" spans="1:31" ht="15" thickBot="1" x14ac:dyDescent="0.35">
      <c r="A64" s="8" t="s">
        <v>118</v>
      </c>
      <c r="B64" s="9">
        <v>0</v>
      </c>
      <c r="Q64" s="8" t="s">
        <v>118</v>
      </c>
      <c r="R64" s="9">
        <v>0</v>
      </c>
    </row>
    <row r="65" spans="1:18" ht="15" thickBot="1" x14ac:dyDescent="0.35">
      <c r="A65" s="8" t="s">
        <v>96</v>
      </c>
      <c r="B65" s="9">
        <v>3816</v>
      </c>
      <c r="Q65" s="8" t="s">
        <v>96</v>
      </c>
      <c r="R65" s="9">
        <v>3815.9</v>
      </c>
    </row>
    <row r="66" spans="1:18" ht="15" thickBot="1" x14ac:dyDescent="0.35">
      <c r="A66" s="8" t="s">
        <v>97</v>
      </c>
      <c r="B66" s="9">
        <v>3816</v>
      </c>
      <c r="Q66" s="8" t="s">
        <v>97</v>
      </c>
      <c r="R66" s="9">
        <v>3816</v>
      </c>
    </row>
    <row r="67" spans="1:18" ht="15" thickBot="1" x14ac:dyDescent="0.35">
      <c r="A67" s="8" t="s">
        <v>98</v>
      </c>
      <c r="B67" s="9">
        <v>0</v>
      </c>
      <c r="Q67" s="8" t="s">
        <v>98</v>
      </c>
      <c r="R67" s="9">
        <v>-0.1</v>
      </c>
    </row>
    <row r="68" spans="1:18" ht="15" thickBot="1" x14ac:dyDescent="0.35">
      <c r="A68" s="8" t="s">
        <v>99</v>
      </c>
      <c r="B68" s="9"/>
      <c r="Q68" s="8" t="s">
        <v>99</v>
      </c>
      <c r="R68" s="9"/>
    </row>
    <row r="69" spans="1:18" ht="15" thickBot="1" x14ac:dyDescent="0.35">
      <c r="A69" s="8" t="s">
        <v>100</v>
      </c>
      <c r="B69" s="9"/>
      <c r="Q69" s="8" t="s">
        <v>100</v>
      </c>
      <c r="R69" s="9"/>
    </row>
    <row r="70" spans="1:18" ht="15" thickBot="1" x14ac:dyDescent="0.35">
      <c r="A70" s="8" t="s">
        <v>101</v>
      </c>
      <c r="B70" s="9">
        <v>0</v>
      </c>
      <c r="Q70" s="8" t="s">
        <v>101</v>
      </c>
      <c r="R70" s="9">
        <v>0</v>
      </c>
    </row>
    <row r="72" spans="1:18" x14ac:dyDescent="0.3">
      <c r="A72" s="10" t="s">
        <v>102</v>
      </c>
      <c r="Q72" s="10" t="s">
        <v>102</v>
      </c>
    </row>
    <row r="74" spans="1:18" x14ac:dyDescent="0.3">
      <c r="A74" s="11" t="s">
        <v>119</v>
      </c>
      <c r="Q74" s="11" t="s">
        <v>119</v>
      </c>
    </row>
    <row r="75" spans="1:18" x14ac:dyDescent="0.3">
      <c r="A75" s="11" t="s">
        <v>120</v>
      </c>
      <c r="Q75" s="11" t="s">
        <v>120</v>
      </c>
    </row>
  </sheetData>
  <hyperlinks>
    <hyperlink ref="A72" r:id="rId1" display="https://miau.my-x.hu/myx-free/coco/test/471736020240511171444.html" xr:uid="{8C40B2EE-232A-4E7F-A4DD-D5B4986B65B7}"/>
    <hyperlink ref="Q72" r:id="rId2" display="https://miau.my-x.hu/myx-free/coco/test/459366920240511171515.html" xr:uid="{1B13C9B9-80A7-4A58-9ABE-59B85B973A59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33F7-1F03-447B-8795-51466516FD27}">
  <dimension ref="A1:T39"/>
  <sheetViews>
    <sheetView zoomScale="64" workbookViewId="0">
      <selection activeCell="L5" sqref="L5:R7"/>
    </sheetView>
  </sheetViews>
  <sheetFormatPr baseColWidth="10" defaultColWidth="8.88671875" defaultRowHeight="14.4" x14ac:dyDescent="0.3"/>
  <cols>
    <col min="1" max="1" width="5.44140625" bestFit="1" customWidth="1"/>
    <col min="2" max="6" width="5.88671875" bestFit="1" customWidth="1"/>
    <col min="7" max="7" width="7.44140625" bestFit="1" customWidth="1"/>
    <col min="8" max="8" width="9.44140625" bestFit="1" customWidth="1"/>
    <col min="9" max="9" width="5.44140625" bestFit="1" customWidth="1"/>
    <col min="10" max="14" width="6.5546875" bestFit="1" customWidth="1"/>
    <col min="15" max="19" width="8.109375" bestFit="1" customWidth="1"/>
    <col min="20" max="20" width="7.44140625" bestFit="1" customWidth="1"/>
  </cols>
  <sheetData>
    <row r="1" spans="1:20" x14ac:dyDescent="0.3">
      <c r="A1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129</v>
      </c>
    </row>
    <row r="2" spans="1:20" x14ac:dyDescent="0.3">
      <c r="A2" t="s">
        <v>1</v>
      </c>
      <c r="B2" s="1">
        <f ca="1">RAND()</f>
        <v>0.73041427981996532</v>
      </c>
      <c r="C2" s="1">
        <f t="shared" ref="C2:G13" ca="1" si="0">RAND()</f>
        <v>0.43879996792562548</v>
      </c>
      <c r="D2" s="1">
        <f t="shared" ca="1" si="0"/>
        <v>0.40870313587716933</v>
      </c>
      <c r="E2" s="1">
        <f t="shared" ca="1" si="0"/>
        <v>0.47308948820018915</v>
      </c>
      <c r="F2" s="1">
        <f t="shared" ca="1" si="0"/>
        <v>0.54537292938960746</v>
      </c>
      <c r="G2" s="1">
        <f t="shared" ca="1" si="0"/>
        <v>0.51709556439453674</v>
      </c>
      <c r="H2" s="13">
        <f ca="1">INT(G2*1000000)</f>
        <v>517095</v>
      </c>
    </row>
    <row r="3" spans="1:20" x14ac:dyDescent="0.3">
      <c r="A3" t="s">
        <v>2</v>
      </c>
      <c r="B3" s="1">
        <f t="shared" ref="B3:B13" ca="1" si="1">RAND()</f>
        <v>9.3703396135590422E-2</v>
      </c>
      <c r="C3" s="1">
        <f t="shared" ca="1" si="0"/>
        <v>0.32851711677618622</v>
      </c>
      <c r="D3" s="1">
        <f t="shared" ca="1" si="0"/>
        <v>0.39883275548035468</v>
      </c>
      <c r="E3" s="1">
        <f t="shared" ca="1" si="0"/>
        <v>0.48037373755630486</v>
      </c>
      <c r="F3" s="1">
        <f t="shared" ca="1" si="0"/>
        <v>0.83725234359822764</v>
      </c>
      <c r="G3" s="1">
        <f t="shared" ca="1" si="0"/>
        <v>0.50592738027996409</v>
      </c>
      <c r="H3" s="13">
        <f t="shared" ref="H3:H13" ca="1" si="2">INT(G3*1000000)</f>
        <v>505927</v>
      </c>
    </row>
    <row r="4" spans="1:20" x14ac:dyDescent="0.3">
      <c r="A4" t="s">
        <v>3</v>
      </c>
      <c r="B4" s="1">
        <f t="shared" ca="1" si="1"/>
        <v>0.35624593701931451</v>
      </c>
      <c r="C4" s="1">
        <f t="shared" ca="1" si="0"/>
        <v>0.31322648162351163</v>
      </c>
      <c r="D4" s="1">
        <f t="shared" ca="1" si="0"/>
        <v>0.45154347911647763</v>
      </c>
      <c r="E4" s="1">
        <f t="shared" ca="1" si="0"/>
        <v>0.617689220443151</v>
      </c>
      <c r="F4" s="1">
        <f t="shared" ca="1" si="0"/>
        <v>0.17643744146924401</v>
      </c>
      <c r="G4" s="1">
        <f t="shared" ca="1" si="0"/>
        <v>0.8433993298951753</v>
      </c>
      <c r="H4" s="13">
        <f t="shared" ca="1" si="2"/>
        <v>843399</v>
      </c>
    </row>
    <row r="5" spans="1:20" x14ac:dyDescent="0.3">
      <c r="A5" t="s">
        <v>4</v>
      </c>
      <c r="B5" s="1">
        <f t="shared" ca="1" si="1"/>
        <v>0.39572991010236003</v>
      </c>
      <c r="C5" s="1">
        <f t="shared" ca="1" si="0"/>
        <v>0.34610790447896189</v>
      </c>
      <c r="D5" s="1">
        <f t="shared" ca="1" si="0"/>
        <v>0.16994689446816857</v>
      </c>
      <c r="E5" s="1">
        <f t="shared" ca="1" si="0"/>
        <v>8.6580964323371923E-2</v>
      </c>
      <c r="F5" s="1">
        <f t="shared" ca="1" si="0"/>
        <v>0.27568921448790296</v>
      </c>
      <c r="G5" s="1">
        <f t="shared" ca="1" si="0"/>
        <v>0.68929047351815531</v>
      </c>
      <c r="H5" s="13">
        <f t="shared" ca="1" si="2"/>
        <v>689290</v>
      </c>
      <c r="L5" s="69" t="s">
        <v>320</v>
      </c>
      <c r="M5" s="69"/>
      <c r="N5" s="69"/>
      <c r="O5" s="69"/>
      <c r="P5" s="69"/>
      <c r="Q5" s="69"/>
      <c r="R5" s="69"/>
    </row>
    <row r="6" spans="1:20" x14ac:dyDescent="0.3">
      <c r="A6" t="s">
        <v>5</v>
      </c>
      <c r="B6" s="1">
        <f t="shared" ca="1" si="1"/>
        <v>0.45118262077316562</v>
      </c>
      <c r="C6" s="1">
        <f t="shared" ca="1" si="0"/>
        <v>0.51786645769659279</v>
      </c>
      <c r="D6" s="1">
        <f t="shared" ca="1" si="0"/>
        <v>1.9590863522538582E-2</v>
      </c>
      <c r="E6" s="1">
        <f t="shared" ca="1" si="0"/>
        <v>0.11101955515392403</v>
      </c>
      <c r="F6" s="1">
        <f t="shared" ca="1" si="0"/>
        <v>0.38032017880101066</v>
      </c>
      <c r="G6" s="1">
        <f t="shared" ca="1" si="0"/>
        <v>0.28507862001362538</v>
      </c>
      <c r="H6" s="13">
        <f t="shared" ca="1" si="2"/>
        <v>285078</v>
      </c>
      <c r="L6" s="69"/>
      <c r="M6" s="69"/>
      <c r="N6" s="69"/>
      <c r="O6" s="69"/>
      <c r="P6" s="69"/>
      <c r="Q6" s="69"/>
      <c r="R6" s="69"/>
    </row>
    <row r="7" spans="1:20" x14ac:dyDescent="0.3">
      <c r="A7" t="s">
        <v>6</v>
      </c>
      <c r="B7" s="1">
        <f t="shared" ca="1" si="1"/>
        <v>0.34439955571612946</v>
      </c>
      <c r="C7" s="1">
        <f t="shared" ca="1" si="0"/>
        <v>1.6557199342386308E-2</v>
      </c>
      <c r="D7" s="1">
        <f t="shared" ca="1" si="0"/>
        <v>0.62630639664658638</v>
      </c>
      <c r="E7" s="1">
        <f t="shared" ca="1" si="0"/>
        <v>0.37350258249671586</v>
      </c>
      <c r="F7" s="1">
        <f t="shared" ca="1" si="0"/>
        <v>0.77102481412284385</v>
      </c>
      <c r="G7" s="1">
        <f t="shared" ca="1" si="0"/>
        <v>0.60906459881208852</v>
      </c>
      <c r="H7" s="13">
        <f t="shared" ca="1" si="2"/>
        <v>609064</v>
      </c>
      <c r="L7" s="69"/>
      <c r="M7" s="69"/>
      <c r="N7" s="69"/>
      <c r="O7" s="69"/>
      <c r="P7" s="69"/>
      <c r="Q7" s="69"/>
      <c r="R7" s="69"/>
    </row>
    <row r="8" spans="1:20" x14ac:dyDescent="0.3">
      <c r="A8" t="s">
        <v>7</v>
      </c>
      <c r="B8" s="1">
        <f t="shared" ca="1" si="1"/>
        <v>0.14266263493675069</v>
      </c>
      <c r="C8" s="1">
        <f t="shared" ca="1" si="0"/>
        <v>4.3882012359043321E-2</v>
      </c>
      <c r="D8" s="1">
        <f t="shared" ca="1" si="0"/>
        <v>0.31663638638203018</v>
      </c>
      <c r="E8" s="1">
        <f t="shared" ca="1" si="0"/>
        <v>0.42819818196314086</v>
      </c>
      <c r="F8" s="1">
        <f t="shared" ca="1" si="0"/>
        <v>0.79917083980769332</v>
      </c>
      <c r="G8" s="1">
        <f t="shared" ca="1" si="0"/>
        <v>0.6479578436387492</v>
      </c>
      <c r="H8" s="13">
        <f t="shared" ca="1" si="2"/>
        <v>647957</v>
      </c>
    </row>
    <row r="9" spans="1:20" x14ac:dyDescent="0.3">
      <c r="A9" t="s">
        <v>8</v>
      </c>
      <c r="B9" s="1">
        <f t="shared" ca="1" si="1"/>
        <v>0.89610523830625799</v>
      </c>
      <c r="C9" s="1">
        <f t="shared" ca="1" si="0"/>
        <v>0.69628940768649417</v>
      </c>
      <c r="D9" s="1">
        <f t="shared" ca="1" si="0"/>
        <v>5.5685958375144673E-2</v>
      </c>
      <c r="E9" s="1">
        <f t="shared" ca="1" si="0"/>
        <v>0.18865256308290623</v>
      </c>
      <c r="F9" s="1">
        <f t="shared" ca="1" si="0"/>
        <v>0.50251009344209352</v>
      </c>
      <c r="G9" s="1">
        <f t="shared" ca="1" si="0"/>
        <v>0.34475016054349539</v>
      </c>
      <c r="H9" s="13">
        <f t="shared" ca="1" si="2"/>
        <v>344750</v>
      </c>
    </row>
    <row r="10" spans="1:20" x14ac:dyDescent="0.3">
      <c r="A10" t="s">
        <v>9</v>
      </c>
      <c r="B10" s="1">
        <f t="shared" ca="1" si="1"/>
        <v>0.19325915115059433</v>
      </c>
      <c r="C10" s="1">
        <f t="shared" ca="1" si="0"/>
        <v>0.80238710296247984</v>
      </c>
      <c r="D10" s="1">
        <f t="shared" ca="1" si="0"/>
        <v>0.29656737880031769</v>
      </c>
      <c r="E10" s="1">
        <f t="shared" ca="1" si="0"/>
        <v>9.2664376858860864E-2</v>
      </c>
      <c r="F10" s="1">
        <f t="shared" ca="1" si="0"/>
        <v>0.17170980464070273</v>
      </c>
      <c r="G10" s="1">
        <f t="shared" ca="1" si="0"/>
        <v>0.5462639386063538</v>
      </c>
      <c r="H10" s="13">
        <f t="shared" ca="1" si="2"/>
        <v>546263</v>
      </c>
    </row>
    <row r="11" spans="1:20" x14ac:dyDescent="0.3">
      <c r="A11" t="s">
        <v>10</v>
      </c>
      <c r="B11" s="1">
        <f t="shared" ca="1" si="1"/>
        <v>0.65635491624451581</v>
      </c>
      <c r="C11" s="1">
        <f t="shared" ca="1" si="0"/>
        <v>0.59355604114671123</v>
      </c>
      <c r="D11" s="1">
        <f t="shared" ca="1" si="0"/>
        <v>0.97202431613476381</v>
      </c>
      <c r="E11" s="1">
        <f t="shared" ca="1" si="0"/>
        <v>0.61112488437400081</v>
      </c>
      <c r="F11" s="1">
        <f t="shared" ca="1" si="0"/>
        <v>0.99323477400598492</v>
      </c>
      <c r="G11" s="1">
        <f t="shared" ca="1" si="0"/>
        <v>0.52100475225789766</v>
      </c>
      <c r="H11" s="13">
        <f t="shared" ca="1" si="2"/>
        <v>521004</v>
      </c>
    </row>
    <row r="12" spans="1:20" x14ac:dyDescent="0.3">
      <c r="A12" t="s">
        <v>11</v>
      </c>
      <c r="B12" s="1">
        <f t="shared" ca="1" si="1"/>
        <v>0.54651173740249126</v>
      </c>
      <c r="C12" s="1">
        <f t="shared" ca="1" si="0"/>
        <v>0.76384393765648206</v>
      </c>
      <c r="D12" s="1">
        <f t="shared" ca="1" si="0"/>
        <v>0.34230241338498568</v>
      </c>
      <c r="E12" s="1">
        <f t="shared" ca="1" si="0"/>
        <v>0.53065615145245015</v>
      </c>
      <c r="F12" s="1">
        <f t="shared" ca="1" si="0"/>
        <v>0.73102836398638615</v>
      </c>
      <c r="G12" s="1">
        <f t="shared" ca="1" si="0"/>
        <v>0.75455915157241227</v>
      </c>
      <c r="H12" s="13">
        <f t="shared" ca="1" si="2"/>
        <v>754559</v>
      </c>
    </row>
    <row r="13" spans="1:20" ht="15" thickBot="1" x14ac:dyDescent="0.35">
      <c r="A13" t="s">
        <v>12</v>
      </c>
      <c r="B13" s="1">
        <f t="shared" ca="1" si="1"/>
        <v>0.29184605973716904</v>
      </c>
      <c r="C13" s="1">
        <f t="shared" ca="1" si="0"/>
        <v>0.92193321741097112</v>
      </c>
      <c r="D13" s="1">
        <f t="shared" ca="1" si="0"/>
        <v>0.89535618589474519</v>
      </c>
      <c r="E13" s="1">
        <f t="shared" ca="1" si="0"/>
        <v>0.5560012820736947</v>
      </c>
      <c r="F13" s="1">
        <f t="shared" ca="1" si="0"/>
        <v>0.24919579307175166</v>
      </c>
      <c r="G13" s="1">
        <f t="shared" ca="1" si="0"/>
        <v>0.47087553726927778</v>
      </c>
      <c r="H13" s="13">
        <f t="shared" ca="1" si="2"/>
        <v>470875</v>
      </c>
      <c r="K13" t="s">
        <v>317</v>
      </c>
      <c r="L13" t="s">
        <v>317</v>
      </c>
      <c r="M13" t="s">
        <v>317</v>
      </c>
      <c r="N13" t="s">
        <v>317</v>
      </c>
      <c r="O13" t="s">
        <v>317</v>
      </c>
      <c r="P13" t="s">
        <v>317</v>
      </c>
      <c r="Q13" t="s">
        <v>317</v>
      </c>
      <c r="R13" t="s">
        <v>317</v>
      </c>
      <c r="S13" t="s">
        <v>317</v>
      </c>
      <c r="T13" t="s">
        <v>318</v>
      </c>
    </row>
    <row r="14" spans="1:20" ht="15" thickBot="1" x14ac:dyDescent="0.35">
      <c r="J14" s="18" t="s">
        <v>19</v>
      </c>
      <c r="K14" s="19" t="s">
        <v>19</v>
      </c>
      <c r="L14" s="19" t="s">
        <v>19</v>
      </c>
      <c r="M14" s="19" t="s">
        <v>19</v>
      </c>
      <c r="N14" s="20" t="s">
        <v>19</v>
      </c>
      <c r="O14" s="18" t="s">
        <v>20</v>
      </c>
      <c r="P14" s="19" t="s">
        <v>20</v>
      </c>
      <c r="Q14" s="19" t="s">
        <v>20</v>
      </c>
      <c r="R14" s="19" t="s">
        <v>20</v>
      </c>
      <c r="S14" s="20" t="s">
        <v>20</v>
      </c>
    </row>
    <row r="15" spans="1:20" ht="15" thickBot="1" x14ac:dyDescent="0.35">
      <c r="A15" t="s">
        <v>0</v>
      </c>
      <c r="B15" t="s">
        <v>13</v>
      </c>
      <c r="C15" t="s">
        <v>14</v>
      </c>
      <c r="D15" t="s">
        <v>15</v>
      </c>
      <c r="E15" t="s">
        <v>16</v>
      </c>
      <c r="F15" t="s">
        <v>17</v>
      </c>
      <c r="G15" t="s">
        <v>18</v>
      </c>
      <c r="I15" t="str">
        <f>A15</f>
        <v>OAM</v>
      </c>
      <c r="J15" s="18" t="str">
        <f t="shared" ref="J15:N15" si="3">B15</f>
        <v>A1</v>
      </c>
      <c r="K15" s="19" t="str">
        <f t="shared" si="3"/>
        <v>A2</v>
      </c>
      <c r="L15" s="19" t="str">
        <f t="shared" si="3"/>
        <v>A3</v>
      </c>
      <c r="M15" s="19" t="str">
        <f t="shared" si="3"/>
        <v>A4</v>
      </c>
      <c r="N15" s="20" t="str">
        <f t="shared" si="3"/>
        <v>A5</v>
      </c>
      <c r="O15" s="18" t="str">
        <f>J15</f>
        <v>A1</v>
      </c>
      <c r="P15" s="19" t="str">
        <f t="shared" ref="P15:S15" si="4">K15</f>
        <v>A2</v>
      </c>
      <c r="Q15" s="19" t="str">
        <f t="shared" si="4"/>
        <v>A3</v>
      </c>
      <c r="R15" s="19" t="str">
        <f t="shared" si="4"/>
        <v>A4</v>
      </c>
      <c r="S15" s="20" t="str">
        <f t="shared" si="4"/>
        <v>A5</v>
      </c>
      <c r="T15" t="str">
        <f>G15</f>
        <v>A6</v>
      </c>
    </row>
    <row r="16" spans="1:20" x14ac:dyDescent="0.3">
      <c r="A16" t="s">
        <v>1</v>
      </c>
      <c r="B16" s="39">
        <v>0.3140566591235775</v>
      </c>
      <c r="C16" s="40">
        <v>0.3565455376074248</v>
      </c>
      <c r="D16" s="40">
        <v>0.55611806191191904</v>
      </c>
      <c r="E16" s="40">
        <v>0.46638462126735314</v>
      </c>
      <c r="F16" s="41">
        <v>0.43340138824382901</v>
      </c>
      <c r="G16" s="50">
        <f>T16</f>
        <v>514856</v>
      </c>
      <c r="I16" s="15" t="str">
        <f t="shared" ref="I16:I27" si="5">A16</f>
        <v>O1</v>
      </c>
      <c r="J16" s="30">
        <f>RANK(B16,B$16:B$27,0)</f>
        <v>8</v>
      </c>
      <c r="K16" s="31">
        <f t="shared" ref="K16:N27" si="6">RANK(C16,C$16:C$27,0)</f>
        <v>9</v>
      </c>
      <c r="L16" s="31">
        <f t="shared" si="6"/>
        <v>10</v>
      </c>
      <c r="M16" s="31">
        <f t="shared" si="6"/>
        <v>8</v>
      </c>
      <c r="N16" s="32">
        <f t="shared" si="6"/>
        <v>8</v>
      </c>
      <c r="O16" s="21">
        <f>13-J16</f>
        <v>5</v>
      </c>
      <c r="P16" s="22">
        <f t="shared" ref="P16:S39" si="7">13-K16</f>
        <v>4</v>
      </c>
      <c r="Q16" s="22">
        <f t="shared" si="7"/>
        <v>3</v>
      </c>
      <c r="R16" s="22">
        <f t="shared" si="7"/>
        <v>5</v>
      </c>
      <c r="S16" s="23">
        <f t="shared" si="7"/>
        <v>5</v>
      </c>
      <c r="T16" s="51">
        <v>514856</v>
      </c>
    </row>
    <row r="17" spans="1:20" x14ac:dyDescent="0.3">
      <c r="A17" t="s">
        <v>2</v>
      </c>
      <c r="B17" s="42">
        <v>0.20368264894274768</v>
      </c>
      <c r="C17" s="43">
        <v>0.88085957278608018</v>
      </c>
      <c r="D17" s="43">
        <v>0.59765636244560216</v>
      </c>
      <c r="E17" s="43">
        <v>0.62688401617577738</v>
      </c>
      <c r="F17" s="44">
        <v>0.566255585451098</v>
      </c>
      <c r="G17" s="50">
        <f t="shared" ref="G17:G27" si="8">T17</f>
        <v>598086</v>
      </c>
      <c r="I17" s="16" t="str">
        <f t="shared" si="5"/>
        <v>O2</v>
      </c>
      <c r="J17" s="33">
        <f t="shared" ref="J17:J27" si="9">RANK(B17,B$16:B$27,0)</f>
        <v>11</v>
      </c>
      <c r="K17" s="34">
        <f t="shared" si="6"/>
        <v>3</v>
      </c>
      <c r="L17" s="34">
        <f t="shared" si="6"/>
        <v>8</v>
      </c>
      <c r="M17" s="34">
        <f t="shared" si="6"/>
        <v>5</v>
      </c>
      <c r="N17" s="35">
        <f t="shared" si="6"/>
        <v>5</v>
      </c>
      <c r="O17" s="24">
        <f t="shared" ref="O17:O39" si="10">13-J17</f>
        <v>2</v>
      </c>
      <c r="P17" s="25">
        <f t="shared" si="7"/>
        <v>10</v>
      </c>
      <c r="Q17" s="25">
        <f t="shared" si="7"/>
        <v>5</v>
      </c>
      <c r="R17" s="25">
        <f t="shared" si="7"/>
        <v>8</v>
      </c>
      <c r="S17" s="26">
        <f t="shared" si="7"/>
        <v>8</v>
      </c>
      <c r="T17" s="52">
        <v>598086</v>
      </c>
    </row>
    <row r="18" spans="1:20" x14ac:dyDescent="0.3">
      <c r="A18" t="s">
        <v>3</v>
      </c>
      <c r="B18" s="42">
        <v>0.88371445722304542</v>
      </c>
      <c r="C18" s="43">
        <v>0.49159786225640045</v>
      </c>
      <c r="D18" s="43">
        <v>0.58529340405524255</v>
      </c>
      <c r="E18" s="43">
        <v>0.73775247131404043</v>
      </c>
      <c r="F18" s="44">
        <v>0.91301713839032195</v>
      </c>
      <c r="G18" s="50">
        <f t="shared" si="8"/>
        <v>388894</v>
      </c>
      <c r="I18" s="16" t="str">
        <f t="shared" si="5"/>
        <v>O3</v>
      </c>
      <c r="J18" s="33">
        <f t="shared" si="9"/>
        <v>3</v>
      </c>
      <c r="K18" s="34">
        <f t="shared" si="6"/>
        <v>7</v>
      </c>
      <c r="L18" s="34">
        <f t="shared" si="6"/>
        <v>9</v>
      </c>
      <c r="M18" s="34">
        <f t="shared" si="6"/>
        <v>4</v>
      </c>
      <c r="N18" s="35">
        <f t="shared" si="6"/>
        <v>2</v>
      </c>
      <c r="O18" s="24">
        <f t="shared" si="10"/>
        <v>10</v>
      </c>
      <c r="P18" s="25">
        <f t="shared" si="7"/>
        <v>6</v>
      </c>
      <c r="Q18" s="25">
        <f t="shared" si="7"/>
        <v>4</v>
      </c>
      <c r="R18" s="25">
        <f t="shared" si="7"/>
        <v>9</v>
      </c>
      <c r="S18" s="26">
        <f t="shared" si="7"/>
        <v>11</v>
      </c>
      <c r="T18" s="52">
        <v>388894</v>
      </c>
    </row>
    <row r="19" spans="1:20" x14ac:dyDescent="0.3">
      <c r="A19" t="s">
        <v>4</v>
      </c>
      <c r="B19" s="42">
        <v>0.96753367821944958</v>
      </c>
      <c r="C19" s="43">
        <v>0.11947107140113522</v>
      </c>
      <c r="D19" s="43">
        <v>0.89459995176170193</v>
      </c>
      <c r="E19" s="43">
        <v>5.4407091773375993E-2</v>
      </c>
      <c r="F19" s="44">
        <v>0.77976720251809239</v>
      </c>
      <c r="G19" s="50">
        <f t="shared" si="8"/>
        <v>791994</v>
      </c>
      <c r="I19" s="16" t="str">
        <f t="shared" si="5"/>
        <v>O4</v>
      </c>
      <c r="J19" s="33">
        <f t="shared" si="9"/>
        <v>1</v>
      </c>
      <c r="K19" s="34">
        <f t="shared" si="6"/>
        <v>11</v>
      </c>
      <c r="L19" s="34">
        <f t="shared" si="6"/>
        <v>3</v>
      </c>
      <c r="M19" s="34">
        <f t="shared" si="6"/>
        <v>12</v>
      </c>
      <c r="N19" s="35">
        <f t="shared" si="6"/>
        <v>3</v>
      </c>
      <c r="O19" s="24">
        <f t="shared" si="10"/>
        <v>12</v>
      </c>
      <c r="P19" s="25">
        <f t="shared" si="7"/>
        <v>2</v>
      </c>
      <c r="Q19" s="25">
        <f t="shared" si="7"/>
        <v>10</v>
      </c>
      <c r="R19" s="25">
        <f t="shared" si="7"/>
        <v>1</v>
      </c>
      <c r="S19" s="26">
        <f t="shared" si="7"/>
        <v>10</v>
      </c>
      <c r="T19" s="52">
        <v>791994</v>
      </c>
    </row>
    <row r="20" spans="1:20" x14ac:dyDescent="0.3">
      <c r="A20" t="s">
        <v>5</v>
      </c>
      <c r="B20" s="42">
        <v>1.3565859646148537E-3</v>
      </c>
      <c r="C20" s="43">
        <v>0.9487148729923166</v>
      </c>
      <c r="D20" s="43">
        <v>0.11689929355264717</v>
      </c>
      <c r="E20" s="43">
        <v>0.92895546772355453</v>
      </c>
      <c r="F20" s="44">
        <v>0.2363922494206705</v>
      </c>
      <c r="G20" s="50">
        <f t="shared" si="8"/>
        <v>81189</v>
      </c>
      <c r="I20" s="16" t="str">
        <f t="shared" si="5"/>
        <v>O5</v>
      </c>
      <c r="J20" s="33">
        <f t="shared" si="9"/>
        <v>12</v>
      </c>
      <c r="K20" s="34">
        <f t="shared" si="6"/>
        <v>2</v>
      </c>
      <c r="L20" s="34">
        <f t="shared" si="6"/>
        <v>12</v>
      </c>
      <c r="M20" s="34">
        <f t="shared" si="6"/>
        <v>1</v>
      </c>
      <c r="N20" s="35">
        <f t="shared" si="6"/>
        <v>11</v>
      </c>
      <c r="O20" s="24">
        <f t="shared" si="10"/>
        <v>1</v>
      </c>
      <c r="P20" s="25">
        <f t="shared" si="7"/>
        <v>11</v>
      </c>
      <c r="Q20" s="25">
        <f t="shared" si="7"/>
        <v>1</v>
      </c>
      <c r="R20" s="25">
        <f t="shared" si="7"/>
        <v>12</v>
      </c>
      <c r="S20" s="26">
        <f t="shared" si="7"/>
        <v>2</v>
      </c>
      <c r="T20" s="52">
        <v>81189</v>
      </c>
    </row>
    <row r="21" spans="1:20" x14ac:dyDescent="0.3">
      <c r="A21" t="s">
        <v>6</v>
      </c>
      <c r="B21" s="42">
        <v>0.85929424692731782</v>
      </c>
      <c r="C21" s="43">
        <v>0.67274834355289026</v>
      </c>
      <c r="D21" s="43">
        <v>0.98533249558819891</v>
      </c>
      <c r="E21" s="43">
        <v>0.56315008733892846</v>
      </c>
      <c r="F21" s="44">
        <v>0.4251556798285282</v>
      </c>
      <c r="G21" s="50">
        <f t="shared" si="8"/>
        <v>824583</v>
      </c>
      <c r="I21" s="16" t="str">
        <f t="shared" si="5"/>
        <v>O6</v>
      </c>
      <c r="J21" s="33">
        <f t="shared" si="9"/>
        <v>4</v>
      </c>
      <c r="K21" s="34">
        <f t="shared" si="6"/>
        <v>5</v>
      </c>
      <c r="L21" s="34">
        <f t="shared" si="6"/>
        <v>1</v>
      </c>
      <c r="M21" s="34">
        <f t="shared" si="6"/>
        <v>6</v>
      </c>
      <c r="N21" s="35">
        <f t="shared" si="6"/>
        <v>9</v>
      </c>
      <c r="O21" s="24">
        <f t="shared" si="10"/>
        <v>9</v>
      </c>
      <c r="P21" s="25">
        <f t="shared" si="7"/>
        <v>8</v>
      </c>
      <c r="Q21" s="25">
        <f t="shared" si="7"/>
        <v>12</v>
      </c>
      <c r="R21" s="25">
        <f t="shared" si="7"/>
        <v>7</v>
      </c>
      <c r="S21" s="26">
        <f t="shared" si="7"/>
        <v>4</v>
      </c>
      <c r="T21" s="52">
        <v>824583</v>
      </c>
    </row>
    <row r="22" spans="1:20" x14ac:dyDescent="0.3">
      <c r="A22" t="s">
        <v>7</v>
      </c>
      <c r="B22" s="42">
        <v>0.22487794978907727</v>
      </c>
      <c r="C22" s="43">
        <v>0.83100858251447929</v>
      </c>
      <c r="D22" s="43">
        <v>0.781538419599908</v>
      </c>
      <c r="E22" s="43">
        <v>0.54203174019034384</v>
      </c>
      <c r="F22" s="44">
        <v>0.13360223164921725</v>
      </c>
      <c r="G22" s="50">
        <f t="shared" si="8"/>
        <v>117917</v>
      </c>
      <c r="I22" s="16" t="str">
        <f t="shared" si="5"/>
        <v>O7</v>
      </c>
      <c r="J22" s="33">
        <f t="shared" si="9"/>
        <v>9</v>
      </c>
      <c r="K22" s="34">
        <f t="shared" si="6"/>
        <v>4</v>
      </c>
      <c r="L22" s="34">
        <f t="shared" si="6"/>
        <v>5</v>
      </c>
      <c r="M22" s="34">
        <f t="shared" si="6"/>
        <v>7</v>
      </c>
      <c r="N22" s="35">
        <f t="shared" si="6"/>
        <v>12</v>
      </c>
      <c r="O22" s="24">
        <f t="shared" si="10"/>
        <v>4</v>
      </c>
      <c r="P22" s="25">
        <f t="shared" si="7"/>
        <v>9</v>
      </c>
      <c r="Q22" s="25">
        <f t="shared" si="7"/>
        <v>8</v>
      </c>
      <c r="R22" s="25">
        <f t="shared" si="7"/>
        <v>6</v>
      </c>
      <c r="S22" s="26">
        <f t="shared" si="7"/>
        <v>1</v>
      </c>
      <c r="T22" s="52">
        <v>117917</v>
      </c>
    </row>
    <row r="23" spans="1:20" x14ac:dyDescent="0.3">
      <c r="A23" t="s">
        <v>8</v>
      </c>
      <c r="B23" s="42">
        <v>0.73431460135974858</v>
      </c>
      <c r="C23" s="43">
        <v>0.30308307861827044</v>
      </c>
      <c r="D23" s="43">
        <v>0.78658271657800405</v>
      </c>
      <c r="E23" s="43">
        <v>0.18880773730698064</v>
      </c>
      <c r="F23" s="44">
        <v>0.34175659640305855</v>
      </c>
      <c r="G23" s="50">
        <f t="shared" si="8"/>
        <v>665313</v>
      </c>
      <c r="I23" s="16" t="str">
        <f t="shared" si="5"/>
        <v>O8</v>
      </c>
      <c r="J23" s="33">
        <f t="shared" si="9"/>
        <v>6</v>
      </c>
      <c r="K23" s="34">
        <f t="shared" si="6"/>
        <v>10</v>
      </c>
      <c r="L23" s="34">
        <f t="shared" si="6"/>
        <v>4</v>
      </c>
      <c r="M23" s="34">
        <f t="shared" si="6"/>
        <v>11</v>
      </c>
      <c r="N23" s="35">
        <f t="shared" si="6"/>
        <v>10</v>
      </c>
      <c r="O23" s="24">
        <f t="shared" si="10"/>
        <v>7</v>
      </c>
      <c r="P23" s="25">
        <f t="shared" si="7"/>
        <v>3</v>
      </c>
      <c r="Q23" s="25">
        <f t="shared" si="7"/>
        <v>9</v>
      </c>
      <c r="R23" s="25">
        <f t="shared" si="7"/>
        <v>2</v>
      </c>
      <c r="S23" s="26">
        <f t="shared" si="7"/>
        <v>3</v>
      </c>
      <c r="T23" s="52">
        <v>665313</v>
      </c>
    </row>
    <row r="24" spans="1:20" x14ac:dyDescent="0.3">
      <c r="A24" t="s">
        <v>9</v>
      </c>
      <c r="B24" s="42">
        <v>0.21806052653015839</v>
      </c>
      <c r="C24" s="43">
        <v>0.40771396122738124</v>
      </c>
      <c r="D24" s="43">
        <v>0.65813748869839273</v>
      </c>
      <c r="E24" s="43">
        <v>0.28628694932776078</v>
      </c>
      <c r="F24" s="44">
        <v>0.43952895050726137</v>
      </c>
      <c r="G24" s="50">
        <f t="shared" si="8"/>
        <v>102197</v>
      </c>
      <c r="I24" s="16" t="str">
        <f t="shared" si="5"/>
        <v>O9</v>
      </c>
      <c r="J24" s="33">
        <f t="shared" si="9"/>
        <v>10</v>
      </c>
      <c r="K24" s="34">
        <f t="shared" si="6"/>
        <v>8</v>
      </c>
      <c r="L24" s="34">
        <f t="shared" si="6"/>
        <v>6</v>
      </c>
      <c r="M24" s="34">
        <f t="shared" si="6"/>
        <v>10</v>
      </c>
      <c r="N24" s="35">
        <f t="shared" si="6"/>
        <v>7</v>
      </c>
      <c r="O24" s="24">
        <f t="shared" si="10"/>
        <v>3</v>
      </c>
      <c r="P24" s="25">
        <f t="shared" si="7"/>
        <v>5</v>
      </c>
      <c r="Q24" s="25">
        <f t="shared" si="7"/>
        <v>7</v>
      </c>
      <c r="R24" s="25">
        <f t="shared" si="7"/>
        <v>3</v>
      </c>
      <c r="S24" s="26">
        <f t="shared" si="7"/>
        <v>6</v>
      </c>
      <c r="T24" s="52">
        <v>102197</v>
      </c>
    </row>
    <row r="25" spans="1:20" x14ac:dyDescent="0.3">
      <c r="A25" t="s">
        <v>10</v>
      </c>
      <c r="B25" s="42">
        <v>0.34215860033114964</v>
      </c>
      <c r="C25" s="43">
        <v>0.10777007101657721</v>
      </c>
      <c r="D25" s="43">
        <v>0.38841134859819604</v>
      </c>
      <c r="E25" s="43">
        <v>0.85408985432166795</v>
      </c>
      <c r="F25" s="44">
        <v>0.7001943082032388</v>
      </c>
      <c r="G25" s="50">
        <f t="shared" si="8"/>
        <v>27002</v>
      </c>
      <c r="I25" s="16" t="str">
        <f t="shared" si="5"/>
        <v>O10</v>
      </c>
      <c r="J25" s="33">
        <f t="shared" si="9"/>
        <v>7</v>
      </c>
      <c r="K25" s="34">
        <f t="shared" si="6"/>
        <v>12</v>
      </c>
      <c r="L25" s="34">
        <f t="shared" si="6"/>
        <v>11</v>
      </c>
      <c r="M25" s="34">
        <f t="shared" si="6"/>
        <v>3</v>
      </c>
      <c r="N25" s="35">
        <f t="shared" si="6"/>
        <v>4</v>
      </c>
      <c r="O25" s="24">
        <f t="shared" si="10"/>
        <v>6</v>
      </c>
      <c r="P25" s="25">
        <f t="shared" si="7"/>
        <v>1</v>
      </c>
      <c r="Q25" s="25">
        <f t="shared" si="7"/>
        <v>2</v>
      </c>
      <c r="R25" s="25">
        <f t="shared" si="7"/>
        <v>10</v>
      </c>
      <c r="S25" s="26">
        <f t="shared" si="7"/>
        <v>9</v>
      </c>
      <c r="T25" s="52">
        <v>27002</v>
      </c>
    </row>
    <row r="26" spans="1:20" x14ac:dyDescent="0.3">
      <c r="A26" t="s">
        <v>11</v>
      </c>
      <c r="B26" s="42">
        <v>0.75790611454996304</v>
      </c>
      <c r="C26" s="43">
        <v>0.63357498850149463</v>
      </c>
      <c r="D26" s="43">
        <v>0.95175772602769415</v>
      </c>
      <c r="E26" s="43">
        <v>0.4046179619322342</v>
      </c>
      <c r="F26" s="44">
        <v>0.49923635929014221</v>
      </c>
      <c r="G26" s="50">
        <f t="shared" si="8"/>
        <v>767140</v>
      </c>
      <c r="I26" s="16" t="str">
        <f t="shared" si="5"/>
        <v>O11</v>
      </c>
      <c r="J26" s="33">
        <f t="shared" si="9"/>
        <v>5</v>
      </c>
      <c r="K26" s="34">
        <f t="shared" si="6"/>
        <v>6</v>
      </c>
      <c r="L26" s="34">
        <f t="shared" si="6"/>
        <v>2</v>
      </c>
      <c r="M26" s="34">
        <f t="shared" si="6"/>
        <v>9</v>
      </c>
      <c r="N26" s="35">
        <f t="shared" si="6"/>
        <v>6</v>
      </c>
      <c r="O26" s="24">
        <f t="shared" si="10"/>
        <v>8</v>
      </c>
      <c r="P26" s="25">
        <f t="shared" si="7"/>
        <v>7</v>
      </c>
      <c r="Q26" s="25">
        <f t="shared" si="7"/>
        <v>11</v>
      </c>
      <c r="R26" s="25">
        <f t="shared" si="7"/>
        <v>4</v>
      </c>
      <c r="S26" s="26">
        <f t="shared" si="7"/>
        <v>7</v>
      </c>
      <c r="T26" s="52">
        <v>767140</v>
      </c>
    </row>
    <row r="27" spans="1:20" ht="15" thickBot="1" x14ac:dyDescent="0.35">
      <c r="A27" t="s">
        <v>12</v>
      </c>
      <c r="B27" s="45">
        <v>0.9345054507919327</v>
      </c>
      <c r="C27" s="46">
        <v>0.97128106931236891</v>
      </c>
      <c r="D27" s="46">
        <v>0.60912088169474132</v>
      </c>
      <c r="E27" s="46">
        <v>0.91326799334373798</v>
      </c>
      <c r="F27" s="47">
        <v>0.97474549796477616</v>
      </c>
      <c r="G27" s="50">
        <f t="shared" si="8"/>
        <v>461669</v>
      </c>
      <c r="I27" s="17" t="str">
        <f t="shared" si="5"/>
        <v>O12</v>
      </c>
      <c r="J27" s="36">
        <f t="shared" si="9"/>
        <v>2</v>
      </c>
      <c r="K27" s="37">
        <f t="shared" si="6"/>
        <v>1</v>
      </c>
      <c r="L27" s="37">
        <f t="shared" si="6"/>
        <v>7</v>
      </c>
      <c r="M27" s="37">
        <f t="shared" si="6"/>
        <v>2</v>
      </c>
      <c r="N27" s="38">
        <f t="shared" si="6"/>
        <v>1</v>
      </c>
      <c r="O27" s="27">
        <f t="shared" si="10"/>
        <v>11</v>
      </c>
      <c r="P27" s="28">
        <f t="shared" si="7"/>
        <v>12</v>
      </c>
      <c r="Q27" s="28">
        <f t="shared" si="7"/>
        <v>6</v>
      </c>
      <c r="R27" s="28">
        <f t="shared" si="7"/>
        <v>11</v>
      </c>
      <c r="S27" s="29">
        <f t="shared" si="7"/>
        <v>12</v>
      </c>
      <c r="T27" s="53">
        <v>461669</v>
      </c>
    </row>
    <row r="28" spans="1:20" x14ac:dyDescent="0.3">
      <c r="I28" s="15" t="str">
        <f>I16</f>
        <v>O1</v>
      </c>
      <c r="J28" s="21">
        <f>O16</f>
        <v>5</v>
      </c>
      <c r="K28" s="22">
        <f t="shared" ref="K28:N28" si="11">P16</f>
        <v>4</v>
      </c>
      <c r="L28" s="22">
        <f t="shared" si="11"/>
        <v>3</v>
      </c>
      <c r="M28" s="22">
        <f t="shared" si="11"/>
        <v>5</v>
      </c>
      <c r="N28" s="23">
        <f t="shared" si="11"/>
        <v>5</v>
      </c>
      <c r="O28" s="30">
        <f t="shared" si="10"/>
        <v>8</v>
      </c>
      <c r="P28" s="31">
        <f t="shared" si="7"/>
        <v>9</v>
      </c>
      <c r="Q28" s="31">
        <f t="shared" si="7"/>
        <v>10</v>
      </c>
      <c r="R28" s="31">
        <f t="shared" si="7"/>
        <v>8</v>
      </c>
      <c r="S28" s="32">
        <f t="shared" si="7"/>
        <v>8</v>
      </c>
      <c r="T28" s="51">
        <f>T16</f>
        <v>514856</v>
      </c>
    </row>
    <row r="29" spans="1:20" x14ac:dyDescent="0.3">
      <c r="I29" s="16" t="str">
        <f t="shared" ref="I29:I39" si="12">I17</f>
        <v>O2</v>
      </c>
      <c r="J29" s="24">
        <f t="shared" ref="J29:N39" si="13">O17</f>
        <v>2</v>
      </c>
      <c r="K29" s="25">
        <f t="shared" si="13"/>
        <v>10</v>
      </c>
      <c r="L29" s="25">
        <f t="shared" si="13"/>
        <v>5</v>
      </c>
      <c r="M29" s="25">
        <f t="shared" si="13"/>
        <v>8</v>
      </c>
      <c r="N29" s="26">
        <f t="shared" si="13"/>
        <v>8</v>
      </c>
      <c r="O29" s="33">
        <f t="shared" si="10"/>
        <v>11</v>
      </c>
      <c r="P29" s="34">
        <f t="shared" si="7"/>
        <v>3</v>
      </c>
      <c r="Q29" s="34">
        <f t="shared" si="7"/>
        <v>8</v>
      </c>
      <c r="R29" s="34">
        <f t="shared" si="7"/>
        <v>5</v>
      </c>
      <c r="S29" s="35">
        <f t="shared" si="7"/>
        <v>5</v>
      </c>
      <c r="T29" s="52">
        <f t="shared" ref="T29:T39" si="14">T17</f>
        <v>598086</v>
      </c>
    </row>
    <row r="30" spans="1:20" x14ac:dyDescent="0.3">
      <c r="I30" s="16" t="str">
        <f t="shared" si="12"/>
        <v>O3</v>
      </c>
      <c r="J30" s="24">
        <f t="shared" si="13"/>
        <v>10</v>
      </c>
      <c r="K30" s="25">
        <f t="shared" si="13"/>
        <v>6</v>
      </c>
      <c r="L30" s="25">
        <f t="shared" si="13"/>
        <v>4</v>
      </c>
      <c r="M30" s="25">
        <f t="shared" si="13"/>
        <v>9</v>
      </c>
      <c r="N30" s="26">
        <f t="shared" si="13"/>
        <v>11</v>
      </c>
      <c r="O30" s="33">
        <f t="shared" si="10"/>
        <v>3</v>
      </c>
      <c r="P30" s="34">
        <f t="shared" si="7"/>
        <v>7</v>
      </c>
      <c r="Q30" s="34">
        <f t="shared" si="7"/>
        <v>9</v>
      </c>
      <c r="R30" s="34">
        <f t="shared" si="7"/>
        <v>4</v>
      </c>
      <c r="S30" s="35">
        <f t="shared" si="7"/>
        <v>2</v>
      </c>
      <c r="T30" s="52">
        <f t="shared" si="14"/>
        <v>388894</v>
      </c>
    </row>
    <row r="31" spans="1:20" x14ac:dyDescent="0.3">
      <c r="I31" s="16" t="str">
        <f t="shared" si="12"/>
        <v>O4</v>
      </c>
      <c r="J31" s="24">
        <f t="shared" si="13"/>
        <v>12</v>
      </c>
      <c r="K31" s="25">
        <f t="shared" si="13"/>
        <v>2</v>
      </c>
      <c r="L31" s="25">
        <f t="shared" si="13"/>
        <v>10</v>
      </c>
      <c r="M31" s="25">
        <f t="shared" si="13"/>
        <v>1</v>
      </c>
      <c r="N31" s="26">
        <f t="shared" si="13"/>
        <v>10</v>
      </c>
      <c r="O31" s="33">
        <f t="shared" si="10"/>
        <v>1</v>
      </c>
      <c r="P31" s="34">
        <f t="shared" si="7"/>
        <v>11</v>
      </c>
      <c r="Q31" s="34">
        <f t="shared" si="7"/>
        <v>3</v>
      </c>
      <c r="R31" s="34">
        <f t="shared" si="7"/>
        <v>12</v>
      </c>
      <c r="S31" s="35">
        <f t="shared" si="7"/>
        <v>3</v>
      </c>
      <c r="T31" s="52">
        <f t="shared" si="14"/>
        <v>791994</v>
      </c>
    </row>
    <row r="32" spans="1:20" x14ac:dyDescent="0.3">
      <c r="I32" s="16" t="str">
        <f t="shared" si="12"/>
        <v>O5</v>
      </c>
      <c r="J32" s="24">
        <f t="shared" si="13"/>
        <v>1</v>
      </c>
      <c r="K32" s="25">
        <f t="shared" si="13"/>
        <v>11</v>
      </c>
      <c r="L32" s="25">
        <f t="shared" si="13"/>
        <v>1</v>
      </c>
      <c r="M32" s="25">
        <f t="shared" si="13"/>
        <v>12</v>
      </c>
      <c r="N32" s="26">
        <f t="shared" si="13"/>
        <v>2</v>
      </c>
      <c r="O32" s="33">
        <f t="shared" si="10"/>
        <v>12</v>
      </c>
      <c r="P32" s="34">
        <f t="shared" si="7"/>
        <v>2</v>
      </c>
      <c r="Q32" s="34">
        <f t="shared" si="7"/>
        <v>12</v>
      </c>
      <c r="R32" s="34">
        <f t="shared" si="7"/>
        <v>1</v>
      </c>
      <c r="S32" s="35">
        <f t="shared" si="7"/>
        <v>11</v>
      </c>
      <c r="T32" s="52">
        <f t="shared" si="14"/>
        <v>81189</v>
      </c>
    </row>
    <row r="33" spans="9:20" x14ac:dyDescent="0.3">
      <c r="I33" s="16" t="str">
        <f t="shared" si="12"/>
        <v>O6</v>
      </c>
      <c r="J33" s="24">
        <f t="shared" si="13"/>
        <v>9</v>
      </c>
      <c r="K33" s="25">
        <f t="shared" si="13"/>
        <v>8</v>
      </c>
      <c r="L33" s="25">
        <f t="shared" si="13"/>
        <v>12</v>
      </c>
      <c r="M33" s="25">
        <f t="shared" si="13"/>
        <v>7</v>
      </c>
      <c r="N33" s="26">
        <f t="shared" si="13"/>
        <v>4</v>
      </c>
      <c r="O33" s="33">
        <f t="shared" si="10"/>
        <v>4</v>
      </c>
      <c r="P33" s="34">
        <f t="shared" si="7"/>
        <v>5</v>
      </c>
      <c r="Q33" s="34">
        <f t="shared" si="7"/>
        <v>1</v>
      </c>
      <c r="R33" s="34">
        <f t="shared" si="7"/>
        <v>6</v>
      </c>
      <c r="S33" s="35">
        <f t="shared" si="7"/>
        <v>9</v>
      </c>
      <c r="T33" s="52">
        <f t="shared" si="14"/>
        <v>824583</v>
      </c>
    </row>
    <row r="34" spans="9:20" x14ac:dyDescent="0.3">
      <c r="I34" s="16" t="str">
        <f t="shared" si="12"/>
        <v>O7</v>
      </c>
      <c r="J34" s="24">
        <f t="shared" si="13"/>
        <v>4</v>
      </c>
      <c r="K34" s="25">
        <f t="shared" si="13"/>
        <v>9</v>
      </c>
      <c r="L34" s="25">
        <f t="shared" si="13"/>
        <v>8</v>
      </c>
      <c r="M34" s="25">
        <f t="shared" si="13"/>
        <v>6</v>
      </c>
      <c r="N34" s="26">
        <f t="shared" si="13"/>
        <v>1</v>
      </c>
      <c r="O34" s="33">
        <f t="shared" si="10"/>
        <v>9</v>
      </c>
      <c r="P34" s="34">
        <f t="shared" si="7"/>
        <v>4</v>
      </c>
      <c r="Q34" s="34">
        <f t="shared" si="7"/>
        <v>5</v>
      </c>
      <c r="R34" s="34">
        <f t="shared" si="7"/>
        <v>7</v>
      </c>
      <c r="S34" s="35">
        <f t="shared" si="7"/>
        <v>12</v>
      </c>
      <c r="T34" s="52">
        <f t="shared" si="14"/>
        <v>117917</v>
      </c>
    </row>
    <row r="35" spans="9:20" x14ac:dyDescent="0.3">
      <c r="I35" s="16" t="str">
        <f t="shared" si="12"/>
        <v>O8</v>
      </c>
      <c r="J35" s="24">
        <f t="shared" si="13"/>
        <v>7</v>
      </c>
      <c r="K35" s="25">
        <f t="shared" si="13"/>
        <v>3</v>
      </c>
      <c r="L35" s="25">
        <f t="shared" si="13"/>
        <v>9</v>
      </c>
      <c r="M35" s="25">
        <f t="shared" si="13"/>
        <v>2</v>
      </c>
      <c r="N35" s="26">
        <f t="shared" si="13"/>
        <v>3</v>
      </c>
      <c r="O35" s="33">
        <f t="shared" si="10"/>
        <v>6</v>
      </c>
      <c r="P35" s="34">
        <f t="shared" si="7"/>
        <v>10</v>
      </c>
      <c r="Q35" s="34">
        <f t="shared" si="7"/>
        <v>4</v>
      </c>
      <c r="R35" s="34">
        <f t="shared" si="7"/>
        <v>11</v>
      </c>
      <c r="S35" s="35">
        <f t="shared" si="7"/>
        <v>10</v>
      </c>
      <c r="T35" s="52">
        <f t="shared" si="14"/>
        <v>665313</v>
      </c>
    </row>
    <row r="36" spans="9:20" x14ac:dyDescent="0.3">
      <c r="I36" s="16" t="str">
        <f t="shared" si="12"/>
        <v>O9</v>
      </c>
      <c r="J36" s="24">
        <f t="shared" si="13"/>
        <v>3</v>
      </c>
      <c r="K36" s="25">
        <f t="shared" si="13"/>
        <v>5</v>
      </c>
      <c r="L36" s="25">
        <f t="shared" si="13"/>
        <v>7</v>
      </c>
      <c r="M36" s="25">
        <f t="shared" si="13"/>
        <v>3</v>
      </c>
      <c r="N36" s="26">
        <f t="shared" si="13"/>
        <v>6</v>
      </c>
      <c r="O36" s="33">
        <f t="shared" si="10"/>
        <v>10</v>
      </c>
      <c r="P36" s="34">
        <f t="shared" si="7"/>
        <v>8</v>
      </c>
      <c r="Q36" s="34">
        <f t="shared" si="7"/>
        <v>6</v>
      </c>
      <c r="R36" s="34">
        <f t="shared" si="7"/>
        <v>10</v>
      </c>
      <c r="S36" s="35">
        <f t="shared" si="7"/>
        <v>7</v>
      </c>
      <c r="T36" s="52">
        <f t="shared" si="14"/>
        <v>102197</v>
      </c>
    </row>
    <row r="37" spans="9:20" x14ac:dyDescent="0.3">
      <c r="I37" s="16" t="str">
        <f t="shared" si="12"/>
        <v>O10</v>
      </c>
      <c r="J37" s="24">
        <f t="shared" si="13"/>
        <v>6</v>
      </c>
      <c r="K37" s="25">
        <f t="shared" si="13"/>
        <v>1</v>
      </c>
      <c r="L37" s="25">
        <f t="shared" si="13"/>
        <v>2</v>
      </c>
      <c r="M37" s="25">
        <f t="shared" si="13"/>
        <v>10</v>
      </c>
      <c r="N37" s="26">
        <f t="shared" si="13"/>
        <v>9</v>
      </c>
      <c r="O37" s="33">
        <f t="shared" si="10"/>
        <v>7</v>
      </c>
      <c r="P37" s="34">
        <f t="shared" si="7"/>
        <v>12</v>
      </c>
      <c r="Q37" s="34">
        <f t="shared" si="7"/>
        <v>11</v>
      </c>
      <c r="R37" s="34">
        <f t="shared" si="7"/>
        <v>3</v>
      </c>
      <c r="S37" s="35">
        <f t="shared" si="7"/>
        <v>4</v>
      </c>
      <c r="T37" s="52">
        <f t="shared" si="14"/>
        <v>27002</v>
      </c>
    </row>
    <row r="38" spans="9:20" x14ac:dyDescent="0.3">
      <c r="I38" s="16" t="str">
        <f t="shared" si="12"/>
        <v>O11</v>
      </c>
      <c r="J38" s="24">
        <f t="shared" si="13"/>
        <v>8</v>
      </c>
      <c r="K38" s="25">
        <f t="shared" si="13"/>
        <v>7</v>
      </c>
      <c r="L38" s="25">
        <f t="shared" si="13"/>
        <v>11</v>
      </c>
      <c r="M38" s="25">
        <f t="shared" si="13"/>
        <v>4</v>
      </c>
      <c r="N38" s="26">
        <f t="shared" si="13"/>
        <v>7</v>
      </c>
      <c r="O38" s="33">
        <f t="shared" si="10"/>
        <v>5</v>
      </c>
      <c r="P38" s="34">
        <f t="shared" si="7"/>
        <v>6</v>
      </c>
      <c r="Q38" s="34">
        <f t="shared" si="7"/>
        <v>2</v>
      </c>
      <c r="R38" s="34">
        <f t="shared" si="7"/>
        <v>9</v>
      </c>
      <c r="S38" s="35">
        <f t="shared" si="7"/>
        <v>6</v>
      </c>
      <c r="T38" s="52">
        <f t="shared" si="14"/>
        <v>767140</v>
      </c>
    </row>
    <row r="39" spans="9:20" ht="15" thickBot="1" x14ac:dyDescent="0.35">
      <c r="I39" s="17" t="str">
        <f t="shared" si="12"/>
        <v>O12</v>
      </c>
      <c r="J39" s="27">
        <f t="shared" si="13"/>
        <v>11</v>
      </c>
      <c r="K39" s="28">
        <f t="shared" si="13"/>
        <v>12</v>
      </c>
      <c r="L39" s="28">
        <f t="shared" si="13"/>
        <v>6</v>
      </c>
      <c r="M39" s="28">
        <f t="shared" si="13"/>
        <v>11</v>
      </c>
      <c r="N39" s="29">
        <f t="shared" si="13"/>
        <v>12</v>
      </c>
      <c r="O39" s="36">
        <f t="shared" si="10"/>
        <v>2</v>
      </c>
      <c r="P39" s="37">
        <f t="shared" si="7"/>
        <v>1</v>
      </c>
      <c r="Q39" s="37">
        <f t="shared" si="7"/>
        <v>7</v>
      </c>
      <c r="R39" s="37">
        <f t="shared" si="7"/>
        <v>2</v>
      </c>
      <c r="S39" s="38">
        <f t="shared" si="7"/>
        <v>1</v>
      </c>
      <c r="T39" s="53">
        <f t="shared" si="14"/>
        <v>461669</v>
      </c>
    </row>
  </sheetData>
  <mergeCells count="1">
    <mergeCell ref="L5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A304C-1E9C-4574-B208-52F01A5B4B84}">
  <dimension ref="A1:AC123"/>
  <sheetViews>
    <sheetView topLeftCell="A28" zoomScale="37" workbookViewId="0">
      <selection activeCell="L8" sqref="L8:L31"/>
    </sheetView>
  </sheetViews>
  <sheetFormatPr baseColWidth="10" defaultColWidth="8.88671875" defaultRowHeight="14.4" x14ac:dyDescent="0.3"/>
  <sheetData>
    <row r="1" spans="1:12" ht="18" x14ac:dyDescent="0.3">
      <c r="A1" s="2"/>
    </row>
    <row r="2" spans="1:12" x14ac:dyDescent="0.3">
      <c r="A2" s="3"/>
    </row>
    <row r="5" spans="1:12" ht="18" x14ac:dyDescent="0.3">
      <c r="A5" s="4" t="s">
        <v>21</v>
      </c>
      <c r="B5" s="5">
        <v>1766648</v>
      </c>
      <c r="C5" s="4" t="s">
        <v>22</v>
      </c>
      <c r="D5" s="5">
        <v>24</v>
      </c>
      <c r="E5" s="4" t="s">
        <v>23</v>
      </c>
      <c r="F5" s="5">
        <v>10</v>
      </c>
      <c r="G5" s="4" t="s">
        <v>24</v>
      </c>
      <c r="H5" s="5">
        <v>24</v>
      </c>
      <c r="I5" s="4" t="s">
        <v>25</v>
      </c>
      <c r="J5" s="5">
        <v>0</v>
      </c>
      <c r="K5" s="4" t="s">
        <v>26</v>
      </c>
      <c r="L5" s="5" t="s">
        <v>130</v>
      </c>
    </row>
    <row r="6" spans="1:12" ht="18.600000000000001" thickBot="1" x14ac:dyDescent="0.35">
      <c r="A6" s="2"/>
    </row>
    <row r="7" spans="1:12" ht="15" thickBot="1" x14ac:dyDescent="0.3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</row>
    <row r="8" spans="1:12" ht="15" thickBot="1" x14ac:dyDescent="0.35">
      <c r="A8" s="6" t="s">
        <v>1</v>
      </c>
      <c r="B8" s="7">
        <v>8</v>
      </c>
      <c r="C8" s="7">
        <v>9</v>
      </c>
      <c r="D8" s="7">
        <v>10</v>
      </c>
      <c r="E8" s="7">
        <v>8</v>
      </c>
      <c r="F8" s="7">
        <v>8</v>
      </c>
      <c r="G8" s="7">
        <v>5</v>
      </c>
      <c r="H8" s="7">
        <v>4</v>
      </c>
      <c r="I8" s="7">
        <v>3</v>
      </c>
      <c r="J8" s="7">
        <v>5</v>
      </c>
      <c r="K8" s="7">
        <v>5</v>
      </c>
      <c r="L8" s="49">
        <v>514856</v>
      </c>
    </row>
    <row r="9" spans="1:12" ht="15" thickBot="1" x14ac:dyDescent="0.35">
      <c r="A9" s="6" t="s">
        <v>2</v>
      </c>
      <c r="B9" s="7">
        <v>11</v>
      </c>
      <c r="C9" s="7">
        <v>3</v>
      </c>
      <c r="D9" s="7">
        <v>8</v>
      </c>
      <c r="E9" s="7">
        <v>5</v>
      </c>
      <c r="F9" s="7">
        <v>5</v>
      </c>
      <c r="G9" s="7">
        <v>2</v>
      </c>
      <c r="H9" s="7">
        <v>10</v>
      </c>
      <c r="I9" s="7">
        <v>5</v>
      </c>
      <c r="J9" s="7">
        <v>8</v>
      </c>
      <c r="K9" s="7">
        <v>8</v>
      </c>
      <c r="L9" s="49">
        <v>598086</v>
      </c>
    </row>
    <row r="10" spans="1:12" ht="15" thickBot="1" x14ac:dyDescent="0.35">
      <c r="A10" s="6" t="s">
        <v>3</v>
      </c>
      <c r="B10" s="7">
        <v>3</v>
      </c>
      <c r="C10" s="7">
        <v>7</v>
      </c>
      <c r="D10" s="7">
        <v>9</v>
      </c>
      <c r="E10" s="7">
        <v>4</v>
      </c>
      <c r="F10" s="7">
        <v>2</v>
      </c>
      <c r="G10" s="7">
        <v>10</v>
      </c>
      <c r="H10" s="7">
        <v>6</v>
      </c>
      <c r="I10" s="7">
        <v>4</v>
      </c>
      <c r="J10" s="7">
        <v>9</v>
      </c>
      <c r="K10" s="7">
        <v>11</v>
      </c>
      <c r="L10" s="49">
        <v>388894</v>
      </c>
    </row>
    <row r="11" spans="1:12" ht="15" thickBot="1" x14ac:dyDescent="0.35">
      <c r="A11" s="6" t="s">
        <v>4</v>
      </c>
      <c r="B11" s="7">
        <v>1</v>
      </c>
      <c r="C11" s="7">
        <v>11</v>
      </c>
      <c r="D11" s="7">
        <v>3</v>
      </c>
      <c r="E11" s="7">
        <v>12</v>
      </c>
      <c r="F11" s="7">
        <v>3</v>
      </c>
      <c r="G11" s="7">
        <v>12</v>
      </c>
      <c r="H11" s="7">
        <v>2</v>
      </c>
      <c r="I11" s="7">
        <v>10</v>
      </c>
      <c r="J11" s="7">
        <v>1</v>
      </c>
      <c r="K11" s="7">
        <v>10</v>
      </c>
      <c r="L11" s="49">
        <v>791994</v>
      </c>
    </row>
    <row r="12" spans="1:12" ht="15" thickBot="1" x14ac:dyDescent="0.35">
      <c r="A12" s="6" t="s">
        <v>5</v>
      </c>
      <c r="B12" s="7">
        <v>12</v>
      </c>
      <c r="C12" s="7">
        <v>2</v>
      </c>
      <c r="D12" s="7">
        <v>12</v>
      </c>
      <c r="E12" s="7">
        <v>1</v>
      </c>
      <c r="F12" s="7">
        <v>11</v>
      </c>
      <c r="G12" s="7">
        <v>1</v>
      </c>
      <c r="H12" s="7">
        <v>11</v>
      </c>
      <c r="I12" s="7">
        <v>1</v>
      </c>
      <c r="J12" s="7">
        <v>12</v>
      </c>
      <c r="K12" s="7">
        <v>2</v>
      </c>
      <c r="L12" s="49">
        <v>81189</v>
      </c>
    </row>
    <row r="13" spans="1:12" ht="15" thickBot="1" x14ac:dyDescent="0.35">
      <c r="A13" s="6" t="s">
        <v>6</v>
      </c>
      <c r="B13" s="7">
        <v>4</v>
      </c>
      <c r="C13" s="7">
        <v>5</v>
      </c>
      <c r="D13" s="7">
        <v>1</v>
      </c>
      <c r="E13" s="7">
        <v>6</v>
      </c>
      <c r="F13" s="7">
        <v>9</v>
      </c>
      <c r="G13" s="7">
        <v>9</v>
      </c>
      <c r="H13" s="7">
        <v>8</v>
      </c>
      <c r="I13" s="7">
        <v>12</v>
      </c>
      <c r="J13" s="7">
        <v>7</v>
      </c>
      <c r="K13" s="7">
        <v>4</v>
      </c>
      <c r="L13" s="49">
        <v>824583</v>
      </c>
    </row>
    <row r="14" spans="1:12" ht="15" thickBot="1" x14ac:dyDescent="0.35">
      <c r="A14" s="6" t="s">
        <v>7</v>
      </c>
      <c r="B14" s="7">
        <v>9</v>
      </c>
      <c r="C14" s="7">
        <v>4</v>
      </c>
      <c r="D14" s="7">
        <v>5</v>
      </c>
      <c r="E14" s="7">
        <v>7</v>
      </c>
      <c r="F14" s="7">
        <v>12</v>
      </c>
      <c r="G14" s="7">
        <v>4</v>
      </c>
      <c r="H14" s="7">
        <v>9</v>
      </c>
      <c r="I14" s="7">
        <v>8</v>
      </c>
      <c r="J14" s="7">
        <v>6</v>
      </c>
      <c r="K14" s="7">
        <v>1</v>
      </c>
      <c r="L14" s="49">
        <v>117917</v>
      </c>
    </row>
    <row r="15" spans="1:12" ht="15" thickBot="1" x14ac:dyDescent="0.35">
      <c r="A15" s="6" t="s">
        <v>8</v>
      </c>
      <c r="B15" s="7">
        <v>6</v>
      </c>
      <c r="C15" s="7">
        <v>10</v>
      </c>
      <c r="D15" s="7">
        <v>4</v>
      </c>
      <c r="E15" s="7">
        <v>11</v>
      </c>
      <c r="F15" s="7">
        <v>10</v>
      </c>
      <c r="G15" s="7">
        <v>7</v>
      </c>
      <c r="H15" s="7">
        <v>3</v>
      </c>
      <c r="I15" s="7">
        <v>9</v>
      </c>
      <c r="J15" s="7">
        <v>2</v>
      </c>
      <c r="K15" s="7">
        <v>3</v>
      </c>
      <c r="L15" s="49">
        <v>665313</v>
      </c>
    </row>
    <row r="16" spans="1:12" ht="15" thickBot="1" x14ac:dyDescent="0.35">
      <c r="A16" s="6" t="s">
        <v>9</v>
      </c>
      <c r="B16" s="7">
        <v>10</v>
      </c>
      <c r="C16" s="7">
        <v>8</v>
      </c>
      <c r="D16" s="7">
        <v>6</v>
      </c>
      <c r="E16" s="7">
        <v>10</v>
      </c>
      <c r="F16" s="7">
        <v>7</v>
      </c>
      <c r="G16" s="7">
        <v>3</v>
      </c>
      <c r="H16" s="7">
        <v>5</v>
      </c>
      <c r="I16" s="7">
        <v>7</v>
      </c>
      <c r="J16" s="7">
        <v>3</v>
      </c>
      <c r="K16" s="7">
        <v>6</v>
      </c>
      <c r="L16" s="49">
        <v>102197</v>
      </c>
    </row>
    <row r="17" spans="1:12" ht="15" thickBot="1" x14ac:dyDescent="0.35">
      <c r="A17" s="6" t="s">
        <v>10</v>
      </c>
      <c r="B17" s="7">
        <v>7</v>
      </c>
      <c r="C17" s="7">
        <v>12</v>
      </c>
      <c r="D17" s="7">
        <v>11</v>
      </c>
      <c r="E17" s="7">
        <v>3</v>
      </c>
      <c r="F17" s="7">
        <v>4</v>
      </c>
      <c r="G17" s="7">
        <v>6</v>
      </c>
      <c r="H17" s="7">
        <v>1</v>
      </c>
      <c r="I17" s="7">
        <v>2</v>
      </c>
      <c r="J17" s="7">
        <v>10</v>
      </c>
      <c r="K17" s="7">
        <v>9</v>
      </c>
      <c r="L17" s="49">
        <v>27002</v>
      </c>
    </row>
    <row r="18" spans="1:12" ht="15" thickBot="1" x14ac:dyDescent="0.35">
      <c r="A18" s="6" t="s">
        <v>11</v>
      </c>
      <c r="B18" s="7">
        <v>5</v>
      </c>
      <c r="C18" s="7">
        <v>6</v>
      </c>
      <c r="D18" s="7">
        <v>2</v>
      </c>
      <c r="E18" s="7">
        <v>9</v>
      </c>
      <c r="F18" s="7">
        <v>6</v>
      </c>
      <c r="G18" s="7">
        <v>8</v>
      </c>
      <c r="H18" s="7">
        <v>7</v>
      </c>
      <c r="I18" s="7">
        <v>11</v>
      </c>
      <c r="J18" s="7">
        <v>4</v>
      </c>
      <c r="K18" s="7">
        <v>7</v>
      </c>
      <c r="L18" s="49">
        <v>767140</v>
      </c>
    </row>
    <row r="19" spans="1:12" ht="15" thickBot="1" x14ac:dyDescent="0.35">
      <c r="A19" s="6" t="s">
        <v>12</v>
      </c>
      <c r="B19" s="7">
        <v>2</v>
      </c>
      <c r="C19" s="7">
        <v>1</v>
      </c>
      <c r="D19" s="7">
        <v>7</v>
      </c>
      <c r="E19" s="7">
        <v>2</v>
      </c>
      <c r="F19" s="7">
        <v>1</v>
      </c>
      <c r="G19" s="7">
        <v>11</v>
      </c>
      <c r="H19" s="7">
        <v>12</v>
      </c>
      <c r="I19" s="7">
        <v>6</v>
      </c>
      <c r="J19" s="7">
        <v>11</v>
      </c>
      <c r="K19" s="7">
        <v>12</v>
      </c>
      <c r="L19" s="49">
        <v>461669</v>
      </c>
    </row>
    <row r="20" spans="1:12" ht="15" thickBot="1" x14ac:dyDescent="0.35">
      <c r="A20" s="6" t="s">
        <v>40</v>
      </c>
      <c r="B20" s="7">
        <v>5</v>
      </c>
      <c r="C20" s="7">
        <v>4</v>
      </c>
      <c r="D20" s="7">
        <v>3</v>
      </c>
      <c r="E20" s="7">
        <v>5</v>
      </c>
      <c r="F20" s="7">
        <v>5</v>
      </c>
      <c r="G20" s="7">
        <v>8</v>
      </c>
      <c r="H20" s="7">
        <v>9</v>
      </c>
      <c r="I20" s="7">
        <v>10</v>
      </c>
      <c r="J20" s="7">
        <v>8</v>
      </c>
      <c r="K20" s="7">
        <v>8</v>
      </c>
      <c r="L20" s="49">
        <v>514856</v>
      </c>
    </row>
    <row r="21" spans="1:12" ht="15" thickBot="1" x14ac:dyDescent="0.35">
      <c r="A21" s="6" t="s">
        <v>41</v>
      </c>
      <c r="B21" s="7">
        <v>2</v>
      </c>
      <c r="C21" s="7">
        <v>10</v>
      </c>
      <c r="D21" s="7">
        <v>5</v>
      </c>
      <c r="E21" s="7">
        <v>8</v>
      </c>
      <c r="F21" s="7">
        <v>8</v>
      </c>
      <c r="G21" s="7">
        <v>11</v>
      </c>
      <c r="H21" s="7">
        <v>3</v>
      </c>
      <c r="I21" s="7">
        <v>8</v>
      </c>
      <c r="J21" s="7">
        <v>5</v>
      </c>
      <c r="K21" s="7">
        <v>5</v>
      </c>
      <c r="L21" s="49">
        <v>598086</v>
      </c>
    </row>
    <row r="22" spans="1:12" ht="15" thickBot="1" x14ac:dyDescent="0.35">
      <c r="A22" s="6" t="s">
        <v>42</v>
      </c>
      <c r="B22" s="7">
        <v>10</v>
      </c>
      <c r="C22" s="7">
        <v>6</v>
      </c>
      <c r="D22" s="7">
        <v>4</v>
      </c>
      <c r="E22" s="7">
        <v>9</v>
      </c>
      <c r="F22" s="7">
        <v>11</v>
      </c>
      <c r="G22" s="7">
        <v>3</v>
      </c>
      <c r="H22" s="7">
        <v>7</v>
      </c>
      <c r="I22" s="7">
        <v>9</v>
      </c>
      <c r="J22" s="7">
        <v>4</v>
      </c>
      <c r="K22" s="7">
        <v>2</v>
      </c>
      <c r="L22" s="49">
        <v>388894</v>
      </c>
    </row>
    <row r="23" spans="1:12" ht="15" thickBot="1" x14ac:dyDescent="0.35">
      <c r="A23" s="6" t="s">
        <v>43</v>
      </c>
      <c r="B23" s="7">
        <v>12</v>
      </c>
      <c r="C23" s="7">
        <v>2</v>
      </c>
      <c r="D23" s="7">
        <v>10</v>
      </c>
      <c r="E23" s="7">
        <v>1</v>
      </c>
      <c r="F23" s="7">
        <v>10</v>
      </c>
      <c r="G23" s="7">
        <v>1</v>
      </c>
      <c r="H23" s="7">
        <v>11</v>
      </c>
      <c r="I23" s="7">
        <v>3</v>
      </c>
      <c r="J23" s="7">
        <v>12</v>
      </c>
      <c r="K23" s="7">
        <v>3</v>
      </c>
      <c r="L23" s="49">
        <v>791994</v>
      </c>
    </row>
    <row r="24" spans="1:12" ht="15" thickBot="1" x14ac:dyDescent="0.35">
      <c r="A24" s="6" t="s">
        <v>44</v>
      </c>
      <c r="B24" s="7">
        <v>1</v>
      </c>
      <c r="C24" s="7">
        <v>11</v>
      </c>
      <c r="D24" s="7">
        <v>1</v>
      </c>
      <c r="E24" s="7">
        <v>12</v>
      </c>
      <c r="F24" s="7">
        <v>2</v>
      </c>
      <c r="G24" s="7">
        <v>12</v>
      </c>
      <c r="H24" s="7">
        <v>2</v>
      </c>
      <c r="I24" s="7">
        <v>12</v>
      </c>
      <c r="J24" s="7">
        <v>1</v>
      </c>
      <c r="K24" s="7">
        <v>11</v>
      </c>
      <c r="L24" s="49">
        <v>81189</v>
      </c>
    </row>
    <row r="25" spans="1:12" ht="15" thickBot="1" x14ac:dyDescent="0.35">
      <c r="A25" s="6" t="s">
        <v>45</v>
      </c>
      <c r="B25" s="7">
        <v>9</v>
      </c>
      <c r="C25" s="7">
        <v>8</v>
      </c>
      <c r="D25" s="7">
        <v>12</v>
      </c>
      <c r="E25" s="7">
        <v>7</v>
      </c>
      <c r="F25" s="7">
        <v>4</v>
      </c>
      <c r="G25" s="7">
        <v>4</v>
      </c>
      <c r="H25" s="7">
        <v>5</v>
      </c>
      <c r="I25" s="7">
        <v>1</v>
      </c>
      <c r="J25" s="7">
        <v>6</v>
      </c>
      <c r="K25" s="7">
        <v>9</v>
      </c>
      <c r="L25" s="49">
        <v>824583</v>
      </c>
    </row>
    <row r="26" spans="1:12" ht="15" thickBot="1" x14ac:dyDescent="0.35">
      <c r="A26" s="6" t="s">
        <v>46</v>
      </c>
      <c r="B26" s="7">
        <v>4</v>
      </c>
      <c r="C26" s="7">
        <v>9</v>
      </c>
      <c r="D26" s="7">
        <v>8</v>
      </c>
      <c r="E26" s="7">
        <v>6</v>
      </c>
      <c r="F26" s="7">
        <v>1</v>
      </c>
      <c r="G26" s="7">
        <v>9</v>
      </c>
      <c r="H26" s="7">
        <v>4</v>
      </c>
      <c r="I26" s="7">
        <v>5</v>
      </c>
      <c r="J26" s="7">
        <v>7</v>
      </c>
      <c r="K26" s="7">
        <v>12</v>
      </c>
      <c r="L26" s="49">
        <v>117917</v>
      </c>
    </row>
    <row r="27" spans="1:12" ht="15" thickBot="1" x14ac:dyDescent="0.35">
      <c r="A27" s="6" t="s">
        <v>47</v>
      </c>
      <c r="B27" s="7">
        <v>7</v>
      </c>
      <c r="C27" s="7">
        <v>3</v>
      </c>
      <c r="D27" s="7">
        <v>9</v>
      </c>
      <c r="E27" s="7">
        <v>2</v>
      </c>
      <c r="F27" s="7">
        <v>3</v>
      </c>
      <c r="G27" s="7">
        <v>6</v>
      </c>
      <c r="H27" s="7">
        <v>10</v>
      </c>
      <c r="I27" s="7">
        <v>4</v>
      </c>
      <c r="J27" s="7">
        <v>11</v>
      </c>
      <c r="K27" s="7">
        <v>10</v>
      </c>
      <c r="L27" s="49">
        <v>665313</v>
      </c>
    </row>
    <row r="28" spans="1:12" ht="15" thickBot="1" x14ac:dyDescent="0.35">
      <c r="A28" s="6" t="s">
        <v>48</v>
      </c>
      <c r="B28" s="7">
        <v>3</v>
      </c>
      <c r="C28" s="7">
        <v>5</v>
      </c>
      <c r="D28" s="7">
        <v>7</v>
      </c>
      <c r="E28" s="7">
        <v>3</v>
      </c>
      <c r="F28" s="7">
        <v>6</v>
      </c>
      <c r="G28" s="7">
        <v>10</v>
      </c>
      <c r="H28" s="7">
        <v>8</v>
      </c>
      <c r="I28" s="7">
        <v>6</v>
      </c>
      <c r="J28" s="7">
        <v>10</v>
      </c>
      <c r="K28" s="7">
        <v>7</v>
      </c>
      <c r="L28" s="49">
        <v>102197</v>
      </c>
    </row>
    <row r="29" spans="1:12" ht="15" thickBot="1" x14ac:dyDescent="0.35">
      <c r="A29" s="6" t="s">
        <v>49</v>
      </c>
      <c r="B29" s="7">
        <v>6</v>
      </c>
      <c r="C29" s="7">
        <v>1</v>
      </c>
      <c r="D29" s="7">
        <v>2</v>
      </c>
      <c r="E29" s="7">
        <v>10</v>
      </c>
      <c r="F29" s="7">
        <v>9</v>
      </c>
      <c r="G29" s="7">
        <v>7</v>
      </c>
      <c r="H29" s="7">
        <v>12</v>
      </c>
      <c r="I29" s="7">
        <v>11</v>
      </c>
      <c r="J29" s="7">
        <v>3</v>
      </c>
      <c r="K29" s="7">
        <v>4</v>
      </c>
      <c r="L29" s="49">
        <v>27002</v>
      </c>
    </row>
    <row r="30" spans="1:12" ht="15" thickBot="1" x14ac:dyDescent="0.35">
      <c r="A30" s="6" t="s">
        <v>50</v>
      </c>
      <c r="B30" s="7">
        <v>8</v>
      </c>
      <c r="C30" s="7">
        <v>7</v>
      </c>
      <c r="D30" s="7">
        <v>11</v>
      </c>
      <c r="E30" s="7">
        <v>4</v>
      </c>
      <c r="F30" s="7">
        <v>7</v>
      </c>
      <c r="G30" s="7">
        <v>5</v>
      </c>
      <c r="H30" s="7">
        <v>6</v>
      </c>
      <c r="I30" s="7">
        <v>2</v>
      </c>
      <c r="J30" s="7">
        <v>9</v>
      </c>
      <c r="K30" s="7">
        <v>6</v>
      </c>
      <c r="L30" s="49">
        <v>767140</v>
      </c>
    </row>
    <row r="31" spans="1:12" ht="15" thickBot="1" x14ac:dyDescent="0.35">
      <c r="A31" s="6" t="s">
        <v>51</v>
      </c>
      <c r="B31" s="7">
        <v>11</v>
      </c>
      <c r="C31" s="7">
        <v>12</v>
      </c>
      <c r="D31" s="7">
        <v>6</v>
      </c>
      <c r="E31" s="7">
        <v>11</v>
      </c>
      <c r="F31" s="7">
        <v>12</v>
      </c>
      <c r="G31" s="7">
        <v>2</v>
      </c>
      <c r="H31" s="7">
        <v>1</v>
      </c>
      <c r="I31" s="7">
        <v>7</v>
      </c>
      <c r="J31" s="7">
        <v>2</v>
      </c>
      <c r="K31" s="7">
        <v>1</v>
      </c>
      <c r="L31" s="49">
        <v>461669</v>
      </c>
    </row>
    <row r="32" spans="1:12" ht="18.600000000000001" thickBot="1" x14ac:dyDescent="0.35">
      <c r="A32" s="2"/>
    </row>
    <row r="33" spans="1:11" ht="15" thickBot="1" x14ac:dyDescent="0.35">
      <c r="A33" s="6" t="s">
        <v>52</v>
      </c>
      <c r="B33" s="6" t="s">
        <v>29</v>
      </c>
      <c r="C33" s="6" t="s">
        <v>30</v>
      </c>
      <c r="D33" s="6" t="s">
        <v>31</v>
      </c>
      <c r="E33" s="6" t="s">
        <v>32</v>
      </c>
      <c r="F33" s="6" t="s">
        <v>33</v>
      </c>
      <c r="G33" s="6" t="s">
        <v>34</v>
      </c>
      <c r="H33" s="6" t="s">
        <v>35</v>
      </c>
      <c r="I33" s="6" t="s">
        <v>36</v>
      </c>
      <c r="J33" s="6" t="s">
        <v>37</v>
      </c>
      <c r="K33" s="6" t="s">
        <v>38</v>
      </c>
    </row>
    <row r="34" spans="1:11" ht="20.399999999999999" thickBot="1" x14ac:dyDescent="0.35">
      <c r="A34" s="6" t="s">
        <v>53</v>
      </c>
      <c r="B34" s="7" t="s">
        <v>131</v>
      </c>
      <c r="C34" s="7" t="s">
        <v>132</v>
      </c>
      <c r="D34" s="7" t="s">
        <v>133</v>
      </c>
      <c r="E34" s="7" t="s">
        <v>134</v>
      </c>
      <c r="F34" s="7" t="s">
        <v>135</v>
      </c>
      <c r="G34" s="7" t="s">
        <v>131</v>
      </c>
      <c r="H34" s="7" t="s">
        <v>132</v>
      </c>
      <c r="I34" s="7" t="s">
        <v>136</v>
      </c>
      <c r="J34" s="7" t="s">
        <v>134</v>
      </c>
      <c r="K34" s="7" t="s">
        <v>135</v>
      </c>
    </row>
    <row r="35" spans="1:11" ht="20.399999999999999" thickBot="1" x14ac:dyDescent="0.35">
      <c r="A35" s="6" t="s">
        <v>62</v>
      </c>
      <c r="B35" s="7" t="s">
        <v>131</v>
      </c>
      <c r="C35" s="7" t="s">
        <v>132</v>
      </c>
      <c r="D35" s="7" t="s">
        <v>137</v>
      </c>
      <c r="E35" s="7" t="s">
        <v>134</v>
      </c>
      <c r="F35" s="7" t="s">
        <v>138</v>
      </c>
      <c r="G35" s="7" t="s">
        <v>131</v>
      </c>
      <c r="H35" s="7" t="s">
        <v>132</v>
      </c>
      <c r="I35" s="7" t="s">
        <v>137</v>
      </c>
      <c r="J35" s="7" t="s">
        <v>134</v>
      </c>
      <c r="K35" s="7" t="s">
        <v>138</v>
      </c>
    </row>
    <row r="36" spans="1:11" ht="15" thickBot="1" x14ac:dyDescent="0.35">
      <c r="A36" s="6" t="s">
        <v>64</v>
      </c>
      <c r="B36" s="7" t="s">
        <v>139</v>
      </c>
      <c r="C36" s="7" t="s">
        <v>132</v>
      </c>
      <c r="D36" s="7" t="s">
        <v>140</v>
      </c>
      <c r="E36" s="7" t="s">
        <v>141</v>
      </c>
      <c r="F36" s="7" t="s">
        <v>138</v>
      </c>
      <c r="G36" s="7" t="s">
        <v>139</v>
      </c>
      <c r="H36" s="7" t="s">
        <v>132</v>
      </c>
      <c r="I36" s="7" t="s">
        <v>140</v>
      </c>
      <c r="J36" s="7" t="s">
        <v>141</v>
      </c>
      <c r="K36" s="7" t="s">
        <v>138</v>
      </c>
    </row>
    <row r="37" spans="1:11" ht="15" thickBot="1" x14ac:dyDescent="0.35">
      <c r="A37" s="6" t="s">
        <v>67</v>
      </c>
      <c r="B37" s="7" t="s">
        <v>139</v>
      </c>
      <c r="C37" s="7" t="s">
        <v>142</v>
      </c>
      <c r="D37" s="7" t="s">
        <v>140</v>
      </c>
      <c r="E37" s="7" t="s">
        <v>141</v>
      </c>
      <c r="F37" s="7" t="s">
        <v>138</v>
      </c>
      <c r="G37" s="7" t="s">
        <v>139</v>
      </c>
      <c r="H37" s="7" t="s">
        <v>132</v>
      </c>
      <c r="I37" s="7" t="s">
        <v>140</v>
      </c>
      <c r="J37" s="7" t="s">
        <v>141</v>
      </c>
      <c r="K37" s="7" t="s">
        <v>138</v>
      </c>
    </row>
    <row r="38" spans="1:11" ht="15" thickBot="1" x14ac:dyDescent="0.35">
      <c r="A38" s="6" t="s">
        <v>68</v>
      </c>
      <c r="B38" s="7" t="s">
        <v>139</v>
      </c>
      <c r="C38" s="7" t="s">
        <v>142</v>
      </c>
      <c r="D38" s="7" t="s">
        <v>66</v>
      </c>
      <c r="E38" s="7" t="s">
        <v>141</v>
      </c>
      <c r="F38" s="7" t="s">
        <v>138</v>
      </c>
      <c r="G38" s="7" t="s">
        <v>139</v>
      </c>
      <c r="H38" s="7" t="s">
        <v>132</v>
      </c>
      <c r="I38" s="7" t="s">
        <v>66</v>
      </c>
      <c r="J38" s="7" t="s">
        <v>141</v>
      </c>
      <c r="K38" s="7" t="s">
        <v>138</v>
      </c>
    </row>
    <row r="39" spans="1:11" ht="15" thickBot="1" x14ac:dyDescent="0.35">
      <c r="A39" s="6" t="s">
        <v>69</v>
      </c>
      <c r="B39" s="7" t="s">
        <v>66</v>
      </c>
      <c r="C39" s="7" t="s">
        <v>142</v>
      </c>
      <c r="D39" s="7" t="s">
        <v>66</v>
      </c>
      <c r="E39" s="7" t="s">
        <v>141</v>
      </c>
      <c r="F39" s="7" t="s">
        <v>138</v>
      </c>
      <c r="G39" s="7" t="s">
        <v>66</v>
      </c>
      <c r="H39" s="7" t="s">
        <v>132</v>
      </c>
      <c r="I39" s="7" t="s">
        <v>66</v>
      </c>
      <c r="J39" s="7" t="s">
        <v>141</v>
      </c>
      <c r="K39" s="7" t="s">
        <v>138</v>
      </c>
    </row>
    <row r="40" spans="1:11" ht="15" thickBot="1" x14ac:dyDescent="0.35">
      <c r="A40" s="6" t="s">
        <v>70</v>
      </c>
      <c r="B40" s="7" t="s">
        <v>66</v>
      </c>
      <c r="C40" s="7" t="s">
        <v>142</v>
      </c>
      <c r="D40" s="7" t="s">
        <v>66</v>
      </c>
      <c r="E40" s="7" t="s">
        <v>141</v>
      </c>
      <c r="F40" s="7" t="s">
        <v>138</v>
      </c>
      <c r="G40" s="7" t="s">
        <v>66</v>
      </c>
      <c r="H40" s="7" t="s">
        <v>132</v>
      </c>
      <c r="I40" s="7" t="s">
        <v>66</v>
      </c>
      <c r="J40" s="7" t="s">
        <v>141</v>
      </c>
      <c r="K40" s="7" t="s">
        <v>138</v>
      </c>
    </row>
    <row r="41" spans="1:11" ht="15" thickBot="1" x14ac:dyDescent="0.35">
      <c r="A41" s="6" t="s">
        <v>71</v>
      </c>
      <c r="B41" s="7" t="s">
        <v>66</v>
      </c>
      <c r="C41" s="7" t="s">
        <v>142</v>
      </c>
      <c r="D41" s="7" t="s">
        <v>66</v>
      </c>
      <c r="E41" s="7" t="s">
        <v>141</v>
      </c>
      <c r="F41" s="7" t="s">
        <v>138</v>
      </c>
      <c r="G41" s="7" t="s">
        <v>66</v>
      </c>
      <c r="H41" s="7" t="s">
        <v>142</v>
      </c>
      <c r="I41" s="7" t="s">
        <v>66</v>
      </c>
      <c r="J41" s="7" t="s">
        <v>141</v>
      </c>
      <c r="K41" s="7" t="s">
        <v>138</v>
      </c>
    </row>
    <row r="42" spans="1:11" ht="15" thickBot="1" x14ac:dyDescent="0.35">
      <c r="A42" s="6" t="s">
        <v>72</v>
      </c>
      <c r="B42" s="7" t="s">
        <v>66</v>
      </c>
      <c r="C42" s="7" t="s">
        <v>142</v>
      </c>
      <c r="D42" s="7" t="s">
        <v>66</v>
      </c>
      <c r="E42" s="7" t="s">
        <v>141</v>
      </c>
      <c r="F42" s="7" t="s">
        <v>138</v>
      </c>
      <c r="G42" s="7" t="s">
        <v>66</v>
      </c>
      <c r="H42" s="7" t="s">
        <v>142</v>
      </c>
      <c r="I42" s="7" t="s">
        <v>66</v>
      </c>
      <c r="J42" s="7" t="s">
        <v>141</v>
      </c>
      <c r="K42" s="7" t="s">
        <v>138</v>
      </c>
    </row>
    <row r="43" spans="1:11" ht="15" thickBot="1" x14ac:dyDescent="0.35">
      <c r="A43" s="6" t="s">
        <v>73</v>
      </c>
      <c r="B43" s="7" t="s">
        <v>66</v>
      </c>
      <c r="C43" s="7" t="s">
        <v>142</v>
      </c>
      <c r="D43" s="7" t="s">
        <v>66</v>
      </c>
      <c r="E43" s="7" t="s">
        <v>66</v>
      </c>
      <c r="F43" s="7" t="s">
        <v>138</v>
      </c>
      <c r="G43" s="7" t="s">
        <v>66</v>
      </c>
      <c r="H43" s="7" t="s">
        <v>142</v>
      </c>
      <c r="I43" s="7" t="s">
        <v>66</v>
      </c>
      <c r="J43" s="7" t="s">
        <v>66</v>
      </c>
      <c r="K43" s="7" t="s">
        <v>138</v>
      </c>
    </row>
    <row r="44" spans="1:11" ht="15" thickBot="1" x14ac:dyDescent="0.35">
      <c r="A44" s="6" t="s">
        <v>74</v>
      </c>
      <c r="B44" s="7" t="s">
        <v>66</v>
      </c>
      <c r="C44" s="7" t="s">
        <v>66</v>
      </c>
      <c r="D44" s="7" t="s">
        <v>66</v>
      </c>
      <c r="E44" s="7" t="s">
        <v>66</v>
      </c>
      <c r="F44" s="7" t="s">
        <v>66</v>
      </c>
      <c r="G44" s="7" t="s">
        <v>66</v>
      </c>
      <c r="H44" s="7" t="s">
        <v>66</v>
      </c>
      <c r="I44" s="7" t="s">
        <v>66</v>
      </c>
      <c r="J44" s="7" t="s">
        <v>66</v>
      </c>
      <c r="K44" s="7" t="s">
        <v>66</v>
      </c>
    </row>
    <row r="45" spans="1:11" ht="15" thickBot="1" x14ac:dyDescent="0.35">
      <c r="A45" s="6" t="s">
        <v>75</v>
      </c>
      <c r="B45" s="7" t="s">
        <v>66</v>
      </c>
      <c r="C45" s="7" t="s">
        <v>66</v>
      </c>
      <c r="D45" s="7" t="s">
        <v>66</v>
      </c>
      <c r="E45" s="7" t="s">
        <v>66</v>
      </c>
      <c r="F45" s="7" t="s">
        <v>66</v>
      </c>
      <c r="G45" s="7" t="s">
        <v>66</v>
      </c>
      <c r="H45" s="7" t="s">
        <v>66</v>
      </c>
      <c r="I45" s="7" t="s">
        <v>66</v>
      </c>
      <c r="J45" s="7" t="s">
        <v>66</v>
      </c>
      <c r="K45" s="7" t="s">
        <v>66</v>
      </c>
    </row>
    <row r="46" spans="1:11" ht="15" thickBot="1" x14ac:dyDescent="0.35">
      <c r="A46" s="6" t="s">
        <v>76</v>
      </c>
      <c r="B46" s="7" t="s">
        <v>66</v>
      </c>
      <c r="C46" s="7" t="s">
        <v>66</v>
      </c>
      <c r="D46" s="7" t="s">
        <v>66</v>
      </c>
      <c r="E46" s="7" t="s">
        <v>66</v>
      </c>
      <c r="F46" s="7" t="s">
        <v>66</v>
      </c>
      <c r="G46" s="7" t="s">
        <v>66</v>
      </c>
      <c r="H46" s="7" t="s">
        <v>66</v>
      </c>
      <c r="I46" s="7" t="s">
        <v>66</v>
      </c>
      <c r="J46" s="7" t="s">
        <v>66</v>
      </c>
      <c r="K46" s="7" t="s">
        <v>66</v>
      </c>
    </row>
    <row r="47" spans="1:11" ht="15" thickBot="1" x14ac:dyDescent="0.35">
      <c r="A47" s="6" t="s">
        <v>77</v>
      </c>
      <c r="B47" s="7" t="s">
        <v>66</v>
      </c>
      <c r="C47" s="7" t="s">
        <v>66</v>
      </c>
      <c r="D47" s="7" t="s">
        <v>66</v>
      </c>
      <c r="E47" s="7" t="s">
        <v>66</v>
      </c>
      <c r="F47" s="7" t="s">
        <v>66</v>
      </c>
      <c r="G47" s="7" t="s">
        <v>66</v>
      </c>
      <c r="H47" s="7" t="s">
        <v>66</v>
      </c>
      <c r="I47" s="7" t="s">
        <v>66</v>
      </c>
      <c r="J47" s="7" t="s">
        <v>66</v>
      </c>
      <c r="K47" s="7" t="s">
        <v>66</v>
      </c>
    </row>
    <row r="48" spans="1:11" ht="15" thickBot="1" x14ac:dyDescent="0.35">
      <c r="A48" s="6" t="s">
        <v>78</v>
      </c>
      <c r="B48" s="7" t="s">
        <v>66</v>
      </c>
      <c r="C48" s="7" t="s">
        <v>66</v>
      </c>
      <c r="D48" s="7" t="s">
        <v>66</v>
      </c>
      <c r="E48" s="7" t="s">
        <v>66</v>
      </c>
      <c r="F48" s="7" t="s">
        <v>66</v>
      </c>
      <c r="G48" s="7" t="s">
        <v>66</v>
      </c>
      <c r="H48" s="7" t="s">
        <v>66</v>
      </c>
      <c r="I48" s="7" t="s">
        <v>66</v>
      </c>
      <c r="J48" s="7" t="s">
        <v>66</v>
      </c>
      <c r="K48" s="7" t="s">
        <v>66</v>
      </c>
    </row>
    <row r="49" spans="1:24" ht="15" thickBot="1" x14ac:dyDescent="0.35">
      <c r="A49" s="6" t="s">
        <v>79</v>
      </c>
      <c r="B49" s="7" t="s">
        <v>66</v>
      </c>
      <c r="C49" s="7" t="s">
        <v>66</v>
      </c>
      <c r="D49" s="7" t="s">
        <v>66</v>
      </c>
      <c r="E49" s="7" t="s">
        <v>66</v>
      </c>
      <c r="F49" s="7" t="s">
        <v>66</v>
      </c>
      <c r="G49" s="7" t="s">
        <v>66</v>
      </c>
      <c r="H49" s="7" t="s">
        <v>66</v>
      </c>
      <c r="I49" s="7" t="s">
        <v>66</v>
      </c>
      <c r="J49" s="7" t="s">
        <v>66</v>
      </c>
      <c r="K49" s="7" t="s">
        <v>66</v>
      </c>
    </row>
    <row r="50" spans="1:24" ht="15" thickBot="1" x14ac:dyDescent="0.35">
      <c r="A50" s="6" t="s">
        <v>80</v>
      </c>
      <c r="B50" s="7" t="s">
        <v>66</v>
      </c>
      <c r="C50" s="7" t="s">
        <v>66</v>
      </c>
      <c r="D50" s="7" t="s">
        <v>66</v>
      </c>
      <c r="E50" s="7" t="s">
        <v>66</v>
      </c>
      <c r="F50" s="7" t="s">
        <v>66</v>
      </c>
      <c r="G50" s="7" t="s">
        <v>66</v>
      </c>
      <c r="H50" s="7" t="s">
        <v>66</v>
      </c>
      <c r="I50" s="7" t="s">
        <v>66</v>
      </c>
      <c r="J50" s="7" t="s">
        <v>66</v>
      </c>
      <c r="K50" s="7" t="s">
        <v>66</v>
      </c>
    </row>
    <row r="51" spans="1:24" ht="15" thickBot="1" x14ac:dyDescent="0.35">
      <c r="A51" s="6" t="s">
        <v>81</v>
      </c>
      <c r="B51" s="7" t="s">
        <v>66</v>
      </c>
      <c r="C51" s="7" t="s">
        <v>66</v>
      </c>
      <c r="D51" s="7" t="s">
        <v>66</v>
      </c>
      <c r="E51" s="7" t="s">
        <v>66</v>
      </c>
      <c r="F51" s="7" t="s">
        <v>66</v>
      </c>
      <c r="G51" s="7" t="s">
        <v>66</v>
      </c>
      <c r="H51" s="7" t="s">
        <v>66</v>
      </c>
      <c r="I51" s="7" t="s">
        <v>66</v>
      </c>
      <c r="J51" s="7" t="s">
        <v>66</v>
      </c>
      <c r="K51" s="7" t="s">
        <v>66</v>
      </c>
    </row>
    <row r="52" spans="1:24" ht="15" thickBot="1" x14ac:dyDescent="0.35">
      <c r="A52" s="6" t="s">
        <v>82</v>
      </c>
      <c r="B52" s="7" t="s">
        <v>66</v>
      </c>
      <c r="C52" s="7" t="s">
        <v>66</v>
      </c>
      <c r="D52" s="7" t="s">
        <v>66</v>
      </c>
      <c r="E52" s="7" t="s">
        <v>66</v>
      </c>
      <c r="F52" s="7" t="s">
        <v>66</v>
      </c>
      <c r="G52" s="7" t="s">
        <v>66</v>
      </c>
      <c r="H52" s="7" t="s">
        <v>66</v>
      </c>
      <c r="I52" s="7" t="s">
        <v>66</v>
      </c>
      <c r="J52" s="7" t="s">
        <v>66</v>
      </c>
      <c r="K52" s="7" t="s">
        <v>66</v>
      </c>
    </row>
    <row r="53" spans="1:24" ht="15" thickBot="1" x14ac:dyDescent="0.35">
      <c r="A53" s="6" t="s">
        <v>83</v>
      </c>
      <c r="B53" s="7" t="s">
        <v>66</v>
      </c>
      <c r="C53" s="7" t="s">
        <v>66</v>
      </c>
      <c r="D53" s="7" t="s">
        <v>66</v>
      </c>
      <c r="E53" s="7" t="s">
        <v>66</v>
      </c>
      <c r="F53" s="7" t="s">
        <v>66</v>
      </c>
      <c r="G53" s="7" t="s">
        <v>66</v>
      </c>
      <c r="H53" s="7" t="s">
        <v>66</v>
      </c>
      <c r="I53" s="7" t="s">
        <v>66</v>
      </c>
      <c r="J53" s="7" t="s">
        <v>66</v>
      </c>
      <c r="K53" s="7" t="s">
        <v>66</v>
      </c>
    </row>
    <row r="54" spans="1:24" ht="15" thickBot="1" x14ac:dyDescent="0.35">
      <c r="A54" s="6" t="s">
        <v>84</v>
      </c>
      <c r="B54" s="7" t="s">
        <v>66</v>
      </c>
      <c r="C54" s="7" t="s">
        <v>66</v>
      </c>
      <c r="D54" s="7" t="s">
        <v>66</v>
      </c>
      <c r="E54" s="7" t="s">
        <v>66</v>
      </c>
      <c r="F54" s="7" t="s">
        <v>66</v>
      </c>
      <c r="G54" s="7" t="s">
        <v>66</v>
      </c>
      <c r="H54" s="7" t="s">
        <v>66</v>
      </c>
      <c r="I54" s="7" t="s">
        <v>66</v>
      </c>
      <c r="J54" s="7" t="s">
        <v>66</v>
      </c>
      <c r="K54" s="7" t="s">
        <v>66</v>
      </c>
    </row>
    <row r="55" spans="1:24" ht="15" thickBot="1" x14ac:dyDescent="0.35">
      <c r="A55" s="6" t="s">
        <v>85</v>
      </c>
      <c r="B55" s="7" t="s">
        <v>66</v>
      </c>
      <c r="C55" s="7" t="s">
        <v>66</v>
      </c>
      <c r="D55" s="7" t="s">
        <v>66</v>
      </c>
      <c r="E55" s="7" t="s">
        <v>66</v>
      </c>
      <c r="F55" s="7" t="s">
        <v>66</v>
      </c>
      <c r="G55" s="7" t="s">
        <v>66</v>
      </c>
      <c r="H55" s="7" t="s">
        <v>66</v>
      </c>
      <c r="I55" s="7" t="s">
        <v>66</v>
      </c>
      <c r="J55" s="7" t="s">
        <v>66</v>
      </c>
      <c r="K55" s="7" t="s">
        <v>66</v>
      </c>
    </row>
    <row r="56" spans="1:24" ht="15" thickBot="1" x14ac:dyDescent="0.35">
      <c r="A56" s="6" t="s">
        <v>86</v>
      </c>
      <c r="B56" s="7" t="s">
        <v>66</v>
      </c>
      <c r="C56" s="7" t="s">
        <v>66</v>
      </c>
      <c r="D56" s="7" t="s">
        <v>66</v>
      </c>
      <c r="E56" s="7" t="s">
        <v>66</v>
      </c>
      <c r="F56" s="7" t="s">
        <v>66</v>
      </c>
      <c r="G56" s="7" t="s">
        <v>66</v>
      </c>
      <c r="H56" s="7" t="s">
        <v>66</v>
      </c>
      <c r="I56" s="7" t="s">
        <v>66</v>
      </c>
      <c r="J56" s="7" t="s">
        <v>66</v>
      </c>
      <c r="K56" s="7" t="s">
        <v>66</v>
      </c>
    </row>
    <row r="57" spans="1:24" ht="15" thickBot="1" x14ac:dyDescent="0.35">
      <c r="A57" s="6" t="s">
        <v>87</v>
      </c>
      <c r="B57" s="7" t="s">
        <v>66</v>
      </c>
      <c r="C57" s="7" t="s">
        <v>66</v>
      </c>
      <c r="D57" s="7" t="s">
        <v>66</v>
      </c>
      <c r="E57" s="7" t="s">
        <v>66</v>
      </c>
      <c r="F57" s="7" t="s">
        <v>66</v>
      </c>
      <c r="G57" s="7" t="s">
        <v>66</v>
      </c>
      <c r="H57" s="7" t="s">
        <v>66</v>
      </c>
      <c r="I57" s="7" t="s">
        <v>66</v>
      </c>
      <c r="J57" s="7" t="s">
        <v>66</v>
      </c>
      <c r="K57" s="7" t="s">
        <v>66</v>
      </c>
    </row>
    <row r="58" spans="1:24" ht="18.600000000000001" thickBot="1" x14ac:dyDescent="0.35">
      <c r="A58" s="2"/>
      <c r="N58">
        <v>7</v>
      </c>
      <c r="O58">
        <v>8</v>
      </c>
      <c r="P58">
        <v>9</v>
      </c>
      <c r="Q58">
        <v>10</v>
      </c>
      <c r="R58">
        <v>11</v>
      </c>
    </row>
    <row r="59" spans="1:24" ht="15" thickBot="1" x14ac:dyDescent="0.35">
      <c r="A59" s="6" t="s">
        <v>88</v>
      </c>
      <c r="B59" s="6" t="s">
        <v>29</v>
      </c>
      <c r="C59" s="6" t="s">
        <v>30</v>
      </c>
      <c r="D59" s="6" t="s">
        <v>31</v>
      </c>
      <c r="E59" s="6" t="s">
        <v>32</v>
      </c>
      <c r="F59" s="6" t="s">
        <v>33</v>
      </c>
      <c r="G59" s="6" t="s">
        <v>34</v>
      </c>
      <c r="H59" s="6" t="s">
        <v>35</v>
      </c>
      <c r="I59" s="6" t="s">
        <v>36</v>
      </c>
      <c r="J59" s="6" t="s">
        <v>37</v>
      </c>
      <c r="K59" s="6" t="s">
        <v>38</v>
      </c>
      <c r="N59" t="str">
        <f>G59</f>
        <v>X(A6)</v>
      </c>
      <c r="O59" t="str">
        <f t="shared" ref="O59:R59" si="0">H59</f>
        <v>X(A7)</v>
      </c>
      <c r="P59" t="str">
        <f t="shared" si="0"/>
        <v>X(A8)</v>
      </c>
      <c r="Q59" t="str">
        <f t="shared" si="0"/>
        <v>X(A9)</v>
      </c>
      <c r="R59" t="str">
        <f t="shared" si="0"/>
        <v>X(A10)</v>
      </c>
      <c r="T59" t="str">
        <f>B59</f>
        <v>X(A1)</v>
      </c>
      <c r="U59" t="str">
        <f t="shared" ref="U59:X59" si="1">C59</f>
        <v>X(A2)</v>
      </c>
      <c r="V59" t="str">
        <f t="shared" si="1"/>
        <v>X(A3)</v>
      </c>
      <c r="W59" t="str">
        <f t="shared" si="1"/>
        <v>X(A4)</v>
      </c>
      <c r="X59" t="str">
        <f t="shared" si="1"/>
        <v>X(A5)</v>
      </c>
    </row>
    <row r="60" spans="1:24" ht="15" thickBot="1" x14ac:dyDescent="0.35">
      <c r="A60" s="6">
        <v>1</v>
      </c>
      <c r="B60" s="7">
        <v>114281.8</v>
      </c>
      <c r="C60" s="7">
        <v>50280.9</v>
      </c>
      <c r="D60" s="7">
        <v>260163.1</v>
      </c>
      <c r="E60" s="7">
        <v>48017.599999999999</v>
      </c>
      <c r="F60" s="7">
        <v>136571</v>
      </c>
      <c r="G60" s="7">
        <v>114281.8</v>
      </c>
      <c r="H60" s="7">
        <v>50280.9</v>
      </c>
      <c r="I60" s="7">
        <v>223156.1</v>
      </c>
      <c r="J60" s="7">
        <v>48017.599999999999</v>
      </c>
      <c r="K60" s="7">
        <v>136571</v>
      </c>
      <c r="M60" s="12">
        <v>24</v>
      </c>
      <c r="N60">
        <f>VLOOKUP($M60,$A$60:$K$83,N$58,0)</f>
        <v>0</v>
      </c>
      <c r="O60">
        <f t="shared" ref="O60:R83" si="2">VLOOKUP($M60,$A$60:$K$83,O$58,0)</f>
        <v>0</v>
      </c>
      <c r="P60">
        <f t="shared" si="2"/>
        <v>0</v>
      </c>
      <c r="Q60">
        <f t="shared" si="2"/>
        <v>0</v>
      </c>
      <c r="R60">
        <f t="shared" si="2"/>
        <v>0</v>
      </c>
      <c r="T60">
        <f>B60+N60</f>
        <v>114281.8</v>
      </c>
      <c r="U60">
        <f t="shared" ref="U60:X83" si="3">C60+O60</f>
        <v>50280.9</v>
      </c>
      <c r="V60">
        <f t="shared" si="3"/>
        <v>260163.1</v>
      </c>
      <c r="W60">
        <f t="shared" si="3"/>
        <v>48017.599999999999</v>
      </c>
      <c r="X60">
        <f t="shared" si="3"/>
        <v>136571</v>
      </c>
    </row>
    <row r="61" spans="1:24" ht="15" thickBot="1" x14ac:dyDescent="0.35">
      <c r="A61" s="6">
        <v>2</v>
      </c>
      <c r="B61" s="7">
        <v>114281.8</v>
      </c>
      <c r="C61" s="7">
        <v>50280.9</v>
      </c>
      <c r="D61" s="7">
        <v>186860.7</v>
      </c>
      <c r="E61" s="7">
        <v>48017.599999999999</v>
      </c>
      <c r="F61" s="7">
        <v>130425.60000000001</v>
      </c>
      <c r="G61" s="7">
        <v>114281.8</v>
      </c>
      <c r="H61" s="7">
        <v>50280.9</v>
      </c>
      <c r="I61" s="7">
        <v>186860.7</v>
      </c>
      <c r="J61" s="7">
        <v>48017.599999999999</v>
      </c>
      <c r="K61" s="7">
        <v>130425.60000000001</v>
      </c>
      <c r="M61" s="12">
        <v>23</v>
      </c>
      <c r="N61">
        <f t="shared" ref="N61:N76" si="4">VLOOKUP($M61,$A$60:$K$83,N$58,0)</f>
        <v>0</v>
      </c>
      <c r="O61">
        <f t="shared" si="2"/>
        <v>0</v>
      </c>
      <c r="P61">
        <f t="shared" si="2"/>
        <v>0</v>
      </c>
      <c r="Q61">
        <f t="shared" si="2"/>
        <v>0</v>
      </c>
      <c r="R61">
        <f t="shared" si="2"/>
        <v>0</v>
      </c>
      <c r="T61">
        <f t="shared" ref="T61:T83" si="5">B61+N61</f>
        <v>114281.8</v>
      </c>
      <c r="U61">
        <f t="shared" si="3"/>
        <v>50280.9</v>
      </c>
      <c r="V61">
        <f t="shared" si="3"/>
        <v>186860.7</v>
      </c>
      <c r="W61">
        <f t="shared" si="3"/>
        <v>48017.599999999999</v>
      </c>
      <c r="X61">
        <f t="shared" si="3"/>
        <v>130425.60000000001</v>
      </c>
    </row>
    <row r="62" spans="1:24" ht="15" thickBot="1" x14ac:dyDescent="0.35">
      <c r="A62" s="6">
        <v>3</v>
      </c>
      <c r="B62" s="7">
        <v>34238.199999999997</v>
      </c>
      <c r="C62" s="7">
        <v>50280.9</v>
      </c>
      <c r="D62" s="7">
        <v>78290.899999999994</v>
      </c>
      <c r="E62" s="7">
        <v>3787.3</v>
      </c>
      <c r="F62" s="7">
        <v>130425.60000000001</v>
      </c>
      <c r="G62" s="7">
        <v>34238.199999999997</v>
      </c>
      <c r="H62" s="7">
        <v>50280.9</v>
      </c>
      <c r="I62" s="7">
        <v>78290.899999999994</v>
      </c>
      <c r="J62" s="7">
        <v>3787.3</v>
      </c>
      <c r="K62" s="7">
        <v>130425.60000000001</v>
      </c>
      <c r="M62" s="12">
        <v>22</v>
      </c>
      <c r="N62">
        <f t="shared" si="4"/>
        <v>0</v>
      </c>
      <c r="O62">
        <f t="shared" si="2"/>
        <v>0</v>
      </c>
      <c r="P62">
        <f t="shared" si="2"/>
        <v>0</v>
      </c>
      <c r="Q62">
        <f t="shared" si="2"/>
        <v>0</v>
      </c>
      <c r="R62">
        <f t="shared" si="2"/>
        <v>0</v>
      </c>
      <c r="T62">
        <f t="shared" si="5"/>
        <v>34238.199999999997</v>
      </c>
      <c r="U62">
        <f t="shared" si="3"/>
        <v>50280.9</v>
      </c>
      <c r="V62">
        <f t="shared" si="3"/>
        <v>78290.899999999994</v>
      </c>
      <c r="W62">
        <f t="shared" si="3"/>
        <v>3787.3</v>
      </c>
      <c r="X62">
        <f t="shared" si="3"/>
        <v>130425.60000000001</v>
      </c>
    </row>
    <row r="63" spans="1:24" ht="15" thickBot="1" x14ac:dyDescent="0.35">
      <c r="A63" s="6">
        <v>4</v>
      </c>
      <c r="B63" s="7">
        <v>34238.199999999997</v>
      </c>
      <c r="C63" s="7">
        <v>13273.9</v>
      </c>
      <c r="D63" s="7">
        <v>78290.899999999994</v>
      </c>
      <c r="E63" s="7">
        <v>3787.3</v>
      </c>
      <c r="F63" s="7">
        <v>130425.60000000001</v>
      </c>
      <c r="G63" s="7">
        <v>34238.199999999997</v>
      </c>
      <c r="H63" s="7">
        <v>50280.9</v>
      </c>
      <c r="I63" s="7">
        <v>78290.899999999994</v>
      </c>
      <c r="J63" s="7">
        <v>3787.3</v>
      </c>
      <c r="K63" s="7">
        <v>130425.60000000001</v>
      </c>
      <c r="M63" s="12">
        <v>21</v>
      </c>
      <c r="N63">
        <f t="shared" si="4"/>
        <v>0</v>
      </c>
      <c r="O63">
        <f t="shared" si="2"/>
        <v>0</v>
      </c>
      <c r="P63">
        <f t="shared" si="2"/>
        <v>0</v>
      </c>
      <c r="Q63">
        <f t="shared" si="2"/>
        <v>0</v>
      </c>
      <c r="R63">
        <f t="shared" si="2"/>
        <v>0</v>
      </c>
      <c r="T63">
        <f t="shared" si="5"/>
        <v>34238.199999999997</v>
      </c>
      <c r="U63">
        <f t="shared" si="3"/>
        <v>13273.9</v>
      </c>
      <c r="V63">
        <f t="shared" si="3"/>
        <v>78290.899999999994</v>
      </c>
      <c r="W63">
        <f t="shared" si="3"/>
        <v>3787.3</v>
      </c>
      <c r="X63">
        <f t="shared" si="3"/>
        <v>130425.60000000001</v>
      </c>
    </row>
    <row r="64" spans="1:24" ht="15" thickBot="1" x14ac:dyDescent="0.35">
      <c r="A64" s="6">
        <v>5</v>
      </c>
      <c r="B64" s="7">
        <v>34238.199999999997</v>
      </c>
      <c r="C64" s="7">
        <v>13273.9</v>
      </c>
      <c r="D64" s="7">
        <v>0</v>
      </c>
      <c r="E64" s="7">
        <v>3787.3</v>
      </c>
      <c r="F64" s="7">
        <v>130425.60000000001</v>
      </c>
      <c r="G64" s="7">
        <v>34238.199999999997</v>
      </c>
      <c r="H64" s="7">
        <v>50280.9</v>
      </c>
      <c r="I64" s="7">
        <v>0</v>
      </c>
      <c r="J64" s="7">
        <v>3787.3</v>
      </c>
      <c r="K64" s="7">
        <v>130425.60000000001</v>
      </c>
      <c r="M64" s="12">
        <v>20</v>
      </c>
      <c r="N64">
        <f t="shared" si="4"/>
        <v>0</v>
      </c>
      <c r="O64">
        <f t="shared" si="2"/>
        <v>0</v>
      </c>
      <c r="P64">
        <f t="shared" si="2"/>
        <v>0</v>
      </c>
      <c r="Q64">
        <f t="shared" si="2"/>
        <v>0</v>
      </c>
      <c r="R64">
        <f t="shared" si="2"/>
        <v>0</v>
      </c>
      <c r="T64">
        <f t="shared" si="5"/>
        <v>34238.199999999997</v>
      </c>
      <c r="U64">
        <f t="shared" si="3"/>
        <v>13273.9</v>
      </c>
      <c r="V64">
        <f t="shared" si="3"/>
        <v>0</v>
      </c>
      <c r="W64">
        <f t="shared" si="3"/>
        <v>3787.3</v>
      </c>
      <c r="X64">
        <f t="shared" si="3"/>
        <v>130425.60000000001</v>
      </c>
    </row>
    <row r="65" spans="1:24" ht="15" thickBot="1" x14ac:dyDescent="0.35">
      <c r="A65" s="6">
        <v>6</v>
      </c>
      <c r="B65" s="7">
        <v>0</v>
      </c>
      <c r="C65" s="7">
        <v>13273.9</v>
      </c>
      <c r="D65" s="7">
        <v>0</v>
      </c>
      <c r="E65" s="7">
        <v>3787.3</v>
      </c>
      <c r="F65" s="7">
        <v>130425.60000000001</v>
      </c>
      <c r="G65" s="7">
        <v>0</v>
      </c>
      <c r="H65" s="7">
        <v>50280.9</v>
      </c>
      <c r="I65" s="7">
        <v>0</v>
      </c>
      <c r="J65" s="7">
        <v>3787.3</v>
      </c>
      <c r="K65" s="7">
        <v>130425.60000000001</v>
      </c>
      <c r="M65" s="12">
        <v>19</v>
      </c>
      <c r="N65">
        <f t="shared" si="4"/>
        <v>0</v>
      </c>
      <c r="O65">
        <f t="shared" si="2"/>
        <v>0</v>
      </c>
      <c r="P65">
        <f t="shared" si="2"/>
        <v>0</v>
      </c>
      <c r="Q65">
        <f t="shared" si="2"/>
        <v>0</v>
      </c>
      <c r="R65">
        <f t="shared" si="2"/>
        <v>0</v>
      </c>
      <c r="T65">
        <f t="shared" si="5"/>
        <v>0</v>
      </c>
      <c r="U65">
        <f t="shared" si="3"/>
        <v>13273.9</v>
      </c>
      <c r="V65">
        <f t="shared" si="3"/>
        <v>0</v>
      </c>
      <c r="W65">
        <f t="shared" si="3"/>
        <v>3787.3</v>
      </c>
      <c r="X65">
        <f t="shared" si="3"/>
        <v>130425.60000000001</v>
      </c>
    </row>
    <row r="66" spans="1:24" ht="15" thickBot="1" x14ac:dyDescent="0.35">
      <c r="A66" s="6">
        <v>7</v>
      </c>
      <c r="B66" s="7">
        <v>0</v>
      </c>
      <c r="C66" s="7">
        <v>13273.9</v>
      </c>
      <c r="D66" s="7">
        <v>0</v>
      </c>
      <c r="E66" s="7">
        <v>3787.3</v>
      </c>
      <c r="F66" s="7">
        <v>130425.60000000001</v>
      </c>
      <c r="G66" s="7">
        <v>0</v>
      </c>
      <c r="H66" s="7">
        <v>50280.9</v>
      </c>
      <c r="I66" s="7">
        <v>0</v>
      </c>
      <c r="J66" s="7">
        <v>3787.3</v>
      </c>
      <c r="K66" s="7">
        <v>130425.60000000001</v>
      </c>
      <c r="M66" s="12">
        <v>18</v>
      </c>
      <c r="N66">
        <f t="shared" si="4"/>
        <v>0</v>
      </c>
      <c r="O66">
        <f t="shared" si="2"/>
        <v>0</v>
      </c>
      <c r="P66">
        <f t="shared" si="2"/>
        <v>0</v>
      </c>
      <c r="Q66">
        <f t="shared" si="2"/>
        <v>0</v>
      </c>
      <c r="R66">
        <f t="shared" si="2"/>
        <v>0</v>
      </c>
      <c r="T66">
        <f t="shared" si="5"/>
        <v>0</v>
      </c>
      <c r="U66">
        <f t="shared" si="3"/>
        <v>13273.9</v>
      </c>
      <c r="V66">
        <f t="shared" si="3"/>
        <v>0</v>
      </c>
      <c r="W66">
        <f t="shared" si="3"/>
        <v>3787.3</v>
      </c>
      <c r="X66">
        <f t="shared" si="3"/>
        <v>130425.60000000001</v>
      </c>
    </row>
    <row r="67" spans="1:24" ht="15" thickBot="1" x14ac:dyDescent="0.35">
      <c r="A67" s="6">
        <v>8</v>
      </c>
      <c r="B67" s="7">
        <v>0</v>
      </c>
      <c r="C67" s="7">
        <v>13273.9</v>
      </c>
      <c r="D67" s="7">
        <v>0</v>
      </c>
      <c r="E67" s="7">
        <v>3787.3</v>
      </c>
      <c r="F67" s="7">
        <v>130425.60000000001</v>
      </c>
      <c r="G67" s="7">
        <v>0</v>
      </c>
      <c r="H67" s="7">
        <v>13273.9</v>
      </c>
      <c r="I67" s="7">
        <v>0</v>
      </c>
      <c r="J67" s="7">
        <v>3787.3</v>
      </c>
      <c r="K67" s="7">
        <v>130425.60000000001</v>
      </c>
      <c r="M67" s="12">
        <v>17</v>
      </c>
      <c r="N67">
        <f t="shared" si="4"/>
        <v>0</v>
      </c>
      <c r="O67">
        <f t="shared" si="2"/>
        <v>0</v>
      </c>
      <c r="P67">
        <f t="shared" si="2"/>
        <v>0</v>
      </c>
      <c r="Q67">
        <f t="shared" si="2"/>
        <v>0</v>
      </c>
      <c r="R67">
        <f t="shared" si="2"/>
        <v>0</v>
      </c>
      <c r="T67">
        <f t="shared" si="5"/>
        <v>0</v>
      </c>
      <c r="U67">
        <f t="shared" si="3"/>
        <v>13273.9</v>
      </c>
      <c r="V67">
        <f t="shared" si="3"/>
        <v>0</v>
      </c>
      <c r="W67">
        <f t="shared" si="3"/>
        <v>3787.3</v>
      </c>
      <c r="X67">
        <f t="shared" si="3"/>
        <v>130425.60000000001</v>
      </c>
    </row>
    <row r="68" spans="1:24" ht="15" thickBot="1" x14ac:dyDescent="0.35">
      <c r="A68" s="6">
        <v>9</v>
      </c>
      <c r="B68" s="7">
        <v>0</v>
      </c>
      <c r="C68" s="7">
        <v>13273.9</v>
      </c>
      <c r="D68" s="7">
        <v>0</v>
      </c>
      <c r="E68" s="7">
        <v>3787.3</v>
      </c>
      <c r="F68" s="7">
        <v>130425.60000000001</v>
      </c>
      <c r="G68" s="7">
        <v>0</v>
      </c>
      <c r="H68" s="7">
        <v>13273.9</v>
      </c>
      <c r="I68" s="7">
        <v>0</v>
      </c>
      <c r="J68" s="7">
        <v>3787.3</v>
      </c>
      <c r="K68" s="7">
        <v>130425.60000000001</v>
      </c>
      <c r="M68" s="12">
        <v>16</v>
      </c>
      <c r="N68">
        <f t="shared" si="4"/>
        <v>0</v>
      </c>
      <c r="O68">
        <f t="shared" si="2"/>
        <v>0</v>
      </c>
      <c r="P68">
        <f t="shared" si="2"/>
        <v>0</v>
      </c>
      <c r="Q68">
        <f t="shared" si="2"/>
        <v>0</v>
      </c>
      <c r="R68">
        <f t="shared" si="2"/>
        <v>0</v>
      </c>
      <c r="T68">
        <f t="shared" si="5"/>
        <v>0</v>
      </c>
      <c r="U68">
        <f t="shared" si="3"/>
        <v>13273.9</v>
      </c>
      <c r="V68">
        <f t="shared" si="3"/>
        <v>0</v>
      </c>
      <c r="W68">
        <f t="shared" si="3"/>
        <v>3787.3</v>
      </c>
      <c r="X68">
        <f t="shared" si="3"/>
        <v>130425.60000000001</v>
      </c>
    </row>
    <row r="69" spans="1:24" ht="15" thickBot="1" x14ac:dyDescent="0.35">
      <c r="A69" s="6">
        <v>10</v>
      </c>
      <c r="B69" s="7">
        <v>0</v>
      </c>
      <c r="C69" s="7">
        <v>13273.9</v>
      </c>
      <c r="D69" s="7">
        <v>0</v>
      </c>
      <c r="E69" s="7">
        <v>0</v>
      </c>
      <c r="F69" s="7">
        <v>130425.60000000001</v>
      </c>
      <c r="G69" s="7">
        <v>0</v>
      </c>
      <c r="H69" s="7">
        <v>13273.9</v>
      </c>
      <c r="I69" s="7">
        <v>0</v>
      </c>
      <c r="J69" s="7">
        <v>0</v>
      </c>
      <c r="K69" s="7">
        <v>130425.60000000001</v>
      </c>
      <c r="M69" s="12">
        <v>15</v>
      </c>
      <c r="N69">
        <f t="shared" si="4"/>
        <v>0</v>
      </c>
      <c r="O69">
        <f t="shared" si="2"/>
        <v>0</v>
      </c>
      <c r="P69">
        <f t="shared" si="2"/>
        <v>0</v>
      </c>
      <c r="Q69">
        <f t="shared" si="2"/>
        <v>0</v>
      </c>
      <c r="R69">
        <f t="shared" si="2"/>
        <v>0</v>
      </c>
      <c r="T69">
        <f t="shared" si="5"/>
        <v>0</v>
      </c>
      <c r="U69">
        <f t="shared" si="3"/>
        <v>13273.9</v>
      </c>
      <c r="V69">
        <f t="shared" si="3"/>
        <v>0</v>
      </c>
      <c r="W69">
        <f t="shared" si="3"/>
        <v>0</v>
      </c>
      <c r="X69">
        <f t="shared" si="3"/>
        <v>130425.60000000001</v>
      </c>
    </row>
    <row r="70" spans="1:24" ht="15" thickBot="1" x14ac:dyDescent="0.35">
      <c r="A70" s="6">
        <v>11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M70" s="12">
        <v>14</v>
      </c>
      <c r="N70">
        <f t="shared" si="4"/>
        <v>0</v>
      </c>
      <c r="O70">
        <f t="shared" si="2"/>
        <v>0</v>
      </c>
      <c r="P70">
        <f t="shared" si="2"/>
        <v>0</v>
      </c>
      <c r="Q70">
        <f t="shared" si="2"/>
        <v>0</v>
      </c>
      <c r="R70">
        <f t="shared" si="2"/>
        <v>0</v>
      </c>
      <c r="T70">
        <f t="shared" si="5"/>
        <v>0</v>
      </c>
      <c r="U70">
        <f t="shared" si="3"/>
        <v>0</v>
      </c>
      <c r="V70">
        <f t="shared" si="3"/>
        <v>0</v>
      </c>
      <c r="W70">
        <f t="shared" si="3"/>
        <v>0</v>
      </c>
      <c r="X70">
        <f t="shared" si="3"/>
        <v>0</v>
      </c>
    </row>
    <row r="71" spans="1:24" ht="15" thickBot="1" x14ac:dyDescent="0.35">
      <c r="A71" s="6">
        <v>12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M71" s="12">
        <v>13</v>
      </c>
      <c r="N71">
        <f t="shared" si="4"/>
        <v>0</v>
      </c>
      <c r="O71">
        <f t="shared" si="2"/>
        <v>0</v>
      </c>
      <c r="P71">
        <f t="shared" si="2"/>
        <v>0</v>
      </c>
      <c r="Q71">
        <f t="shared" si="2"/>
        <v>0</v>
      </c>
      <c r="R71">
        <f t="shared" si="2"/>
        <v>0</v>
      </c>
      <c r="T71">
        <f t="shared" si="5"/>
        <v>0</v>
      </c>
      <c r="U71">
        <f t="shared" si="3"/>
        <v>0</v>
      </c>
      <c r="V71">
        <f t="shared" si="3"/>
        <v>0</v>
      </c>
      <c r="W71">
        <f t="shared" si="3"/>
        <v>0</v>
      </c>
      <c r="X71">
        <f t="shared" si="3"/>
        <v>0</v>
      </c>
    </row>
    <row r="72" spans="1:24" ht="15" thickBot="1" x14ac:dyDescent="0.35">
      <c r="A72" s="6">
        <v>13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M72" s="12">
        <v>12</v>
      </c>
      <c r="N72">
        <f t="shared" si="4"/>
        <v>0</v>
      </c>
      <c r="O72">
        <f t="shared" si="2"/>
        <v>0</v>
      </c>
      <c r="P72">
        <f t="shared" si="2"/>
        <v>0</v>
      </c>
      <c r="Q72">
        <f t="shared" si="2"/>
        <v>0</v>
      </c>
      <c r="R72">
        <f t="shared" si="2"/>
        <v>0</v>
      </c>
      <c r="T72">
        <f t="shared" si="5"/>
        <v>0</v>
      </c>
      <c r="U72">
        <f t="shared" si="3"/>
        <v>0</v>
      </c>
      <c r="V72">
        <f t="shared" si="3"/>
        <v>0</v>
      </c>
      <c r="W72">
        <f t="shared" si="3"/>
        <v>0</v>
      </c>
      <c r="X72">
        <f t="shared" si="3"/>
        <v>0</v>
      </c>
    </row>
    <row r="73" spans="1:24" ht="15" thickBot="1" x14ac:dyDescent="0.35">
      <c r="A73" s="6">
        <v>14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M73" s="12">
        <v>11</v>
      </c>
      <c r="N73">
        <f t="shared" si="4"/>
        <v>0</v>
      </c>
      <c r="O73">
        <f t="shared" si="2"/>
        <v>0</v>
      </c>
      <c r="P73">
        <f t="shared" si="2"/>
        <v>0</v>
      </c>
      <c r="Q73">
        <f t="shared" si="2"/>
        <v>0</v>
      </c>
      <c r="R73">
        <f t="shared" si="2"/>
        <v>0</v>
      </c>
      <c r="T73">
        <f t="shared" si="5"/>
        <v>0</v>
      </c>
      <c r="U73">
        <f t="shared" si="3"/>
        <v>0</v>
      </c>
      <c r="V73">
        <f t="shared" si="3"/>
        <v>0</v>
      </c>
      <c r="W73">
        <f t="shared" si="3"/>
        <v>0</v>
      </c>
      <c r="X73">
        <f t="shared" si="3"/>
        <v>0</v>
      </c>
    </row>
    <row r="74" spans="1:24" ht="15" thickBot="1" x14ac:dyDescent="0.35">
      <c r="A74" s="6">
        <v>15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M74" s="12">
        <v>10</v>
      </c>
      <c r="N74">
        <f t="shared" si="4"/>
        <v>0</v>
      </c>
      <c r="O74">
        <f t="shared" si="2"/>
        <v>13273.9</v>
      </c>
      <c r="P74">
        <f t="shared" si="2"/>
        <v>0</v>
      </c>
      <c r="Q74">
        <f t="shared" si="2"/>
        <v>0</v>
      </c>
      <c r="R74">
        <f t="shared" si="2"/>
        <v>130425.60000000001</v>
      </c>
      <c r="T74">
        <f t="shared" si="5"/>
        <v>0</v>
      </c>
      <c r="U74">
        <f t="shared" si="3"/>
        <v>13273.9</v>
      </c>
      <c r="V74">
        <f t="shared" si="3"/>
        <v>0</v>
      </c>
      <c r="W74">
        <f t="shared" si="3"/>
        <v>0</v>
      </c>
      <c r="X74">
        <f t="shared" si="3"/>
        <v>130425.60000000001</v>
      </c>
    </row>
    <row r="75" spans="1:24" ht="15" thickBot="1" x14ac:dyDescent="0.35">
      <c r="A75" s="6">
        <v>16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M75" s="12">
        <v>9</v>
      </c>
      <c r="N75">
        <f t="shared" si="4"/>
        <v>0</v>
      </c>
      <c r="O75">
        <f t="shared" si="2"/>
        <v>13273.9</v>
      </c>
      <c r="P75">
        <f t="shared" si="2"/>
        <v>0</v>
      </c>
      <c r="Q75">
        <f t="shared" si="2"/>
        <v>3787.3</v>
      </c>
      <c r="R75">
        <f t="shared" si="2"/>
        <v>130425.60000000001</v>
      </c>
      <c r="T75">
        <f t="shared" si="5"/>
        <v>0</v>
      </c>
      <c r="U75">
        <f t="shared" si="3"/>
        <v>13273.9</v>
      </c>
      <c r="V75">
        <f t="shared" si="3"/>
        <v>0</v>
      </c>
      <c r="W75">
        <f t="shared" si="3"/>
        <v>3787.3</v>
      </c>
      <c r="X75">
        <f t="shared" si="3"/>
        <v>130425.60000000001</v>
      </c>
    </row>
    <row r="76" spans="1:24" ht="15" thickBot="1" x14ac:dyDescent="0.35">
      <c r="A76" s="6">
        <v>17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M76" s="12">
        <v>8</v>
      </c>
      <c r="N76">
        <f t="shared" si="4"/>
        <v>0</v>
      </c>
      <c r="O76">
        <f t="shared" si="2"/>
        <v>13273.9</v>
      </c>
      <c r="P76">
        <f t="shared" si="2"/>
        <v>0</v>
      </c>
      <c r="Q76">
        <f t="shared" si="2"/>
        <v>3787.3</v>
      </c>
      <c r="R76">
        <f t="shared" si="2"/>
        <v>130425.60000000001</v>
      </c>
      <c r="T76">
        <f t="shared" si="5"/>
        <v>0</v>
      </c>
      <c r="U76">
        <f t="shared" si="3"/>
        <v>13273.9</v>
      </c>
      <c r="V76">
        <f t="shared" si="3"/>
        <v>0</v>
      </c>
      <c r="W76">
        <f t="shared" si="3"/>
        <v>3787.3</v>
      </c>
      <c r="X76">
        <f t="shared" si="3"/>
        <v>130425.60000000001</v>
      </c>
    </row>
    <row r="77" spans="1:24" ht="15" thickBot="1" x14ac:dyDescent="0.35">
      <c r="A77" s="6">
        <v>18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M77" s="12">
        <v>7</v>
      </c>
      <c r="N77">
        <f t="shared" ref="N77:N83" si="6">VLOOKUP($M77,$A$60:$K$83,N$58,0)</f>
        <v>0</v>
      </c>
      <c r="O77">
        <f t="shared" si="2"/>
        <v>50280.9</v>
      </c>
      <c r="P77">
        <f t="shared" si="2"/>
        <v>0</v>
      </c>
      <c r="Q77">
        <f t="shared" si="2"/>
        <v>3787.3</v>
      </c>
      <c r="R77">
        <f t="shared" si="2"/>
        <v>130425.60000000001</v>
      </c>
      <c r="T77">
        <f t="shared" si="5"/>
        <v>0</v>
      </c>
      <c r="U77">
        <f t="shared" si="3"/>
        <v>50280.9</v>
      </c>
      <c r="V77">
        <f t="shared" si="3"/>
        <v>0</v>
      </c>
      <c r="W77">
        <f t="shared" si="3"/>
        <v>3787.3</v>
      </c>
      <c r="X77">
        <f t="shared" si="3"/>
        <v>130425.60000000001</v>
      </c>
    </row>
    <row r="78" spans="1:24" ht="15" thickBot="1" x14ac:dyDescent="0.35">
      <c r="A78" s="6">
        <v>19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M78" s="12">
        <v>6</v>
      </c>
      <c r="N78">
        <f t="shared" si="6"/>
        <v>0</v>
      </c>
      <c r="O78">
        <f t="shared" si="2"/>
        <v>50280.9</v>
      </c>
      <c r="P78">
        <f t="shared" si="2"/>
        <v>0</v>
      </c>
      <c r="Q78">
        <f t="shared" si="2"/>
        <v>3787.3</v>
      </c>
      <c r="R78">
        <f t="shared" si="2"/>
        <v>130425.60000000001</v>
      </c>
      <c r="T78">
        <f t="shared" si="5"/>
        <v>0</v>
      </c>
      <c r="U78">
        <f t="shared" si="3"/>
        <v>50280.9</v>
      </c>
      <c r="V78">
        <f t="shared" si="3"/>
        <v>0</v>
      </c>
      <c r="W78">
        <f t="shared" si="3"/>
        <v>3787.3</v>
      </c>
      <c r="X78">
        <f t="shared" si="3"/>
        <v>130425.60000000001</v>
      </c>
    </row>
    <row r="79" spans="1:24" ht="15" thickBot="1" x14ac:dyDescent="0.35">
      <c r="A79" s="6">
        <v>20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M79" s="12">
        <v>5</v>
      </c>
      <c r="N79">
        <f t="shared" si="6"/>
        <v>34238.199999999997</v>
      </c>
      <c r="O79">
        <f t="shared" si="2"/>
        <v>50280.9</v>
      </c>
      <c r="P79">
        <f t="shared" si="2"/>
        <v>0</v>
      </c>
      <c r="Q79">
        <f t="shared" si="2"/>
        <v>3787.3</v>
      </c>
      <c r="R79">
        <f t="shared" si="2"/>
        <v>130425.60000000001</v>
      </c>
      <c r="T79">
        <f t="shared" si="5"/>
        <v>34238.199999999997</v>
      </c>
      <c r="U79">
        <f t="shared" si="3"/>
        <v>50280.9</v>
      </c>
      <c r="V79">
        <f t="shared" si="3"/>
        <v>0</v>
      </c>
      <c r="W79">
        <f t="shared" si="3"/>
        <v>3787.3</v>
      </c>
      <c r="X79">
        <f t="shared" si="3"/>
        <v>130425.60000000001</v>
      </c>
    </row>
    <row r="80" spans="1:24" ht="15" thickBot="1" x14ac:dyDescent="0.35">
      <c r="A80" s="6">
        <v>21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M80" s="12">
        <v>4</v>
      </c>
      <c r="N80">
        <f t="shared" si="6"/>
        <v>34238.199999999997</v>
      </c>
      <c r="O80">
        <f t="shared" si="2"/>
        <v>50280.9</v>
      </c>
      <c r="P80">
        <f t="shared" si="2"/>
        <v>78290.899999999994</v>
      </c>
      <c r="Q80">
        <f t="shared" si="2"/>
        <v>3787.3</v>
      </c>
      <c r="R80">
        <f t="shared" si="2"/>
        <v>130425.60000000001</v>
      </c>
      <c r="T80">
        <f t="shared" si="5"/>
        <v>34238.199999999997</v>
      </c>
      <c r="U80">
        <f t="shared" si="3"/>
        <v>50280.9</v>
      </c>
      <c r="V80">
        <f t="shared" si="3"/>
        <v>78290.899999999994</v>
      </c>
      <c r="W80">
        <f t="shared" si="3"/>
        <v>3787.3</v>
      </c>
      <c r="X80">
        <f t="shared" si="3"/>
        <v>130425.60000000001</v>
      </c>
    </row>
    <row r="81" spans="1:29" ht="15" thickBot="1" x14ac:dyDescent="0.35">
      <c r="A81" s="6">
        <v>22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M81" s="12">
        <v>3</v>
      </c>
      <c r="N81">
        <f t="shared" si="6"/>
        <v>34238.199999999997</v>
      </c>
      <c r="O81">
        <f t="shared" si="2"/>
        <v>50280.9</v>
      </c>
      <c r="P81">
        <f t="shared" si="2"/>
        <v>78290.899999999994</v>
      </c>
      <c r="Q81">
        <f t="shared" si="2"/>
        <v>3787.3</v>
      </c>
      <c r="R81">
        <f t="shared" si="2"/>
        <v>130425.60000000001</v>
      </c>
      <c r="T81">
        <f t="shared" si="5"/>
        <v>34238.199999999997</v>
      </c>
      <c r="U81">
        <f t="shared" si="3"/>
        <v>50280.9</v>
      </c>
      <c r="V81">
        <f t="shared" si="3"/>
        <v>78290.899999999994</v>
      </c>
      <c r="W81">
        <f t="shared" si="3"/>
        <v>3787.3</v>
      </c>
      <c r="X81">
        <f t="shared" si="3"/>
        <v>130425.60000000001</v>
      </c>
    </row>
    <row r="82" spans="1:29" ht="15" thickBot="1" x14ac:dyDescent="0.35">
      <c r="A82" s="6">
        <v>23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M82" s="12">
        <v>2</v>
      </c>
      <c r="N82">
        <f t="shared" si="6"/>
        <v>114281.8</v>
      </c>
      <c r="O82">
        <f t="shared" si="2"/>
        <v>50280.9</v>
      </c>
      <c r="P82">
        <f t="shared" si="2"/>
        <v>186860.7</v>
      </c>
      <c r="Q82">
        <f t="shared" si="2"/>
        <v>48017.599999999999</v>
      </c>
      <c r="R82">
        <f t="shared" si="2"/>
        <v>130425.60000000001</v>
      </c>
      <c r="T82">
        <f t="shared" si="5"/>
        <v>114281.8</v>
      </c>
      <c r="U82">
        <f t="shared" si="3"/>
        <v>50280.9</v>
      </c>
      <c r="V82">
        <f t="shared" si="3"/>
        <v>186860.7</v>
      </c>
      <c r="W82">
        <f t="shared" si="3"/>
        <v>48017.599999999999</v>
      </c>
      <c r="X82">
        <f t="shared" si="3"/>
        <v>130425.60000000001</v>
      </c>
    </row>
    <row r="83" spans="1:29" ht="15" thickBot="1" x14ac:dyDescent="0.35">
      <c r="A83" s="6">
        <v>24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M83" s="12">
        <v>1</v>
      </c>
      <c r="N83">
        <f t="shared" si="6"/>
        <v>114281.8</v>
      </c>
      <c r="O83">
        <f t="shared" si="2"/>
        <v>50280.9</v>
      </c>
      <c r="P83">
        <f t="shared" si="2"/>
        <v>223156.1</v>
      </c>
      <c r="Q83">
        <f t="shared" si="2"/>
        <v>48017.599999999999</v>
      </c>
      <c r="R83">
        <f t="shared" si="2"/>
        <v>136571</v>
      </c>
      <c r="T83">
        <f t="shared" si="5"/>
        <v>114281.8</v>
      </c>
      <c r="U83">
        <f t="shared" si="3"/>
        <v>50280.9</v>
      </c>
      <c r="V83">
        <f t="shared" si="3"/>
        <v>223156.1</v>
      </c>
      <c r="W83">
        <f t="shared" si="3"/>
        <v>48017.599999999999</v>
      </c>
      <c r="X83">
        <f t="shared" si="3"/>
        <v>136571</v>
      </c>
    </row>
    <row r="84" spans="1:29" ht="18.600000000000001" thickBot="1" x14ac:dyDescent="0.35">
      <c r="A84" s="2"/>
      <c r="M84">
        <f>CORREL(L86:L109,M86:M109)</f>
        <v>0.42489537829165808</v>
      </c>
      <c r="N84">
        <f>CORREL(L86:L97,M86:M97)</f>
        <v>0.44685173446323362</v>
      </c>
      <c r="O84">
        <f>CORREL(L98:L109,M98:M109)</f>
        <v>0.40314831643547583</v>
      </c>
      <c r="AB84">
        <f>CORREL(AB86:AB97,AA86:AA97)</f>
        <v>0.4267968658566475</v>
      </c>
    </row>
    <row r="85" spans="1:29" ht="15" thickBot="1" x14ac:dyDescent="0.35">
      <c r="A85" s="6" t="s">
        <v>89</v>
      </c>
      <c r="B85" s="6" t="s">
        <v>29</v>
      </c>
      <c r="C85" s="6" t="s">
        <v>30</v>
      </c>
      <c r="D85" s="6" t="s">
        <v>31</v>
      </c>
      <c r="E85" s="6" t="s">
        <v>32</v>
      </c>
      <c r="F85" s="6" t="s">
        <v>33</v>
      </c>
      <c r="G85" s="6" t="s">
        <v>34</v>
      </c>
      <c r="H85" s="6" t="s">
        <v>35</v>
      </c>
      <c r="I85" s="6" t="s">
        <v>36</v>
      </c>
      <c r="J85" s="6" t="s">
        <v>37</v>
      </c>
      <c r="K85" s="6" t="s">
        <v>38</v>
      </c>
      <c r="L85" s="6" t="s">
        <v>90</v>
      </c>
      <c r="M85" s="6" t="s">
        <v>91</v>
      </c>
      <c r="N85" s="6" t="s">
        <v>92</v>
      </c>
      <c r="O85" s="6" t="s">
        <v>93</v>
      </c>
      <c r="Q85" t="str">
        <f>B85</f>
        <v>X(A1)</v>
      </c>
      <c r="R85" t="str">
        <f t="shared" ref="R85:AC85" si="7">C85</f>
        <v>X(A2)</v>
      </c>
      <c r="S85" t="str">
        <f t="shared" si="7"/>
        <v>X(A3)</v>
      </c>
      <c r="T85" t="str">
        <f t="shared" si="7"/>
        <v>X(A4)</v>
      </c>
      <c r="U85" t="str">
        <f t="shared" si="7"/>
        <v>X(A5)</v>
      </c>
      <c r="V85" t="str">
        <f t="shared" si="7"/>
        <v>X(A6)</v>
      </c>
      <c r="W85" t="str">
        <f t="shared" si="7"/>
        <v>X(A7)</v>
      </c>
      <c r="X85" t="str">
        <f t="shared" si="7"/>
        <v>X(A8)</v>
      </c>
      <c r="Y85" t="str">
        <f t="shared" si="7"/>
        <v>X(A9)</v>
      </c>
      <c r="Z85" t="str">
        <f t="shared" si="7"/>
        <v>X(A10)</v>
      </c>
      <c r="AA85" t="str">
        <f t="shared" si="7"/>
        <v>Becslés</v>
      </c>
      <c r="AB85" t="str">
        <f t="shared" si="7"/>
        <v>Tény+0</v>
      </c>
      <c r="AC85" t="str">
        <f t="shared" si="7"/>
        <v>Delta</v>
      </c>
    </row>
    <row r="86" spans="1:29" ht="15" thickBot="1" x14ac:dyDescent="0.35">
      <c r="A86" s="6" t="s">
        <v>1</v>
      </c>
      <c r="B86" s="7">
        <v>0</v>
      </c>
      <c r="C86" s="7">
        <v>13273.9</v>
      </c>
      <c r="D86" s="7">
        <v>0</v>
      </c>
      <c r="E86" s="7">
        <v>3787.3</v>
      </c>
      <c r="F86" s="7">
        <v>130425.60000000001</v>
      </c>
      <c r="G86" s="7">
        <v>34238.199999999997</v>
      </c>
      <c r="H86" s="7">
        <v>50280.9</v>
      </c>
      <c r="I86" s="7">
        <v>78290.899999999994</v>
      </c>
      <c r="J86" s="7">
        <v>3787.3</v>
      </c>
      <c r="K86" s="7">
        <v>130425.60000000001</v>
      </c>
      <c r="L86" s="7">
        <v>444509.6</v>
      </c>
      <c r="M86" s="7">
        <v>514856</v>
      </c>
      <c r="N86" s="7">
        <v>70346.399999999994</v>
      </c>
      <c r="O86" s="7">
        <v>13.66</v>
      </c>
      <c r="Q86">
        <f>B86+B98</f>
        <v>34238.199999999997</v>
      </c>
      <c r="R86">
        <f t="shared" ref="R86:AC97" si="8">C86+C98</f>
        <v>26547.8</v>
      </c>
      <c r="S86">
        <f t="shared" si="8"/>
        <v>78290.899999999994</v>
      </c>
      <c r="T86">
        <f t="shared" si="8"/>
        <v>7574.6</v>
      </c>
      <c r="U86">
        <f t="shared" si="8"/>
        <v>260851.20000000001</v>
      </c>
      <c r="V86">
        <f t="shared" si="8"/>
        <v>34238.199999999997</v>
      </c>
      <c r="W86">
        <f t="shared" si="8"/>
        <v>63554.8</v>
      </c>
      <c r="X86">
        <f t="shared" si="8"/>
        <v>78290.899999999994</v>
      </c>
      <c r="Y86">
        <f t="shared" si="8"/>
        <v>7574.6</v>
      </c>
      <c r="Z86">
        <f t="shared" si="8"/>
        <v>260851.20000000001</v>
      </c>
      <c r="AA86">
        <f t="shared" si="8"/>
        <v>852012.3</v>
      </c>
      <c r="AB86">
        <f t="shared" si="8"/>
        <v>1029712</v>
      </c>
      <c r="AC86">
        <f t="shared" si="8"/>
        <v>177699.7</v>
      </c>
    </row>
    <row r="87" spans="1:29" ht="15" thickBot="1" x14ac:dyDescent="0.35">
      <c r="A87" s="6" t="s">
        <v>2</v>
      </c>
      <c r="B87" s="7">
        <v>0</v>
      </c>
      <c r="C87" s="7">
        <v>50280.9</v>
      </c>
      <c r="D87" s="7">
        <v>0</v>
      </c>
      <c r="E87" s="7">
        <v>3787.3</v>
      </c>
      <c r="F87" s="7">
        <v>130425.60000000001</v>
      </c>
      <c r="G87" s="7">
        <v>114281.8</v>
      </c>
      <c r="H87" s="7">
        <v>13273.9</v>
      </c>
      <c r="I87" s="7">
        <v>0</v>
      </c>
      <c r="J87" s="7">
        <v>3787.3</v>
      </c>
      <c r="K87" s="7">
        <v>130425.60000000001</v>
      </c>
      <c r="L87" s="7">
        <v>446262.4</v>
      </c>
      <c r="M87" s="7">
        <v>598086</v>
      </c>
      <c r="N87" s="7">
        <v>151823.6</v>
      </c>
      <c r="O87" s="7">
        <v>25.38</v>
      </c>
      <c r="Q87">
        <f t="shared" ref="Q87:Q97" si="9">B87+B99</f>
        <v>114281.8</v>
      </c>
      <c r="R87">
        <f t="shared" si="8"/>
        <v>63554.8</v>
      </c>
      <c r="S87">
        <f t="shared" si="8"/>
        <v>0</v>
      </c>
      <c r="T87">
        <f t="shared" si="8"/>
        <v>7574.6</v>
      </c>
      <c r="U87">
        <f t="shared" si="8"/>
        <v>260851.20000000001</v>
      </c>
      <c r="V87">
        <f t="shared" si="8"/>
        <v>114281.8</v>
      </c>
      <c r="W87">
        <f t="shared" si="8"/>
        <v>63554.8</v>
      </c>
      <c r="X87">
        <f t="shared" si="8"/>
        <v>0</v>
      </c>
      <c r="Y87">
        <f t="shared" si="8"/>
        <v>7574.6</v>
      </c>
      <c r="Z87">
        <f t="shared" si="8"/>
        <v>260851.20000000001</v>
      </c>
      <c r="AA87">
        <f t="shared" si="8"/>
        <v>892524.8</v>
      </c>
      <c r="AB87">
        <f t="shared" si="8"/>
        <v>1196172</v>
      </c>
      <c r="AC87">
        <f t="shared" si="8"/>
        <v>303647.2</v>
      </c>
    </row>
    <row r="88" spans="1:29" ht="15" thickBot="1" x14ac:dyDescent="0.35">
      <c r="A88" s="6" t="s">
        <v>3</v>
      </c>
      <c r="B88" s="7">
        <v>34238.199999999997</v>
      </c>
      <c r="C88" s="7">
        <v>13273.9</v>
      </c>
      <c r="D88" s="7">
        <v>0</v>
      </c>
      <c r="E88" s="7">
        <v>3787.3</v>
      </c>
      <c r="F88" s="7">
        <v>130425.60000000001</v>
      </c>
      <c r="G88" s="7">
        <v>0</v>
      </c>
      <c r="H88" s="7">
        <v>50280.9</v>
      </c>
      <c r="I88" s="7">
        <v>78290.899999999994</v>
      </c>
      <c r="J88" s="7">
        <v>3787.3</v>
      </c>
      <c r="K88" s="7">
        <v>0</v>
      </c>
      <c r="L88" s="7">
        <v>314084</v>
      </c>
      <c r="M88" s="7">
        <v>388894</v>
      </c>
      <c r="N88" s="7">
        <v>74810</v>
      </c>
      <c r="O88" s="7">
        <v>19.239999999999998</v>
      </c>
      <c r="Q88">
        <f t="shared" si="9"/>
        <v>34238.199999999997</v>
      </c>
      <c r="R88">
        <f t="shared" si="8"/>
        <v>26547.8</v>
      </c>
      <c r="S88">
        <f t="shared" si="8"/>
        <v>78290.899999999994</v>
      </c>
      <c r="T88">
        <f t="shared" si="8"/>
        <v>7574.6</v>
      </c>
      <c r="U88">
        <f t="shared" si="8"/>
        <v>130425.60000000001</v>
      </c>
      <c r="V88">
        <f t="shared" si="8"/>
        <v>34238.199999999997</v>
      </c>
      <c r="W88">
        <f t="shared" si="8"/>
        <v>100561.8</v>
      </c>
      <c r="X88">
        <f t="shared" si="8"/>
        <v>78290.899999999994</v>
      </c>
      <c r="Y88">
        <f t="shared" si="8"/>
        <v>7574.6</v>
      </c>
      <c r="Z88">
        <f t="shared" si="8"/>
        <v>130425.60000000001</v>
      </c>
      <c r="AA88">
        <f t="shared" si="8"/>
        <v>628168</v>
      </c>
      <c r="AB88">
        <f t="shared" si="8"/>
        <v>777788</v>
      </c>
      <c r="AC88">
        <f t="shared" si="8"/>
        <v>149620</v>
      </c>
    </row>
    <row r="89" spans="1:29" ht="15" thickBot="1" x14ac:dyDescent="0.35">
      <c r="A89" s="6" t="s">
        <v>4</v>
      </c>
      <c r="B89" s="7">
        <v>114281.8</v>
      </c>
      <c r="C89" s="7">
        <v>0</v>
      </c>
      <c r="D89" s="7">
        <v>78290.899999999994</v>
      </c>
      <c r="E89" s="7">
        <v>0</v>
      </c>
      <c r="F89" s="7">
        <v>130425.60000000001</v>
      </c>
      <c r="G89" s="7">
        <v>0</v>
      </c>
      <c r="H89" s="7">
        <v>50280.9</v>
      </c>
      <c r="I89" s="7">
        <v>0</v>
      </c>
      <c r="J89" s="7">
        <v>48017.599999999999</v>
      </c>
      <c r="K89" s="7">
        <v>130425.60000000001</v>
      </c>
      <c r="L89" s="7">
        <v>551722.19999999995</v>
      </c>
      <c r="M89" s="7">
        <v>791994</v>
      </c>
      <c r="N89" s="7">
        <v>240271.8</v>
      </c>
      <c r="O89" s="7">
        <v>30.34</v>
      </c>
      <c r="Q89">
        <f t="shared" si="9"/>
        <v>114281.8</v>
      </c>
      <c r="R89">
        <f t="shared" si="8"/>
        <v>50280.9</v>
      </c>
      <c r="S89">
        <f t="shared" si="8"/>
        <v>78290.899999999994</v>
      </c>
      <c r="T89">
        <f t="shared" si="8"/>
        <v>48017.599999999999</v>
      </c>
      <c r="U89">
        <f t="shared" si="8"/>
        <v>260851.20000000001</v>
      </c>
      <c r="V89">
        <f t="shared" si="8"/>
        <v>114281.8</v>
      </c>
      <c r="W89">
        <f t="shared" si="8"/>
        <v>50280.9</v>
      </c>
      <c r="X89">
        <f t="shared" si="8"/>
        <v>78290.899999999994</v>
      </c>
      <c r="Y89">
        <f t="shared" si="8"/>
        <v>48017.599999999999</v>
      </c>
      <c r="Z89">
        <f t="shared" si="8"/>
        <v>260851.20000000001</v>
      </c>
      <c r="AA89">
        <f t="shared" si="8"/>
        <v>1103444.3999999999</v>
      </c>
      <c r="AB89">
        <f t="shared" si="8"/>
        <v>1583988</v>
      </c>
      <c r="AC89">
        <f t="shared" si="8"/>
        <v>480543.6</v>
      </c>
    </row>
    <row r="90" spans="1:29" ht="15" thickBot="1" x14ac:dyDescent="0.35">
      <c r="A90" s="6" t="s">
        <v>5</v>
      </c>
      <c r="B90" s="7">
        <v>0</v>
      </c>
      <c r="C90" s="7">
        <v>50280.9</v>
      </c>
      <c r="D90" s="7">
        <v>0</v>
      </c>
      <c r="E90" s="7">
        <v>48017.599999999999</v>
      </c>
      <c r="F90" s="7">
        <v>0</v>
      </c>
      <c r="G90" s="7">
        <v>114281.8</v>
      </c>
      <c r="H90" s="7">
        <v>0</v>
      </c>
      <c r="I90" s="7">
        <v>223156.1</v>
      </c>
      <c r="J90" s="7">
        <v>0</v>
      </c>
      <c r="K90" s="7">
        <v>130425.60000000001</v>
      </c>
      <c r="L90" s="7">
        <v>566161.9</v>
      </c>
      <c r="M90" s="7">
        <v>81189</v>
      </c>
      <c r="N90" s="7">
        <v>-484972.9</v>
      </c>
      <c r="O90" s="7">
        <v>-597.34</v>
      </c>
      <c r="Q90">
        <f t="shared" si="9"/>
        <v>114281.8</v>
      </c>
      <c r="R90">
        <f t="shared" si="8"/>
        <v>50280.9</v>
      </c>
      <c r="S90">
        <f t="shared" si="8"/>
        <v>260163.1</v>
      </c>
      <c r="T90">
        <f t="shared" si="8"/>
        <v>48017.599999999999</v>
      </c>
      <c r="U90">
        <f t="shared" si="8"/>
        <v>130425.60000000001</v>
      </c>
      <c r="V90">
        <f t="shared" si="8"/>
        <v>114281.8</v>
      </c>
      <c r="W90">
        <f t="shared" si="8"/>
        <v>50280.9</v>
      </c>
      <c r="X90">
        <f t="shared" si="8"/>
        <v>223156.1</v>
      </c>
      <c r="Y90">
        <f t="shared" si="8"/>
        <v>48017.599999999999</v>
      </c>
      <c r="Z90">
        <f t="shared" si="8"/>
        <v>130425.60000000001</v>
      </c>
      <c r="AA90">
        <f t="shared" si="8"/>
        <v>1169330.7000000002</v>
      </c>
      <c r="AB90">
        <f t="shared" si="8"/>
        <v>162378</v>
      </c>
      <c r="AC90">
        <f t="shared" si="8"/>
        <v>-1006952.7</v>
      </c>
    </row>
    <row r="91" spans="1:29" ht="15" thickBot="1" x14ac:dyDescent="0.35">
      <c r="A91" s="6" t="s">
        <v>6</v>
      </c>
      <c r="B91" s="7">
        <v>34238.199999999997</v>
      </c>
      <c r="C91" s="7">
        <v>13273.9</v>
      </c>
      <c r="D91" s="7">
        <v>260163.1</v>
      </c>
      <c r="E91" s="7">
        <v>3787.3</v>
      </c>
      <c r="F91" s="7">
        <v>130425.60000000001</v>
      </c>
      <c r="G91" s="7">
        <v>0</v>
      </c>
      <c r="H91" s="7">
        <v>13273.9</v>
      </c>
      <c r="I91" s="7">
        <v>0</v>
      </c>
      <c r="J91" s="7">
        <v>3787.3</v>
      </c>
      <c r="K91" s="7">
        <v>130425.60000000001</v>
      </c>
      <c r="L91" s="7">
        <v>589374.9</v>
      </c>
      <c r="M91" s="7">
        <v>824583</v>
      </c>
      <c r="N91" s="7">
        <v>235208.1</v>
      </c>
      <c r="O91" s="7">
        <v>28.52</v>
      </c>
      <c r="Q91">
        <f t="shared" si="9"/>
        <v>34238.199999999997</v>
      </c>
      <c r="R91">
        <f t="shared" si="8"/>
        <v>26547.8</v>
      </c>
      <c r="S91">
        <f t="shared" si="8"/>
        <v>260163.1</v>
      </c>
      <c r="T91">
        <f t="shared" si="8"/>
        <v>7574.6</v>
      </c>
      <c r="U91">
        <f t="shared" si="8"/>
        <v>260851.20000000001</v>
      </c>
      <c r="V91">
        <f t="shared" si="8"/>
        <v>34238.199999999997</v>
      </c>
      <c r="W91">
        <f t="shared" si="8"/>
        <v>63554.8</v>
      </c>
      <c r="X91">
        <f t="shared" si="8"/>
        <v>223156.1</v>
      </c>
      <c r="Y91">
        <f t="shared" si="8"/>
        <v>7574.6</v>
      </c>
      <c r="Z91">
        <f t="shared" si="8"/>
        <v>260851.20000000001</v>
      </c>
      <c r="AA91">
        <f t="shared" si="8"/>
        <v>1178749.8</v>
      </c>
      <c r="AB91">
        <f t="shared" si="8"/>
        <v>1649166</v>
      </c>
      <c r="AC91">
        <f t="shared" si="8"/>
        <v>470416.2</v>
      </c>
    </row>
    <row r="92" spans="1:29" ht="15" thickBot="1" x14ac:dyDescent="0.35">
      <c r="A92" s="6" t="s">
        <v>7</v>
      </c>
      <c r="B92" s="7">
        <v>0</v>
      </c>
      <c r="C92" s="7">
        <v>13273.9</v>
      </c>
      <c r="D92" s="7">
        <v>0</v>
      </c>
      <c r="E92" s="7">
        <v>3787.3</v>
      </c>
      <c r="F92" s="7">
        <v>0</v>
      </c>
      <c r="G92" s="7">
        <v>34238.199999999997</v>
      </c>
      <c r="H92" s="7">
        <v>13273.9</v>
      </c>
      <c r="I92" s="7">
        <v>0</v>
      </c>
      <c r="J92" s="7">
        <v>3787.3</v>
      </c>
      <c r="K92" s="7">
        <v>136571</v>
      </c>
      <c r="L92" s="7">
        <v>204931.6</v>
      </c>
      <c r="M92" s="7">
        <v>117917</v>
      </c>
      <c r="N92" s="7">
        <v>-87014.6</v>
      </c>
      <c r="O92" s="7">
        <v>-73.790000000000006</v>
      </c>
      <c r="Q92">
        <f t="shared" si="9"/>
        <v>34238.199999999997</v>
      </c>
      <c r="R92">
        <f t="shared" si="8"/>
        <v>26547.8</v>
      </c>
      <c r="S92">
        <f t="shared" si="8"/>
        <v>0</v>
      </c>
      <c r="T92">
        <f t="shared" si="8"/>
        <v>7574.6</v>
      </c>
      <c r="U92">
        <f t="shared" si="8"/>
        <v>136571</v>
      </c>
      <c r="V92">
        <f t="shared" si="8"/>
        <v>34238.199999999997</v>
      </c>
      <c r="W92">
        <f t="shared" si="8"/>
        <v>63554.8</v>
      </c>
      <c r="X92">
        <f t="shared" si="8"/>
        <v>0</v>
      </c>
      <c r="Y92">
        <f t="shared" si="8"/>
        <v>7574.6</v>
      </c>
      <c r="Z92">
        <f t="shared" si="8"/>
        <v>136571</v>
      </c>
      <c r="AA92">
        <f t="shared" si="8"/>
        <v>446870.2</v>
      </c>
      <c r="AB92">
        <f t="shared" si="8"/>
        <v>235834</v>
      </c>
      <c r="AC92">
        <f t="shared" si="8"/>
        <v>-211036.2</v>
      </c>
    </row>
    <row r="93" spans="1:29" ht="15" thickBot="1" x14ac:dyDescent="0.35">
      <c r="A93" s="6" t="s">
        <v>8</v>
      </c>
      <c r="B93" s="7">
        <v>0</v>
      </c>
      <c r="C93" s="7">
        <v>13273.9</v>
      </c>
      <c r="D93" s="7">
        <v>78290.899999999994</v>
      </c>
      <c r="E93" s="7">
        <v>0</v>
      </c>
      <c r="F93" s="7">
        <v>130425.60000000001</v>
      </c>
      <c r="G93" s="7">
        <v>0</v>
      </c>
      <c r="H93" s="7">
        <v>50280.9</v>
      </c>
      <c r="I93" s="7">
        <v>0</v>
      </c>
      <c r="J93" s="7">
        <v>48017.599999999999</v>
      </c>
      <c r="K93" s="7">
        <v>130425.60000000001</v>
      </c>
      <c r="L93" s="7">
        <v>450714.4</v>
      </c>
      <c r="M93" s="7">
        <v>665313</v>
      </c>
      <c r="N93" s="7">
        <v>214598.6</v>
      </c>
      <c r="O93" s="7">
        <v>32.26</v>
      </c>
      <c r="Q93">
        <f t="shared" si="9"/>
        <v>0</v>
      </c>
      <c r="R93">
        <f t="shared" si="8"/>
        <v>63554.8</v>
      </c>
      <c r="S93">
        <f t="shared" si="8"/>
        <v>78290.899999999994</v>
      </c>
      <c r="T93">
        <f t="shared" si="8"/>
        <v>48017.599999999999</v>
      </c>
      <c r="U93">
        <f t="shared" si="8"/>
        <v>260851.20000000001</v>
      </c>
      <c r="V93">
        <f t="shared" si="8"/>
        <v>0</v>
      </c>
      <c r="W93">
        <f t="shared" si="8"/>
        <v>63554.8</v>
      </c>
      <c r="X93">
        <f t="shared" si="8"/>
        <v>78290.899999999994</v>
      </c>
      <c r="Y93">
        <f t="shared" si="8"/>
        <v>48017.599999999999</v>
      </c>
      <c r="Z93">
        <f t="shared" si="8"/>
        <v>260851.20000000001</v>
      </c>
      <c r="AA93">
        <f t="shared" si="8"/>
        <v>901428.8</v>
      </c>
      <c r="AB93">
        <f t="shared" si="8"/>
        <v>1330626</v>
      </c>
      <c r="AC93">
        <f t="shared" si="8"/>
        <v>429197.2</v>
      </c>
    </row>
    <row r="94" spans="1:29" ht="15" thickBot="1" x14ac:dyDescent="0.35">
      <c r="A94" s="6" t="s">
        <v>9</v>
      </c>
      <c r="B94" s="7">
        <v>0</v>
      </c>
      <c r="C94" s="7">
        <v>13273.9</v>
      </c>
      <c r="D94" s="7">
        <v>0</v>
      </c>
      <c r="E94" s="7">
        <v>0</v>
      </c>
      <c r="F94" s="7">
        <v>130425.60000000001</v>
      </c>
      <c r="G94" s="7">
        <v>34238.199999999997</v>
      </c>
      <c r="H94" s="7">
        <v>50280.9</v>
      </c>
      <c r="I94" s="7">
        <v>0</v>
      </c>
      <c r="J94" s="7">
        <v>3787.3</v>
      </c>
      <c r="K94" s="7">
        <v>130425.60000000001</v>
      </c>
      <c r="L94" s="7">
        <v>362431.4</v>
      </c>
      <c r="M94" s="7">
        <v>102197</v>
      </c>
      <c r="N94" s="7">
        <v>-260234.4</v>
      </c>
      <c r="O94" s="7">
        <v>-254.64</v>
      </c>
      <c r="Q94">
        <f t="shared" si="9"/>
        <v>34238.199999999997</v>
      </c>
      <c r="R94">
        <f t="shared" si="8"/>
        <v>26547.8</v>
      </c>
      <c r="S94">
        <f t="shared" si="8"/>
        <v>0</v>
      </c>
      <c r="T94">
        <f t="shared" si="8"/>
        <v>3787.3</v>
      </c>
      <c r="U94">
        <f t="shared" si="8"/>
        <v>260851.20000000001</v>
      </c>
      <c r="V94">
        <f t="shared" si="8"/>
        <v>34238.199999999997</v>
      </c>
      <c r="W94">
        <f t="shared" si="8"/>
        <v>63554.8</v>
      </c>
      <c r="X94">
        <f t="shared" si="8"/>
        <v>0</v>
      </c>
      <c r="Y94">
        <f t="shared" si="8"/>
        <v>3787.3</v>
      </c>
      <c r="Z94">
        <f t="shared" si="8"/>
        <v>260851.20000000001</v>
      </c>
      <c r="AA94">
        <f t="shared" si="8"/>
        <v>687855.9</v>
      </c>
      <c r="AB94">
        <f t="shared" si="8"/>
        <v>204394</v>
      </c>
      <c r="AC94">
        <f t="shared" si="8"/>
        <v>-483461.9</v>
      </c>
    </row>
    <row r="95" spans="1:29" ht="15" thickBot="1" x14ac:dyDescent="0.35">
      <c r="A95" s="6" t="s">
        <v>10</v>
      </c>
      <c r="B95" s="7">
        <v>0</v>
      </c>
      <c r="C95" s="7">
        <v>0</v>
      </c>
      <c r="D95" s="7">
        <v>0</v>
      </c>
      <c r="E95" s="7">
        <v>3787.3</v>
      </c>
      <c r="F95" s="7">
        <v>130425.60000000001</v>
      </c>
      <c r="G95" s="7">
        <v>0</v>
      </c>
      <c r="H95" s="7">
        <v>50280.9</v>
      </c>
      <c r="I95" s="7">
        <v>186860.7</v>
      </c>
      <c r="J95" s="7">
        <v>0</v>
      </c>
      <c r="K95" s="7">
        <v>130425.60000000001</v>
      </c>
      <c r="L95" s="7">
        <v>501780</v>
      </c>
      <c r="M95" s="7">
        <v>27002</v>
      </c>
      <c r="N95" s="7">
        <v>-474778</v>
      </c>
      <c r="O95" s="7">
        <v>-1758.31</v>
      </c>
      <c r="Q95">
        <f t="shared" si="9"/>
        <v>0</v>
      </c>
      <c r="R95">
        <f t="shared" si="8"/>
        <v>50280.9</v>
      </c>
      <c r="S95">
        <f t="shared" si="8"/>
        <v>186860.7</v>
      </c>
      <c r="T95">
        <f t="shared" si="8"/>
        <v>3787.3</v>
      </c>
      <c r="U95">
        <f t="shared" si="8"/>
        <v>260851.20000000001</v>
      </c>
      <c r="V95">
        <f t="shared" si="8"/>
        <v>0</v>
      </c>
      <c r="W95">
        <f t="shared" si="8"/>
        <v>50280.9</v>
      </c>
      <c r="X95">
        <f t="shared" si="8"/>
        <v>186860.7</v>
      </c>
      <c r="Y95">
        <f t="shared" si="8"/>
        <v>3787.3</v>
      </c>
      <c r="Z95">
        <f t="shared" si="8"/>
        <v>260851.20000000001</v>
      </c>
      <c r="AA95">
        <f t="shared" si="8"/>
        <v>1003560</v>
      </c>
      <c r="AB95">
        <f t="shared" si="8"/>
        <v>54004</v>
      </c>
      <c r="AC95">
        <f t="shared" si="8"/>
        <v>-949556</v>
      </c>
    </row>
    <row r="96" spans="1:29" ht="15" thickBot="1" x14ac:dyDescent="0.35">
      <c r="A96" s="6" t="s">
        <v>11</v>
      </c>
      <c r="B96" s="7">
        <v>34238.199999999997</v>
      </c>
      <c r="C96" s="7">
        <v>13273.9</v>
      </c>
      <c r="D96" s="7">
        <v>186860.7</v>
      </c>
      <c r="E96" s="7">
        <v>3787.3</v>
      </c>
      <c r="F96" s="7">
        <v>130425.60000000001</v>
      </c>
      <c r="G96" s="7">
        <v>0</v>
      </c>
      <c r="H96" s="7">
        <v>50280.9</v>
      </c>
      <c r="I96" s="7">
        <v>0</v>
      </c>
      <c r="J96" s="7">
        <v>3787.3</v>
      </c>
      <c r="K96" s="7">
        <v>130425.60000000001</v>
      </c>
      <c r="L96" s="7">
        <v>553079.4</v>
      </c>
      <c r="M96" s="7">
        <v>767140</v>
      </c>
      <c r="N96" s="7">
        <v>214060.6</v>
      </c>
      <c r="O96" s="7">
        <v>27.9</v>
      </c>
      <c r="Q96">
        <f t="shared" si="9"/>
        <v>34238.199999999997</v>
      </c>
      <c r="R96">
        <f t="shared" si="8"/>
        <v>26547.8</v>
      </c>
      <c r="S96">
        <f t="shared" si="8"/>
        <v>186860.7</v>
      </c>
      <c r="T96">
        <f t="shared" si="8"/>
        <v>7574.6</v>
      </c>
      <c r="U96">
        <f t="shared" si="8"/>
        <v>260851.20000000001</v>
      </c>
      <c r="V96">
        <f t="shared" si="8"/>
        <v>34238.199999999997</v>
      </c>
      <c r="W96">
        <f t="shared" si="8"/>
        <v>100561.8</v>
      </c>
      <c r="X96">
        <f t="shared" si="8"/>
        <v>186860.7</v>
      </c>
      <c r="Y96">
        <f t="shared" si="8"/>
        <v>7574.6</v>
      </c>
      <c r="Z96">
        <f t="shared" si="8"/>
        <v>260851.20000000001</v>
      </c>
      <c r="AA96">
        <f t="shared" si="8"/>
        <v>1106158.8</v>
      </c>
      <c r="AB96">
        <f t="shared" si="8"/>
        <v>1534280</v>
      </c>
      <c r="AC96">
        <f t="shared" si="8"/>
        <v>428121.2</v>
      </c>
    </row>
    <row r="97" spans="1:29" ht="15" thickBot="1" x14ac:dyDescent="0.35">
      <c r="A97" s="6" t="s">
        <v>12</v>
      </c>
      <c r="B97" s="7">
        <v>114281.8</v>
      </c>
      <c r="C97" s="7">
        <v>50280.9</v>
      </c>
      <c r="D97" s="7">
        <v>0</v>
      </c>
      <c r="E97" s="7">
        <v>48017.599999999999</v>
      </c>
      <c r="F97" s="7">
        <v>136571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349151.2</v>
      </c>
      <c r="M97" s="7">
        <v>461669</v>
      </c>
      <c r="N97" s="7">
        <v>112517.8</v>
      </c>
      <c r="O97" s="7">
        <v>24.37</v>
      </c>
      <c r="Q97">
        <f t="shared" si="9"/>
        <v>114281.8</v>
      </c>
      <c r="R97">
        <f t="shared" si="8"/>
        <v>50280.9</v>
      </c>
      <c r="S97">
        <f t="shared" si="8"/>
        <v>0</v>
      </c>
      <c r="T97">
        <f t="shared" si="8"/>
        <v>48017.599999999999</v>
      </c>
      <c r="U97">
        <f t="shared" si="8"/>
        <v>136571</v>
      </c>
      <c r="V97">
        <f t="shared" si="8"/>
        <v>114281.8</v>
      </c>
      <c r="W97">
        <f t="shared" si="8"/>
        <v>50280.9</v>
      </c>
      <c r="X97">
        <f t="shared" si="8"/>
        <v>0</v>
      </c>
      <c r="Y97">
        <f t="shared" si="8"/>
        <v>48017.599999999999</v>
      </c>
      <c r="Z97">
        <f t="shared" si="8"/>
        <v>136571</v>
      </c>
      <c r="AA97">
        <f t="shared" si="8"/>
        <v>698302.4</v>
      </c>
      <c r="AB97">
        <f t="shared" si="8"/>
        <v>923338</v>
      </c>
      <c r="AC97">
        <f t="shared" si="8"/>
        <v>225035.6</v>
      </c>
    </row>
    <row r="98" spans="1:29" ht="15" thickBot="1" x14ac:dyDescent="0.35">
      <c r="A98" s="6" t="s">
        <v>40</v>
      </c>
      <c r="B98" s="7">
        <v>34238.199999999997</v>
      </c>
      <c r="C98" s="7">
        <v>13273.9</v>
      </c>
      <c r="D98" s="7">
        <v>78290.899999999994</v>
      </c>
      <c r="E98" s="7">
        <v>3787.3</v>
      </c>
      <c r="F98" s="7">
        <v>130425.60000000001</v>
      </c>
      <c r="G98" s="7">
        <v>0</v>
      </c>
      <c r="H98" s="7">
        <v>13273.9</v>
      </c>
      <c r="I98" s="7">
        <v>0</v>
      </c>
      <c r="J98" s="7">
        <v>3787.3</v>
      </c>
      <c r="K98" s="7">
        <v>130425.60000000001</v>
      </c>
      <c r="L98" s="7">
        <v>407502.7</v>
      </c>
      <c r="M98" s="7">
        <v>514856</v>
      </c>
      <c r="N98" s="7">
        <v>107353.3</v>
      </c>
      <c r="O98" s="7">
        <v>20.85</v>
      </c>
    </row>
    <row r="99" spans="1:29" ht="15" thickBot="1" x14ac:dyDescent="0.35">
      <c r="A99" s="6" t="s">
        <v>41</v>
      </c>
      <c r="B99" s="7">
        <v>114281.8</v>
      </c>
      <c r="C99" s="7">
        <v>13273.9</v>
      </c>
      <c r="D99" s="7">
        <v>0</v>
      </c>
      <c r="E99" s="7">
        <v>3787.3</v>
      </c>
      <c r="F99" s="7">
        <v>130425.60000000001</v>
      </c>
      <c r="G99" s="7">
        <v>0</v>
      </c>
      <c r="H99" s="7">
        <v>50280.9</v>
      </c>
      <c r="I99" s="7">
        <v>0</v>
      </c>
      <c r="J99" s="7">
        <v>3787.3</v>
      </c>
      <c r="K99" s="7">
        <v>130425.60000000001</v>
      </c>
      <c r="L99" s="7">
        <v>446262.4</v>
      </c>
      <c r="M99" s="7">
        <v>598086</v>
      </c>
      <c r="N99" s="7">
        <v>151823.6</v>
      </c>
      <c r="O99" s="7">
        <v>25.38</v>
      </c>
    </row>
    <row r="100" spans="1:29" ht="15" thickBot="1" x14ac:dyDescent="0.35">
      <c r="A100" s="6" t="s">
        <v>42</v>
      </c>
      <c r="B100" s="7">
        <v>0</v>
      </c>
      <c r="C100" s="7">
        <v>13273.9</v>
      </c>
      <c r="D100" s="7">
        <v>78290.899999999994</v>
      </c>
      <c r="E100" s="7">
        <v>3787.3</v>
      </c>
      <c r="F100" s="7">
        <v>0</v>
      </c>
      <c r="G100" s="7">
        <v>34238.199999999997</v>
      </c>
      <c r="H100" s="7">
        <v>50280.9</v>
      </c>
      <c r="I100" s="7">
        <v>0</v>
      </c>
      <c r="J100" s="7">
        <v>3787.3</v>
      </c>
      <c r="K100" s="7">
        <v>130425.60000000001</v>
      </c>
      <c r="L100" s="7">
        <v>314084</v>
      </c>
      <c r="M100" s="7">
        <v>388894</v>
      </c>
      <c r="N100" s="7">
        <v>74810</v>
      </c>
      <c r="O100" s="7">
        <v>19.239999999999998</v>
      </c>
    </row>
    <row r="101" spans="1:29" ht="15" thickBot="1" x14ac:dyDescent="0.35">
      <c r="A101" s="6" t="s">
        <v>43</v>
      </c>
      <c r="B101" s="7">
        <v>0</v>
      </c>
      <c r="C101" s="7">
        <v>50280.9</v>
      </c>
      <c r="D101" s="7">
        <v>0</v>
      </c>
      <c r="E101" s="7">
        <v>48017.599999999999</v>
      </c>
      <c r="F101" s="7">
        <v>130425.60000000001</v>
      </c>
      <c r="G101" s="7">
        <v>114281.8</v>
      </c>
      <c r="H101" s="7">
        <v>0</v>
      </c>
      <c r="I101" s="7">
        <v>78290.899999999994</v>
      </c>
      <c r="J101" s="7">
        <v>0</v>
      </c>
      <c r="K101" s="7">
        <v>130425.60000000001</v>
      </c>
      <c r="L101" s="7">
        <v>551722.19999999995</v>
      </c>
      <c r="M101" s="7">
        <v>791994</v>
      </c>
      <c r="N101" s="7">
        <v>240271.8</v>
      </c>
      <c r="O101" s="7">
        <v>30.34</v>
      </c>
    </row>
    <row r="102" spans="1:29" ht="15" thickBot="1" x14ac:dyDescent="0.35">
      <c r="A102" s="6" t="s">
        <v>44</v>
      </c>
      <c r="B102" s="7">
        <v>114281.8</v>
      </c>
      <c r="C102" s="7">
        <v>0</v>
      </c>
      <c r="D102" s="7">
        <v>260163.1</v>
      </c>
      <c r="E102" s="7">
        <v>0</v>
      </c>
      <c r="F102" s="7">
        <v>130425.60000000001</v>
      </c>
      <c r="G102" s="7">
        <v>0</v>
      </c>
      <c r="H102" s="7">
        <v>50280.9</v>
      </c>
      <c r="I102" s="7">
        <v>0</v>
      </c>
      <c r="J102" s="7">
        <v>48017.599999999999</v>
      </c>
      <c r="K102" s="7">
        <v>0</v>
      </c>
      <c r="L102" s="7">
        <v>603168.80000000005</v>
      </c>
      <c r="M102" s="7">
        <v>81189</v>
      </c>
      <c r="N102" s="7">
        <v>-521979.8</v>
      </c>
      <c r="O102" s="7">
        <v>-642.91999999999996</v>
      </c>
    </row>
    <row r="103" spans="1:29" ht="15" thickBot="1" x14ac:dyDescent="0.35">
      <c r="A103" s="6" t="s">
        <v>45</v>
      </c>
      <c r="B103" s="7">
        <v>0</v>
      </c>
      <c r="C103" s="7">
        <v>13273.9</v>
      </c>
      <c r="D103" s="7">
        <v>0</v>
      </c>
      <c r="E103" s="7">
        <v>3787.3</v>
      </c>
      <c r="F103" s="7">
        <v>130425.60000000001</v>
      </c>
      <c r="G103" s="7">
        <v>34238.199999999997</v>
      </c>
      <c r="H103" s="7">
        <v>50280.9</v>
      </c>
      <c r="I103" s="7">
        <v>223156.1</v>
      </c>
      <c r="J103" s="7">
        <v>3787.3</v>
      </c>
      <c r="K103" s="7">
        <v>130425.60000000001</v>
      </c>
      <c r="L103" s="7">
        <v>589374.9</v>
      </c>
      <c r="M103" s="7">
        <v>824583</v>
      </c>
      <c r="N103" s="7">
        <v>235208.1</v>
      </c>
      <c r="O103" s="7">
        <v>28.52</v>
      </c>
    </row>
    <row r="104" spans="1:29" ht="15" thickBot="1" x14ac:dyDescent="0.35">
      <c r="A104" s="6" t="s">
        <v>46</v>
      </c>
      <c r="B104" s="7">
        <v>34238.199999999997</v>
      </c>
      <c r="C104" s="7">
        <v>13273.9</v>
      </c>
      <c r="D104" s="7">
        <v>0</v>
      </c>
      <c r="E104" s="7">
        <v>3787.3</v>
      </c>
      <c r="F104" s="7">
        <v>136571</v>
      </c>
      <c r="G104" s="7">
        <v>0</v>
      </c>
      <c r="H104" s="7">
        <v>50280.9</v>
      </c>
      <c r="I104" s="7">
        <v>0</v>
      </c>
      <c r="J104" s="7">
        <v>3787.3</v>
      </c>
      <c r="K104" s="7">
        <v>0</v>
      </c>
      <c r="L104" s="7">
        <v>241938.6</v>
      </c>
      <c r="M104" s="7">
        <v>117917</v>
      </c>
      <c r="N104" s="7">
        <v>-124021.6</v>
      </c>
      <c r="O104" s="7">
        <v>-105.18</v>
      </c>
    </row>
    <row r="105" spans="1:29" ht="15" thickBot="1" x14ac:dyDescent="0.35">
      <c r="A105" s="6" t="s">
        <v>47</v>
      </c>
      <c r="B105" s="7">
        <v>0</v>
      </c>
      <c r="C105" s="7">
        <v>50280.9</v>
      </c>
      <c r="D105" s="7">
        <v>0</v>
      </c>
      <c r="E105" s="7">
        <v>48017.599999999999</v>
      </c>
      <c r="F105" s="7">
        <v>130425.60000000001</v>
      </c>
      <c r="G105" s="7">
        <v>0</v>
      </c>
      <c r="H105" s="7">
        <v>13273.9</v>
      </c>
      <c r="I105" s="7">
        <v>78290.899999999994</v>
      </c>
      <c r="J105" s="7">
        <v>0</v>
      </c>
      <c r="K105" s="7">
        <v>130425.60000000001</v>
      </c>
      <c r="L105" s="7">
        <v>450714.4</v>
      </c>
      <c r="M105" s="7">
        <v>665313</v>
      </c>
      <c r="N105" s="7">
        <v>214598.6</v>
      </c>
      <c r="O105" s="7">
        <v>32.26</v>
      </c>
    </row>
    <row r="106" spans="1:29" ht="15" thickBot="1" x14ac:dyDescent="0.35">
      <c r="A106" s="6" t="s">
        <v>48</v>
      </c>
      <c r="B106" s="7">
        <v>34238.199999999997</v>
      </c>
      <c r="C106" s="7">
        <v>13273.9</v>
      </c>
      <c r="D106" s="7">
        <v>0</v>
      </c>
      <c r="E106" s="7">
        <v>3787.3</v>
      </c>
      <c r="F106" s="7">
        <v>130425.60000000001</v>
      </c>
      <c r="G106" s="7">
        <v>0</v>
      </c>
      <c r="H106" s="7">
        <v>13273.9</v>
      </c>
      <c r="I106" s="7">
        <v>0</v>
      </c>
      <c r="J106" s="7">
        <v>0</v>
      </c>
      <c r="K106" s="7">
        <v>130425.60000000001</v>
      </c>
      <c r="L106" s="7">
        <v>325424.5</v>
      </c>
      <c r="M106" s="7">
        <v>102197</v>
      </c>
      <c r="N106" s="7">
        <v>-223227.5</v>
      </c>
      <c r="O106" s="7">
        <v>-218.43</v>
      </c>
    </row>
    <row r="107" spans="1:29" ht="15" thickBot="1" x14ac:dyDescent="0.35">
      <c r="A107" s="6" t="s">
        <v>49</v>
      </c>
      <c r="B107" s="7">
        <v>0</v>
      </c>
      <c r="C107" s="7">
        <v>50280.9</v>
      </c>
      <c r="D107" s="7">
        <v>186860.7</v>
      </c>
      <c r="E107" s="7">
        <v>0</v>
      </c>
      <c r="F107" s="7">
        <v>130425.60000000001</v>
      </c>
      <c r="G107" s="7">
        <v>0</v>
      </c>
      <c r="H107" s="7">
        <v>0</v>
      </c>
      <c r="I107" s="7">
        <v>0</v>
      </c>
      <c r="J107" s="7">
        <v>3787.3</v>
      </c>
      <c r="K107" s="7">
        <v>130425.60000000001</v>
      </c>
      <c r="L107" s="7">
        <v>501780</v>
      </c>
      <c r="M107" s="7">
        <v>27002</v>
      </c>
      <c r="N107" s="7">
        <v>-474778</v>
      </c>
      <c r="O107" s="7">
        <v>-1758.31</v>
      </c>
    </row>
    <row r="108" spans="1:29" ht="15" thickBot="1" x14ac:dyDescent="0.35">
      <c r="A108" s="6" t="s">
        <v>50</v>
      </c>
      <c r="B108" s="7">
        <v>0</v>
      </c>
      <c r="C108" s="7">
        <v>13273.9</v>
      </c>
      <c r="D108" s="7">
        <v>0</v>
      </c>
      <c r="E108" s="7">
        <v>3787.3</v>
      </c>
      <c r="F108" s="7">
        <v>130425.60000000001</v>
      </c>
      <c r="G108" s="7">
        <v>34238.199999999997</v>
      </c>
      <c r="H108" s="7">
        <v>50280.9</v>
      </c>
      <c r="I108" s="7">
        <v>186860.7</v>
      </c>
      <c r="J108" s="7">
        <v>3787.3</v>
      </c>
      <c r="K108" s="7">
        <v>130425.60000000001</v>
      </c>
      <c r="L108" s="7">
        <v>553079.4</v>
      </c>
      <c r="M108" s="7">
        <v>767140</v>
      </c>
      <c r="N108" s="7">
        <v>214060.6</v>
      </c>
      <c r="O108" s="7">
        <v>27.9</v>
      </c>
    </row>
    <row r="109" spans="1:29" ht="15" thickBot="1" x14ac:dyDescent="0.35">
      <c r="A109" s="6" t="s">
        <v>51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114281.8</v>
      </c>
      <c r="H109" s="7">
        <v>50280.9</v>
      </c>
      <c r="I109" s="7">
        <v>0</v>
      </c>
      <c r="J109" s="7">
        <v>48017.599999999999</v>
      </c>
      <c r="K109" s="7">
        <v>136571</v>
      </c>
      <c r="L109" s="7">
        <v>349151.2</v>
      </c>
      <c r="M109" s="7">
        <v>461669</v>
      </c>
      <c r="N109" s="7">
        <v>112517.8</v>
      </c>
      <c r="O109" s="7">
        <v>24.37</v>
      </c>
    </row>
    <row r="110" spans="1:29" ht="15" thickBot="1" x14ac:dyDescent="0.35"/>
    <row r="111" spans="1:29" ht="15" thickBot="1" x14ac:dyDescent="0.35">
      <c r="A111" s="8" t="s">
        <v>94</v>
      </c>
      <c r="B111" s="9">
        <v>1181621.8</v>
      </c>
    </row>
    <row r="112" spans="1:29" ht="15" thickBot="1" x14ac:dyDescent="0.35">
      <c r="A112" s="8" t="s">
        <v>95</v>
      </c>
      <c r="B112" s="9">
        <v>0</v>
      </c>
    </row>
    <row r="113" spans="1:2" ht="15" thickBot="1" x14ac:dyDescent="0.35">
      <c r="A113" s="8" t="s">
        <v>96</v>
      </c>
      <c r="B113" s="9">
        <v>10668406.1</v>
      </c>
    </row>
    <row r="114" spans="1:2" ht="15" thickBot="1" x14ac:dyDescent="0.35">
      <c r="A114" s="8" t="s">
        <v>97</v>
      </c>
      <c r="B114" s="9">
        <v>10681680</v>
      </c>
    </row>
    <row r="115" spans="1:2" ht="15" thickBot="1" x14ac:dyDescent="0.35">
      <c r="A115" s="8" t="s">
        <v>98</v>
      </c>
      <c r="B115" s="9">
        <v>-13273.9</v>
      </c>
    </row>
    <row r="116" spans="1:2" ht="15" thickBot="1" x14ac:dyDescent="0.35">
      <c r="A116" s="8" t="s">
        <v>99</v>
      </c>
      <c r="B116" s="9"/>
    </row>
    <row r="117" spans="1:2" ht="15" thickBot="1" x14ac:dyDescent="0.35">
      <c r="A117" s="8" t="s">
        <v>100</v>
      </c>
      <c r="B117" s="9"/>
    </row>
    <row r="118" spans="1:2" ht="15" thickBot="1" x14ac:dyDescent="0.35">
      <c r="A118" s="8" t="s">
        <v>101</v>
      </c>
      <c r="B118" s="9">
        <v>0</v>
      </c>
    </row>
    <row r="120" spans="1:2" x14ac:dyDescent="0.3">
      <c r="A120" s="10" t="s">
        <v>102</v>
      </c>
    </row>
    <row r="122" spans="1:2" x14ac:dyDescent="0.3">
      <c r="A122" s="11" t="s">
        <v>103</v>
      </c>
    </row>
    <row r="123" spans="1:2" x14ac:dyDescent="0.3">
      <c r="A123" s="11" t="s">
        <v>104</v>
      </c>
    </row>
  </sheetData>
  <hyperlinks>
    <hyperlink ref="A120" r:id="rId1" display="https://miau.my-x.hu/myx-free/coco/test/176664820240511213949.html" xr:uid="{966CAD6E-2858-4C57-8F97-D7AD26538DE6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CEA4-2F6A-4C66-A15B-768EC343C6AD}">
  <dimension ref="A1:AE75"/>
  <sheetViews>
    <sheetView topLeftCell="A22" zoomScale="62" workbookViewId="0">
      <selection activeCell="G8" sqref="G8"/>
    </sheetView>
  </sheetViews>
  <sheetFormatPr baseColWidth="10" defaultColWidth="8.88671875" defaultRowHeight="14.4" x14ac:dyDescent="0.3"/>
  <sheetData>
    <row r="1" spans="1:28" ht="18" x14ac:dyDescent="0.3">
      <c r="A1" s="2"/>
      <c r="Q1" s="2"/>
    </row>
    <row r="2" spans="1:28" x14ac:dyDescent="0.3">
      <c r="A2" s="3"/>
      <c r="Q2" s="3"/>
    </row>
    <row r="5" spans="1:28" ht="18" x14ac:dyDescent="0.3">
      <c r="A5" s="4" t="s">
        <v>21</v>
      </c>
      <c r="B5" s="5">
        <v>7216230</v>
      </c>
      <c r="C5" s="4" t="s">
        <v>22</v>
      </c>
      <c r="D5" s="5">
        <v>12</v>
      </c>
      <c r="E5" s="4" t="s">
        <v>23</v>
      </c>
      <c r="F5" s="5">
        <v>10</v>
      </c>
      <c r="G5" s="4" t="s">
        <v>24</v>
      </c>
      <c r="H5" s="5">
        <v>12</v>
      </c>
      <c r="I5" s="4" t="s">
        <v>25</v>
      </c>
      <c r="J5" s="5">
        <v>0</v>
      </c>
      <c r="K5" s="4" t="s">
        <v>26</v>
      </c>
      <c r="L5" s="5" t="s">
        <v>143</v>
      </c>
      <c r="Q5" s="4" t="s">
        <v>21</v>
      </c>
      <c r="R5" s="5">
        <v>4173960</v>
      </c>
      <c r="S5" s="4" t="s">
        <v>22</v>
      </c>
      <c r="T5" s="5">
        <v>12</v>
      </c>
      <c r="U5" s="4" t="s">
        <v>23</v>
      </c>
      <c r="V5" s="5">
        <v>10</v>
      </c>
      <c r="W5" s="4" t="s">
        <v>24</v>
      </c>
      <c r="X5" s="5">
        <v>12</v>
      </c>
      <c r="Y5" s="4" t="s">
        <v>25</v>
      </c>
      <c r="Z5" s="5">
        <v>0</v>
      </c>
      <c r="AA5" s="4" t="s">
        <v>26</v>
      </c>
      <c r="AB5" s="5" t="s">
        <v>156</v>
      </c>
    </row>
    <row r="6" spans="1:28" ht="18.600000000000001" thickBot="1" x14ac:dyDescent="0.35">
      <c r="A6" s="2"/>
      <c r="Q6" s="2"/>
    </row>
    <row r="7" spans="1:28" ht="15" thickBot="1" x14ac:dyDescent="0.3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Q7" s="6" t="s">
        <v>28</v>
      </c>
      <c r="R7" s="6" t="s">
        <v>29</v>
      </c>
      <c r="S7" s="6" t="s">
        <v>30</v>
      </c>
      <c r="T7" s="6" t="s">
        <v>31</v>
      </c>
      <c r="U7" s="6" t="s">
        <v>32</v>
      </c>
      <c r="V7" s="6" t="s">
        <v>33</v>
      </c>
      <c r="W7" s="6" t="s">
        <v>34</v>
      </c>
      <c r="X7" s="6" t="s">
        <v>35</v>
      </c>
      <c r="Y7" s="6" t="s">
        <v>36</v>
      </c>
      <c r="Z7" s="6" t="s">
        <v>37</v>
      </c>
      <c r="AA7" s="6" t="s">
        <v>38</v>
      </c>
      <c r="AB7" s="6" t="s">
        <v>39</v>
      </c>
    </row>
    <row r="8" spans="1:28" ht="15" thickBot="1" x14ac:dyDescent="0.35">
      <c r="A8" s="6" t="s">
        <v>1</v>
      </c>
      <c r="B8" s="7">
        <v>8</v>
      </c>
      <c r="C8" s="7">
        <v>9</v>
      </c>
      <c r="D8" s="7">
        <v>10</v>
      </c>
      <c r="E8" s="7">
        <v>8</v>
      </c>
      <c r="F8" s="7">
        <v>8</v>
      </c>
      <c r="G8" s="58">
        <v>5</v>
      </c>
      <c r="H8" s="7">
        <v>4</v>
      </c>
      <c r="I8" s="7">
        <v>3</v>
      </c>
      <c r="J8" s="7">
        <v>5</v>
      </c>
      <c r="K8" s="7">
        <v>5</v>
      </c>
      <c r="L8" s="49">
        <v>514856</v>
      </c>
      <c r="Q8" s="6" t="s">
        <v>1</v>
      </c>
      <c r="R8" s="58">
        <v>5</v>
      </c>
      <c r="S8" s="7">
        <v>4</v>
      </c>
      <c r="T8" s="7">
        <v>3</v>
      </c>
      <c r="U8" s="7">
        <v>5</v>
      </c>
      <c r="V8" s="7">
        <v>5</v>
      </c>
      <c r="W8" s="7">
        <v>8</v>
      </c>
      <c r="X8" s="7">
        <v>9</v>
      </c>
      <c r="Y8" s="7">
        <v>10</v>
      </c>
      <c r="Z8" s="7">
        <v>8</v>
      </c>
      <c r="AA8" s="7">
        <v>8</v>
      </c>
      <c r="AB8" s="49">
        <v>514856</v>
      </c>
    </row>
    <row r="9" spans="1:28" ht="15" thickBot="1" x14ac:dyDescent="0.35">
      <c r="A9" s="6" t="s">
        <v>2</v>
      </c>
      <c r="B9" s="7">
        <v>11</v>
      </c>
      <c r="C9" s="7">
        <v>3</v>
      </c>
      <c r="D9" s="7">
        <v>8</v>
      </c>
      <c r="E9" s="7">
        <v>5</v>
      </c>
      <c r="F9" s="7">
        <v>5</v>
      </c>
      <c r="G9" s="7">
        <v>2</v>
      </c>
      <c r="H9" s="7">
        <v>10</v>
      </c>
      <c r="I9" s="7">
        <v>5</v>
      </c>
      <c r="J9" s="7">
        <v>8</v>
      </c>
      <c r="K9" s="7">
        <v>8</v>
      </c>
      <c r="L9" s="49">
        <v>598086</v>
      </c>
      <c r="Q9" s="6" t="s">
        <v>2</v>
      </c>
      <c r="R9" s="7">
        <v>2</v>
      </c>
      <c r="S9" s="7">
        <v>10</v>
      </c>
      <c r="T9" s="7">
        <v>5</v>
      </c>
      <c r="U9" s="7">
        <v>8</v>
      </c>
      <c r="V9" s="7">
        <v>8</v>
      </c>
      <c r="W9" s="7">
        <v>11</v>
      </c>
      <c r="X9" s="7">
        <v>3</v>
      </c>
      <c r="Y9" s="7">
        <v>8</v>
      </c>
      <c r="Z9" s="7">
        <v>5</v>
      </c>
      <c r="AA9" s="7">
        <v>5</v>
      </c>
      <c r="AB9" s="49">
        <v>598086</v>
      </c>
    </row>
    <row r="10" spans="1:28" ht="15" thickBot="1" x14ac:dyDescent="0.35">
      <c r="A10" s="6" t="s">
        <v>3</v>
      </c>
      <c r="B10" s="7">
        <v>3</v>
      </c>
      <c r="C10" s="7">
        <v>7</v>
      </c>
      <c r="D10" s="7">
        <v>9</v>
      </c>
      <c r="E10" s="7">
        <v>4</v>
      </c>
      <c r="F10" s="7">
        <v>2</v>
      </c>
      <c r="G10" s="7">
        <v>10</v>
      </c>
      <c r="H10" s="7">
        <v>6</v>
      </c>
      <c r="I10" s="7">
        <v>4</v>
      </c>
      <c r="J10" s="7">
        <v>9</v>
      </c>
      <c r="K10" s="7">
        <v>11</v>
      </c>
      <c r="L10" s="49">
        <v>388894</v>
      </c>
      <c r="Q10" s="6" t="s">
        <v>3</v>
      </c>
      <c r="R10" s="7">
        <v>10</v>
      </c>
      <c r="S10" s="7">
        <v>6</v>
      </c>
      <c r="T10" s="7">
        <v>4</v>
      </c>
      <c r="U10" s="7">
        <v>9</v>
      </c>
      <c r="V10" s="7">
        <v>11</v>
      </c>
      <c r="W10" s="7">
        <v>3</v>
      </c>
      <c r="X10" s="7">
        <v>7</v>
      </c>
      <c r="Y10" s="7">
        <v>9</v>
      </c>
      <c r="Z10" s="7">
        <v>4</v>
      </c>
      <c r="AA10" s="7">
        <v>2</v>
      </c>
      <c r="AB10" s="49">
        <v>388894</v>
      </c>
    </row>
    <row r="11" spans="1:28" ht="15" thickBot="1" x14ac:dyDescent="0.35">
      <c r="A11" s="6" t="s">
        <v>4</v>
      </c>
      <c r="B11" s="7">
        <v>1</v>
      </c>
      <c r="C11" s="7">
        <v>11</v>
      </c>
      <c r="D11" s="7">
        <v>3</v>
      </c>
      <c r="E11" s="7">
        <v>12</v>
      </c>
      <c r="F11" s="7">
        <v>3</v>
      </c>
      <c r="G11" s="7">
        <v>12</v>
      </c>
      <c r="H11" s="7">
        <v>2</v>
      </c>
      <c r="I11" s="7">
        <v>10</v>
      </c>
      <c r="J11" s="7">
        <v>1</v>
      </c>
      <c r="K11" s="7">
        <v>10</v>
      </c>
      <c r="L11" s="49">
        <v>791994</v>
      </c>
      <c r="Q11" s="6" t="s">
        <v>4</v>
      </c>
      <c r="R11" s="7">
        <v>12</v>
      </c>
      <c r="S11" s="7">
        <v>2</v>
      </c>
      <c r="T11" s="7">
        <v>10</v>
      </c>
      <c r="U11" s="7">
        <v>1</v>
      </c>
      <c r="V11" s="7">
        <v>10</v>
      </c>
      <c r="W11" s="7">
        <v>1</v>
      </c>
      <c r="X11" s="7">
        <v>11</v>
      </c>
      <c r="Y11" s="7">
        <v>3</v>
      </c>
      <c r="Z11" s="7">
        <v>12</v>
      </c>
      <c r="AA11" s="7">
        <v>3</v>
      </c>
      <c r="AB11" s="49">
        <v>791994</v>
      </c>
    </row>
    <row r="12" spans="1:28" ht="15" thickBot="1" x14ac:dyDescent="0.35">
      <c r="A12" s="6" t="s">
        <v>5</v>
      </c>
      <c r="B12" s="7">
        <v>12</v>
      </c>
      <c r="C12" s="7">
        <v>2</v>
      </c>
      <c r="D12" s="7">
        <v>12</v>
      </c>
      <c r="E12" s="7">
        <v>1</v>
      </c>
      <c r="F12" s="7">
        <v>11</v>
      </c>
      <c r="G12" s="7">
        <v>1</v>
      </c>
      <c r="H12" s="7">
        <v>11</v>
      </c>
      <c r="I12" s="7">
        <v>1</v>
      </c>
      <c r="J12" s="7">
        <v>12</v>
      </c>
      <c r="K12" s="7">
        <v>2</v>
      </c>
      <c r="L12" s="49">
        <v>81189</v>
      </c>
      <c r="Q12" s="6" t="s">
        <v>5</v>
      </c>
      <c r="R12" s="7">
        <v>1</v>
      </c>
      <c r="S12" s="7">
        <v>11</v>
      </c>
      <c r="T12" s="7">
        <v>1</v>
      </c>
      <c r="U12" s="7">
        <v>12</v>
      </c>
      <c r="V12" s="7">
        <v>2</v>
      </c>
      <c r="W12" s="7">
        <v>12</v>
      </c>
      <c r="X12" s="7">
        <v>2</v>
      </c>
      <c r="Y12" s="7">
        <v>12</v>
      </c>
      <c r="Z12" s="7">
        <v>1</v>
      </c>
      <c r="AA12" s="7">
        <v>11</v>
      </c>
      <c r="AB12" s="49">
        <v>81189</v>
      </c>
    </row>
    <row r="13" spans="1:28" ht="15" thickBot="1" x14ac:dyDescent="0.35">
      <c r="A13" s="6" t="s">
        <v>6</v>
      </c>
      <c r="B13" s="7">
        <v>4</v>
      </c>
      <c r="C13" s="7">
        <v>5</v>
      </c>
      <c r="D13" s="7">
        <v>1</v>
      </c>
      <c r="E13" s="7">
        <v>6</v>
      </c>
      <c r="F13" s="7">
        <v>9</v>
      </c>
      <c r="G13" s="7">
        <v>9</v>
      </c>
      <c r="H13" s="7">
        <v>8</v>
      </c>
      <c r="I13" s="7">
        <v>12</v>
      </c>
      <c r="J13" s="7">
        <v>7</v>
      </c>
      <c r="K13" s="7">
        <v>4</v>
      </c>
      <c r="L13" s="49">
        <v>824583</v>
      </c>
      <c r="Q13" s="6" t="s">
        <v>6</v>
      </c>
      <c r="R13" s="7">
        <v>9</v>
      </c>
      <c r="S13" s="7">
        <v>8</v>
      </c>
      <c r="T13" s="7">
        <v>12</v>
      </c>
      <c r="U13" s="7">
        <v>7</v>
      </c>
      <c r="V13" s="7">
        <v>4</v>
      </c>
      <c r="W13" s="7">
        <v>4</v>
      </c>
      <c r="X13" s="7">
        <v>5</v>
      </c>
      <c r="Y13" s="7">
        <v>1</v>
      </c>
      <c r="Z13" s="7">
        <v>6</v>
      </c>
      <c r="AA13" s="7">
        <v>9</v>
      </c>
      <c r="AB13" s="49">
        <v>824583</v>
      </c>
    </row>
    <row r="14" spans="1:28" ht="15" thickBot="1" x14ac:dyDescent="0.35">
      <c r="A14" s="6" t="s">
        <v>7</v>
      </c>
      <c r="B14" s="7">
        <v>9</v>
      </c>
      <c r="C14" s="7">
        <v>4</v>
      </c>
      <c r="D14" s="7">
        <v>5</v>
      </c>
      <c r="E14" s="7">
        <v>7</v>
      </c>
      <c r="F14" s="7">
        <v>12</v>
      </c>
      <c r="G14" s="7">
        <v>4</v>
      </c>
      <c r="H14" s="7">
        <v>9</v>
      </c>
      <c r="I14" s="7">
        <v>8</v>
      </c>
      <c r="J14" s="7">
        <v>6</v>
      </c>
      <c r="K14" s="7">
        <v>1</v>
      </c>
      <c r="L14" s="49">
        <v>117917</v>
      </c>
      <c r="Q14" s="6" t="s">
        <v>7</v>
      </c>
      <c r="R14" s="7">
        <v>4</v>
      </c>
      <c r="S14" s="7">
        <v>9</v>
      </c>
      <c r="T14" s="7">
        <v>8</v>
      </c>
      <c r="U14" s="7">
        <v>6</v>
      </c>
      <c r="V14" s="7">
        <v>1</v>
      </c>
      <c r="W14" s="7">
        <v>9</v>
      </c>
      <c r="X14" s="7">
        <v>4</v>
      </c>
      <c r="Y14" s="7">
        <v>5</v>
      </c>
      <c r="Z14" s="7">
        <v>7</v>
      </c>
      <c r="AA14" s="7">
        <v>12</v>
      </c>
      <c r="AB14" s="49">
        <v>117917</v>
      </c>
    </row>
    <row r="15" spans="1:28" ht="15" thickBot="1" x14ac:dyDescent="0.35">
      <c r="A15" s="6" t="s">
        <v>8</v>
      </c>
      <c r="B15" s="7">
        <v>6</v>
      </c>
      <c r="C15" s="7">
        <v>10</v>
      </c>
      <c r="D15" s="7">
        <v>4</v>
      </c>
      <c r="E15" s="7">
        <v>11</v>
      </c>
      <c r="F15" s="7">
        <v>10</v>
      </c>
      <c r="G15" s="7">
        <v>7</v>
      </c>
      <c r="H15" s="7">
        <v>3</v>
      </c>
      <c r="I15" s="7">
        <v>9</v>
      </c>
      <c r="J15" s="7">
        <v>2</v>
      </c>
      <c r="K15" s="7">
        <v>3</v>
      </c>
      <c r="L15" s="49">
        <v>665313</v>
      </c>
      <c r="Q15" s="6" t="s">
        <v>8</v>
      </c>
      <c r="R15" s="7">
        <v>7</v>
      </c>
      <c r="S15" s="7">
        <v>3</v>
      </c>
      <c r="T15" s="7">
        <v>9</v>
      </c>
      <c r="U15" s="7">
        <v>2</v>
      </c>
      <c r="V15" s="7">
        <v>3</v>
      </c>
      <c r="W15" s="7">
        <v>6</v>
      </c>
      <c r="X15" s="7">
        <v>10</v>
      </c>
      <c r="Y15" s="7">
        <v>4</v>
      </c>
      <c r="Z15" s="7">
        <v>11</v>
      </c>
      <c r="AA15" s="7">
        <v>10</v>
      </c>
      <c r="AB15" s="49">
        <v>665313</v>
      </c>
    </row>
    <row r="16" spans="1:28" ht="15" thickBot="1" x14ac:dyDescent="0.35">
      <c r="A16" s="6" t="s">
        <v>9</v>
      </c>
      <c r="B16" s="7">
        <v>10</v>
      </c>
      <c r="C16" s="7">
        <v>8</v>
      </c>
      <c r="D16" s="7">
        <v>6</v>
      </c>
      <c r="E16" s="7">
        <v>10</v>
      </c>
      <c r="F16" s="7">
        <v>7</v>
      </c>
      <c r="G16" s="7">
        <v>3</v>
      </c>
      <c r="H16" s="7">
        <v>5</v>
      </c>
      <c r="I16" s="7">
        <v>7</v>
      </c>
      <c r="J16" s="7">
        <v>3</v>
      </c>
      <c r="K16" s="7">
        <v>6</v>
      </c>
      <c r="L16" s="49">
        <v>102197</v>
      </c>
      <c r="Q16" s="6" t="s">
        <v>9</v>
      </c>
      <c r="R16" s="7">
        <v>3</v>
      </c>
      <c r="S16" s="7">
        <v>5</v>
      </c>
      <c r="T16" s="7">
        <v>7</v>
      </c>
      <c r="U16" s="7">
        <v>3</v>
      </c>
      <c r="V16" s="7">
        <v>6</v>
      </c>
      <c r="W16" s="7">
        <v>10</v>
      </c>
      <c r="X16" s="7">
        <v>8</v>
      </c>
      <c r="Y16" s="7">
        <v>6</v>
      </c>
      <c r="Z16" s="7">
        <v>10</v>
      </c>
      <c r="AA16" s="7">
        <v>7</v>
      </c>
      <c r="AB16" s="49">
        <v>102197</v>
      </c>
    </row>
    <row r="17" spans="1:28" ht="15" thickBot="1" x14ac:dyDescent="0.35">
      <c r="A17" s="6" t="s">
        <v>10</v>
      </c>
      <c r="B17" s="7">
        <v>7</v>
      </c>
      <c r="C17" s="7">
        <v>12</v>
      </c>
      <c r="D17" s="7">
        <v>11</v>
      </c>
      <c r="E17" s="7">
        <v>3</v>
      </c>
      <c r="F17" s="7">
        <v>4</v>
      </c>
      <c r="G17" s="7">
        <v>6</v>
      </c>
      <c r="H17" s="7">
        <v>1</v>
      </c>
      <c r="I17" s="7">
        <v>2</v>
      </c>
      <c r="J17" s="7">
        <v>10</v>
      </c>
      <c r="K17" s="7">
        <v>9</v>
      </c>
      <c r="L17" s="49">
        <v>27002</v>
      </c>
      <c r="Q17" s="6" t="s">
        <v>10</v>
      </c>
      <c r="R17" s="7">
        <v>6</v>
      </c>
      <c r="S17" s="7">
        <v>1</v>
      </c>
      <c r="T17" s="7">
        <v>2</v>
      </c>
      <c r="U17" s="7">
        <v>10</v>
      </c>
      <c r="V17" s="7">
        <v>9</v>
      </c>
      <c r="W17" s="7">
        <v>7</v>
      </c>
      <c r="X17" s="7">
        <v>12</v>
      </c>
      <c r="Y17" s="7">
        <v>11</v>
      </c>
      <c r="Z17" s="7">
        <v>3</v>
      </c>
      <c r="AA17" s="7">
        <v>4</v>
      </c>
      <c r="AB17" s="49">
        <v>27002</v>
      </c>
    </row>
    <row r="18" spans="1:28" ht="15" thickBot="1" x14ac:dyDescent="0.35">
      <c r="A18" s="6" t="s">
        <v>11</v>
      </c>
      <c r="B18" s="7">
        <v>5</v>
      </c>
      <c r="C18" s="7">
        <v>6</v>
      </c>
      <c r="D18" s="7">
        <v>2</v>
      </c>
      <c r="E18" s="7">
        <v>9</v>
      </c>
      <c r="F18" s="7">
        <v>6</v>
      </c>
      <c r="G18" s="7">
        <v>8</v>
      </c>
      <c r="H18" s="7">
        <v>7</v>
      </c>
      <c r="I18" s="7">
        <v>11</v>
      </c>
      <c r="J18" s="7">
        <v>4</v>
      </c>
      <c r="K18" s="7">
        <v>7</v>
      </c>
      <c r="L18" s="49">
        <v>767140</v>
      </c>
      <c r="Q18" s="6" t="s">
        <v>11</v>
      </c>
      <c r="R18" s="7">
        <v>8</v>
      </c>
      <c r="S18" s="7">
        <v>7</v>
      </c>
      <c r="T18" s="7">
        <v>11</v>
      </c>
      <c r="U18" s="7">
        <v>4</v>
      </c>
      <c r="V18" s="7">
        <v>7</v>
      </c>
      <c r="W18" s="7">
        <v>5</v>
      </c>
      <c r="X18" s="7">
        <v>6</v>
      </c>
      <c r="Y18" s="7">
        <v>2</v>
      </c>
      <c r="Z18" s="7">
        <v>9</v>
      </c>
      <c r="AA18" s="7">
        <v>6</v>
      </c>
      <c r="AB18" s="49">
        <v>767140</v>
      </c>
    </row>
    <row r="19" spans="1:28" ht="15" thickBot="1" x14ac:dyDescent="0.35">
      <c r="A19" s="6" t="s">
        <v>12</v>
      </c>
      <c r="B19" s="7">
        <v>2</v>
      </c>
      <c r="C19" s="7">
        <v>1</v>
      </c>
      <c r="D19" s="7">
        <v>7</v>
      </c>
      <c r="E19" s="7">
        <v>2</v>
      </c>
      <c r="F19" s="7">
        <v>1</v>
      </c>
      <c r="G19" s="7">
        <v>11</v>
      </c>
      <c r="H19" s="7">
        <v>12</v>
      </c>
      <c r="I19" s="7">
        <v>6</v>
      </c>
      <c r="J19" s="7">
        <v>11</v>
      </c>
      <c r="K19" s="7">
        <v>12</v>
      </c>
      <c r="L19" s="49">
        <v>461669</v>
      </c>
      <c r="Q19" s="6" t="s">
        <v>12</v>
      </c>
      <c r="R19" s="7">
        <v>11</v>
      </c>
      <c r="S19" s="7">
        <v>12</v>
      </c>
      <c r="T19" s="7">
        <v>6</v>
      </c>
      <c r="U19" s="7">
        <v>11</v>
      </c>
      <c r="V19" s="7">
        <v>12</v>
      </c>
      <c r="W19" s="7">
        <v>2</v>
      </c>
      <c r="X19" s="7">
        <v>1</v>
      </c>
      <c r="Y19" s="7">
        <v>7</v>
      </c>
      <c r="Z19" s="7">
        <v>2</v>
      </c>
      <c r="AA19" s="7">
        <v>1</v>
      </c>
      <c r="AB19" s="49">
        <v>461669</v>
      </c>
    </row>
    <row r="20" spans="1:28" ht="18.600000000000001" thickBot="1" x14ac:dyDescent="0.35">
      <c r="A20" s="2"/>
      <c r="Q20" s="2"/>
    </row>
    <row r="21" spans="1:28" ht="15" thickBot="1" x14ac:dyDescent="0.35">
      <c r="A21" s="6" t="s">
        <v>52</v>
      </c>
      <c r="B21" s="6" t="s">
        <v>29</v>
      </c>
      <c r="C21" s="6" t="s">
        <v>30</v>
      </c>
      <c r="D21" s="6" t="s">
        <v>31</v>
      </c>
      <c r="E21" s="6" t="s">
        <v>32</v>
      </c>
      <c r="F21" s="6" t="s">
        <v>33</v>
      </c>
      <c r="G21" s="6" t="s">
        <v>34</v>
      </c>
      <c r="H21" s="6" t="s">
        <v>35</v>
      </c>
      <c r="I21" s="6" t="s">
        <v>36</v>
      </c>
      <c r="J21" s="6" t="s">
        <v>37</v>
      </c>
      <c r="K21" s="6" t="s">
        <v>38</v>
      </c>
      <c r="Q21" s="6" t="s">
        <v>52</v>
      </c>
      <c r="R21" s="6" t="s">
        <v>29</v>
      </c>
      <c r="S21" s="6" t="s">
        <v>30</v>
      </c>
      <c r="T21" s="6" t="s">
        <v>31</v>
      </c>
      <c r="U21" s="6" t="s">
        <v>32</v>
      </c>
      <c r="V21" s="6" t="s">
        <v>33</v>
      </c>
      <c r="W21" s="6" t="s">
        <v>34</v>
      </c>
      <c r="X21" s="6" t="s">
        <v>35</v>
      </c>
      <c r="Y21" s="6" t="s">
        <v>36</v>
      </c>
      <c r="Z21" s="6" t="s">
        <v>37</v>
      </c>
      <c r="AA21" s="6" t="s">
        <v>38</v>
      </c>
    </row>
    <row r="22" spans="1:28" ht="20.399999999999999" thickBot="1" x14ac:dyDescent="0.35">
      <c r="A22" s="6" t="s">
        <v>53</v>
      </c>
      <c r="B22" s="7" t="s">
        <v>144</v>
      </c>
      <c r="C22" s="7" t="s">
        <v>145</v>
      </c>
      <c r="D22" s="7" t="s">
        <v>146</v>
      </c>
      <c r="E22" s="7" t="s">
        <v>66</v>
      </c>
      <c r="F22" s="7" t="s">
        <v>147</v>
      </c>
      <c r="G22" s="7" t="s">
        <v>148</v>
      </c>
      <c r="H22" s="7" t="s">
        <v>149</v>
      </c>
      <c r="I22" s="7" t="s">
        <v>66</v>
      </c>
      <c r="J22" s="7" t="s">
        <v>150</v>
      </c>
      <c r="K22" s="7" t="s">
        <v>151</v>
      </c>
      <c r="Q22" s="6" t="s">
        <v>53</v>
      </c>
      <c r="R22" s="7" t="s">
        <v>157</v>
      </c>
      <c r="S22" s="7" t="s">
        <v>158</v>
      </c>
      <c r="T22" s="7" t="s">
        <v>159</v>
      </c>
      <c r="U22" s="7" t="s">
        <v>160</v>
      </c>
      <c r="V22" s="7" t="s">
        <v>151</v>
      </c>
      <c r="W22" s="7" t="s">
        <v>66</v>
      </c>
      <c r="X22" s="7" t="s">
        <v>161</v>
      </c>
      <c r="Y22" s="7" t="s">
        <v>146</v>
      </c>
      <c r="Z22" s="7" t="s">
        <v>66</v>
      </c>
      <c r="AA22" s="7" t="s">
        <v>162</v>
      </c>
    </row>
    <row r="23" spans="1:28" ht="20.399999999999999" thickBot="1" x14ac:dyDescent="0.35">
      <c r="A23" s="6" t="s">
        <v>62</v>
      </c>
      <c r="B23" s="7" t="s">
        <v>66</v>
      </c>
      <c r="C23" s="7" t="s">
        <v>66</v>
      </c>
      <c r="D23" s="7" t="s">
        <v>152</v>
      </c>
      <c r="E23" s="7" t="s">
        <v>66</v>
      </c>
      <c r="F23" s="7" t="s">
        <v>147</v>
      </c>
      <c r="G23" s="7" t="s">
        <v>148</v>
      </c>
      <c r="H23" s="7" t="s">
        <v>149</v>
      </c>
      <c r="I23" s="7" t="s">
        <v>66</v>
      </c>
      <c r="J23" s="7" t="s">
        <v>150</v>
      </c>
      <c r="K23" s="7" t="s">
        <v>66</v>
      </c>
      <c r="Q23" s="6" t="s">
        <v>62</v>
      </c>
      <c r="R23" s="7" t="s">
        <v>157</v>
      </c>
      <c r="S23" s="7" t="s">
        <v>158</v>
      </c>
      <c r="T23" s="7" t="s">
        <v>159</v>
      </c>
      <c r="U23" s="7" t="s">
        <v>163</v>
      </c>
      <c r="V23" s="7" t="s">
        <v>66</v>
      </c>
      <c r="W23" s="7" t="s">
        <v>66</v>
      </c>
      <c r="X23" s="7" t="s">
        <v>66</v>
      </c>
      <c r="Y23" s="7" t="s">
        <v>152</v>
      </c>
      <c r="Z23" s="7" t="s">
        <v>66</v>
      </c>
      <c r="AA23" s="7" t="s">
        <v>162</v>
      </c>
    </row>
    <row r="24" spans="1:28" ht="15" thickBot="1" x14ac:dyDescent="0.35">
      <c r="A24" s="6" t="s">
        <v>64</v>
      </c>
      <c r="B24" s="7" t="s">
        <v>66</v>
      </c>
      <c r="C24" s="7" t="s">
        <v>66</v>
      </c>
      <c r="D24" s="7" t="s">
        <v>153</v>
      </c>
      <c r="E24" s="7" t="s">
        <v>66</v>
      </c>
      <c r="F24" s="7" t="s">
        <v>66</v>
      </c>
      <c r="G24" s="7" t="s">
        <v>66</v>
      </c>
      <c r="H24" s="7" t="s">
        <v>149</v>
      </c>
      <c r="I24" s="7" t="s">
        <v>66</v>
      </c>
      <c r="J24" s="7" t="s">
        <v>154</v>
      </c>
      <c r="K24" s="7" t="s">
        <v>66</v>
      </c>
      <c r="Q24" s="6" t="s">
        <v>64</v>
      </c>
      <c r="R24" s="7" t="s">
        <v>66</v>
      </c>
      <c r="S24" s="7" t="s">
        <v>158</v>
      </c>
      <c r="T24" s="7" t="s">
        <v>159</v>
      </c>
      <c r="U24" s="7" t="s">
        <v>154</v>
      </c>
      <c r="V24" s="7" t="s">
        <v>66</v>
      </c>
      <c r="W24" s="7" t="s">
        <v>66</v>
      </c>
      <c r="X24" s="7" t="s">
        <v>66</v>
      </c>
      <c r="Y24" s="7" t="s">
        <v>153</v>
      </c>
      <c r="Z24" s="7" t="s">
        <v>66</v>
      </c>
      <c r="AA24" s="7" t="s">
        <v>66</v>
      </c>
    </row>
    <row r="25" spans="1:28" ht="15" thickBot="1" x14ac:dyDescent="0.35">
      <c r="A25" s="6" t="s">
        <v>67</v>
      </c>
      <c r="B25" s="7" t="s">
        <v>66</v>
      </c>
      <c r="C25" s="7" t="s">
        <v>66</v>
      </c>
      <c r="D25" s="7" t="s">
        <v>153</v>
      </c>
      <c r="E25" s="7" t="s">
        <v>66</v>
      </c>
      <c r="F25" s="7" t="s">
        <v>66</v>
      </c>
      <c r="G25" s="7" t="s">
        <v>66</v>
      </c>
      <c r="H25" s="7" t="s">
        <v>149</v>
      </c>
      <c r="I25" s="7" t="s">
        <v>66</v>
      </c>
      <c r="J25" s="7" t="s">
        <v>154</v>
      </c>
      <c r="K25" s="7" t="s">
        <v>66</v>
      </c>
      <c r="Q25" s="6" t="s">
        <v>67</v>
      </c>
      <c r="R25" s="7" t="s">
        <v>66</v>
      </c>
      <c r="S25" s="7" t="s">
        <v>158</v>
      </c>
      <c r="T25" s="7" t="s">
        <v>159</v>
      </c>
      <c r="U25" s="7" t="s">
        <v>154</v>
      </c>
      <c r="V25" s="7" t="s">
        <v>66</v>
      </c>
      <c r="W25" s="7" t="s">
        <v>66</v>
      </c>
      <c r="X25" s="7" t="s">
        <v>66</v>
      </c>
      <c r="Y25" s="7" t="s">
        <v>153</v>
      </c>
      <c r="Z25" s="7" t="s">
        <v>66</v>
      </c>
      <c r="AA25" s="7" t="s">
        <v>66</v>
      </c>
    </row>
    <row r="26" spans="1:28" ht="15" thickBot="1" x14ac:dyDescent="0.35">
      <c r="A26" s="6" t="s">
        <v>68</v>
      </c>
      <c r="B26" s="7" t="s">
        <v>66</v>
      </c>
      <c r="C26" s="7" t="s">
        <v>66</v>
      </c>
      <c r="D26" s="7" t="s">
        <v>153</v>
      </c>
      <c r="E26" s="7" t="s">
        <v>66</v>
      </c>
      <c r="F26" s="7" t="s">
        <v>66</v>
      </c>
      <c r="G26" s="7" t="s">
        <v>66</v>
      </c>
      <c r="H26" s="7" t="s">
        <v>66</v>
      </c>
      <c r="I26" s="7" t="s">
        <v>66</v>
      </c>
      <c r="J26" s="7" t="s">
        <v>154</v>
      </c>
      <c r="K26" s="7" t="s">
        <v>66</v>
      </c>
      <c r="Q26" s="6" t="s">
        <v>68</v>
      </c>
      <c r="R26" s="7" t="s">
        <v>66</v>
      </c>
      <c r="S26" s="7" t="s">
        <v>66</v>
      </c>
      <c r="T26" s="7" t="s">
        <v>159</v>
      </c>
      <c r="U26" s="7" t="s">
        <v>154</v>
      </c>
      <c r="V26" s="7" t="s">
        <v>66</v>
      </c>
      <c r="W26" s="7" t="s">
        <v>66</v>
      </c>
      <c r="X26" s="7" t="s">
        <v>66</v>
      </c>
      <c r="Y26" s="7" t="s">
        <v>153</v>
      </c>
      <c r="Z26" s="7" t="s">
        <v>66</v>
      </c>
      <c r="AA26" s="7" t="s">
        <v>66</v>
      </c>
    </row>
    <row r="27" spans="1:28" ht="15" thickBot="1" x14ac:dyDescent="0.35">
      <c r="A27" s="6" t="s">
        <v>69</v>
      </c>
      <c r="B27" s="7" t="s">
        <v>66</v>
      </c>
      <c r="C27" s="7" t="s">
        <v>66</v>
      </c>
      <c r="D27" s="7" t="s">
        <v>153</v>
      </c>
      <c r="E27" s="7" t="s">
        <v>66</v>
      </c>
      <c r="F27" s="7" t="s">
        <v>66</v>
      </c>
      <c r="G27" s="7" t="s">
        <v>66</v>
      </c>
      <c r="H27" s="7" t="s">
        <v>66</v>
      </c>
      <c r="I27" s="7" t="s">
        <v>66</v>
      </c>
      <c r="J27" s="7" t="s">
        <v>154</v>
      </c>
      <c r="K27" s="7" t="s">
        <v>66</v>
      </c>
      <c r="Q27" s="6" t="s">
        <v>69</v>
      </c>
      <c r="R27" s="7" t="s">
        <v>66</v>
      </c>
      <c r="S27" s="7" t="s">
        <v>66</v>
      </c>
      <c r="T27" s="7" t="s">
        <v>66</v>
      </c>
      <c r="U27" s="7" t="s">
        <v>154</v>
      </c>
      <c r="V27" s="7" t="s">
        <v>66</v>
      </c>
      <c r="W27" s="7" t="s">
        <v>66</v>
      </c>
      <c r="X27" s="7" t="s">
        <v>66</v>
      </c>
      <c r="Y27" s="7" t="s">
        <v>153</v>
      </c>
      <c r="Z27" s="7" t="s">
        <v>66</v>
      </c>
      <c r="AA27" s="7" t="s">
        <v>66</v>
      </c>
    </row>
    <row r="28" spans="1:28" ht="15" thickBot="1" x14ac:dyDescent="0.35">
      <c r="A28" s="6" t="s">
        <v>70</v>
      </c>
      <c r="B28" s="7" t="s">
        <v>66</v>
      </c>
      <c r="C28" s="7" t="s">
        <v>66</v>
      </c>
      <c r="D28" s="7" t="s">
        <v>153</v>
      </c>
      <c r="E28" s="7" t="s">
        <v>66</v>
      </c>
      <c r="F28" s="7" t="s">
        <v>66</v>
      </c>
      <c r="G28" s="7" t="s">
        <v>66</v>
      </c>
      <c r="H28" s="7" t="s">
        <v>66</v>
      </c>
      <c r="I28" s="7" t="s">
        <v>66</v>
      </c>
      <c r="J28" s="7" t="s">
        <v>154</v>
      </c>
      <c r="K28" s="7" t="s">
        <v>66</v>
      </c>
      <c r="Q28" s="6" t="s">
        <v>70</v>
      </c>
      <c r="R28" s="7" t="s">
        <v>66</v>
      </c>
      <c r="S28" s="7" t="s">
        <v>66</v>
      </c>
      <c r="T28" s="7" t="s">
        <v>66</v>
      </c>
      <c r="U28" s="7" t="s">
        <v>154</v>
      </c>
      <c r="V28" s="7" t="s">
        <v>66</v>
      </c>
      <c r="W28" s="7" t="s">
        <v>66</v>
      </c>
      <c r="X28" s="7" t="s">
        <v>66</v>
      </c>
      <c r="Y28" s="7" t="s">
        <v>153</v>
      </c>
      <c r="Z28" s="7" t="s">
        <v>66</v>
      </c>
      <c r="AA28" s="7" t="s">
        <v>66</v>
      </c>
    </row>
    <row r="29" spans="1:28" ht="15" thickBot="1" x14ac:dyDescent="0.35">
      <c r="A29" s="6" t="s">
        <v>71</v>
      </c>
      <c r="B29" s="7" t="s">
        <v>66</v>
      </c>
      <c r="C29" s="7" t="s">
        <v>66</v>
      </c>
      <c r="D29" s="7" t="s">
        <v>153</v>
      </c>
      <c r="E29" s="7" t="s">
        <v>66</v>
      </c>
      <c r="F29" s="7" t="s">
        <v>66</v>
      </c>
      <c r="G29" s="7" t="s">
        <v>66</v>
      </c>
      <c r="H29" s="7" t="s">
        <v>66</v>
      </c>
      <c r="I29" s="7" t="s">
        <v>66</v>
      </c>
      <c r="J29" s="7" t="s">
        <v>154</v>
      </c>
      <c r="K29" s="7" t="s">
        <v>66</v>
      </c>
      <c r="Q29" s="6" t="s">
        <v>71</v>
      </c>
      <c r="R29" s="7" t="s">
        <v>66</v>
      </c>
      <c r="S29" s="7" t="s">
        <v>66</v>
      </c>
      <c r="T29" s="7" t="s">
        <v>66</v>
      </c>
      <c r="U29" s="7" t="s">
        <v>154</v>
      </c>
      <c r="V29" s="7" t="s">
        <v>66</v>
      </c>
      <c r="W29" s="7" t="s">
        <v>66</v>
      </c>
      <c r="X29" s="7" t="s">
        <v>66</v>
      </c>
      <c r="Y29" s="7" t="s">
        <v>153</v>
      </c>
      <c r="Z29" s="7" t="s">
        <v>66</v>
      </c>
      <c r="AA29" s="7" t="s">
        <v>66</v>
      </c>
    </row>
    <row r="30" spans="1:28" ht="15" thickBot="1" x14ac:dyDescent="0.35">
      <c r="A30" s="6" t="s">
        <v>72</v>
      </c>
      <c r="B30" s="7" t="s">
        <v>66</v>
      </c>
      <c r="C30" s="7" t="s">
        <v>66</v>
      </c>
      <c r="D30" s="7" t="s">
        <v>153</v>
      </c>
      <c r="E30" s="7" t="s">
        <v>66</v>
      </c>
      <c r="F30" s="7" t="s">
        <v>66</v>
      </c>
      <c r="G30" s="7" t="s">
        <v>66</v>
      </c>
      <c r="H30" s="7" t="s">
        <v>66</v>
      </c>
      <c r="I30" s="7" t="s">
        <v>66</v>
      </c>
      <c r="J30" s="7" t="s">
        <v>66</v>
      </c>
      <c r="K30" s="7" t="s">
        <v>66</v>
      </c>
      <c r="Q30" s="6" t="s">
        <v>72</v>
      </c>
      <c r="R30" s="7" t="s">
        <v>66</v>
      </c>
      <c r="S30" s="7" t="s">
        <v>66</v>
      </c>
      <c r="T30" s="7" t="s">
        <v>66</v>
      </c>
      <c r="U30" s="7" t="s">
        <v>66</v>
      </c>
      <c r="V30" s="7" t="s">
        <v>66</v>
      </c>
      <c r="W30" s="7" t="s">
        <v>66</v>
      </c>
      <c r="X30" s="7" t="s">
        <v>66</v>
      </c>
      <c r="Y30" s="7" t="s">
        <v>153</v>
      </c>
      <c r="Z30" s="7" t="s">
        <v>66</v>
      </c>
      <c r="AA30" s="7" t="s">
        <v>66</v>
      </c>
    </row>
    <row r="31" spans="1:28" ht="15" thickBot="1" x14ac:dyDescent="0.35">
      <c r="A31" s="6" t="s">
        <v>73</v>
      </c>
      <c r="B31" s="7" t="s">
        <v>66</v>
      </c>
      <c r="C31" s="7" t="s">
        <v>66</v>
      </c>
      <c r="D31" s="7" t="s">
        <v>153</v>
      </c>
      <c r="E31" s="7" t="s">
        <v>66</v>
      </c>
      <c r="F31" s="7" t="s">
        <v>66</v>
      </c>
      <c r="G31" s="7" t="s">
        <v>66</v>
      </c>
      <c r="H31" s="7" t="s">
        <v>66</v>
      </c>
      <c r="I31" s="7" t="s">
        <v>66</v>
      </c>
      <c r="J31" s="7" t="s">
        <v>66</v>
      </c>
      <c r="K31" s="7" t="s">
        <v>66</v>
      </c>
      <c r="Q31" s="6" t="s">
        <v>73</v>
      </c>
      <c r="R31" s="7" t="s">
        <v>66</v>
      </c>
      <c r="S31" s="7" t="s">
        <v>66</v>
      </c>
      <c r="T31" s="7" t="s">
        <v>66</v>
      </c>
      <c r="U31" s="7" t="s">
        <v>66</v>
      </c>
      <c r="V31" s="7" t="s">
        <v>66</v>
      </c>
      <c r="W31" s="7" t="s">
        <v>66</v>
      </c>
      <c r="X31" s="7" t="s">
        <v>66</v>
      </c>
      <c r="Y31" s="7" t="s">
        <v>153</v>
      </c>
      <c r="Z31" s="7" t="s">
        <v>66</v>
      </c>
      <c r="AA31" s="7" t="s">
        <v>66</v>
      </c>
    </row>
    <row r="32" spans="1:28" ht="15" thickBot="1" x14ac:dyDescent="0.35">
      <c r="A32" s="6" t="s">
        <v>74</v>
      </c>
      <c r="B32" s="7" t="s">
        <v>66</v>
      </c>
      <c r="C32" s="7" t="s">
        <v>66</v>
      </c>
      <c r="D32" s="7" t="s">
        <v>66</v>
      </c>
      <c r="E32" s="7" t="s">
        <v>66</v>
      </c>
      <c r="F32" s="7" t="s">
        <v>66</v>
      </c>
      <c r="G32" s="7" t="s">
        <v>66</v>
      </c>
      <c r="H32" s="7" t="s">
        <v>66</v>
      </c>
      <c r="I32" s="7" t="s">
        <v>66</v>
      </c>
      <c r="J32" s="7" t="s">
        <v>66</v>
      </c>
      <c r="K32" s="7" t="s">
        <v>66</v>
      </c>
      <c r="Q32" s="6" t="s">
        <v>74</v>
      </c>
      <c r="R32" s="7" t="s">
        <v>66</v>
      </c>
      <c r="S32" s="7" t="s">
        <v>66</v>
      </c>
      <c r="T32" s="7" t="s">
        <v>66</v>
      </c>
      <c r="U32" s="7" t="s">
        <v>66</v>
      </c>
      <c r="V32" s="7" t="s">
        <v>66</v>
      </c>
      <c r="W32" s="7" t="s">
        <v>66</v>
      </c>
      <c r="X32" s="7" t="s">
        <v>66</v>
      </c>
      <c r="Y32" s="7" t="s">
        <v>66</v>
      </c>
      <c r="Z32" s="7" t="s">
        <v>66</v>
      </c>
      <c r="AA32" s="7" t="s">
        <v>66</v>
      </c>
    </row>
    <row r="33" spans="1:29" ht="15" thickBot="1" x14ac:dyDescent="0.35">
      <c r="A33" s="6" t="s">
        <v>75</v>
      </c>
      <c r="B33" s="7" t="s">
        <v>66</v>
      </c>
      <c r="C33" s="7" t="s">
        <v>66</v>
      </c>
      <c r="D33" s="7" t="s">
        <v>66</v>
      </c>
      <c r="E33" s="7" t="s">
        <v>66</v>
      </c>
      <c r="F33" s="7" t="s">
        <v>66</v>
      </c>
      <c r="G33" s="7" t="s">
        <v>66</v>
      </c>
      <c r="H33" s="7" t="s">
        <v>66</v>
      </c>
      <c r="I33" s="7" t="s">
        <v>66</v>
      </c>
      <c r="J33" s="7" t="s">
        <v>66</v>
      </c>
      <c r="K33" s="7" t="s">
        <v>66</v>
      </c>
      <c r="Q33" s="6" t="s">
        <v>75</v>
      </c>
      <c r="R33" s="7" t="s">
        <v>66</v>
      </c>
      <c r="S33" s="7" t="s">
        <v>66</v>
      </c>
      <c r="T33" s="7" t="s">
        <v>66</v>
      </c>
      <c r="U33" s="7" t="s">
        <v>66</v>
      </c>
      <c r="V33" s="7" t="s">
        <v>66</v>
      </c>
      <c r="W33" s="7" t="s">
        <v>66</v>
      </c>
      <c r="X33" s="7" t="s">
        <v>66</v>
      </c>
      <c r="Y33" s="7" t="s">
        <v>66</v>
      </c>
      <c r="Z33" s="7" t="s">
        <v>66</v>
      </c>
      <c r="AA33" s="7" t="s">
        <v>66</v>
      </c>
    </row>
    <row r="34" spans="1:29" ht="18.600000000000001" thickBot="1" x14ac:dyDescent="0.35">
      <c r="A34" s="2"/>
      <c r="Q34" s="2"/>
    </row>
    <row r="35" spans="1:29" ht="15" thickBot="1" x14ac:dyDescent="0.35">
      <c r="A35" s="6" t="s">
        <v>88</v>
      </c>
      <c r="B35" s="6" t="s">
        <v>29</v>
      </c>
      <c r="C35" s="6" t="s">
        <v>30</v>
      </c>
      <c r="D35" s="6" t="s">
        <v>31</v>
      </c>
      <c r="E35" s="6" t="s">
        <v>32</v>
      </c>
      <c r="F35" s="6" t="s">
        <v>33</v>
      </c>
      <c r="G35" s="6" t="s">
        <v>34</v>
      </c>
      <c r="H35" s="6" t="s">
        <v>35</v>
      </c>
      <c r="I35" s="6" t="s">
        <v>36</v>
      </c>
      <c r="J35" s="6" t="s">
        <v>37</v>
      </c>
      <c r="K35" s="6" t="s">
        <v>38</v>
      </c>
      <c r="Q35" s="6" t="s">
        <v>88</v>
      </c>
      <c r="R35" s="6" t="s">
        <v>29</v>
      </c>
      <c r="S35" s="6" t="s">
        <v>30</v>
      </c>
      <c r="T35" s="6" t="s">
        <v>31</v>
      </c>
      <c r="U35" s="6" t="s">
        <v>32</v>
      </c>
      <c r="V35" s="6" t="s">
        <v>33</v>
      </c>
      <c r="W35" s="6" t="s">
        <v>34</v>
      </c>
      <c r="X35" s="6" t="s">
        <v>35</v>
      </c>
      <c r="Y35" s="6" t="s">
        <v>36</v>
      </c>
      <c r="Z35" s="6" t="s">
        <v>37</v>
      </c>
      <c r="AA35" s="6" t="s">
        <v>38</v>
      </c>
    </row>
    <row r="36" spans="1:29" ht="15" thickBot="1" x14ac:dyDescent="0.35">
      <c r="A36" s="6" t="s">
        <v>53</v>
      </c>
      <c r="B36" s="7">
        <v>126867.7</v>
      </c>
      <c r="C36" s="7">
        <v>72882.3</v>
      </c>
      <c r="D36" s="7">
        <v>774624.5</v>
      </c>
      <c r="E36" s="7">
        <v>0</v>
      </c>
      <c r="F36" s="7">
        <v>330421.8</v>
      </c>
      <c r="G36" s="7">
        <v>281092.7</v>
      </c>
      <c r="H36" s="7">
        <v>212282.9</v>
      </c>
      <c r="I36" s="7">
        <v>0</v>
      </c>
      <c r="J36" s="7">
        <v>394965.3</v>
      </c>
      <c r="K36" s="7">
        <v>7871.6</v>
      </c>
      <c r="Q36" s="6" t="s">
        <v>53</v>
      </c>
      <c r="R36" s="7">
        <v>267571.8</v>
      </c>
      <c r="S36" s="7">
        <v>198762</v>
      </c>
      <c r="T36" s="7">
        <v>13520.9</v>
      </c>
      <c r="U36" s="7">
        <v>535353.9</v>
      </c>
      <c r="V36" s="7">
        <v>7871.6</v>
      </c>
      <c r="W36" s="7">
        <v>0</v>
      </c>
      <c r="X36" s="7">
        <v>86403.199999999997</v>
      </c>
      <c r="Y36" s="7">
        <v>774624.5</v>
      </c>
      <c r="Z36" s="7">
        <v>0</v>
      </c>
      <c r="AA36" s="7">
        <v>316900.90000000002</v>
      </c>
    </row>
    <row r="37" spans="1:29" ht="15" thickBot="1" x14ac:dyDescent="0.35">
      <c r="A37" s="6" t="s">
        <v>62</v>
      </c>
      <c r="B37" s="7">
        <v>0</v>
      </c>
      <c r="C37" s="7">
        <v>0</v>
      </c>
      <c r="D37" s="7">
        <v>717096.8</v>
      </c>
      <c r="E37" s="7">
        <v>0</v>
      </c>
      <c r="F37" s="7">
        <v>330421.8</v>
      </c>
      <c r="G37" s="7">
        <v>281092.7</v>
      </c>
      <c r="H37" s="7">
        <v>212282.9</v>
      </c>
      <c r="I37" s="7">
        <v>0</v>
      </c>
      <c r="J37" s="7">
        <v>394965.3</v>
      </c>
      <c r="K37" s="7">
        <v>0</v>
      </c>
      <c r="Q37" s="6" t="s">
        <v>62</v>
      </c>
      <c r="R37" s="7">
        <v>267571.8</v>
      </c>
      <c r="S37" s="7">
        <v>198762</v>
      </c>
      <c r="T37" s="7">
        <v>13520.9</v>
      </c>
      <c r="U37" s="7">
        <v>408486.2</v>
      </c>
      <c r="V37" s="7">
        <v>0</v>
      </c>
      <c r="W37" s="7">
        <v>0</v>
      </c>
      <c r="X37" s="7">
        <v>0</v>
      </c>
      <c r="Y37" s="7">
        <v>717096.8</v>
      </c>
      <c r="Z37" s="7">
        <v>0</v>
      </c>
      <c r="AA37" s="7">
        <v>316900.90000000002</v>
      </c>
    </row>
    <row r="38" spans="1:29" ht="15" thickBot="1" x14ac:dyDescent="0.35">
      <c r="A38" s="6" t="s">
        <v>64</v>
      </c>
      <c r="B38" s="7">
        <v>0</v>
      </c>
      <c r="C38" s="7">
        <v>0</v>
      </c>
      <c r="D38" s="7">
        <v>59045.4</v>
      </c>
      <c r="E38" s="7">
        <v>0</v>
      </c>
      <c r="F38" s="7">
        <v>0</v>
      </c>
      <c r="G38" s="7">
        <v>0</v>
      </c>
      <c r="H38" s="7">
        <v>212282.9</v>
      </c>
      <c r="I38" s="7">
        <v>0</v>
      </c>
      <c r="J38" s="7">
        <v>51173.8</v>
      </c>
      <c r="K38" s="7">
        <v>0</v>
      </c>
      <c r="Q38" s="6" t="s">
        <v>64</v>
      </c>
      <c r="R38" s="7">
        <v>0</v>
      </c>
      <c r="S38" s="7">
        <v>198762</v>
      </c>
      <c r="T38" s="7">
        <v>13520.9</v>
      </c>
      <c r="U38" s="7">
        <v>51173.8</v>
      </c>
      <c r="V38" s="7">
        <v>0</v>
      </c>
      <c r="W38" s="7">
        <v>0</v>
      </c>
      <c r="X38" s="7">
        <v>0</v>
      </c>
      <c r="Y38" s="7">
        <v>59045.4</v>
      </c>
      <c r="Z38" s="7">
        <v>0</v>
      </c>
      <c r="AA38" s="7">
        <v>0</v>
      </c>
    </row>
    <row r="39" spans="1:29" ht="15" thickBot="1" x14ac:dyDescent="0.35">
      <c r="A39" s="6" t="s">
        <v>67</v>
      </c>
      <c r="B39" s="7">
        <v>0</v>
      </c>
      <c r="C39" s="7">
        <v>0</v>
      </c>
      <c r="D39" s="7">
        <v>59045.4</v>
      </c>
      <c r="E39" s="7">
        <v>0</v>
      </c>
      <c r="F39" s="7">
        <v>0</v>
      </c>
      <c r="G39" s="7">
        <v>0</v>
      </c>
      <c r="H39" s="7">
        <v>212282.9</v>
      </c>
      <c r="I39" s="7">
        <v>0</v>
      </c>
      <c r="J39" s="7">
        <v>51173.8</v>
      </c>
      <c r="K39" s="7">
        <v>0</v>
      </c>
      <c r="Q39" s="6" t="s">
        <v>67</v>
      </c>
      <c r="R39" s="7">
        <v>0</v>
      </c>
      <c r="S39" s="7">
        <v>198762</v>
      </c>
      <c r="T39" s="7">
        <v>13520.9</v>
      </c>
      <c r="U39" s="7">
        <v>51173.8</v>
      </c>
      <c r="V39" s="7">
        <v>0</v>
      </c>
      <c r="W39" s="7">
        <v>0</v>
      </c>
      <c r="X39" s="7">
        <v>0</v>
      </c>
      <c r="Y39" s="7">
        <v>59045.4</v>
      </c>
      <c r="Z39" s="7">
        <v>0</v>
      </c>
      <c r="AA39" s="7">
        <v>0</v>
      </c>
    </row>
    <row r="40" spans="1:29" ht="15" thickBot="1" x14ac:dyDescent="0.35">
      <c r="A40" s="6" t="s">
        <v>68</v>
      </c>
      <c r="B40" s="7">
        <v>0</v>
      </c>
      <c r="C40" s="7">
        <v>0</v>
      </c>
      <c r="D40" s="7">
        <v>59045.4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51173.8</v>
      </c>
      <c r="K40" s="7">
        <v>0</v>
      </c>
      <c r="Q40" s="6" t="s">
        <v>68</v>
      </c>
      <c r="R40" s="7">
        <v>0</v>
      </c>
      <c r="S40" s="7">
        <v>0</v>
      </c>
      <c r="T40" s="7">
        <v>13520.9</v>
      </c>
      <c r="U40" s="7">
        <v>51173.8</v>
      </c>
      <c r="V40" s="7">
        <v>0</v>
      </c>
      <c r="W40" s="7">
        <v>0</v>
      </c>
      <c r="X40" s="7">
        <v>0</v>
      </c>
      <c r="Y40" s="7">
        <v>59045.4</v>
      </c>
      <c r="Z40" s="7">
        <v>0</v>
      </c>
      <c r="AA40" s="7">
        <v>0</v>
      </c>
    </row>
    <row r="41" spans="1:29" ht="15" thickBot="1" x14ac:dyDescent="0.35">
      <c r="A41" s="6" t="s">
        <v>69</v>
      </c>
      <c r="B41" s="7">
        <v>0</v>
      </c>
      <c r="C41" s="7">
        <v>0</v>
      </c>
      <c r="D41" s="7">
        <v>59045.4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51173.8</v>
      </c>
      <c r="K41" s="7">
        <v>0</v>
      </c>
      <c r="Q41" s="6" t="s">
        <v>69</v>
      </c>
      <c r="R41" s="7">
        <v>0</v>
      </c>
      <c r="S41" s="7">
        <v>0</v>
      </c>
      <c r="T41" s="7">
        <v>0</v>
      </c>
      <c r="U41" s="7">
        <v>51173.8</v>
      </c>
      <c r="V41" s="7">
        <v>0</v>
      </c>
      <c r="W41" s="7">
        <v>0</v>
      </c>
      <c r="X41" s="7">
        <v>0</v>
      </c>
      <c r="Y41" s="7">
        <v>59045.4</v>
      </c>
      <c r="Z41" s="7">
        <v>0</v>
      </c>
      <c r="AA41" s="7">
        <v>0</v>
      </c>
    </row>
    <row r="42" spans="1:29" ht="15" thickBot="1" x14ac:dyDescent="0.35">
      <c r="A42" s="6" t="s">
        <v>70</v>
      </c>
      <c r="B42" s="7">
        <v>0</v>
      </c>
      <c r="C42" s="7">
        <v>0</v>
      </c>
      <c r="D42" s="7">
        <v>59045.4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51173.8</v>
      </c>
      <c r="K42" s="7">
        <v>0</v>
      </c>
      <c r="Q42" s="6" t="s">
        <v>70</v>
      </c>
      <c r="R42" s="7">
        <v>0</v>
      </c>
      <c r="S42" s="7">
        <v>0</v>
      </c>
      <c r="T42" s="7">
        <v>0</v>
      </c>
      <c r="U42" s="7">
        <v>51173.8</v>
      </c>
      <c r="V42" s="7">
        <v>0</v>
      </c>
      <c r="W42" s="7">
        <v>0</v>
      </c>
      <c r="X42" s="7">
        <v>0</v>
      </c>
      <c r="Y42" s="7">
        <v>59045.4</v>
      </c>
      <c r="Z42" s="7">
        <v>0</v>
      </c>
      <c r="AA42" s="7">
        <v>0</v>
      </c>
    </row>
    <row r="43" spans="1:29" ht="15" thickBot="1" x14ac:dyDescent="0.35">
      <c r="A43" s="6" t="s">
        <v>71</v>
      </c>
      <c r="B43" s="7">
        <v>0</v>
      </c>
      <c r="C43" s="7">
        <v>0</v>
      </c>
      <c r="D43" s="7">
        <v>59045.4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51173.8</v>
      </c>
      <c r="K43" s="7">
        <v>0</v>
      </c>
      <c r="Q43" s="6" t="s">
        <v>71</v>
      </c>
      <c r="R43" s="7">
        <v>0</v>
      </c>
      <c r="S43" s="7">
        <v>0</v>
      </c>
      <c r="T43" s="7">
        <v>0</v>
      </c>
      <c r="U43" s="7">
        <v>51173.8</v>
      </c>
      <c r="V43" s="7">
        <v>0</v>
      </c>
      <c r="W43" s="7">
        <v>0</v>
      </c>
      <c r="X43" s="7">
        <v>0</v>
      </c>
      <c r="Y43" s="7">
        <v>59045.4</v>
      </c>
      <c r="Z43" s="7">
        <v>0</v>
      </c>
      <c r="AA43" s="7">
        <v>0</v>
      </c>
    </row>
    <row r="44" spans="1:29" ht="15" thickBot="1" x14ac:dyDescent="0.35">
      <c r="A44" s="6" t="s">
        <v>72</v>
      </c>
      <c r="B44" s="7">
        <v>0</v>
      </c>
      <c r="C44" s="7">
        <v>0</v>
      </c>
      <c r="D44" s="7">
        <v>59045.4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Q44" s="6" t="s">
        <v>72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59045.4</v>
      </c>
      <c r="Z44" s="7">
        <v>0</v>
      </c>
      <c r="AA44" s="7">
        <v>0</v>
      </c>
    </row>
    <row r="45" spans="1:29" ht="15" thickBot="1" x14ac:dyDescent="0.35">
      <c r="A45" s="6" t="s">
        <v>73</v>
      </c>
      <c r="B45" s="7">
        <v>0</v>
      </c>
      <c r="C45" s="7">
        <v>0</v>
      </c>
      <c r="D45" s="7">
        <v>59045.4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Q45" s="6" t="s">
        <v>73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59045.4</v>
      </c>
      <c r="Z45" s="7">
        <v>0</v>
      </c>
      <c r="AA45" s="7">
        <v>0</v>
      </c>
    </row>
    <row r="46" spans="1:29" ht="15" thickBot="1" x14ac:dyDescent="0.35">
      <c r="A46" s="6" t="s">
        <v>74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Q46" s="6" t="s">
        <v>74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</row>
    <row r="47" spans="1:29" ht="15" thickBot="1" x14ac:dyDescent="0.35">
      <c r="A47" s="6" t="s">
        <v>75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Q47" s="6" t="s">
        <v>75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</row>
    <row r="48" spans="1:29" ht="18.600000000000001" thickBot="1" x14ac:dyDescent="0.35">
      <c r="A48" s="2"/>
      <c r="M48">
        <f>CORREL(L50:L61,M50:M61)</f>
        <v>0.91937386826396417</v>
      </c>
      <c r="Q48" s="2"/>
      <c r="AC48">
        <f>CORREL(AB50:AB61,AC50:AC61)</f>
        <v>0.91937386826396417</v>
      </c>
    </row>
    <row r="49" spans="1:31" ht="15" thickBot="1" x14ac:dyDescent="0.35">
      <c r="A49" s="6" t="s">
        <v>89</v>
      </c>
      <c r="B49" s="6" t="s">
        <v>29</v>
      </c>
      <c r="C49" s="6" t="s">
        <v>30</v>
      </c>
      <c r="D49" s="6" t="s">
        <v>31</v>
      </c>
      <c r="E49" s="6" t="s">
        <v>32</v>
      </c>
      <c r="F49" s="6" t="s">
        <v>33</v>
      </c>
      <c r="G49" s="6" t="s">
        <v>34</v>
      </c>
      <c r="H49" s="6" t="s">
        <v>35</v>
      </c>
      <c r="I49" s="6" t="s">
        <v>36</v>
      </c>
      <c r="J49" s="6" t="s">
        <v>37</v>
      </c>
      <c r="K49" s="6" t="s">
        <v>38</v>
      </c>
      <c r="L49" s="6" t="s">
        <v>90</v>
      </c>
      <c r="M49" s="6" t="s">
        <v>91</v>
      </c>
      <c r="N49" s="6" t="s">
        <v>92</v>
      </c>
      <c r="O49" s="6" t="s">
        <v>93</v>
      </c>
      <c r="Q49" s="6" t="s">
        <v>89</v>
      </c>
      <c r="R49" s="6" t="s">
        <v>29</v>
      </c>
      <c r="S49" s="6" t="s">
        <v>30</v>
      </c>
      <c r="T49" s="6" t="s">
        <v>31</v>
      </c>
      <c r="U49" s="6" t="s">
        <v>32</v>
      </c>
      <c r="V49" s="6" t="s">
        <v>33</v>
      </c>
      <c r="W49" s="6" t="s">
        <v>34</v>
      </c>
      <c r="X49" s="6" t="s">
        <v>35</v>
      </c>
      <c r="Y49" s="6" t="s">
        <v>36</v>
      </c>
      <c r="Z49" s="6" t="s">
        <v>37</v>
      </c>
      <c r="AA49" s="6" t="s">
        <v>38</v>
      </c>
      <c r="AB49" s="6" t="s">
        <v>90</v>
      </c>
      <c r="AC49" s="6" t="s">
        <v>91</v>
      </c>
      <c r="AD49" s="6" t="s">
        <v>92</v>
      </c>
      <c r="AE49" s="6" t="s">
        <v>93</v>
      </c>
    </row>
    <row r="50" spans="1:31" ht="15" thickBot="1" x14ac:dyDescent="0.35">
      <c r="A50" s="6" t="s">
        <v>1</v>
      </c>
      <c r="B50" s="7">
        <v>0</v>
      </c>
      <c r="C50" s="7">
        <v>0</v>
      </c>
      <c r="D50" s="7">
        <v>59045.4</v>
      </c>
      <c r="E50" s="7">
        <v>0</v>
      </c>
      <c r="F50" s="7">
        <v>0</v>
      </c>
      <c r="G50" s="7">
        <v>0</v>
      </c>
      <c r="H50" s="7">
        <v>212282.9</v>
      </c>
      <c r="I50" s="7">
        <v>0</v>
      </c>
      <c r="J50" s="7">
        <v>51173.8</v>
      </c>
      <c r="K50" s="7">
        <v>0</v>
      </c>
      <c r="L50" s="7">
        <v>322502.09999999998</v>
      </c>
      <c r="M50" s="7">
        <v>514856</v>
      </c>
      <c r="N50" s="7">
        <v>192353.9</v>
      </c>
      <c r="O50" s="7">
        <v>37.36</v>
      </c>
      <c r="Q50" s="6" t="s">
        <v>1</v>
      </c>
      <c r="R50" s="7">
        <v>0</v>
      </c>
      <c r="S50" s="7">
        <v>198762</v>
      </c>
      <c r="T50" s="7">
        <v>13520.9</v>
      </c>
      <c r="U50" s="7">
        <v>51173.8</v>
      </c>
      <c r="V50" s="7">
        <v>0</v>
      </c>
      <c r="W50" s="7">
        <v>0</v>
      </c>
      <c r="X50" s="7">
        <v>0</v>
      </c>
      <c r="Y50" s="7">
        <v>59045.4</v>
      </c>
      <c r="Z50" s="7">
        <v>0</v>
      </c>
      <c r="AA50" s="7">
        <v>0</v>
      </c>
      <c r="AB50" s="7">
        <v>322502.09999999998</v>
      </c>
      <c r="AC50" s="7">
        <v>514856</v>
      </c>
      <c r="AD50" s="7">
        <v>192353.9</v>
      </c>
      <c r="AE50" s="7">
        <v>37.36</v>
      </c>
    </row>
    <row r="51" spans="1:31" ht="15" thickBot="1" x14ac:dyDescent="0.35">
      <c r="A51" s="6" t="s">
        <v>2</v>
      </c>
      <c r="B51" s="7">
        <v>0</v>
      </c>
      <c r="C51" s="7">
        <v>0</v>
      </c>
      <c r="D51" s="7">
        <v>59045.4</v>
      </c>
      <c r="E51" s="7">
        <v>0</v>
      </c>
      <c r="F51" s="7">
        <v>0</v>
      </c>
      <c r="G51" s="7">
        <v>281092.7</v>
      </c>
      <c r="H51" s="7">
        <v>0</v>
      </c>
      <c r="I51" s="7">
        <v>0</v>
      </c>
      <c r="J51" s="7">
        <v>51173.8</v>
      </c>
      <c r="K51" s="7">
        <v>0</v>
      </c>
      <c r="L51" s="7">
        <v>391311.9</v>
      </c>
      <c r="M51" s="7">
        <v>598086</v>
      </c>
      <c r="N51" s="7">
        <v>206774.1</v>
      </c>
      <c r="O51" s="7">
        <v>34.57</v>
      </c>
      <c r="Q51" s="6" t="s">
        <v>2</v>
      </c>
      <c r="R51" s="7">
        <v>267571.8</v>
      </c>
      <c r="S51" s="7">
        <v>0</v>
      </c>
      <c r="T51" s="7">
        <v>13520.9</v>
      </c>
      <c r="U51" s="7">
        <v>51173.8</v>
      </c>
      <c r="V51" s="7">
        <v>0</v>
      </c>
      <c r="W51" s="7">
        <v>0</v>
      </c>
      <c r="X51" s="7">
        <v>0</v>
      </c>
      <c r="Y51" s="7">
        <v>59045.4</v>
      </c>
      <c r="Z51" s="7">
        <v>0</v>
      </c>
      <c r="AA51" s="7">
        <v>0</v>
      </c>
      <c r="AB51" s="7">
        <v>391311.9</v>
      </c>
      <c r="AC51" s="7">
        <v>598086</v>
      </c>
      <c r="AD51" s="7">
        <v>206774.1</v>
      </c>
      <c r="AE51" s="7">
        <v>34.57</v>
      </c>
    </row>
    <row r="52" spans="1:31" ht="15" thickBot="1" x14ac:dyDescent="0.35">
      <c r="A52" s="6" t="s">
        <v>3</v>
      </c>
      <c r="B52" s="7">
        <v>0</v>
      </c>
      <c r="C52" s="7">
        <v>0</v>
      </c>
      <c r="D52" s="7">
        <v>59045.4</v>
      </c>
      <c r="E52" s="7">
        <v>0</v>
      </c>
      <c r="F52" s="7">
        <v>330421.8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389467.2</v>
      </c>
      <c r="M52" s="7">
        <v>388894</v>
      </c>
      <c r="N52" s="7">
        <v>-573.20000000000005</v>
      </c>
      <c r="O52" s="7">
        <v>-0.15</v>
      </c>
      <c r="Q52" s="6" t="s">
        <v>3</v>
      </c>
      <c r="R52" s="7">
        <v>0</v>
      </c>
      <c r="S52" s="7">
        <v>0</v>
      </c>
      <c r="T52" s="7">
        <v>13520.9</v>
      </c>
      <c r="U52" s="7">
        <v>0</v>
      </c>
      <c r="V52" s="7">
        <v>0</v>
      </c>
      <c r="W52" s="7">
        <v>0</v>
      </c>
      <c r="X52" s="7">
        <v>0</v>
      </c>
      <c r="Y52" s="7">
        <v>59045.4</v>
      </c>
      <c r="Z52" s="7">
        <v>0</v>
      </c>
      <c r="AA52" s="7">
        <v>316900.90000000002</v>
      </c>
      <c r="AB52" s="7">
        <v>389467.2</v>
      </c>
      <c r="AC52" s="7">
        <v>388894</v>
      </c>
      <c r="AD52" s="7">
        <v>-573.20000000000005</v>
      </c>
      <c r="AE52" s="7">
        <v>-0.15</v>
      </c>
    </row>
    <row r="53" spans="1:31" ht="15" thickBot="1" x14ac:dyDescent="0.35">
      <c r="A53" s="6" t="s">
        <v>4</v>
      </c>
      <c r="B53" s="7">
        <v>126867.7</v>
      </c>
      <c r="C53" s="7">
        <v>0</v>
      </c>
      <c r="D53" s="7">
        <v>59045.4</v>
      </c>
      <c r="E53" s="7">
        <v>0</v>
      </c>
      <c r="F53" s="7">
        <v>0</v>
      </c>
      <c r="G53" s="7">
        <v>0</v>
      </c>
      <c r="H53" s="7">
        <v>212282.9</v>
      </c>
      <c r="I53" s="7">
        <v>0</v>
      </c>
      <c r="J53" s="7">
        <v>394965.3</v>
      </c>
      <c r="K53" s="7">
        <v>0</v>
      </c>
      <c r="L53" s="7">
        <v>793161.3</v>
      </c>
      <c r="M53" s="7">
        <v>791994</v>
      </c>
      <c r="N53" s="7">
        <v>-1167.3</v>
      </c>
      <c r="O53" s="7">
        <v>-0.15</v>
      </c>
      <c r="Q53" s="6" t="s">
        <v>4</v>
      </c>
      <c r="R53" s="7">
        <v>0</v>
      </c>
      <c r="S53" s="7">
        <v>198762</v>
      </c>
      <c r="T53" s="7">
        <v>0</v>
      </c>
      <c r="U53" s="7">
        <v>535353.9</v>
      </c>
      <c r="V53" s="7">
        <v>0</v>
      </c>
      <c r="W53" s="7">
        <v>0</v>
      </c>
      <c r="X53" s="7">
        <v>0</v>
      </c>
      <c r="Y53" s="7">
        <v>59045.4</v>
      </c>
      <c r="Z53" s="7">
        <v>0</v>
      </c>
      <c r="AA53" s="7">
        <v>0</v>
      </c>
      <c r="AB53" s="7">
        <v>793161.3</v>
      </c>
      <c r="AC53" s="7">
        <v>791994</v>
      </c>
      <c r="AD53" s="7">
        <v>-1167.3</v>
      </c>
      <c r="AE53" s="7">
        <v>-0.15</v>
      </c>
    </row>
    <row r="54" spans="1:31" ht="15" thickBot="1" x14ac:dyDescent="0.35">
      <c r="A54" s="6" t="s">
        <v>5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281092.7</v>
      </c>
      <c r="H54" s="7">
        <v>0</v>
      </c>
      <c r="I54" s="7">
        <v>0</v>
      </c>
      <c r="J54" s="7">
        <v>0</v>
      </c>
      <c r="K54" s="7">
        <v>0</v>
      </c>
      <c r="L54" s="7">
        <v>281092.7</v>
      </c>
      <c r="M54" s="7">
        <v>81189</v>
      </c>
      <c r="N54" s="7">
        <v>-199903.7</v>
      </c>
      <c r="O54" s="7">
        <v>-246.22</v>
      </c>
      <c r="Q54" s="6" t="s">
        <v>5</v>
      </c>
      <c r="R54" s="7">
        <v>267571.8</v>
      </c>
      <c r="S54" s="7">
        <v>0</v>
      </c>
      <c r="T54" s="7">
        <v>13520.9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281092.7</v>
      </c>
      <c r="AC54" s="7">
        <v>81189</v>
      </c>
      <c r="AD54" s="7">
        <v>-199903.7</v>
      </c>
      <c r="AE54" s="7">
        <v>-246.22</v>
      </c>
    </row>
    <row r="55" spans="1:31" ht="15" thickBot="1" x14ac:dyDescent="0.35">
      <c r="A55" s="6" t="s">
        <v>6</v>
      </c>
      <c r="B55" s="7">
        <v>0</v>
      </c>
      <c r="C55" s="7">
        <v>0</v>
      </c>
      <c r="D55" s="7">
        <v>774624.5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51173.8</v>
      </c>
      <c r="K55" s="7">
        <v>0</v>
      </c>
      <c r="L55" s="7">
        <v>825798.3</v>
      </c>
      <c r="M55" s="7">
        <v>824583</v>
      </c>
      <c r="N55" s="7">
        <v>-1215.3</v>
      </c>
      <c r="O55" s="7">
        <v>-0.15</v>
      </c>
      <c r="Q55" s="6" t="s">
        <v>6</v>
      </c>
      <c r="R55" s="7">
        <v>0</v>
      </c>
      <c r="S55" s="7">
        <v>0</v>
      </c>
      <c r="T55" s="7">
        <v>0</v>
      </c>
      <c r="U55" s="7">
        <v>51173.8</v>
      </c>
      <c r="V55" s="7">
        <v>0</v>
      </c>
      <c r="W55" s="7">
        <v>0</v>
      </c>
      <c r="X55" s="7">
        <v>0</v>
      </c>
      <c r="Y55" s="7">
        <v>774624.5</v>
      </c>
      <c r="Z55" s="7">
        <v>0</v>
      </c>
      <c r="AA55" s="7">
        <v>0</v>
      </c>
      <c r="AB55" s="7">
        <v>825798.3</v>
      </c>
      <c r="AC55" s="7">
        <v>824583</v>
      </c>
      <c r="AD55" s="7">
        <v>-1215.3</v>
      </c>
      <c r="AE55" s="7">
        <v>-0.15</v>
      </c>
    </row>
    <row r="56" spans="1:31" ht="15" thickBot="1" x14ac:dyDescent="0.35">
      <c r="A56" s="6" t="s">
        <v>7</v>
      </c>
      <c r="B56" s="7">
        <v>0</v>
      </c>
      <c r="C56" s="7">
        <v>0</v>
      </c>
      <c r="D56" s="7">
        <v>59045.4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51173.8</v>
      </c>
      <c r="K56" s="7">
        <v>7871.6</v>
      </c>
      <c r="L56" s="7">
        <v>118090.8</v>
      </c>
      <c r="M56" s="7">
        <v>117917</v>
      </c>
      <c r="N56" s="7">
        <v>-173.8</v>
      </c>
      <c r="O56" s="7">
        <v>-0.15</v>
      </c>
      <c r="Q56" s="6" t="s">
        <v>7</v>
      </c>
      <c r="R56" s="7">
        <v>0</v>
      </c>
      <c r="S56" s="7">
        <v>0</v>
      </c>
      <c r="T56" s="7">
        <v>0</v>
      </c>
      <c r="U56" s="7">
        <v>51173.8</v>
      </c>
      <c r="V56" s="7">
        <v>7871.6</v>
      </c>
      <c r="W56" s="7">
        <v>0</v>
      </c>
      <c r="X56" s="7">
        <v>0</v>
      </c>
      <c r="Y56" s="7">
        <v>59045.4</v>
      </c>
      <c r="Z56" s="7">
        <v>0</v>
      </c>
      <c r="AA56" s="7">
        <v>0</v>
      </c>
      <c r="AB56" s="7">
        <v>118090.8</v>
      </c>
      <c r="AC56" s="7">
        <v>117917</v>
      </c>
      <c r="AD56" s="7">
        <v>-173.8</v>
      </c>
      <c r="AE56" s="7">
        <v>-0.15</v>
      </c>
    </row>
    <row r="57" spans="1:31" ht="15" thickBot="1" x14ac:dyDescent="0.35">
      <c r="A57" s="6" t="s">
        <v>8</v>
      </c>
      <c r="B57" s="7">
        <v>0</v>
      </c>
      <c r="C57" s="7">
        <v>0</v>
      </c>
      <c r="D57" s="7">
        <v>59045.4</v>
      </c>
      <c r="E57" s="7">
        <v>0</v>
      </c>
      <c r="F57" s="7">
        <v>0</v>
      </c>
      <c r="G57" s="7">
        <v>0</v>
      </c>
      <c r="H57" s="7">
        <v>212282.9</v>
      </c>
      <c r="I57" s="7">
        <v>0</v>
      </c>
      <c r="J57" s="7">
        <v>394965.3</v>
      </c>
      <c r="K57" s="7">
        <v>0</v>
      </c>
      <c r="L57" s="7">
        <v>666293.6</v>
      </c>
      <c r="M57" s="7">
        <v>665313</v>
      </c>
      <c r="N57" s="7">
        <v>-980.6</v>
      </c>
      <c r="O57" s="7">
        <v>-0.15</v>
      </c>
      <c r="Q57" s="6" t="s">
        <v>8</v>
      </c>
      <c r="R57" s="7">
        <v>0</v>
      </c>
      <c r="S57" s="7">
        <v>198762</v>
      </c>
      <c r="T57" s="7">
        <v>0</v>
      </c>
      <c r="U57" s="7">
        <v>408486.2</v>
      </c>
      <c r="V57" s="7">
        <v>0</v>
      </c>
      <c r="W57" s="7">
        <v>0</v>
      </c>
      <c r="X57" s="7">
        <v>0</v>
      </c>
      <c r="Y57" s="7">
        <v>59045.4</v>
      </c>
      <c r="Z57" s="7">
        <v>0</v>
      </c>
      <c r="AA57" s="7">
        <v>0</v>
      </c>
      <c r="AB57" s="7">
        <v>666293.6</v>
      </c>
      <c r="AC57" s="7">
        <v>665313</v>
      </c>
      <c r="AD57" s="7">
        <v>-980.6</v>
      </c>
      <c r="AE57" s="7">
        <v>-0.15</v>
      </c>
    </row>
    <row r="58" spans="1:31" ht="15" thickBot="1" x14ac:dyDescent="0.35">
      <c r="A58" s="6" t="s">
        <v>9</v>
      </c>
      <c r="B58" s="7">
        <v>0</v>
      </c>
      <c r="C58" s="7">
        <v>0</v>
      </c>
      <c r="D58" s="7">
        <v>59045.4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51173.8</v>
      </c>
      <c r="K58" s="7">
        <v>0</v>
      </c>
      <c r="L58" s="7">
        <v>110219.2</v>
      </c>
      <c r="M58" s="7">
        <v>102197</v>
      </c>
      <c r="N58" s="7">
        <v>-8022.2</v>
      </c>
      <c r="O58" s="7">
        <v>-7.85</v>
      </c>
      <c r="Q58" s="6" t="s">
        <v>9</v>
      </c>
      <c r="R58" s="7">
        <v>0</v>
      </c>
      <c r="S58" s="7">
        <v>0</v>
      </c>
      <c r="T58" s="7">
        <v>0</v>
      </c>
      <c r="U58" s="7">
        <v>51173.8</v>
      </c>
      <c r="V58" s="7">
        <v>0</v>
      </c>
      <c r="W58" s="7">
        <v>0</v>
      </c>
      <c r="X58" s="7">
        <v>0</v>
      </c>
      <c r="Y58" s="7">
        <v>59045.4</v>
      </c>
      <c r="Z58" s="7">
        <v>0</v>
      </c>
      <c r="AA58" s="7">
        <v>0</v>
      </c>
      <c r="AB58" s="7">
        <v>110219.2</v>
      </c>
      <c r="AC58" s="7">
        <v>102197</v>
      </c>
      <c r="AD58" s="7">
        <v>-8022.2</v>
      </c>
      <c r="AE58" s="7">
        <v>-7.85</v>
      </c>
    </row>
    <row r="59" spans="1:31" ht="15" thickBot="1" x14ac:dyDescent="0.35">
      <c r="A59" s="6" t="s">
        <v>10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212282.9</v>
      </c>
      <c r="I59" s="7">
        <v>0</v>
      </c>
      <c r="J59" s="7">
        <v>0</v>
      </c>
      <c r="K59" s="7">
        <v>0</v>
      </c>
      <c r="L59" s="7">
        <v>212282.9</v>
      </c>
      <c r="M59" s="7">
        <v>27002</v>
      </c>
      <c r="N59" s="7">
        <v>-185280.9</v>
      </c>
      <c r="O59" s="7">
        <v>-686.17</v>
      </c>
      <c r="Q59" s="6" t="s">
        <v>10</v>
      </c>
      <c r="R59" s="7">
        <v>0</v>
      </c>
      <c r="S59" s="7">
        <v>198762</v>
      </c>
      <c r="T59" s="7">
        <v>13520.9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212282.9</v>
      </c>
      <c r="AC59" s="7">
        <v>27002</v>
      </c>
      <c r="AD59" s="7">
        <v>-185280.9</v>
      </c>
      <c r="AE59" s="7">
        <v>-686.17</v>
      </c>
    </row>
    <row r="60" spans="1:31" ht="15" thickBot="1" x14ac:dyDescent="0.35">
      <c r="A60" s="6" t="s">
        <v>11</v>
      </c>
      <c r="B60" s="7">
        <v>0</v>
      </c>
      <c r="C60" s="7">
        <v>0</v>
      </c>
      <c r="D60" s="7">
        <v>717096.8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51173.8</v>
      </c>
      <c r="K60" s="7">
        <v>0</v>
      </c>
      <c r="L60" s="7">
        <v>768270.6</v>
      </c>
      <c r="M60" s="7">
        <v>767140</v>
      </c>
      <c r="N60" s="7">
        <v>-1130.5999999999999</v>
      </c>
      <c r="O60" s="7">
        <v>-0.15</v>
      </c>
      <c r="Q60" s="6" t="s">
        <v>11</v>
      </c>
      <c r="R60" s="7">
        <v>0</v>
      </c>
      <c r="S60" s="7">
        <v>0</v>
      </c>
      <c r="T60" s="7">
        <v>0</v>
      </c>
      <c r="U60" s="7">
        <v>51173.8</v>
      </c>
      <c r="V60" s="7">
        <v>0</v>
      </c>
      <c r="W60" s="7">
        <v>0</v>
      </c>
      <c r="X60" s="7">
        <v>0</v>
      </c>
      <c r="Y60" s="7">
        <v>717096.8</v>
      </c>
      <c r="Z60" s="7">
        <v>0</v>
      </c>
      <c r="AA60" s="7">
        <v>0</v>
      </c>
      <c r="AB60" s="7">
        <v>768270.6</v>
      </c>
      <c r="AC60" s="7">
        <v>767140</v>
      </c>
      <c r="AD60" s="7">
        <v>-1130.5999999999999</v>
      </c>
      <c r="AE60" s="7">
        <v>-0.15</v>
      </c>
    </row>
    <row r="61" spans="1:31" ht="15" thickBot="1" x14ac:dyDescent="0.35">
      <c r="A61" s="6" t="s">
        <v>12</v>
      </c>
      <c r="B61" s="7">
        <v>0</v>
      </c>
      <c r="C61" s="7">
        <v>72882.3</v>
      </c>
      <c r="D61" s="7">
        <v>59045.4</v>
      </c>
      <c r="E61" s="7">
        <v>0</v>
      </c>
      <c r="F61" s="7">
        <v>330421.8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462349.4</v>
      </c>
      <c r="M61" s="7">
        <v>461669</v>
      </c>
      <c r="N61" s="7">
        <v>-680.4</v>
      </c>
      <c r="O61" s="7">
        <v>-0.15</v>
      </c>
      <c r="Q61" s="6" t="s">
        <v>12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86403.199999999997</v>
      </c>
      <c r="Y61" s="7">
        <v>59045.4</v>
      </c>
      <c r="Z61" s="7">
        <v>0</v>
      </c>
      <c r="AA61" s="7">
        <v>316900.90000000002</v>
      </c>
      <c r="AB61" s="7">
        <v>462349.4</v>
      </c>
      <c r="AC61" s="7">
        <v>461669</v>
      </c>
      <c r="AD61" s="7">
        <v>-680.4</v>
      </c>
      <c r="AE61" s="7">
        <v>-0.15</v>
      </c>
    </row>
    <row r="62" spans="1:31" ht="15" thickBot="1" x14ac:dyDescent="0.35"/>
    <row r="63" spans="1:31" ht="15" thickBot="1" x14ac:dyDescent="0.35">
      <c r="A63" s="8" t="s">
        <v>94</v>
      </c>
      <c r="B63" s="9">
        <v>2201008.7999999998</v>
      </c>
      <c r="Q63" s="8" t="s">
        <v>94</v>
      </c>
      <c r="R63" s="9">
        <v>2201008.7999999998</v>
      </c>
    </row>
    <row r="64" spans="1:31" ht="15" thickBot="1" x14ac:dyDescent="0.35">
      <c r="A64" s="8" t="s">
        <v>118</v>
      </c>
      <c r="B64" s="9">
        <v>0</v>
      </c>
      <c r="Q64" s="8" t="s">
        <v>118</v>
      </c>
      <c r="R64" s="9">
        <v>0</v>
      </c>
    </row>
    <row r="65" spans="1:18" ht="15" thickBot="1" x14ac:dyDescent="0.35">
      <c r="A65" s="8" t="s">
        <v>96</v>
      </c>
      <c r="B65" s="9">
        <v>5340840</v>
      </c>
      <c r="Q65" s="8" t="s">
        <v>96</v>
      </c>
      <c r="R65" s="9">
        <v>5340840</v>
      </c>
    </row>
    <row r="66" spans="1:18" ht="15" thickBot="1" x14ac:dyDescent="0.35">
      <c r="A66" s="8" t="s">
        <v>97</v>
      </c>
      <c r="B66" s="9">
        <v>5340840</v>
      </c>
      <c r="Q66" s="8" t="s">
        <v>97</v>
      </c>
      <c r="R66" s="9">
        <v>5340840</v>
      </c>
    </row>
    <row r="67" spans="1:18" ht="15" thickBot="1" x14ac:dyDescent="0.35">
      <c r="A67" s="8" t="s">
        <v>98</v>
      </c>
      <c r="B67" s="9">
        <v>0</v>
      </c>
      <c r="Q67" s="8" t="s">
        <v>98</v>
      </c>
      <c r="R67" s="9">
        <v>0</v>
      </c>
    </row>
    <row r="68" spans="1:18" ht="15" thickBot="1" x14ac:dyDescent="0.35">
      <c r="A68" s="8" t="s">
        <v>99</v>
      </c>
      <c r="B68" s="9"/>
      <c r="Q68" s="8" t="s">
        <v>99</v>
      </c>
      <c r="R68" s="9"/>
    </row>
    <row r="69" spans="1:18" ht="15" thickBot="1" x14ac:dyDescent="0.35">
      <c r="A69" s="8" t="s">
        <v>100</v>
      </c>
      <c r="B69" s="9"/>
      <c r="Q69" s="8" t="s">
        <v>100</v>
      </c>
      <c r="R69" s="9"/>
    </row>
    <row r="70" spans="1:18" ht="15" thickBot="1" x14ac:dyDescent="0.35">
      <c r="A70" s="8" t="s">
        <v>101</v>
      </c>
      <c r="B70" s="9">
        <v>0</v>
      </c>
      <c r="Q70" s="8" t="s">
        <v>101</v>
      </c>
      <c r="R70" s="9">
        <v>0</v>
      </c>
    </row>
    <row r="72" spans="1:18" x14ac:dyDescent="0.3">
      <c r="A72" s="10" t="s">
        <v>102</v>
      </c>
      <c r="Q72" s="10" t="s">
        <v>102</v>
      </c>
    </row>
    <row r="74" spans="1:18" x14ac:dyDescent="0.3">
      <c r="A74" s="11" t="s">
        <v>119</v>
      </c>
      <c r="Q74" s="11" t="s">
        <v>119</v>
      </c>
    </row>
    <row r="75" spans="1:18" x14ac:dyDescent="0.3">
      <c r="A75" s="11" t="s">
        <v>155</v>
      </c>
      <c r="Q75" s="11" t="s">
        <v>164</v>
      </c>
    </row>
  </sheetData>
  <hyperlinks>
    <hyperlink ref="A72" r:id="rId1" display="https://miau.my-x.hu/myx-free/coco/test/721623020240512065501.html" xr:uid="{672CC781-3C86-436A-BC6E-A78FF0459D1A}"/>
    <hyperlink ref="Q72" r:id="rId2" display="https://miau.my-x.hu/myx-free/coco/test/417396020240512065608.html" xr:uid="{04B71F2B-5956-45C6-8433-2564EE236BB3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94CEA-8626-40CC-9C97-217EEC4BBEAF}">
  <dimension ref="A1:AE123"/>
  <sheetViews>
    <sheetView zoomScale="67" workbookViewId="0">
      <selection activeCell="AB8" sqref="AB8:AB31"/>
    </sheetView>
  </sheetViews>
  <sheetFormatPr baseColWidth="10" defaultColWidth="8.88671875" defaultRowHeight="14.4" x14ac:dyDescent="0.3"/>
  <sheetData>
    <row r="1" spans="1:28" ht="18" x14ac:dyDescent="0.3">
      <c r="A1" s="2"/>
      <c r="Q1" s="2"/>
    </row>
    <row r="2" spans="1:28" x14ac:dyDescent="0.3">
      <c r="A2" s="3"/>
      <c r="Q2" s="3"/>
    </row>
    <row r="5" spans="1:28" ht="18" x14ac:dyDescent="0.3">
      <c r="A5" s="4" t="s">
        <v>21</v>
      </c>
      <c r="B5" s="5">
        <v>8925496</v>
      </c>
      <c r="C5" s="4" t="s">
        <v>22</v>
      </c>
      <c r="D5" s="5">
        <v>24</v>
      </c>
      <c r="E5" s="4" t="s">
        <v>23</v>
      </c>
      <c r="F5" s="5">
        <v>10</v>
      </c>
      <c r="G5" s="4" t="s">
        <v>24</v>
      </c>
      <c r="H5" s="5">
        <v>24</v>
      </c>
      <c r="I5" s="4" t="s">
        <v>25</v>
      </c>
      <c r="J5" s="5">
        <v>0</v>
      </c>
      <c r="K5" s="4" t="s">
        <v>26</v>
      </c>
      <c r="L5" s="5" t="s">
        <v>201</v>
      </c>
      <c r="Q5" s="4" t="s">
        <v>21</v>
      </c>
      <c r="R5" s="5">
        <v>9716667</v>
      </c>
      <c r="S5" s="4" t="s">
        <v>22</v>
      </c>
      <c r="T5" s="5">
        <v>24</v>
      </c>
      <c r="U5" s="4" t="s">
        <v>23</v>
      </c>
      <c r="V5" s="5">
        <v>10</v>
      </c>
      <c r="W5" s="4" t="s">
        <v>24</v>
      </c>
      <c r="X5" s="5">
        <v>24</v>
      </c>
      <c r="Y5" s="4" t="s">
        <v>25</v>
      </c>
      <c r="Z5" s="5">
        <v>0</v>
      </c>
      <c r="AA5" s="4" t="s">
        <v>26</v>
      </c>
      <c r="AB5" s="5" t="s">
        <v>251</v>
      </c>
    </row>
    <row r="6" spans="1:28" ht="18.600000000000001" thickBot="1" x14ac:dyDescent="0.35">
      <c r="A6" s="2"/>
      <c r="Q6" s="2"/>
    </row>
    <row r="7" spans="1:28" ht="15" thickBot="1" x14ac:dyDescent="0.3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Q7" s="6" t="s">
        <v>28</v>
      </c>
      <c r="R7" s="6" t="s">
        <v>29</v>
      </c>
      <c r="S7" s="6" t="s">
        <v>30</v>
      </c>
      <c r="T7" s="6" t="s">
        <v>31</v>
      </c>
      <c r="U7" s="6" t="s">
        <v>32</v>
      </c>
      <c r="V7" s="6" t="s">
        <v>33</v>
      </c>
      <c r="W7" s="6" t="s">
        <v>34</v>
      </c>
      <c r="X7" s="6" t="s">
        <v>35</v>
      </c>
      <c r="Y7" s="6" t="s">
        <v>36</v>
      </c>
      <c r="Z7" s="6" t="s">
        <v>37</v>
      </c>
      <c r="AA7" s="6" t="s">
        <v>38</v>
      </c>
      <c r="AB7" s="6" t="s">
        <v>39</v>
      </c>
    </row>
    <row r="8" spans="1:28" ht="15" thickBot="1" x14ac:dyDescent="0.35">
      <c r="A8" s="6" t="s">
        <v>1</v>
      </c>
      <c r="B8" s="7">
        <v>8</v>
      </c>
      <c r="C8" s="7">
        <v>9</v>
      </c>
      <c r="D8" s="7">
        <v>10</v>
      </c>
      <c r="E8" s="7">
        <v>8</v>
      </c>
      <c r="F8" s="7">
        <v>8</v>
      </c>
      <c r="G8" s="7">
        <v>5</v>
      </c>
      <c r="H8" s="7">
        <v>4</v>
      </c>
      <c r="I8" s="7">
        <v>3</v>
      </c>
      <c r="J8" s="7">
        <v>5</v>
      </c>
      <c r="K8" s="7">
        <v>5</v>
      </c>
      <c r="L8" s="48">
        <v>473</v>
      </c>
      <c r="Q8" s="6" t="s">
        <v>1</v>
      </c>
      <c r="R8" s="7">
        <v>8</v>
      </c>
      <c r="S8" s="7">
        <v>9</v>
      </c>
      <c r="T8" s="7">
        <v>10</v>
      </c>
      <c r="U8" s="7">
        <v>8</v>
      </c>
      <c r="V8" s="7">
        <v>8</v>
      </c>
      <c r="W8" s="7">
        <v>5</v>
      </c>
      <c r="X8" s="7">
        <v>4</v>
      </c>
      <c r="Y8" s="7">
        <v>3</v>
      </c>
      <c r="Z8" s="7">
        <v>5</v>
      </c>
      <c r="AA8" s="7">
        <v>5</v>
      </c>
      <c r="AB8" s="49">
        <v>514856</v>
      </c>
    </row>
    <row r="9" spans="1:28" ht="15" thickBot="1" x14ac:dyDescent="0.35">
      <c r="A9" s="6" t="s">
        <v>2</v>
      </c>
      <c r="B9" s="7">
        <v>11</v>
      </c>
      <c r="C9" s="7">
        <v>3</v>
      </c>
      <c r="D9" s="7">
        <v>8</v>
      </c>
      <c r="E9" s="7">
        <v>5</v>
      </c>
      <c r="F9" s="7">
        <v>5</v>
      </c>
      <c r="G9" s="7">
        <v>2</v>
      </c>
      <c r="H9" s="7">
        <v>10</v>
      </c>
      <c r="I9" s="7">
        <v>5</v>
      </c>
      <c r="J9" s="7">
        <v>8</v>
      </c>
      <c r="K9" s="7">
        <v>8</v>
      </c>
      <c r="L9" s="48">
        <v>212</v>
      </c>
      <c r="Q9" s="6" t="s">
        <v>2</v>
      </c>
      <c r="R9" s="7">
        <v>11</v>
      </c>
      <c r="S9" s="7">
        <v>3</v>
      </c>
      <c r="T9" s="7">
        <v>8</v>
      </c>
      <c r="U9" s="7">
        <v>5</v>
      </c>
      <c r="V9" s="7">
        <v>5</v>
      </c>
      <c r="W9" s="7">
        <v>2</v>
      </c>
      <c r="X9" s="7">
        <v>10</v>
      </c>
      <c r="Y9" s="7">
        <v>5</v>
      </c>
      <c r="Z9" s="7">
        <v>8</v>
      </c>
      <c r="AA9" s="7">
        <v>8</v>
      </c>
      <c r="AB9" s="49">
        <v>598086</v>
      </c>
    </row>
    <row r="10" spans="1:28" ht="15" thickBot="1" x14ac:dyDescent="0.35">
      <c r="A10" s="6" t="s">
        <v>3</v>
      </c>
      <c r="B10" s="7">
        <v>3</v>
      </c>
      <c r="C10" s="7">
        <v>7</v>
      </c>
      <c r="D10" s="7">
        <v>9</v>
      </c>
      <c r="E10" s="7">
        <v>4</v>
      </c>
      <c r="F10" s="7">
        <v>2</v>
      </c>
      <c r="G10" s="7">
        <v>10</v>
      </c>
      <c r="H10" s="7">
        <v>6</v>
      </c>
      <c r="I10" s="7">
        <v>4</v>
      </c>
      <c r="J10" s="7">
        <v>9</v>
      </c>
      <c r="K10" s="7">
        <v>11</v>
      </c>
      <c r="L10" s="48">
        <v>868</v>
      </c>
      <c r="Q10" s="6" t="s">
        <v>3</v>
      </c>
      <c r="R10" s="7">
        <v>3</v>
      </c>
      <c r="S10" s="7">
        <v>7</v>
      </c>
      <c r="T10" s="7">
        <v>9</v>
      </c>
      <c r="U10" s="7">
        <v>4</v>
      </c>
      <c r="V10" s="7">
        <v>2</v>
      </c>
      <c r="W10" s="7">
        <v>10</v>
      </c>
      <c r="X10" s="7">
        <v>6</v>
      </c>
      <c r="Y10" s="7">
        <v>4</v>
      </c>
      <c r="Z10" s="7">
        <v>9</v>
      </c>
      <c r="AA10" s="7">
        <v>11</v>
      </c>
      <c r="AB10" s="49">
        <v>388894</v>
      </c>
    </row>
    <row r="11" spans="1:28" ht="15" thickBot="1" x14ac:dyDescent="0.35">
      <c r="A11" s="6" t="s">
        <v>4</v>
      </c>
      <c r="B11" s="7">
        <v>1</v>
      </c>
      <c r="C11" s="7">
        <v>11</v>
      </c>
      <c r="D11" s="7">
        <v>3</v>
      </c>
      <c r="E11" s="7">
        <v>12</v>
      </c>
      <c r="F11" s="7">
        <v>3</v>
      </c>
      <c r="G11" s="7">
        <v>12</v>
      </c>
      <c r="H11" s="7">
        <v>2</v>
      </c>
      <c r="I11" s="7">
        <v>10</v>
      </c>
      <c r="J11" s="7">
        <v>1</v>
      </c>
      <c r="K11" s="7">
        <v>10</v>
      </c>
      <c r="L11" s="48">
        <v>71</v>
      </c>
      <c r="Q11" s="6" t="s">
        <v>4</v>
      </c>
      <c r="R11" s="7">
        <v>1</v>
      </c>
      <c r="S11" s="7">
        <v>11</v>
      </c>
      <c r="T11" s="7">
        <v>3</v>
      </c>
      <c r="U11" s="7">
        <v>12</v>
      </c>
      <c r="V11" s="7">
        <v>3</v>
      </c>
      <c r="W11" s="7">
        <v>12</v>
      </c>
      <c r="X11" s="7">
        <v>2</v>
      </c>
      <c r="Y11" s="7">
        <v>10</v>
      </c>
      <c r="Z11" s="7">
        <v>1</v>
      </c>
      <c r="AA11" s="7">
        <v>10</v>
      </c>
      <c r="AB11" s="49">
        <v>791994</v>
      </c>
    </row>
    <row r="12" spans="1:28" ht="15" thickBot="1" x14ac:dyDescent="0.35">
      <c r="A12" s="6" t="s">
        <v>5</v>
      </c>
      <c r="B12" s="7">
        <v>12</v>
      </c>
      <c r="C12" s="7">
        <v>2</v>
      </c>
      <c r="D12" s="7">
        <v>12</v>
      </c>
      <c r="E12" s="7">
        <v>1</v>
      </c>
      <c r="F12" s="7">
        <v>11</v>
      </c>
      <c r="G12" s="7">
        <v>1</v>
      </c>
      <c r="H12" s="7">
        <v>11</v>
      </c>
      <c r="I12" s="7">
        <v>1</v>
      </c>
      <c r="J12" s="7">
        <v>12</v>
      </c>
      <c r="K12" s="7">
        <v>2</v>
      </c>
      <c r="L12" s="48">
        <v>373</v>
      </c>
      <c r="Q12" s="6" t="s">
        <v>5</v>
      </c>
      <c r="R12" s="7">
        <v>12</v>
      </c>
      <c r="S12" s="7">
        <v>2</v>
      </c>
      <c r="T12" s="7">
        <v>12</v>
      </c>
      <c r="U12" s="7">
        <v>1</v>
      </c>
      <c r="V12" s="7">
        <v>11</v>
      </c>
      <c r="W12" s="7">
        <v>1</v>
      </c>
      <c r="X12" s="7">
        <v>11</v>
      </c>
      <c r="Y12" s="7">
        <v>1</v>
      </c>
      <c r="Z12" s="7">
        <v>12</v>
      </c>
      <c r="AA12" s="7">
        <v>2</v>
      </c>
      <c r="AB12" s="49">
        <v>81189</v>
      </c>
    </row>
    <row r="13" spans="1:28" ht="15" thickBot="1" x14ac:dyDescent="0.35">
      <c r="A13" s="6" t="s">
        <v>6</v>
      </c>
      <c r="B13" s="7">
        <v>4</v>
      </c>
      <c r="C13" s="7">
        <v>5</v>
      </c>
      <c r="D13" s="7">
        <v>1</v>
      </c>
      <c r="E13" s="7">
        <v>6</v>
      </c>
      <c r="F13" s="7">
        <v>9</v>
      </c>
      <c r="G13" s="7">
        <v>9</v>
      </c>
      <c r="H13" s="7">
        <v>8</v>
      </c>
      <c r="I13" s="7">
        <v>12</v>
      </c>
      <c r="J13" s="7">
        <v>7</v>
      </c>
      <c r="K13" s="7">
        <v>4</v>
      </c>
      <c r="L13" s="48">
        <v>294</v>
      </c>
      <c r="Q13" s="6" t="s">
        <v>6</v>
      </c>
      <c r="R13" s="7">
        <v>4</v>
      </c>
      <c r="S13" s="7">
        <v>5</v>
      </c>
      <c r="T13" s="7">
        <v>1</v>
      </c>
      <c r="U13" s="7">
        <v>6</v>
      </c>
      <c r="V13" s="7">
        <v>9</v>
      </c>
      <c r="W13" s="7">
        <v>9</v>
      </c>
      <c r="X13" s="7">
        <v>8</v>
      </c>
      <c r="Y13" s="7">
        <v>12</v>
      </c>
      <c r="Z13" s="7">
        <v>7</v>
      </c>
      <c r="AA13" s="7">
        <v>4</v>
      </c>
      <c r="AB13" s="49">
        <v>824583</v>
      </c>
    </row>
    <row r="14" spans="1:28" ht="15" thickBot="1" x14ac:dyDescent="0.35">
      <c r="A14" s="6" t="s">
        <v>7</v>
      </c>
      <c r="B14" s="7">
        <v>9</v>
      </c>
      <c r="C14" s="7">
        <v>4</v>
      </c>
      <c r="D14" s="7">
        <v>5</v>
      </c>
      <c r="E14" s="7">
        <v>7</v>
      </c>
      <c r="F14" s="7">
        <v>12</v>
      </c>
      <c r="G14" s="7">
        <v>4</v>
      </c>
      <c r="H14" s="7">
        <v>9</v>
      </c>
      <c r="I14" s="7">
        <v>8</v>
      </c>
      <c r="J14" s="7">
        <v>6</v>
      </c>
      <c r="K14" s="7">
        <v>1</v>
      </c>
      <c r="L14" s="48">
        <v>804</v>
      </c>
      <c r="Q14" s="6" t="s">
        <v>7</v>
      </c>
      <c r="R14" s="7">
        <v>9</v>
      </c>
      <c r="S14" s="7">
        <v>4</v>
      </c>
      <c r="T14" s="7">
        <v>5</v>
      </c>
      <c r="U14" s="7">
        <v>7</v>
      </c>
      <c r="V14" s="7">
        <v>12</v>
      </c>
      <c r="W14" s="7">
        <v>4</v>
      </c>
      <c r="X14" s="7">
        <v>9</v>
      </c>
      <c r="Y14" s="7">
        <v>8</v>
      </c>
      <c r="Z14" s="7">
        <v>6</v>
      </c>
      <c r="AA14" s="7">
        <v>1</v>
      </c>
      <c r="AB14" s="49">
        <v>117917</v>
      </c>
    </row>
    <row r="15" spans="1:28" ht="15" thickBot="1" x14ac:dyDescent="0.35">
      <c r="A15" s="6" t="s">
        <v>8</v>
      </c>
      <c r="B15" s="7">
        <v>6</v>
      </c>
      <c r="C15" s="7">
        <v>10</v>
      </c>
      <c r="D15" s="7">
        <v>4</v>
      </c>
      <c r="E15" s="7">
        <v>11</v>
      </c>
      <c r="F15" s="7">
        <v>10</v>
      </c>
      <c r="G15" s="7">
        <v>7</v>
      </c>
      <c r="H15" s="7">
        <v>3</v>
      </c>
      <c r="I15" s="7">
        <v>9</v>
      </c>
      <c r="J15" s="7">
        <v>2</v>
      </c>
      <c r="K15" s="7">
        <v>3</v>
      </c>
      <c r="L15" s="48">
        <v>22</v>
      </c>
      <c r="Q15" s="6" t="s">
        <v>8</v>
      </c>
      <c r="R15" s="7">
        <v>6</v>
      </c>
      <c r="S15" s="7">
        <v>10</v>
      </c>
      <c r="T15" s="7">
        <v>4</v>
      </c>
      <c r="U15" s="7">
        <v>11</v>
      </c>
      <c r="V15" s="7">
        <v>10</v>
      </c>
      <c r="W15" s="7">
        <v>7</v>
      </c>
      <c r="X15" s="7">
        <v>3</v>
      </c>
      <c r="Y15" s="7">
        <v>9</v>
      </c>
      <c r="Z15" s="7">
        <v>2</v>
      </c>
      <c r="AA15" s="7">
        <v>3</v>
      </c>
      <c r="AB15" s="49">
        <v>665313</v>
      </c>
    </row>
    <row r="16" spans="1:28" ht="15" thickBot="1" x14ac:dyDescent="0.35">
      <c r="A16" s="6" t="s">
        <v>9</v>
      </c>
      <c r="B16" s="7">
        <v>10</v>
      </c>
      <c r="C16" s="7">
        <v>8</v>
      </c>
      <c r="D16" s="7">
        <v>6</v>
      </c>
      <c r="E16" s="7">
        <v>10</v>
      </c>
      <c r="F16" s="7">
        <v>7</v>
      </c>
      <c r="G16" s="7">
        <v>3</v>
      </c>
      <c r="H16" s="7">
        <v>5</v>
      </c>
      <c r="I16" s="7">
        <v>7</v>
      </c>
      <c r="J16" s="7">
        <v>3</v>
      </c>
      <c r="K16" s="7">
        <v>6</v>
      </c>
      <c r="L16" s="48">
        <v>459</v>
      </c>
      <c r="Q16" s="6" t="s">
        <v>9</v>
      </c>
      <c r="R16" s="7">
        <v>10</v>
      </c>
      <c r="S16" s="7">
        <v>8</v>
      </c>
      <c r="T16" s="7">
        <v>6</v>
      </c>
      <c r="U16" s="7">
        <v>10</v>
      </c>
      <c r="V16" s="7">
        <v>7</v>
      </c>
      <c r="W16" s="7">
        <v>3</v>
      </c>
      <c r="X16" s="7">
        <v>5</v>
      </c>
      <c r="Y16" s="7">
        <v>7</v>
      </c>
      <c r="Z16" s="7">
        <v>3</v>
      </c>
      <c r="AA16" s="7">
        <v>6</v>
      </c>
      <c r="AB16" s="49">
        <v>102197</v>
      </c>
    </row>
    <row r="17" spans="1:28" ht="15" thickBot="1" x14ac:dyDescent="0.35">
      <c r="A17" s="6" t="s">
        <v>10</v>
      </c>
      <c r="B17" s="7">
        <v>7</v>
      </c>
      <c r="C17" s="7">
        <v>12</v>
      </c>
      <c r="D17" s="7">
        <v>11</v>
      </c>
      <c r="E17" s="7">
        <v>3</v>
      </c>
      <c r="F17" s="7">
        <v>4</v>
      </c>
      <c r="G17" s="7">
        <v>6</v>
      </c>
      <c r="H17" s="7">
        <v>1</v>
      </c>
      <c r="I17" s="7">
        <v>2</v>
      </c>
      <c r="J17" s="7">
        <v>10</v>
      </c>
      <c r="K17" s="7">
        <v>9</v>
      </c>
      <c r="L17" s="48">
        <v>82</v>
      </c>
      <c r="Q17" s="6" t="s">
        <v>10</v>
      </c>
      <c r="R17" s="7">
        <v>7</v>
      </c>
      <c r="S17" s="7">
        <v>12</v>
      </c>
      <c r="T17" s="7">
        <v>11</v>
      </c>
      <c r="U17" s="7">
        <v>3</v>
      </c>
      <c r="V17" s="7">
        <v>4</v>
      </c>
      <c r="W17" s="7">
        <v>6</v>
      </c>
      <c r="X17" s="7">
        <v>1</v>
      </c>
      <c r="Y17" s="7">
        <v>2</v>
      </c>
      <c r="Z17" s="7">
        <v>10</v>
      </c>
      <c r="AA17" s="7">
        <v>9</v>
      </c>
      <c r="AB17" s="49">
        <v>27002</v>
      </c>
    </row>
    <row r="18" spans="1:28" ht="15" thickBot="1" x14ac:dyDescent="0.35">
      <c r="A18" s="6" t="s">
        <v>11</v>
      </c>
      <c r="B18" s="7">
        <v>5</v>
      </c>
      <c r="C18" s="7">
        <v>6</v>
      </c>
      <c r="D18" s="7">
        <v>2</v>
      </c>
      <c r="E18" s="7">
        <v>9</v>
      </c>
      <c r="F18" s="7">
        <v>6</v>
      </c>
      <c r="G18" s="7">
        <v>8</v>
      </c>
      <c r="H18" s="7">
        <v>7</v>
      </c>
      <c r="I18" s="7">
        <v>11</v>
      </c>
      <c r="J18" s="7">
        <v>4</v>
      </c>
      <c r="K18" s="7">
        <v>7</v>
      </c>
      <c r="L18" s="48">
        <v>89</v>
      </c>
      <c r="Q18" s="6" t="s">
        <v>11</v>
      </c>
      <c r="R18" s="7">
        <v>5</v>
      </c>
      <c r="S18" s="7">
        <v>6</v>
      </c>
      <c r="T18" s="7">
        <v>2</v>
      </c>
      <c r="U18" s="7">
        <v>9</v>
      </c>
      <c r="V18" s="7">
        <v>6</v>
      </c>
      <c r="W18" s="7">
        <v>8</v>
      </c>
      <c r="X18" s="7">
        <v>7</v>
      </c>
      <c r="Y18" s="7">
        <v>11</v>
      </c>
      <c r="Z18" s="7">
        <v>4</v>
      </c>
      <c r="AA18" s="7">
        <v>7</v>
      </c>
      <c r="AB18" s="49">
        <v>767140</v>
      </c>
    </row>
    <row r="19" spans="1:28" ht="15" thickBot="1" x14ac:dyDescent="0.35">
      <c r="A19" s="6" t="s">
        <v>12</v>
      </c>
      <c r="B19" s="7">
        <v>2</v>
      </c>
      <c r="C19" s="7">
        <v>1</v>
      </c>
      <c r="D19" s="7">
        <v>7</v>
      </c>
      <c r="E19" s="7">
        <v>2</v>
      </c>
      <c r="F19" s="7">
        <v>1</v>
      </c>
      <c r="G19" s="7">
        <v>11</v>
      </c>
      <c r="H19" s="7">
        <v>12</v>
      </c>
      <c r="I19" s="7">
        <v>6</v>
      </c>
      <c r="J19" s="7">
        <v>11</v>
      </c>
      <c r="K19" s="7">
        <v>12</v>
      </c>
      <c r="L19" s="48">
        <v>69</v>
      </c>
      <c r="Q19" s="6" t="s">
        <v>12</v>
      </c>
      <c r="R19" s="7">
        <v>2</v>
      </c>
      <c r="S19" s="7">
        <v>1</v>
      </c>
      <c r="T19" s="7">
        <v>7</v>
      </c>
      <c r="U19" s="7">
        <v>2</v>
      </c>
      <c r="V19" s="7">
        <v>1</v>
      </c>
      <c r="W19" s="7">
        <v>11</v>
      </c>
      <c r="X19" s="7">
        <v>12</v>
      </c>
      <c r="Y19" s="7">
        <v>6</v>
      </c>
      <c r="Z19" s="7">
        <v>11</v>
      </c>
      <c r="AA19" s="7">
        <v>12</v>
      </c>
      <c r="AB19" s="49">
        <v>461669</v>
      </c>
    </row>
    <row r="20" spans="1:28" ht="15" thickBot="1" x14ac:dyDescent="0.35">
      <c r="A20" s="6" t="s">
        <v>40</v>
      </c>
      <c r="B20" s="7">
        <v>5</v>
      </c>
      <c r="C20" s="7">
        <v>4</v>
      </c>
      <c r="D20" s="7">
        <v>3</v>
      </c>
      <c r="E20" s="7">
        <v>5</v>
      </c>
      <c r="F20" s="7">
        <v>5</v>
      </c>
      <c r="G20" s="7">
        <v>8</v>
      </c>
      <c r="H20" s="7">
        <v>9</v>
      </c>
      <c r="I20" s="7">
        <v>10</v>
      </c>
      <c r="J20" s="7">
        <v>8</v>
      </c>
      <c r="K20" s="7">
        <v>8</v>
      </c>
      <c r="L20" s="48">
        <v>473</v>
      </c>
      <c r="Q20" s="6" t="s">
        <v>40</v>
      </c>
      <c r="R20" s="7">
        <v>5</v>
      </c>
      <c r="S20" s="7">
        <v>4</v>
      </c>
      <c r="T20" s="7">
        <v>3</v>
      </c>
      <c r="U20" s="7">
        <v>5</v>
      </c>
      <c r="V20" s="7">
        <v>5</v>
      </c>
      <c r="W20" s="7">
        <v>8</v>
      </c>
      <c r="X20" s="7">
        <v>9</v>
      </c>
      <c r="Y20" s="7">
        <v>10</v>
      </c>
      <c r="Z20" s="7">
        <v>8</v>
      </c>
      <c r="AA20" s="7">
        <v>8</v>
      </c>
      <c r="AB20" s="49">
        <v>514856</v>
      </c>
    </row>
    <row r="21" spans="1:28" ht="15" thickBot="1" x14ac:dyDescent="0.35">
      <c r="A21" s="6" t="s">
        <v>41</v>
      </c>
      <c r="B21" s="7">
        <v>2</v>
      </c>
      <c r="C21" s="7">
        <v>10</v>
      </c>
      <c r="D21" s="7">
        <v>5</v>
      </c>
      <c r="E21" s="7">
        <v>8</v>
      </c>
      <c r="F21" s="7">
        <v>8</v>
      </c>
      <c r="G21" s="7">
        <v>11</v>
      </c>
      <c r="H21" s="7">
        <v>3</v>
      </c>
      <c r="I21" s="7">
        <v>8</v>
      </c>
      <c r="J21" s="7">
        <v>5</v>
      </c>
      <c r="K21" s="7">
        <v>5</v>
      </c>
      <c r="L21" s="48">
        <v>212</v>
      </c>
      <c r="Q21" s="6" t="s">
        <v>41</v>
      </c>
      <c r="R21" s="7">
        <v>2</v>
      </c>
      <c r="S21" s="7">
        <v>10</v>
      </c>
      <c r="T21" s="7">
        <v>5</v>
      </c>
      <c r="U21" s="7">
        <v>8</v>
      </c>
      <c r="V21" s="7">
        <v>8</v>
      </c>
      <c r="W21" s="7">
        <v>11</v>
      </c>
      <c r="X21" s="7">
        <v>3</v>
      </c>
      <c r="Y21" s="7">
        <v>8</v>
      </c>
      <c r="Z21" s="7">
        <v>5</v>
      </c>
      <c r="AA21" s="7">
        <v>5</v>
      </c>
      <c r="AB21" s="49">
        <v>598086</v>
      </c>
    </row>
    <row r="22" spans="1:28" ht="15" thickBot="1" x14ac:dyDescent="0.35">
      <c r="A22" s="6" t="s">
        <v>42</v>
      </c>
      <c r="B22" s="7">
        <v>10</v>
      </c>
      <c r="C22" s="7">
        <v>6</v>
      </c>
      <c r="D22" s="7">
        <v>4</v>
      </c>
      <c r="E22" s="7">
        <v>9</v>
      </c>
      <c r="F22" s="7">
        <v>11</v>
      </c>
      <c r="G22" s="7">
        <v>3</v>
      </c>
      <c r="H22" s="7">
        <v>7</v>
      </c>
      <c r="I22" s="7">
        <v>9</v>
      </c>
      <c r="J22" s="7">
        <v>4</v>
      </c>
      <c r="K22" s="7">
        <v>2</v>
      </c>
      <c r="L22" s="48">
        <v>868</v>
      </c>
      <c r="Q22" s="6" t="s">
        <v>42</v>
      </c>
      <c r="R22" s="7">
        <v>10</v>
      </c>
      <c r="S22" s="7">
        <v>6</v>
      </c>
      <c r="T22" s="7">
        <v>4</v>
      </c>
      <c r="U22" s="7">
        <v>9</v>
      </c>
      <c r="V22" s="7">
        <v>11</v>
      </c>
      <c r="W22" s="7">
        <v>3</v>
      </c>
      <c r="X22" s="7">
        <v>7</v>
      </c>
      <c r="Y22" s="7">
        <v>9</v>
      </c>
      <c r="Z22" s="7">
        <v>4</v>
      </c>
      <c r="AA22" s="7">
        <v>2</v>
      </c>
      <c r="AB22" s="49">
        <v>388894</v>
      </c>
    </row>
    <row r="23" spans="1:28" ht="15" thickBot="1" x14ac:dyDescent="0.35">
      <c r="A23" s="6" t="s">
        <v>43</v>
      </c>
      <c r="B23" s="7">
        <v>12</v>
      </c>
      <c r="C23" s="7">
        <v>2</v>
      </c>
      <c r="D23" s="7">
        <v>10</v>
      </c>
      <c r="E23" s="7">
        <v>1</v>
      </c>
      <c r="F23" s="7">
        <v>10</v>
      </c>
      <c r="G23" s="7">
        <v>1</v>
      </c>
      <c r="H23" s="7">
        <v>11</v>
      </c>
      <c r="I23" s="7">
        <v>3</v>
      </c>
      <c r="J23" s="7">
        <v>12</v>
      </c>
      <c r="K23" s="7">
        <v>3</v>
      </c>
      <c r="L23" s="48">
        <v>71</v>
      </c>
      <c r="Q23" s="6" t="s">
        <v>43</v>
      </c>
      <c r="R23" s="7">
        <v>12</v>
      </c>
      <c r="S23" s="7">
        <v>2</v>
      </c>
      <c r="T23" s="7">
        <v>10</v>
      </c>
      <c r="U23" s="7">
        <v>1</v>
      </c>
      <c r="V23" s="7">
        <v>10</v>
      </c>
      <c r="W23" s="7">
        <v>1</v>
      </c>
      <c r="X23" s="7">
        <v>11</v>
      </c>
      <c r="Y23" s="7">
        <v>3</v>
      </c>
      <c r="Z23" s="7">
        <v>12</v>
      </c>
      <c r="AA23" s="7">
        <v>3</v>
      </c>
      <c r="AB23" s="49">
        <v>791994</v>
      </c>
    </row>
    <row r="24" spans="1:28" ht="15" thickBot="1" x14ac:dyDescent="0.35">
      <c r="A24" s="6" t="s">
        <v>44</v>
      </c>
      <c r="B24" s="7">
        <v>1</v>
      </c>
      <c r="C24" s="7">
        <v>11</v>
      </c>
      <c r="D24" s="7">
        <v>1</v>
      </c>
      <c r="E24" s="7">
        <v>12</v>
      </c>
      <c r="F24" s="7">
        <v>2</v>
      </c>
      <c r="G24" s="7">
        <v>12</v>
      </c>
      <c r="H24" s="7">
        <v>2</v>
      </c>
      <c r="I24" s="7">
        <v>12</v>
      </c>
      <c r="J24" s="7">
        <v>1</v>
      </c>
      <c r="K24" s="7">
        <v>11</v>
      </c>
      <c r="L24" s="48">
        <v>373</v>
      </c>
      <c r="Q24" s="6" t="s">
        <v>44</v>
      </c>
      <c r="R24" s="7">
        <v>1</v>
      </c>
      <c r="S24" s="7">
        <v>11</v>
      </c>
      <c r="T24" s="7">
        <v>1</v>
      </c>
      <c r="U24" s="7">
        <v>12</v>
      </c>
      <c r="V24" s="7">
        <v>2</v>
      </c>
      <c r="W24" s="7">
        <v>12</v>
      </c>
      <c r="X24" s="7">
        <v>2</v>
      </c>
      <c r="Y24" s="7">
        <v>12</v>
      </c>
      <c r="Z24" s="7">
        <v>1</v>
      </c>
      <c r="AA24" s="7">
        <v>11</v>
      </c>
      <c r="AB24" s="49">
        <v>81189</v>
      </c>
    </row>
    <row r="25" spans="1:28" ht="15" thickBot="1" x14ac:dyDescent="0.35">
      <c r="A25" s="6" t="s">
        <v>45</v>
      </c>
      <c r="B25" s="7">
        <v>9</v>
      </c>
      <c r="C25" s="7">
        <v>8</v>
      </c>
      <c r="D25" s="7">
        <v>12</v>
      </c>
      <c r="E25" s="7">
        <v>7</v>
      </c>
      <c r="F25" s="7">
        <v>4</v>
      </c>
      <c r="G25" s="7">
        <v>4</v>
      </c>
      <c r="H25" s="7">
        <v>5</v>
      </c>
      <c r="I25" s="7">
        <v>1</v>
      </c>
      <c r="J25" s="7">
        <v>6</v>
      </c>
      <c r="K25" s="7">
        <v>9</v>
      </c>
      <c r="L25" s="48">
        <v>294</v>
      </c>
      <c r="Q25" s="6" t="s">
        <v>45</v>
      </c>
      <c r="R25" s="7">
        <v>9</v>
      </c>
      <c r="S25" s="7">
        <v>8</v>
      </c>
      <c r="T25" s="7">
        <v>12</v>
      </c>
      <c r="U25" s="7">
        <v>7</v>
      </c>
      <c r="V25" s="7">
        <v>4</v>
      </c>
      <c r="W25" s="7">
        <v>4</v>
      </c>
      <c r="X25" s="7">
        <v>5</v>
      </c>
      <c r="Y25" s="7">
        <v>1</v>
      </c>
      <c r="Z25" s="7">
        <v>6</v>
      </c>
      <c r="AA25" s="7">
        <v>9</v>
      </c>
      <c r="AB25" s="49">
        <v>824583</v>
      </c>
    </row>
    <row r="26" spans="1:28" ht="15" thickBot="1" x14ac:dyDescent="0.35">
      <c r="A26" s="6" t="s">
        <v>46</v>
      </c>
      <c r="B26" s="7">
        <v>4</v>
      </c>
      <c r="C26" s="7">
        <v>9</v>
      </c>
      <c r="D26" s="7">
        <v>8</v>
      </c>
      <c r="E26" s="7">
        <v>6</v>
      </c>
      <c r="F26" s="7">
        <v>1</v>
      </c>
      <c r="G26" s="7">
        <v>9</v>
      </c>
      <c r="H26" s="7">
        <v>4</v>
      </c>
      <c r="I26" s="7">
        <v>5</v>
      </c>
      <c r="J26" s="7">
        <v>7</v>
      </c>
      <c r="K26" s="7">
        <v>12</v>
      </c>
      <c r="L26" s="48">
        <v>804</v>
      </c>
      <c r="Q26" s="6" t="s">
        <v>46</v>
      </c>
      <c r="R26" s="7">
        <v>4</v>
      </c>
      <c r="S26" s="7">
        <v>9</v>
      </c>
      <c r="T26" s="7">
        <v>8</v>
      </c>
      <c r="U26" s="7">
        <v>6</v>
      </c>
      <c r="V26" s="7">
        <v>1</v>
      </c>
      <c r="W26" s="7">
        <v>9</v>
      </c>
      <c r="X26" s="7">
        <v>4</v>
      </c>
      <c r="Y26" s="7">
        <v>5</v>
      </c>
      <c r="Z26" s="7">
        <v>7</v>
      </c>
      <c r="AA26" s="7">
        <v>12</v>
      </c>
      <c r="AB26" s="49">
        <v>117917</v>
      </c>
    </row>
    <row r="27" spans="1:28" ht="15" thickBot="1" x14ac:dyDescent="0.35">
      <c r="A27" s="6" t="s">
        <v>47</v>
      </c>
      <c r="B27" s="7">
        <v>7</v>
      </c>
      <c r="C27" s="7">
        <v>3</v>
      </c>
      <c r="D27" s="7">
        <v>9</v>
      </c>
      <c r="E27" s="7">
        <v>2</v>
      </c>
      <c r="F27" s="7">
        <v>3</v>
      </c>
      <c r="G27" s="7">
        <v>6</v>
      </c>
      <c r="H27" s="7">
        <v>10</v>
      </c>
      <c r="I27" s="7">
        <v>4</v>
      </c>
      <c r="J27" s="7">
        <v>11</v>
      </c>
      <c r="K27" s="7">
        <v>10</v>
      </c>
      <c r="L27" s="48">
        <v>22</v>
      </c>
      <c r="Q27" s="6" t="s">
        <v>47</v>
      </c>
      <c r="R27" s="7">
        <v>7</v>
      </c>
      <c r="S27" s="7">
        <v>3</v>
      </c>
      <c r="T27" s="7">
        <v>9</v>
      </c>
      <c r="U27" s="7">
        <v>2</v>
      </c>
      <c r="V27" s="7">
        <v>3</v>
      </c>
      <c r="W27" s="7">
        <v>6</v>
      </c>
      <c r="X27" s="7">
        <v>10</v>
      </c>
      <c r="Y27" s="7">
        <v>4</v>
      </c>
      <c r="Z27" s="7">
        <v>11</v>
      </c>
      <c r="AA27" s="7">
        <v>10</v>
      </c>
      <c r="AB27" s="49">
        <v>665313</v>
      </c>
    </row>
    <row r="28" spans="1:28" ht="15" thickBot="1" x14ac:dyDescent="0.35">
      <c r="A28" s="6" t="s">
        <v>48</v>
      </c>
      <c r="B28" s="7">
        <v>3</v>
      </c>
      <c r="C28" s="7">
        <v>5</v>
      </c>
      <c r="D28" s="7">
        <v>7</v>
      </c>
      <c r="E28" s="7">
        <v>3</v>
      </c>
      <c r="F28" s="7">
        <v>6</v>
      </c>
      <c r="G28" s="7">
        <v>10</v>
      </c>
      <c r="H28" s="7">
        <v>8</v>
      </c>
      <c r="I28" s="7">
        <v>6</v>
      </c>
      <c r="J28" s="7">
        <v>10</v>
      </c>
      <c r="K28" s="7">
        <v>7</v>
      </c>
      <c r="L28" s="48">
        <v>459</v>
      </c>
      <c r="Q28" s="6" t="s">
        <v>48</v>
      </c>
      <c r="R28" s="7">
        <v>3</v>
      </c>
      <c r="S28" s="7">
        <v>5</v>
      </c>
      <c r="T28" s="7">
        <v>7</v>
      </c>
      <c r="U28" s="7">
        <v>3</v>
      </c>
      <c r="V28" s="7">
        <v>6</v>
      </c>
      <c r="W28" s="7">
        <v>10</v>
      </c>
      <c r="X28" s="7">
        <v>8</v>
      </c>
      <c r="Y28" s="7">
        <v>6</v>
      </c>
      <c r="Z28" s="7">
        <v>10</v>
      </c>
      <c r="AA28" s="7">
        <v>7</v>
      </c>
      <c r="AB28" s="49">
        <v>102197</v>
      </c>
    </row>
    <row r="29" spans="1:28" ht="15" thickBot="1" x14ac:dyDescent="0.35">
      <c r="A29" s="6" t="s">
        <v>49</v>
      </c>
      <c r="B29" s="7">
        <v>6</v>
      </c>
      <c r="C29" s="7">
        <v>1</v>
      </c>
      <c r="D29" s="7">
        <v>2</v>
      </c>
      <c r="E29" s="7">
        <v>10</v>
      </c>
      <c r="F29" s="7">
        <v>9</v>
      </c>
      <c r="G29" s="7">
        <v>7</v>
      </c>
      <c r="H29" s="7">
        <v>12</v>
      </c>
      <c r="I29" s="7">
        <v>11</v>
      </c>
      <c r="J29" s="7">
        <v>3</v>
      </c>
      <c r="K29" s="7">
        <v>4</v>
      </c>
      <c r="L29" s="48">
        <v>82</v>
      </c>
      <c r="Q29" s="6" t="s">
        <v>49</v>
      </c>
      <c r="R29" s="7">
        <v>6</v>
      </c>
      <c r="S29" s="7">
        <v>1</v>
      </c>
      <c r="T29" s="7">
        <v>2</v>
      </c>
      <c r="U29" s="7">
        <v>10</v>
      </c>
      <c r="V29" s="7">
        <v>9</v>
      </c>
      <c r="W29" s="7">
        <v>7</v>
      </c>
      <c r="X29" s="7">
        <v>12</v>
      </c>
      <c r="Y29" s="7">
        <v>11</v>
      </c>
      <c r="Z29" s="7">
        <v>3</v>
      </c>
      <c r="AA29" s="7">
        <v>4</v>
      </c>
      <c r="AB29" s="49">
        <v>27002</v>
      </c>
    </row>
    <row r="30" spans="1:28" ht="15" thickBot="1" x14ac:dyDescent="0.35">
      <c r="A30" s="6" t="s">
        <v>50</v>
      </c>
      <c r="B30" s="7">
        <v>8</v>
      </c>
      <c r="C30" s="7">
        <v>7</v>
      </c>
      <c r="D30" s="7">
        <v>11</v>
      </c>
      <c r="E30" s="7">
        <v>4</v>
      </c>
      <c r="F30" s="7">
        <v>7</v>
      </c>
      <c r="G30" s="7">
        <v>5</v>
      </c>
      <c r="H30" s="7">
        <v>6</v>
      </c>
      <c r="I30" s="7">
        <v>2</v>
      </c>
      <c r="J30" s="7">
        <v>9</v>
      </c>
      <c r="K30" s="7">
        <v>6</v>
      </c>
      <c r="L30" s="48">
        <v>89</v>
      </c>
      <c r="Q30" s="6" t="s">
        <v>50</v>
      </c>
      <c r="R30" s="7">
        <v>8</v>
      </c>
      <c r="S30" s="7">
        <v>7</v>
      </c>
      <c r="T30" s="7">
        <v>11</v>
      </c>
      <c r="U30" s="7">
        <v>4</v>
      </c>
      <c r="V30" s="7">
        <v>7</v>
      </c>
      <c r="W30" s="7">
        <v>5</v>
      </c>
      <c r="X30" s="7">
        <v>6</v>
      </c>
      <c r="Y30" s="7">
        <v>2</v>
      </c>
      <c r="Z30" s="7">
        <v>9</v>
      </c>
      <c r="AA30" s="7">
        <v>6</v>
      </c>
      <c r="AB30" s="49">
        <v>767140</v>
      </c>
    </row>
    <row r="31" spans="1:28" ht="15" thickBot="1" x14ac:dyDescent="0.35">
      <c r="A31" s="6" t="s">
        <v>51</v>
      </c>
      <c r="B31" s="7">
        <v>11</v>
      </c>
      <c r="C31" s="7">
        <v>12</v>
      </c>
      <c r="D31" s="7">
        <v>6</v>
      </c>
      <c r="E31" s="7">
        <v>11</v>
      </c>
      <c r="F31" s="7">
        <v>12</v>
      </c>
      <c r="G31" s="7">
        <v>2</v>
      </c>
      <c r="H31" s="7">
        <v>1</v>
      </c>
      <c r="I31" s="7">
        <v>7</v>
      </c>
      <c r="J31" s="7">
        <v>2</v>
      </c>
      <c r="K31" s="7">
        <v>1</v>
      </c>
      <c r="L31" s="48">
        <v>69</v>
      </c>
      <c r="Q31" s="6" t="s">
        <v>51</v>
      </c>
      <c r="R31" s="7">
        <v>11</v>
      </c>
      <c r="S31" s="7">
        <v>12</v>
      </c>
      <c r="T31" s="7">
        <v>6</v>
      </c>
      <c r="U31" s="7">
        <v>11</v>
      </c>
      <c r="V31" s="7">
        <v>12</v>
      </c>
      <c r="W31" s="7">
        <v>2</v>
      </c>
      <c r="X31" s="7">
        <v>1</v>
      </c>
      <c r="Y31" s="7">
        <v>7</v>
      </c>
      <c r="Z31" s="7">
        <v>2</v>
      </c>
      <c r="AA31" s="7">
        <v>1</v>
      </c>
      <c r="AB31" s="49">
        <v>461669</v>
      </c>
    </row>
    <row r="32" spans="1:28" ht="18.600000000000001" thickBot="1" x14ac:dyDescent="0.35">
      <c r="A32" s="2"/>
      <c r="Q32" s="2"/>
    </row>
    <row r="33" spans="1:27" ht="15" thickBot="1" x14ac:dyDescent="0.35">
      <c r="A33" s="6" t="s">
        <v>52</v>
      </c>
      <c r="B33" s="6" t="s">
        <v>29</v>
      </c>
      <c r="C33" s="6" t="s">
        <v>30</v>
      </c>
      <c r="D33" s="6" t="s">
        <v>31</v>
      </c>
      <c r="E33" s="6" t="s">
        <v>32</v>
      </c>
      <c r="F33" s="6" t="s">
        <v>33</v>
      </c>
      <c r="G33" s="6" t="s">
        <v>34</v>
      </c>
      <c r="H33" s="6" t="s">
        <v>35</v>
      </c>
      <c r="I33" s="6" t="s">
        <v>36</v>
      </c>
      <c r="J33" s="6" t="s">
        <v>37</v>
      </c>
      <c r="K33" s="6" t="s">
        <v>38</v>
      </c>
      <c r="Q33" s="6" t="s">
        <v>52</v>
      </c>
      <c r="R33" s="6" t="s">
        <v>29</v>
      </c>
      <c r="S33" s="6" t="s">
        <v>30</v>
      </c>
      <c r="T33" s="6" t="s">
        <v>31</v>
      </c>
      <c r="U33" s="6" t="s">
        <v>32</v>
      </c>
      <c r="V33" s="6" t="s">
        <v>33</v>
      </c>
      <c r="W33" s="6" t="s">
        <v>34</v>
      </c>
      <c r="X33" s="6" t="s">
        <v>35</v>
      </c>
      <c r="Y33" s="6" t="s">
        <v>36</v>
      </c>
      <c r="Z33" s="6" t="s">
        <v>37</v>
      </c>
      <c r="AA33" s="6" t="s">
        <v>38</v>
      </c>
    </row>
    <row r="34" spans="1:27" ht="20.399999999999999" thickBot="1" x14ac:dyDescent="0.35">
      <c r="A34" s="6" t="s">
        <v>53</v>
      </c>
      <c r="B34" s="7" t="s">
        <v>202</v>
      </c>
      <c r="C34" s="7" t="s">
        <v>203</v>
      </c>
      <c r="D34" s="7" t="s">
        <v>204</v>
      </c>
      <c r="E34" s="7" t="s">
        <v>202</v>
      </c>
      <c r="F34" s="7" t="s">
        <v>205</v>
      </c>
      <c r="G34" s="7" t="s">
        <v>202</v>
      </c>
      <c r="H34" s="7" t="s">
        <v>206</v>
      </c>
      <c r="I34" s="7" t="s">
        <v>204</v>
      </c>
      <c r="J34" s="7" t="s">
        <v>202</v>
      </c>
      <c r="K34" s="7" t="s">
        <v>205</v>
      </c>
      <c r="Q34" s="6" t="s">
        <v>53</v>
      </c>
      <c r="R34" s="7" t="s">
        <v>252</v>
      </c>
      <c r="S34" s="7" t="s">
        <v>253</v>
      </c>
      <c r="T34" s="7" t="s">
        <v>254</v>
      </c>
      <c r="U34" s="7" t="s">
        <v>255</v>
      </c>
      <c r="V34" s="7" t="s">
        <v>256</v>
      </c>
      <c r="W34" s="7" t="s">
        <v>252</v>
      </c>
      <c r="X34" s="7" t="s">
        <v>253</v>
      </c>
      <c r="Y34" s="7" t="s">
        <v>254</v>
      </c>
      <c r="Z34" s="7" t="s">
        <v>255</v>
      </c>
      <c r="AA34" s="7" t="s">
        <v>256</v>
      </c>
    </row>
    <row r="35" spans="1:27" ht="20.399999999999999" thickBot="1" x14ac:dyDescent="0.35">
      <c r="A35" s="6" t="s">
        <v>62</v>
      </c>
      <c r="B35" s="7" t="s">
        <v>207</v>
      </c>
      <c r="C35" s="7" t="s">
        <v>208</v>
      </c>
      <c r="D35" s="7" t="s">
        <v>209</v>
      </c>
      <c r="E35" s="7" t="s">
        <v>207</v>
      </c>
      <c r="F35" s="7" t="s">
        <v>210</v>
      </c>
      <c r="G35" s="7" t="s">
        <v>207</v>
      </c>
      <c r="H35" s="7" t="s">
        <v>211</v>
      </c>
      <c r="I35" s="7" t="s">
        <v>209</v>
      </c>
      <c r="J35" s="7" t="s">
        <v>207</v>
      </c>
      <c r="K35" s="7" t="s">
        <v>210</v>
      </c>
      <c r="Q35" s="6" t="s">
        <v>62</v>
      </c>
      <c r="R35" s="7" t="s">
        <v>257</v>
      </c>
      <c r="S35" s="7" t="s">
        <v>258</v>
      </c>
      <c r="T35" s="7" t="s">
        <v>259</v>
      </c>
      <c r="U35" s="7" t="s">
        <v>260</v>
      </c>
      <c r="V35" s="7" t="s">
        <v>261</v>
      </c>
      <c r="W35" s="7" t="s">
        <v>257</v>
      </c>
      <c r="X35" s="7" t="s">
        <v>258</v>
      </c>
      <c r="Y35" s="7" t="s">
        <v>259</v>
      </c>
      <c r="Z35" s="7" t="s">
        <v>260</v>
      </c>
      <c r="AA35" s="7" t="s">
        <v>261</v>
      </c>
    </row>
    <row r="36" spans="1:27" ht="15" thickBot="1" x14ac:dyDescent="0.35">
      <c r="A36" s="6" t="s">
        <v>64</v>
      </c>
      <c r="B36" s="7" t="s">
        <v>212</v>
      </c>
      <c r="C36" s="7" t="s">
        <v>213</v>
      </c>
      <c r="D36" s="7" t="s">
        <v>214</v>
      </c>
      <c r="E36" s="7" t="s">
        <v>212</v>
      </c>
      <c r="F36" s="7" t="s">
        <v>212</v>
      </c>
      <c r="G36" s="7" t="s">
        <v>212</v>
      </c>
      <c r="H36" s="7" t="s">
        <v>215</v>
      </c>
      <c r="I36" s="7" t="s">
        <v>214</v>
      </c>
      <c r="J36" s="7" t="s">
        <v>212</v>
      </c>
      <c r="K36" s="7" t="s">
        <v>212</v>
      </c>
      <c r="Q36" s="6" t="s">
        <v>64</v>
      </c>
      <c r="R36" s="7" t="s">
        <v>262</v>
      </c>
      <c r="S36" s="7" t="s">
        <v>263</v>
      </c>
      <c r="T36" s="7" t="s">
        <v>264</v>
      </c>
      <c r="U36" s="7" t="s">
        <v>265</v>
      </c>
      <c r="V36" s="7" t="s">
        <v>266</v>
      </c>
      <c r="W36" s="7" t="s">
        <v>262</v>
      </c>
      <c r="X36" s="7" t="s">
        <v>263</v>
      </c>
      <c r="Y36" s="7" t="s">
        <v>264</v>
      </c>
      <c r="Z36" s="7" t="s">
        <v>267</v>
      </c>
      <c r="AA36" s="7" t="s">
        <v>266</v>
      </c>
    </row>
    <row r="37" spans="1:27" ht="15" thickBot="1" x14ac:dyDescent="0.35">
      <c r="A37" s="6" t="s">
        <v>67</v>
      </c>
      <c r="B37" s="7" t="s">
        <v>216</v>
      </c>
      <c r="C37" s="7" t="s">
        <v>217</v>
      </c>
      <c r="D37" s="7" t="s">
        <v>218</v>
      </c>
      <c r="E37" s="7" t="s">
        <v>216</v>
      </c>
      <c r="F37" s="7" t="s">
        <v>216</v>
      </c>
      <c r="G37" s="7" t="s">
        <v>216</v>
      </c>
      <c r="H37" s="7" t="s">
        <v>219</v>
      </c>
      <c r="I37" s="7" t="s">
        <v>218</v>
      </c>
      <c r="J37" s="7" t="s">
        <v>216</v>
      </c>
      <c r="K37" s="7" t="s">
        <v>216</v>
      </c>
      <c r="Q37" s="6" t="s">
        <v>67</v>
      </c>
      <c r="R37" s="7" t="s">
        <v>268</v>
      </c>
      <c r="S37" s="7" t="s">
        <v>269</v>
      </c>
      <c r="T37" s="7" t="s">
        <v>270</v>
      </c>
      <c r="U37" s="7" t="s">
        <v>271</v>
      </c>
      <c r="V37" s="7" t="s">
        <v>272</v>
      </c>
      <c r="W37" s="7" t="s">
        <v>268</v>
      </c>
      <c r="X37" s="7" t="s">
        <v>269</v>
      </c>
      <c r="Y37" s="7" t="s">
        <v>270</v>
      </c>
      <c r="Z37" s="7" t="s">
        <v>273</v>
      </c>
      <c r="AA37" s="7" t="s">
        <v>272</v>
      </c>
    </row>
    <row r="38" spans="1:27" ht="15" thickBot="1" x14ac:dyDescent="0.35">
      <c r="A38" s="6" t="s">
        <v>68</v>
      </c>
      <c r="B38" s="7" t="s">
        <v>220</v>
      </c>
      <c r="C38" s="7" t="s">
        <v>221</v>
      </c>
      <c r="D38" s="7" t="s">
        <v>220</v>
      </c>
      <c r="E38" s="7" t="s">
        <v>220</v>
      </c>
      <c r="F38" s="7" t="s">
        <v>220</v>
      </c>
      <c r="G38" s="7" t="s">
        <v>220</v>
      </c>
      <c r="H38" s="7" t="s">
        <v>222</v>
      </c>
      <c r="I38" s="7" t="s">
        <v>220</v>
      </c>
      <c r="J38" s="7" t="s">
        <v>220</v>
      </c>
      <c r="K38" s="7" t="s">
        <v>220</v>
      </c>
      <c r="Q38" s="6" t="s">
        <v>68</v>
      </c>
      <c r="R38" s="7" t="s">
        <v>274</v>
      </c>
      <c r="S38" s="7" t="s">
        <v>275</v>
      </c>
      <c r="T38" s="7" t="s">
        <v>276</v>
      </c>
      <c r="U38" s="7" t="s">
        <v>277</v>
      </c>
      <c r="V38" s="7" t="s">
        <v>278</v>
      </c>
      <c r="W38" s="7" t="s">
        <v>274</v>
      </c>
      <c r="X38" s="7" t="s">
        <v>275</v>
      </c>
      <c r="Y38" s="7" t="s">
        <v>276</v>
      </c>
      <c r="Z38" s="7" t="s">
        <v>279</v>
      </c>
      <c r="AA38" s="7" t="s">
        <v>278</v>
      </c>
    </row>
    <row r="39" spans="1:27" ht="15" thickBot="1" x14ac:dyDescent="0.35">
      <c r="A39" s="6" t="s">
        <v>69</v>
      </c>
      <c r="B39" s="7" t="s">
        <v>223</v>
      </c>
      <c r="C39" s="7" t="s">
        <v>224</v>
      </c>
      <c r="D39" s="7" t="s">
        <v>223</v>
      </c>
      <c r="E39" s="7" t="s">
        <v>223</v>
      </c>
      <c r="F39" s="7" t="s">
        <v>223</v>
      </c>
      <c r="G39" s="7" t="s">
        <v>223</v>
      </c>
      <c r="H39" s="7" t="s">
        <v>225</v>
      </c>
      <c r="I39" s="7" t="s">
        <v>223</v>
      </c>
      <c r="J39" s="7" t="s">
        <v>223</v>
      </c>
      <c r="K39" s="7" t="s">
        <v>223</v>
      </c>
      <c r="Q39" s="6" t="s">
        <v>69</v>
      </c>
      <c r="R39" s="7" t="s">
        <v>280</v>
      </c>
      <c r="S39" s="7" t="s">
        <v>281</v>
      </c>
      <c r="T39" s="7" t="s">
        <v>280</v>
      </c>
      <c r="U39" s="7" t="s">
        <v>282</v>
      </c>
      <c r="V39" s="7" t="s">
        <v>283</v>
      </c>
      <c r="W39" s="7" t="s">
        <v>280</v>
      </c>
      <c r="X39" s="7" t="s">
        <v>281</v>
      </c>
      <c r="Y39" s="7" t="s">
        <v>280</v>
      </c>
      <c r="Z39" s="7" t="s">
        <v>284</v>
      </c>
      <c r="AA39" s="7" t="s">
        <v>283</v>
      </c>
    </row>
    <row r="40" spans="1:27" ht="15" thickBot="1" x14ac:dyDescent="0.35">
      <c r="A40" s="6" t="s">
        <v>70</v>
      </c>
      <c r="B40" s="7" t="s">
        <v>226</v>
      </c>
      <c r="C40" s="7" t="s">
        <v>227</v>
      </c>
      <c r="D40" s="7" t="s">
        <v>226</v>
      </c>
      <c r="E40" s="7" t="s">
        <v>226</v>
      </c>
      <c r="F40" s="7" t="s">
        <v>226</v>
      </c>
      <c r="G40" s="7" t="s">
        <v>226</v>
      </c>
      <c r="H40" s="7" t="s">
        <v>228</v>
      </c>
      <c r="I40" s="7" t="s">
        <v>226</v>
      </c>
      <c r="J40" s="7" t="s">
        <v>226</v>
      </c>
      <c r="K40" s="7" t="s">
        <v>226</v>
      </c>
      <c r="Q40" s="6" t="s">
        <v>70</v>
      </c>
      <c r="R40" s="7" t="s">
        <v>285</v>
      </c>
      <c r="S40" s="7" t="s">
        <v>286</v>
      </c>
      <c r="T40" s="7" t="s">
        <v>285</v>
      </c>
      <c r="U40" s="7" t="s">
        <v>287</v>
      </c>
      <c r="V40" s="7" t="s">
        <v>288</v>
      </c>
      <c r="W40" s="7" t="s">
        <v>285</v>
      </c>
      <c r="X40" s="7" t="s">
        <v>286</v>
      </c>
      <c r="Y40" s="7" t="s">
        <v>285</v>
      </c>
      <c r="Z40" s="7" t="s">
        <v>289</v>
      </c>
      <c r="AA40" s="7" t="s">
        <v>288</v>
      </c>
    </row>
    <row r="41" spans="1:27" ht="15" thickBot="1" x14ac:dyDescent="0.35">
      <c r="A41" s="6" t="s">
        <v>71</v>
      </c>
      <c r="B41" s="7" t="s">
        <v>229</v>
      </c>
      <c r="C41" s="7" t="s">
        <v>230</v>
      </c>
      <c r="D41" s="7" t="s">
        <v>229</v>
      </c>
      <c r="E41" s="7" t="s">
        <v>229</v>
      </c>
      <c r="F41" s="7" t="s">
        <v>229</v>
      </c>
      <c r="G41" s="7" t="s">
        <v>229</v>
      </c>
      <c r="H41" s="7" t="s">
        <v>231</v>
      </c>
      <c r="I41" s="7" t="s">
        <v>229</v>
      </c>
      <c r="J41" s="7" t="s">
        <v>229</v>
      </c>
      <c r="K41" s="7" t="s">
        <v>229</v>
      </c>
      <c r="Q41" s="6" t="s">
        <v>71</v>
      </c>
      <c r="R41" s="7" t="s">
        <v>290</v>
      </c>
      <c r="S41" s="7" t="s">
        <v>291</v>
      </c>
      <c r="T41" s="7" t="s">
        <v>290</v>
      </c>
      <c r="U41" s="7" t="s">
        <v>292</v>
      </c>
      <c r="V41" s="7" t="s">
        <v>293</v>
      </c>
      <c r="W41" s="7" t="s">
        <v>290</v>
      </c>
      <c r="X41" s="7" t="s">
        <v>291</v>
      </c>
      <c r="Y41" s="7" t="s">
        <v>290</v>
      </c>
      <c r="Z41" s="7" t="s">
        <v>294</v>
      </c>
      <c r="AA41" s="7" t="s">
        <v>293</v>
      </c>
    </row>
    <row r="42" spans="1:27" ht="15" thickBot="1" x14ac:dyDescent="0.35">
      <c r="A42" s="6" t="s">
        <v>72</v>
      </c>
      <c r="B42" s="7" t="s">
        <v>232</v>
      </c>
      <c r="C42" s="7" t="s">
        <v>233</v>
      </c>
      <c r="D42" s="7" t="s">
        <v>232</v>
      </c>
      <c r="E42" s="7" t="s">
        <v>232</v>
      </c>
      <c r="F42" s="7" t="s">
        <v>232</v>
      </c>
      <c r="G42" s="7" t="s">
        <v>232</v>
      </c>
      <c r="H42" s="7" t="s">
        <v>234</v>
      </c>
      <c r="I42" s="7" t="s">
        <v>232</v>
      </c>
      <c r="J42" s="7" t="s">
        <v>232</v>
      </c>
      <c r="K42" s="7" t="s">
        <v>232</v>
      </c>
      <c r="Q42" s="6" t="s">
        <v>72</v>
      </c>
      <c r="R42" s="7" t="s">
        <v>295</v>
      </c>
      <c r="S42" s="7" t="s">
        <v>296</v>
      </c>
      <c r="T42" s="7" t="s">
        <v>295</v>
      </c>
      <c r="U42" s="7" t="s">
        <v>297</v>
      </c>
      <c r="V42" s="7" t="s">
        <v>298</v>
      </c>
      <c r="W42" s="7" t="s">
        <v>295</v>
      </c>
      <c r="X42" s="7" t="s">
        <v>296</v>
      </c>
      <c r="Y42" s="7" t="s">
        <v>295</v>
      </c>
      <c r="Z42" s="7" t="s">
        <v>299</v>
      </c>
      <c r="AA42" s="7" t="s">
        <v>298</v>
      </c>
    </row>
    <row r="43" spans="1:27" ht="15" thickBot="1" x14ac:dyDescent="0.35">
      <c r="A43" s="6" t="s">
        <v>73</v>
      </c>
      <c r="B43" s="7" t="s">
        <v>235</v>
      </c>
      <c r="C43" s="7" t="s">
        <v>235</v>
      </c>
      <c r="D43" s="7" t="s">
        <v>235</v>
      </c>
      <c r="E43" s="7" t="s">
        <v>235</v>
      </c>
      <c r="F43" s="7" t="s">
        <v>235</v>
      </c>
      <c r="G43" s="7" t="s">
        <v>235</v>
      </c>
      <c r="H43" s="7" t="s">
        <v>235</v>
      </c>
      <c r="I43" s="7" t="s">
        <v>235</v>
      </c>
      <c r="J43" s="7" t="s">
        <v>235</v>
      </c>
      <c r="K43" s="7" t="s">
        <v>235</v>
      </c>
      <c r="Q43" s="6" t="s">
        <v>73</v>
      </c>
      <c r="R43" s="7" t="s">
        <v>300</v>
      </c>
      <c r="S43" s="7" t="s">
        <v>301</v>
      </c>
      <c r="T43" s="7" t="s">
        <v>300</v>
      </c>
      <c r="U43" s="7" t="s">
        <v>300</v>
      </c>
      <c r="V43" s="7" t="s">
        <v>302</v>
      </c>
      <c r="W43" s="7" t="s">
        <v>300</v>
      </c>
      <c r="X43" s="7" t="s">
        <v>301</v>
      </c>
      <c r="Y43" s="7" t="s">
        <v>300</v>
      </c>
      <c r="Z43" s="7" t="s">
        <v>300</v>
      </c>
      <c r="AA43" s="7" t="s">
        <v>302</v>
      </c>
    </row>
    <row r="44" spans="1:27" ht="15" thickBot="1" x14ac:dyDescent="0.35">
      <c r="A44" s="6" t="s">
        <v>74</v>
      </c>
      <c r="B44" s="7" t="s">
        <v>236</v>
      </c>
      <c r="C44" s="7" t="s">
        <v>236</v>
      </c>
      <c r="D44" s="7" t="s">
        <v>236</v>
      </c>
      <c r="E44" s="7" t="s">
        <v>236</v>
      </c>
      <c r="F44" s="7" t="s">
        <v>236</v>
      </c>
      <c r="G44" s="7" t="s">
        <v>236</v>
      </c>
      <c r="H44" s="7" t="s">
        <v>236</v>
      </c>
      <c r="I44" s="7" t="s">
        <v>236</v>
      </c>
      <c r="J44" s="7" t="s">
        <v>236</v>
      </c>
      <c r="K44" s="7" t="s">
        <v>236</v>
      </c>
      <c r="Q44" s="6" t="s">
        <v>74</v>
      </c>
      <c r="R44" s="7" t="s">
        <v>303</v>
      </c>
      <c r="S44" s="7" t="s">
        <v>303</v>
      </c>
      <c r="T44" s="7" t="s">
        <v>303</v>
      </c>
      <c r="U44" s="7" t="s">
        <v>303</v>
      </c>
      <c r="V44" s="7" t="s">
        <v>303</v>
      </c>
      <c r="W44" s="7" t="s">
        <v>303</v>
      </c>
      <c r="X44" s="7" t="s">
        <v>303</v>
      </c>
      <c r="Y44" s="7" t="s">
        <v>303</v>
      </c>
      <c r="Z44" s="7" t="s">
        <v>303</v>
      </c>
      <c r="AA44" s="7" t="s">
        <v>303</v>
      </c>
    </row>
    <row r="45" spans="1:27" ht="15" thickBot="1" x14ac:dyDescent="0.35">
      <c r="A45" s="6" t="s">
        <v>75</v>
      </c>
      <c r="B45" s="7" t="s">
        <v>237</v>
      </c>
      <c r="C45" s="7" t="s">
        <v>237</v>
      </c>
      <c r="D45" s="7" t="s">
        <v>237</v>
      </c>
      <c r="E45" s="7" t="s">
        <v>237</v>
      </c>
      <c r="F45" s="7" t="s">
        <v>237</v>
      </c>
      <c r="G45" s="7" t="s">
        <v>237</v>
      </c>
      <c r="H45" s="7" t="s">
        <v>237</v>
      </c>
      <c r="I45" s="7" t="s">
        <v>237</v>
      </c>
      <c r="J45" s="7" t="s">
        <v>237</v>
      </c>
      <c r="K45" s="7" t="s">
        <v>237</v>
      </c>
      <c r="Q45" s="6" t="s">
        <v>75</v>
      </c>
      <c r="R45" s="7" t="s">
        <v>304</v>
      </c>
      <c r="S45" s="7" t="s">
        <v>304</v>
      </c>
      <c r="T45" s="7" t="s">
        <v>304</v>
      </c>
      <c r="U45" s="7" t="s">
        <v>304</v>
      </c>
      <c r="V45" s="7" t="s">
        <v>304</v>
      </c>
      <c r="W45" s="7" t="s">
        <v>304</v>
      </c>
      <c r="X45" s="7" t="s">
        <v>304</v>
      </c>
      <c r="Y45" s="7" t="s">
        <v>304</v>
      </c>
      <c r="Z45" s="7" t="s">
        <v>304</v>
      </c>
      <c r="AA45" s="7" t="s">
        <v>304</v>
      </c>
    </row>
    <row r="46" spans="1:27" ht="15" thickBot="1" x14ac:dyDescent="0.35">
      <c r="A46" s="6" t="s">
        <v>76</v>
      </c>
      <c r="B46" s="7" t="s">
        <v>238</v>
      </c>
      <c r="C46" s="7" t="s">
        <v>238</v>
      </c>
      <c r="D46" s="7" t="s">
        <v>238</v>
      </c>
      <c r="E46" s="7" t="s">
        <v>238</v>
      </c>
      <c r="F46" s="7" t="s">
        <v>238</v>
      </c>
      <c r="G46" s="7" t="s">
        <v>238</v>
      </c>
      <c r="H46" s="7" t="s">
        <v>238</v>
      </c>
      <c r="I46" s="7" t="s">
        <v>238</v>
      </c>
      <c r="J46" s="7" t="s">
        <v>238</v>
      </c>
      <c r="K46" s="7" t="s">
        <v>238</v>
      </c>
      <c r="Q46" s="6" t="s">
        <v>76</v>
      </c>
      <c r="R46" s="7" t="s">
        <v>305</v>
      </c>
      <c r="S46" s="7" t="s">
        <v>305</v>
      </c>
      <c r="T46" s="7" t="s">
        <v>305</v>
      </c>
      <c r="U46" s="7" t="s">
        <v>305</v>
      </c>
      <c r="V46" s="7" t="s">
        <v>305</v>
      </c>
      <c r="W46" s="7" t="s">
        <v>305</v>
      </c>
      <c r="X46" s="7" t="s">
        <v>305</v>
      </c>
      <c r="Y46" s="7" t="s">
        <v>305</v>
      </c>
      <c r="Z46" s="7" t="s">
        <v>305</v>
      </c>
      <c r="AA46" s="7" t="s">
        <v>305</v>
      </c>
    </row>
    <row r="47" spans="1:27" ht="15" thickBot="1" x14ac:dyDescent="0.35">
      <c r="A47" s="6" t="s">
        <v>77</v>
      </c>
      <c r="B47" s="7" t="s">
        <v>239</v>
      </c>
      <c r="C47" s="7" t="s">
        <v>239</v>
      </c>
      <c r="D47" s="7" t="s">
        <v>239</v>
      </c>
      <c r="E47" s="7" t="s">
        <v>239</v>
      </c>
      <c r="F47" s="7" t="s">
        <v>239</v>
      </c>
      <c r="G47" s="7" t="s">
        <v>239</v>
      </c>
      <c r="H47" s="7" t="s">
        <v>239</v>
      </c>
      <c r="I47" s="7" t="s">
        <v>239</v>
      </c>
      <c r="J47" s="7" t="s">
        <v>239</v>
      </c>
      <c r="K47" s="7" t="s">
        <v>239</v>
      </c>
      <c r="Q47" s="6" t="s">
        <v>77</v>
      </c>
      <c r="R47" s="7" t="s">
        <v>306</v>
      </c>
      <c r="S47" s="7" t="s">
        <v>306</v>
      </c>
      <c r="T47" s="7" t="s">
        <v>306</v>
      </c>
      <c r="U47" s="7" t="s">
        <v>306</v>
      </c>
      <c r="V47" s="7" t="s">
        <v>306</v>
      </c>
      <c r="W47" s="7" t="s">
        <v>306</v>
      </c>
      <c r="X47" s="7" t="s">
        <v>306</v>
      </c>
      <c r="Y47" s="7" t="s">
        <v>306</v>
      </c>
      <c r="Z47" s="7" t="s">
        <v>306</v>
      </c>
      <c r="AA47" s="7" t="s">
        <v>306</v>
      </c>
    </row>
    <row r="48" spans="1:27" ht="15" thickBot="1" x14ac:dyDescent="0.35">
      <c r="A48" s="6" t="s">
        <v>78</v>
      </c>
      <c r="B48" s="7" t="s">
        <v>240</v>
      </c>
      <c r="C48" s="7" t="s">
        <v>240</v>
      </c>
      <c r="D48" s="7" t="s">
        <v>240</v>
      </c>
      <c r="E48" s="7" t="s">
        <v>240</v>
      </c>
      <c r="F48" s="7" t="s">
        <v>240</v>
      </c>
      <c r="G48" s="7" t="s">
        <v>240</v>
      </c>
      <c r="H48" s="7" t="s">
        <v>240</v>
      </c>
      <c r="I48" s="7" t="s">
        <v>240</v>
      </c>
      <c r="J48" s="7" t="s">
        <v>240</v>
      </c>
      <c r="K48" s="7" t="s">
        <v>240</v>
      </c>
      <c r="Q48" s="6" t="s">
        <v>78</v>
      </c>
      <c r="R48" s="7" t="s">
        <v>307</v>
      </c>
      <c r="S48" s="7" t="s">
        <v>307</v>
      </c>
      <c r="T48" s="7" t="s">
        <v>307</v>
      </c>
      <c r="U48" s="7" t="s">
        <v>307</v>
      </c>
      <c r="V48" s="7" t="s">
        <v>307</v>
      </c>
      <c r="W48" s="7" t="s">
        <v>307</v>
      </c>
      <c r="X48" s="7" t="s">
        <v>307</v>
      </c>
      <c r="Y48" s="7" t="s">
        <v>307</v>
      </c>
      <c r="Z48" s="7" t="s">
        <v>307</v>
      </c>
      <c r="AA48" s="7" t="s">
        <v>307</v>
      </c>
    </row>
    <row r="49" spans="1:27" ht="15" thickBot="1" x14ac:dyDescent="0.35">
      <c r="A49" s="6" t="s">
        <v>79</v>
      </c>
      <c r="B49" s="7" t="s">
        <v>241</v>
      </c>
      <c r="C49" s="7" t="s">
        <v>241</v>
      </c>
      <c r="D49" s="7" t="s">
        <v>241</v>
      </c>
      <c r="E49" s="7" t="s">
        <v>241</v>
      </c>
      <c r="F49" s="7" t="s">
        <v>241</v>
      </c>
      <c r="G49" s="7" t="s">
        <v>241</v>
      </c>
      <c r="H49" s="7" t="s">
        <v>241</v>
      </c>
      <c r="I49" s="7" t="s">
        <v>241</v>
      </c>
      <c r="J49" s="7" t="s">
        <v>241</v>
      </c>
      <c r="K49" s="7" t="s">
        <v>241</v>
      </c>
      <c r="Q49" s="6" t="s">
        <v>79</v>
      </c>
      <c r="R49" s="7" t="s">
        <v>308</v>
      </c>
      <c r="S49" s="7" t="s">
        <v>308</v>
      </c>
      <c r="T49" s="7" t="s">
        <v>308</v>
      </c>
      <c r="U49" s="7" t="s">
        <v>308</v>
      </c>
      <c r="V49" s="7" t="s">
        <v>308</v>
      </c>
      <c r="W49" s="7" t="s">
        <v>308</v>
      </c>
      <c r="X49" s="7" t="s">
        <v>308</v>
      </c>
      <c r="Y49" s="7" t="s">
        <v>308</v>
      </c>
      <c r="Z49" s="7" t="s">
        <v>308</v>
      </c>
      <c r="AA49" s="7" t="s">
        <v>308</v>
      </c>
    </row>
    <row r="50" spans="1:27" ht="15" thickBot="1" x14ac:dyDescent="0.35">
      <c r="A50" s="6" t="s">
        <v>80</v>
      </c>
      <c r="B50" s="7" t="s">
        <v>242</v>
      </c>
      <c r="C50" s="7" t="s">
        <v>242</v>
      </c>
      <c r="D50" s="7" t="s">
        <v>242</v>
      </c>
      <c r="E50" s="7" t="s">
        <v>242</v>
      </c>
      <c r="F50" s="7" t="s">
        <v>242</v>
      </c>
      <c r="G50" s="7" t="s">
        <v>242</v>
      </c>
      <c r="H50" s="7" t="s">
        <v>242</v>
      </c>
      <c r="I50" s="7" t="s">
        <v>242</v>
      </c>
      <c r="J50" s="7" t="s">
        <v>242</v>
      </c>
      <c r="K50" s="7" t="s">
        <v>242</v>
      </c>
      <c r="Q50" s="6" t="s">
        <v>80</v>
      </c>
      <c r="R50" s="7" t="s">
        <v>309</v>
      </c>
      <c r="S50" s="7" t="s">
        <v>309</v>
      </c>
      <c r="T50" s="7" t="s">
        <v>309</v>
      </c>
      <c r="U50" s="7" t="s">
        <v>309</v>
      </c>
      <c r="V50" s="7" t="s">
        <v>309</v>
      </c>
      <c r="W50" s="7" t="s">
        <v>309</v>
      </c>
      <c r="X50" s="7" t="s">
        <v>309</v>
      </c>
      <c r="Y50" s="7" t="s">
        <v>309</v>
      </c>
      <c r="Z50" s="7" t="s">
        <v>309</v>
      </c>
      <c r="AA50" s="7" t="s">
        <v>309</v>
      </c>
    </row>
    <row r="51" spans="1:27" ht="15" thickBot="1" x14ac:dyDescent="0.35">
      <c r="A51" s="6" t="s">
        <v>81</v>
      </c>
      <c r="B51" s="7" t="s">
        <v>243</v>
      </c>
      <c r="C51" s="7" t="s">
        <v>243</v>
      </c>
      <c r="D51" s="7" t="s">
        <v>243</v>
      </c>
      <c r="E51" s="7" t="s">
        <v>243</v>
      </c>
      <c r="F51" s="7" t="s">
        <v>243</v>
      </c>
      <c r="G51" s="7" t="s">
        <v>243</v>
      </c>
      <c r="H51" s="7" t="s">
        <v>243</v>
      </c>
      <c r="I51" s="7" t="s">
        <v>243</v>
      </c>
      <c r="J51" s="7" t="s">
        <v>243</v>
      </c>
      <c r="K51" s="7" t="s">
        <v>243</v>
      </c>
      <c r="Q51" s="6" t="s">
        <v>81</v>
      </c>
      <c r="R51" s="7" t="s">
        <v>310</v>
      </c>
      <c r="S51" s="7" t="s">
        <v>310</v>
      </c>
      <c r="T51" s="7" t="s">
        <v>310</v>
      </c>
      <c r="U51" s="7" t="s">
        <v>310</v>
      </c>
      <c r="V51" s="7" t="s">
        <v>310</v>
      </c>
      <c r="W51" s="7" t="s">
        <v>310</v>
      </c>
      <c r="X51" s="7" t="s">
        <v>310</v>
      </c>
      <c r="Y51" s="7" t="s">
        <v>310</v>
      </c>
      <c r="Z51" s="7" t="s">
        <v>310</v>
      </c>
      <c r="AA51" s="7" t="s">
        <v>310</v>
      </c>
    </row>
    <row r="52" spans="1:27" ht="15" thickBot="1" x14ac:dyDescent="0.35">
      <c r="A52" s="6" t="s">
        <v>82</v>
      </c>
      <c r="B52" s="7" t="s">
        <v>244</v>
      </c>
      <c r="C52" s="7" t="s">
        <v>244</v>
      </c>
      <c r="D52" s="7" t="s">
        <v>244</v>
      </c>
      <c r="E52" s="7" t="s">
        <v>244</v>
      </c>
      <c r="F52" s="7" t="s">
        <v>244</v>
      </c>
      <c r="G52" s="7" t="s">
        <v>244</v>
      </c>
      <c r="H52" s="7" t="s">
        <v>244</v>
      </c>
      <c r="I52" s="7" t="s">
        <v>244</v>
      </c>
      <c r="J52" s="7" t="s">
        <v>244</v>
      </c>
      <c r="K52" s="7" t="s">
        <v>244</v>
      </c>
      <c r="Q52" s="6" t="s">
        <v>82</v>
      </c>
      <c r="R52" s="7" t="s">
        <v>311</v>
      </c>
      <c r="S52" s="7" t="s">
        <v>311</v>
      </c>
      <c r="T52" s="7" t="s">
        <v>311</v>
      </c>
      <c r="U52" s="7" t="s">
        <v>311</v>
      </c>
      <c r="V52" s="7" t="s">
        <v>311</v>
      </c>
      <c r="W52" s="7" t="s">
        <v>311</v>
      </c>
      <c r="X52" s="7" t="s">
        <v>311</v>
      </c>
      <c r="Y52" s="7" t="s">
        <v>311</v>
      </c>
      <c r="Z52" s="7" t="s">
        <v>311</v>
      </c>
      <c r="AA52" s="7" t="s">
        <v>311</v>
      </c>
    </row>
    <row r="53" spans="1:27" ht="15" thickBot="1" x14ac:dyDescent="0.35">
      <c r="A53" s="6" t="s">
        <v>83</v>
      </c>
      <c r="B53" s="7" t="s">
        <v>245</v>
      </c>
      <c r="C53" s="7" t="s">
        <v>245</v>
      </c>
      <c r="D53" s="7" t="s">
        <v>245</v>
      </c>
      <c r="E53" s="7" t="s">
        <v>245</v>
      </c>
      <c r="F53" s="7" t="s">
        <v>245</v>
      </c>
      <c r="G53" s="7" t="s">
        <v>245</v>
      </c>
      <c r="H53" s="7" t="s">
        <v>245</v>
      </c>
      <c r="I53" s="7" t="s">
        <v>245</v>
      </c>
      <c r="J53" s="7" t="s">
        <v>245</v>
      </c>
      <c r="K53" s="7" t="s">
        <v>245</v>
      </c>
      <c r="Q53" s="6" t="s">
        <v>83</v>
      </c>
      <c r="R53" s="7" t="s">
        <v>312</v>
      </c>
      <c r="S53" s="7" t="s">
        <v>312</v>
      </c>
      <c r="T53" s="7" t="s">
        <v>312</v>
      </c>
      <c r="U53" s="7" t="s">
        <v>312</v>
      </c>
      <c r="V53" s="7" t="s">
        <v>312</v>
      </c>
      <c r="W53" s="7" t="s">
        <v>312</v>
      </c>
      <c r="X53" s="7" t="s">
        <v>312</v>
      </c>
      <c r="Y53" s="7" t="s">
        <v>312</v>
      </c>
      <c r="Z53" s="7" t="s">
        <v>312</v>
      </c>
      <c r="AA53" s="7" t="s">
        <v>312</v>
      </c>
    </row>
    <row r="54" spans="1:27" ht="15" thickBot="1" x14ac:dyDescent="0.35">
      <c r="A54" s="6" t="s">
        <v>84</v>
      </c>
      <c r="B54" s="7" t="s">
        <v>246</v>
      </c>
      <c r="C54" s="7" t="s">
        <v>246</v>
      </c>
      <c r="D54" s="7" t="s">
        <v>246</v>
      </c>
      <c r="E54" s="7" t="s">
        <v>246</v>
      </c>
      <c r="F54" s="7" t="s">
        <v>246</v>
      </c>
      <c r="G54" s="7" t="s">
        <v>246</v>
      </c>
      <c r="H54" s="7" t="s">
        <v>246</v>
      </c>
      <c r="I54" s="7" t="s">
        <v>246</v>
      </c>
      <c r="J54" s="7" t="s">
        <v>246</v>
      </c>
      <c r="K54" s="7" t="s">
        <v>246</v>
      </c>
      <c r="Q54" s="6" t="s">
        <v>84</v>
      </c>
      <c r="R54" s="7" t="s">
        <v>313</v>
      </c>
      <c r="S54" s="7" t="s">
        <v>313</v>
      </c>
      <c r="T54" s="7" t="s">
        <v>313</v>
      </c>
      <c r="U54" s="7" t="s">
        <v>313</v>
      </c>
      <c r="V54" s="7" t="s">
        <v>313</v>
      </c>
      <c r="W54" s="7" t="s">
        <v>313</v>
      </c>
      <c r="X54" s="7" t="s">
        <v>313</v>
      </c>
      <c r="Y54" s="7" t="s">
        <v>313</v>
      </c>
      <c r="Z54" s="7" t="s">
        <v>313</v>
      </c>
      <c r="AA54" s="7" t="s">
        <v>313</v>
      </c>
    </row>
    <row r="55" spans="1:27" ht="15" thickBot="1" x14ac:dyDescent="0.35">
      <c r="A55" s="6" t="s">
        <v>85</v>
      </c>
      <c r="B55" s="7" t="s">
        <v>247</v>
      </c>
      <c r="C55" s="7" t="s">
        <v>247</v>
      </c>
      <c r="D55" s="7" t="s">
        <v>247</v>
      </c>
      <c r="E55" s="7" t="s">
        <v>247</v>
      </c>
      <c r="F55" s="7" t="s">
        <v>247</v>
      </c>
      <c r="G55" s="7" t="s">
        <v>247</v>
      </c>
      <c r="H55" s="7" t="s">
        <v>247</v>
      </c>
      <c r="I55" s="7" t="s">
        <v>247</v>
      </c>
      <c r="J55" s="7" t="s">
        <v>247</v>
      </c>
      <c r="K55" s="7" t="s">
        <v>247</v>
      </c>
      <c r="Q55" s="6" t="s">
        <v>85</v>
      </c>
      <c r="R55" s="7" t="s">
        <v>314</v>
      </c>
      <c r="S55" s="7" t="s">
        <v>314</v>
      </c>
      <c r="T55" s="7" t="s">
        <v>314</v>
      </c>
      <c r="U55" s="7" t="s">
        <v>314</v>
      </c>
      <c r="V55" s="7" t="s">
        <v>314</v>
      </c>
      <c r="W55" s="7" t="s">
        <v>314</v>
      </c>
      <c r="X55" s="7" t="s">
        <v>314</v>
      </c>
      <c r="Y55" s="7" t="s">
        <v>314</v>
      </c>
      <c r="Z55" s="7" t="s">
        <v>314</v>
      </c>
      <c r="AA55" s="7" t="s">
        <v>314</v>
      </c>
    </row>
    <row r="56" spans="1:27" ht="15" thickBot="1" x14ac:dyDescent="0.35">
      <c r="A56" s="6" t="s">
        <v>86</v>
      </c>
      <c r="B56" s="7" t="s">
        <v>248</v>
      </c>
      <c r="C56" s="7" t="s">
        <v>248</v>
      </c>
      <c r="D56" s="7" t="s">
        <v>248</v>
      </c>
      <c r="E56" s="7" t="s">
        <v>248</v>
      </c>
      <c r="F56" s="7" t="s">
        <v>248</v>
      </c>
      <c r="G56" s="7" t="s">
        <v>248</v>
      </c>
      <c r="H56" s="7" t="s">
        <v>248</v>
      </c>
      <c r="I56" s="7" t="s">
        <v>248</v>
      </c>
      <c r="J56" s="7" t="s">
        <v>248</v>
      </c>
      <c r="K56" s="7" t="s">
        <v>248</v>
      </c>
      <c r="Q56" s="6" t="s">
        <v>86</v>
      </c>
      <c r="R56" s="7" t="s">
        <v>315</v>
      </c>
      <c r="S56" s="7" t="s">
        <v>315</v>
      </c>
      <c r="T56" s="7" t="s">
        <v>315</v>
      </c>
      <c r="U56" s="7" t="s">
        <v>315</v>
      </c>
      <c r="V56" s="7" t="s">
        <v>315</v>
      </c>
      <c r="W56" s="7" t="s">
        <v>315</v>
      </c>
      <c r="X56" s="7" t="s">
        <v>315</v>
      </c>
      <c r="Y56" s="7" t="s">
        <v>315</v>
      </c>
      <c r="Z56" s="7" t="s">
        <v>315</v>
      </c>
      <c r="AA56" s="7" t="s">
        <v>315</v>
      </c>
    </row>
    <row r="57" spans="1:27" ht="15" thickBot="1" x14ac:dyDescent="0.35">
      <c r="A57" s="6" t="s">
        <v>87</v>
      </c>
      <c r="B57" s="7" t="s">
        <v>184</v>
      </c>
      <c r="C57" s="7" t="s">
        <v>184</v>
      </c>
      <c r="D57" s="7" t="s">
        <v>184</v>
      </c>
      <c r="E57" s="7" t="s">
        <v>184</v>
      </c>
      <c r="F57" s="7" t="s">
        <v>184</v>
      </c>
      <c r="G57" s="7" t="s">
        <v>184</v>
      </c>
      <c r="H57" s="7" t="s">
        <v>184</v>
      </c>
      <c r="I57" s="7" t="s">
        <v>184</v>
      </c>
      <c r="J57" s="7" t="s">
        <v>184</v>
      </c>
      <c r="K57" s="7" t="s">
        <v>184</v>
      </c>
      <c r="Q57" s="6" t="s">
        <v>87</v>
      </c>
      <c r="R57" s="7" t="s">
        <v>66</v>
      </c>
      <c r="S57" s="7" t="s">
        <v>66</v>
      </c>
      <c r="T57" s="7" t="s">
        <v>66</v>
      </c>
      <c r="U57" s="7" t="s">
        <v>66</v>
      </c>
      <c r="V57" s="7" t="s">
        <v>66</v>
      </c>
      <c r="W57" s="7" t="s">
        <v>66</v>
      </c>
      <c r="X57" s="7" t="s">
        <v>66</v>
      </c>
      <c r="Y57" s="7" t="s">
        <v>66</v>
      </c>
      <c r="Z57" s="7" t="s">
        <v>66</v>
      </c>
      <c r="AA57" s="7" t="s">
        <v>66</v>
      </c>
    </row>
    <row r="58" spans="1:27" ht="18.600000000000001" thickBot="1" x14ac:dyDescent="0.35">
      <c r="A58" s="2"/>
      <c r="Q58" s="2"/>
    </row>
    <row r="59" spans="1:27" ht="15" thickBot="1" x14ac:dyDescent="0.35">
      <c r="A59" s="6" t="s">
        <v>88</v>
      </c>
      <c r="B59" s="6" t="s">
        <v>29</v>
      </c>
      <c r="C59" s="6" t="s">
        <v>30</v>
      </c>
      <c r="D59" s="6" t="s">
        <v>31</v>
      </c>
      <c r="E59" s="6" t="s">
        <v>32</v>
      </c>
      <c r="F59" s="6" t="s">
        <v>33</v>
      </c>
      <c r="G59" s="6" t="s">
        <v>34</v>
      </c>
      <c r="H59" s="6" t="s">
        <v>35</v>
      </c>
      <c r="I59" s="6" t="s">
        <v>36</v>
      </c>
      <c r="J59" s="6" t="s">
        <v>37</v>
      </c>
      <c r="K59" s="6" t="s">
        <v>38</v>
      </c>
      <c r="Q59" s="6" t="s">
        <v>88</v>
      </c>
      <c r="R59" s="6" t="s">
        <v>29</v>
      </c>
      <c r="S59" s="6" t="s">
        <v>30</v>
      </c>
      <c r="T59" s="6" t="s">
        <v>31</v>
      </c>
      <c r="U59" s="6" t="s">
        <v>32</v>
      </c>
      <c r="V59" s="6" t="s">
        <v>33</v>
      </c>
      <c r="W59" s="6" t="s">
        <v>34</v>
      </c>
      <c r="X59" s="6" t="s">
        <v>35</v>
      </c>
      <c r="Y59" s="6" t="s">
        <v>36</v>
      </c>
      <c r="Z59" s="6" t="s">
        <v>37</v>
      </c>
      <c r="AA59" s="6" t="s">
        <v>38</v>
      </c>
    </row>
    <row r="60" spans="1:27" ht="15" thickBot="1" x14ac:dyDescent="0.35">
      <c r="A60" s="6" t="s">
        <v>53</v>
      </c>
      <c r="B60" s="7">
        <v>16.399999999999999</v>
      </c>
      <c r="C60" s="7">
        <v>193</v>
      </c>
      <c r="D60" s="7">
        <v>26.5</v>
      </c>
      <c r="E60" s="7">
        <v>16.399999999999999</v>
      </c>
      <c r="F60" s="7">
        <v>298.8</v>
      </c>
      <c r="G60" s="7">
        <v>16.399999999999999</v>
      </c>
      <c r="H60" s="7">
        <v>42.9</v>
      </c>
      <c r="I60" s="7">
        <v>26.5</v>
      </c>
      <c r="J60" s="7">
        <v>16.399999999999999</v>
      </c>
      <c r="K60" s="7">
        <v>298.8</v>
      </c>
      <c r="Q60" s="6" t="s">
        <v>53</v>
      </c>
      <c r="R60" s="7">
        <v>114460.2</v>
      </c>
      <c r="S60" s="7">
        <v>13320.4</v>
      </c>
      <c r="T60" s="7">
        <v>223476.8</v>
      </c>
      <c r="U60" s="7">
        <v>84943.2</v>
      </c>
      <c r="V60" s="7">
        <v>136889.20000000001</v>
      </c>
      <c r="W60" s="7">
        <v>114460.2</v>
      </c>
      <c r="X60" s="7">
        <v>13320.4</v>
      </c>
      <c r="Y60" s="7">
        <v>223476.8</v>
      </c>
      <c r="Z60" s="7">
        <v>84943.2</v>
      </c>
      <c r="AA60" s="7">
        <v>136889.20000000001</v>
      </c>
    </row>
    <row r="61" spans="1:27" ht="15" thickBot="1" x14ac:dyDescent="0.35">
      <c r="A61" s="6" t="s">
        <v>62</v>
      </c>
      <c r="B61" s="7">
        <v>15.7</v>
      </c>
      <c r="C61" s="7">
        <v>192.3</v>
      </c>
      <c r="D61" s="7">
        <v>25.7</v>
      </c>
      <c r="E61" s="7">
        <v>15.7</v>
      </c>
      <c r="F61" s="7">
        <v>298.10000000000002</v>
      </c>
      <c r="G61" s="7">
        <v>15.7</v>
      </c>
      <c r="H61" s="7">
        <v>42.2</v>
      </c>
      <c r="I61" s="7">
        <v>25.7</v>
      </c>
      <c r="J61" s="7">
        <v>15.7</v>
      </c>
      <c r="K61" s="7">
        <v>298.10000000000002</v>
      </c>
      <c r="Q61" s="6" t="s">
        <v>62</v>
      </c>
      <c r="R61" s="7">
        <v>114458.9</v>
      </c>
      <c r="S61" s="7">
        <v>13319.1</v>
      </c>
      <c r="T61" s="7">
        <v>187132.6</v>
      </c>
      <c r="U61" s="7">
        <v>84942</v>
      </c>
      <c r="V61" s="7">
        <v>130623.8</v>
      </c>
      <c r="W61" s="7">
        <v>114458.9</v>
      </c>
      <c r="X61" s="7">
        <v>13319.1</v>
      </c>
      <c r="Y61" s="7">
        <v>187132.6</v>
      </c>
      <c r="Z61" s="7">
        <v>84942</v>
      </c>
      <c r="AA61" s="7">
        <v>130623.8</v>
      </c>
    </row>
    <row r="62" spans="1:27" ht="15" thickBot="1" x14ac:dyDescent="0.35">
      <c r="A62" s="6" t="s">
        <v>64</v>
      </c>
      <c r="B62" s="7">
        <v>15</v>
      </c>
      <c r="C62" s="7">
        <v>191.6</v>
      </c>
      <c r="D62" s="7">
        <v>25</v>
      </c>
      <c r="E62" s="7">
        <v>15</v>
      </c>
      <c r="F62" s="7">
        <v>15</v>
      </c>
      <c r="G62" s="7">
        <v>15</v>
      </c>
      <c r="H62" s="7">
        <v>41.5</v>
      </c>
      <c r="I62" s="7">
        <v>25</v>
      </c>
      <c r="J62" s="7">
        <v>15</v>
      </c>
      <c r="K62" s="7">
        <v>15</v>
      </c>
      <c r="Q62" s="6" t="s">
        <v>64</v>
      </c>
      <c r="R62" s="7">
        <v>34309.5</v>
      </c>
      <c r="S62" s="7">
        <v>13317.9</v>
      </c>
      <c r="T62" s="7">
        <v>78419.7</v>
      </c>
      <c r="U62" s="7">
        <v>40652.699999999997</v>
      </c>
      <c r="V62" s="7">
        <v>130622.5</v>
      </c>
      <c r="W62" s="7">
        <v>34309.5</v>
      </c>
      <c r="X62" s="7">
        <v>13317.9</v>
      </c>
      <c r="Y62" s="7">
        <v>78419.7</v>
      </c>
      <c r="Z62" s="7">
        <v>3708.1</v>
      </c>
      <c r="AA62" s="7">
        <v>130622.5</v>
      </c>
    </row>
    <row r="63" spans="1:27" ht="15" thickBot="1" x14ac:dyDescent="0.35">
      <c r="A63" s="6" t="s">
        <v>67</v>
      </c>
      <c r="B63" s="7">
        <v>14.3</v>
      </c>
      <c r="C63" s="7">
        <v>190.9</v>
      </c>
      <c r="D63" s="7">
        <v>24.3</v>
      </c>
      <c r="E63" s="7">
        <v>14.3</v>
      </c>
      <c r="F63" s="7">
        <v>14.3</v>
      </c>
      <c r="G63" s="7">
        <v>14.3</v>
      </c>
      <c r="H63" s="7">
        <v>40.700000000000003</v>
      </c>
      <c r="I63" s="7">
        <v>24.3</v>
      </c>
      <c r="J63" s="7">
        <v>14.3</v>
      </c>
      <c r="K63" s="7">
        <v>14.3</v>
      </c>
      <c r="Q63" s="6" t="s">
        <v>67</v>
      </c>
      <c r="R63" s="7">
        <v>34308.199999999997</v>
      </c>
      <c r="S63" s="7">
        <v>13316.6</v>
      </c>
      <c r="T63" s="7">
        <v>78418.399999999994</v>
      </c>
      <c r="U63" s="7">
        <v>40651.4</v>
      </c>
      <c r="V63" s="7">
        <v>130621.3</v>
      </c>
      <c r="W63" s="7">
        <v>34308.199999999997</v>
      </c>
      <c r="X63" s="7">
        <v>13316.6</v>
      </c>
      <c r="Y63" s="7">
        <v>78418.399999999994</v>
      </c>
      <c r="Z63" s="7">
        <v>3706.9</v>
      </c>
      <c r="AA63" s="7">
        <v>130621.3</v>
      </c>
    </row>
    <row r="64" spans="1:27" ht="15" thickBot="1" x14ac:dyDescent="0.35">
      <c r="A64" s="6" t="s">
        <v>68</v>
      </c>
      <c r="B64" s="7">
        <v>13.6</v>
      </c>
      <c r="C64" s="7">
        <v>190.2</v>
      </c>
      <c r="D64" s="7">
        <v>13.6</v>
      </c>
      <c r="E64" s="7">
        <v>13.6</v>
      </c>
      <c r="F64" s="7">
        <v>13.6</v>
      </c>
      <c r="G64" s="7">
        <v>13.6</v>
      </c>
      <c r="H64" s="7">
        <v>40</v>
      </c>
      <c r="I64" s="7">
        <v>13.6</v>
      </c>
      <c r="J64" s="7">
        <v>13.6</v>
      </c>
      <c r="K64" s="7">
        <v>13.6</v>
      </c>
      <c r="Q64" s="6" t="s">
        <v>68</v>
      </c>
      <c r="R64" s="7">
        <v>34306.9</v>
      </c>
      <c r="S64" s="7">
        <v>13315.3</v>
      </c>
      <c r="T64" s="7">
        <v>24</v>
      </c>
      <c r="U64" s="7">
        <v>40650.1</v>
      </c>
      <c r="V64" s="7">
        <v>130620</v>
      </c>
      <c r="W64" s="7">
        <v>34306.9</v>
      </c>
      <c r="X64" s="7">
        <v>13315.3</v>
      </c>
      <c r="Y64" s="7">
        <v>24</v>
      </c>
      <c r="Z64" s="7">
        <v>3705.6</v>
      </c>
      <c r="AA64" s="7">
        <v>130620</v>
      </c>
    </row>
    <row r="65" spans="1:27" ht="15" thickBot="1" x14ac:dyDescent="0.35">
      <c r="A65" s="6" t="s">
        <v>69</v>
      </c>
      <c r="B65" s="7">
        <v>12.9</v>
      </c>
      <c r="C65" s="7">
        <v>189.4</v>
      </c>
      <c r="D65" s="7">
        <v>12.9</v>
      </c>
      <c r="E65" s="7">
        <v>12.9</v>
      </c>
      <c r="F65" s="7">
        <v>12.9</v>
      </c>
      <c r="G65" s="7">
        <v>12.9</v>
      </c>
      <c r="H65" s="7">
        <v>39.299999999999997</v>
      </c>
      <c r="I65" s="7">
        <v>12.9</v>
      </c>
      <c r="J65" s="7">
        <v>12.9</v>
      </c>
      <c r="K65" s="7">
        <v>12.9</v>
      </c>
      <c r="Q65" s="6" t="s">
        <v>69</v>
      </c>
      <c r="R65" s="7">
        <v>22.8</v>
      </c>
      <c r="S65" s="7">
        <v>13314.1</v>
      </c>
      <c r="T65" s="7">
        <v>22.8</v>
      </c>
      <c r="U65" s="7">
        <v>40648.9</v>
      </c>
      <c r="V65" s="7">
        <v>130618.8</v>
      </c>
      <c r="W65" s="7">
        <v>22.8</v>
      </c>
      <c r="X65" s="7">
        <v>13314.1</v>
      </c>
      <c r="Y65" s="7">
        <v>22.8</v>
      </c>
      <c r="Z65" s="7">
        <v>3704.3</v>
      </c>
      <c r="AA65" s="7">
        <v>130618.8</v>
      </c>
    </row>
    <row r="66" spans="1:27" ht="15" thickBot="1" x14ac:dyDescent="0.35">
      <c r="A66" s="6" t="s">
        <v>70</v>
      </c>
      <c r="B66" s="7">
        <v>12.2</v>
      </c>
      <c r="C66" s="7">
        <v>188.7</v>
      </c>
      <c r="D66" s="7">
        <v>12.2</v>
      </c>
      <c r="E66" s="7">
        <v>12.2</v>
      </c>
      <c r="F66" s="7">
        <v>12.2</v>
      </c>
      <c r="G66" s="7">
        <v>12.2</v>
      </c>
      <c r="H66" s="7">
        <v>38.6</v>
      </c>
      <c r="I66" s="7">
        <v>12.2</v>
      </c>
      <c r="J66" s="7">
        <v>12.2</v>
      </c>
      <c r="K66" s="7">
        <v>12.2</v>
      </c>
      <c r="Q66" s="6" t="s">
        <v>70</v>
      </c>
      <c r="R66" s="7">
        <v>21.5</v>
      </c>
      <c r="S66" s="7">
        <v>13312.8</v>
      </c>
      <c r="T66" s="7">
        <v>21.5</v>
      </c>
      <c r="U66" s="7">
        <v>40647.599999999999</v>
      </c>
      <c r="V66" s="7">
        <v>130617.5</v>
      </c>
      <c r="W66" s="7">
        <v>21.5</v>
      </c>
      <c r="X66" s="7">
        <v>13312.8</v>
      </c>
      <c r="Y66" s="7">
        <v>21.5</v>
      </c>
      <c r="Z66" s="7">
        <v>3703.1</v>
      </c>
      <c r="AA66" s="7">
        <v>130617.5</v>
      </c>
    </row>
    <row r="67" spans="1:27" ht="15" thickBot="1" x14ac:dyDescent="0.35">
      <c r="A67" s="6" t="s">
        <v>71</v>
      </c>
      <c r="B67" s="7">
        <v>11.4</v>
      </c>
      <c r="C67" s="7">
        <v>188</v>
      </c>
      <c r="D67" s="7">
        <v>11.4</v>
      </c>
      <c r="E67" s="7">
        <v>11.4</v>
      </c>
      <c r="F67" s="7">
        <v>11.4</v>
      </c>
      <c r="G67" s="7">
        <v>11.4</v>
      </c>
      <c r="H67" s="7">
        <v>37.9</v>
      </c>
      <c r="I67" s="7">
        <v>11.4</v>
      </c>
      <c r="J67" s="7">
        <v>11.4</v>
      </c>
      <c r="K67" s="7">
        <v>11.4</v>
      </c>
      <c r="Q67" s="6" t="s">
        <v>71</v>
      </c>
      <c r="R67" s="7">
        <v>20.2</v>
      </c>
      <c r="S67" s="7">
        <v>13311.5</v>
      </c>
      <c r="T67" s="7">
        <v>20.2</v>
      </c>
      <c r="U67" s="7">
        <v>40646.400000000001</v>
      </c>
      <c r="V67" s="7">
        <v>130616.2</v>
      </c>
      <c r="W67" s="7">
        <v>20.2</v>
      </c>
      <c r="X67" s="7">
        <v>13311.5</v>
      </c>
      <c r="Y67" s="7">
        <v>20.2</v>
      </c>
      <c r="Z67" s="7">
        <v>3701.8</v>
      </c>
      <c r="AA67" s="7">
        <v>130616.2</v>
      </c>
    </row>
    <row r="68" spans="1:27" ht="15" thickBot="1" x14ac:dyDescent="0.35">
      <c r="A68" s="6" t="s">
        <v>72</v>
      </c>
      <c r="B68" s="7">
        <v>10.7</v>
      </c>
      <c r="C68" s="7">
        <v>187.3</v>
      </c>
      <c r="D68" s="7">
        <v>10.7</v>
      </c>
      <c r="E68" s="7">
        <v>10.7</v>
      </c>
      <c r="F68" s="7">
        <v>10.7</v>
      </c>
      <c r="G68" s="7">
        <v>10.7</v>
      </c>
      <c r="H68" s="7">
        <v>37.200000000000003</v>
      </c>
      <c r="I68" s="7">
        <v>10.7</v>
      </c>
      <c r="J68" s="7">
        <v>10.7</v>
      </c>
      <c r="K68" s="7">
        <v>10.7</v>
      </c>
      <c r="Q68" s="6" t="s">
        <v>72</v>
      </c>
      <c r="R68" s="7">
        <v>19</v>
      </c>
      <c r="S68" s="7">
        <v>13310.3</v>
      </c>
      <c r="T68" s="7">
        <v>19</v>
      </c>
      <c r="U68" s="7">
        <v>40645.1</v>
      </c>
      <c r="V68" s="7">
        <v>130615</v>
      </c>
      <c r="W68" s="7">
        <v>19</v>
      </c>
      <c r="X68" s="7">
        <v>13310.3</v>
      </c>
      <c r="Y68" s="7">
        <v>19</v>
      </c>
      <c r="Z68" s="7">
        <v>3700.5</v>
      </c>
      <c r="AA68" s="7">
        <v>130615</v>
      </c>
    </row>
    <row r="69" spans="1:27" ht="15" thickBot="1" x14ac:dyDescent="0.35">
      <c r="A69" s="6" t="s">
        <v>73</v>
      </c>
      <c r="B69" s="7">
        <v>10</v>
      </c>
      <c r="C69" s="7">
        <v>10</v>
      </c>
      <c r="D69" s="7">
        <v>10</v>
      </c>
      <c r="E69" s="7">
        <v>10</v>
      </c>
      <c r="F69" s="7">
        <v>10</v>
      </c>
      <c r="G69" s="7">
        <v>10</v>
      </c>
      <c r="H69" s="7">
        <v>10</v>
      </c>
      <c r="I69" s="7">
        <v>10</v>
      </c>
      <c r="J69" s="7">
        <v>10</v>
      </c>
      <c r="K69" s="7">
        <v>10</v>
      </c>
      <c r="Q69" s="6" t="s">
        <v>73</v>
      </c>
      <c r="R69" s="7">
        <v>17.7</v>
      </c>
      <c r="S69" s="7">
        <v>13309</v>
      </c>
      <c r="T69" s="7">
        <v>17.7</v>
      </c>
      <c r="U69" s="7">
        <v>17.7</v>
      </c>
      <c r="V69" s="7">
        <v>130613.7</v>
      </c>
      <c r="W69" s="7">
        <v>17.7</v>
      </c>
      <c r="X69" s="7">
        <v>13309</v>
      </c>
      <c r="Y69" s="7">
        <v>17.7</v>
      </c>
      <c r="Z69" s="7">
        <v>17.7</v>
      </c>
      <c r="AA69" s="7">
        <v>130613.7</v>
      </c>
    </row>
    <row r="70" spans="1:27" ht="15" thickBot="1" x14ac:dyDescent="0.35">
      <c r="A70" s="6" t="s">
        <v>74</v>
      </c>
      <c r="B70" s="7">
        <v>9.3000000000000007</v>
      </c>
      <c r="C70" s="7">
        <v>9.3000000000000007</v>
      </c>
      <c r="D70" s="7">
        <v>9.3000000000000007</v>
      </c>
      <c r="E70" s="7">
        <v>9.3000000000000007</v>
      </c>
      <c r="F70" s="7">
        <v>9.3000000000000007</v>
      </c>
      <c r="G70" s="7">
        <v>9.3000000000000007</v>
      </c>
      <c r="H70" s="7">
        <v>9.3000000000000007</v>
      </c>
      <c r="I70" s="7">
        <v>9.3000000000000007</v>
      </c>
      <c r="J70" s="7">
        <v>9.3000000000000007</v>
      </c>
      <c r="K70" s="7">
        <v>9.3000000000000007</v>
      </c>
      <c r="Q70" s="6" t="s">
        <v>74</v>
      </c>
      <c r="R70" s="7">
        <v>16.399999999999999</v>
      </c>
      <c r="S70" s="7">
        <v>16.399999999999999</v>
      </c>
      <c r="T70" s="7">
        <v>16.399999999999999</v>
      </c>
      <c r="U70" s="7">
        <v>16.399999999999999</v>
      </c>
      <c r="V70" s="7">
        <v>16.399999999999999</v>
      </c>
      <c r="W70" s="7">
        <v>16.399999999999999</v>
      </c>
      <c r="X70" s="7">
        <v>16.399999999999999</v>
      </c>
      <c r="Y70" s="7">
        <v>16.399999999999999</v>
      </c>
      <c r="Z70" s="7">
        <v>16.399999999999999</v>
      </c>
      <c r="AA70" s="7">
        <v>16.399999999999999</v>
      </c>
    </row>
    <row r="71" spans="1:27" ht="15" thickBot="1" x14ac:dyDescent="0.35">
      <c r="A71" s="6" t="s">
        <v>75</v>
      </c>
      <c r="B71" s="7">
        <v>8.6</v>
      </c>
      <c r="C71" s="7">
        <v>8.6</v>
      </c>
      <c r="D71" s="7">
        <v>8.6</v>
      </c>
      <c r="E71" s="7">
        <v>8.6</v>
      </c>
      <c r="F71" s="7">
        <v>8.6</v>
      </c>
      <c r="G71" s="7">
        <v>8.6</v>
      </c>
      <c r="H71" s="7">
        <v>8.6</v>
      </c>
      <c r="I71" s="7">
        <v>8.6</v>
      </c>
      <c r="J71" s="7">
        <v>8.6</v>
      </c>
      <c r="K71" s="7">
        <v>8.6</v>
      </c>
      <c r="Q71" s="6" t="s">
        <v>75</v>
      </c>
      <c r="R71" s="7">
        <v>15.2</v>
      </c>
      <c r="S71" s="7">
        <v>15.2</v>
      </c>
      <c r="T71" s="7">
        <v>15.2</v>
      </c>
      <c r="U71" s="7">
        <v>15.2</v>
      </c>
      <c r="V71" s="7">
        <v>15.2</v>
      </c>
      <c r="W71" s="7">
        <v>15.2</v>
      </c>
      <c r="X71" s="7">
        <v>15.2</v>
      </c>
      <c r="Y71" s="7">
        <v>15.2</v>
      </c>
      <c r="Z71" s="7">
        <v>15.2</v>
      </c>
      <c r="AA71" s="7">
        <v>15.2</v>
      </c>
    </row>
    <row r="72" spans="1:27" ht="15" thickBot="1" x14ac:dyDescent="0.35">
      <c r="A72" s="6" t="s">
        <v>76</v>
      </c>
      <c r="B72" s="7">
        <v>7.9</v>
      </c>
      <c r="C72" s="7">
        <v>7.9</v>
      </c>
      <c r="D72" s="7">
        <v>7.9</v>
      </c>
      <c r="E72" s="7">
        <v>7.9</v>
      </c>
      <c r="F72" s="7">
        <v>7.9</v>
      </c>
      <c r="G72" s="7">
        <v>7.9</v>
      </c>
      <c r="H72" s="7">
        <v>7.9</v>
      </c>
      <c r="I72" s="7">
        <v>7.9</v>
      </c>
      <c r="J72" s="7">
        <v>7.9</v>
      </c>
      <c r="K72" s="7">
        <v>7.9</v>
      </c>
      <c r="Q72" s="6" t="s">
        <v>76</v>
      </c>
      <c r="R72" s="7">
        <v>13.9</v>
      </c>
      <c r="S72" s="7">
        <v>13.9</v>
      </c>
      <c r="T72" s="7">
        <v>13.9</v>
      </c>
      <c r="U72" s="7">
        <v>13.9</v>
      </c>
      <c r="V72" s="7">
        <v>13.9</v>
      </c>
      <c r="W72" s="7">
        <v>13.9</v>
      </c>
      <c r="X72" s="7">
        <v>13.9</v>
      </c>
      <c r="Y72" s="7">
        <v>13.9</v>
      </c>
      <c r="Z72" s="7">
        <v>13.9</v>
      </c>
      <c r="AA72" s="7">
        <v>13.9</v>
      </c>
    </row>
    <row r="73" spans="1:27" ht="15" thickBot="1" x14ac:dyDescent="0.35">
      <c r="A73" s="6" t="s">
        <v>77</v>
      </c>
      <c r="B73" s="7">
        <v>7.1</v>
      </c>
      <c r="C73" s="7">
        <v>7.1</v>
      </c>
      <c r="D73" s="7">
        <v>7.1</v>
      </c>
      <c r="E73" s="7">
        <v>7.1</v>
      </c>
      <c r="F73" s="7">
        <v>7.1</v>
      </c>
      <c r="G73" s="7">
        <v>7.1</v>
      </c>
      <c r="H73" s="7">
        <v>7.1</v>
      </c>
      <c r="I73" s="7">
        <v>7.1</v>
      </c>
      <c r="J73" s="7">
        <v>7.1</v>
      </c>
      <c r="K73" s="7">
        <v>7.1</v>
      </c>
      <c r="Q73" s="6" t="s">
        <v>77</v>
      </c>
      <c r="R73" s="7">
        <v>12.7</v>
      </c>
      <c r="S73" s="7">
        <v>12.7</v>
      </c>
      <c r="T73" s="7">
        <v>12.7</v>
      </c>
      <c r="U73" s="7">
        <v>12.7</v>
      </c>
      <c r="V73" s="7">
        <v>12.7</v>
      </c>
      <c r="W73" s="7">
        <v>12.7</v>
      </c>
      <c r="X73" s="7">
        <v>12.7</v>
      </c>
      <c r="Y73" s="7">
        <v>12.7</v>
      </c>
      <c r="Z73" s="7">
        <v>12.7</v>
      </c>
      <c r="AA73" s="7">
        <v>12.7</v>
      </c>
    </row>
    <row r="74" spans="1:27" ht="15" thickBot="1" x14ac:dyDescent="0.35">
      <c r="A74" s="6" t="s">
        <v>78</v>
      </c>
      <c r="B74" s="7">
        <v>6.4</v>
      </c>
      <c r="C74" s="7">
        <v>6.4</v>
      </c>
      <c r="D74" s="7">
        <v>6.4</v>
      </c>
      <c r="E74" s="7">
        <v>6.4</v>
      </c>
      <c r="F74" s="7">
        <v>6.4</v>
      </c>
      <c r="G74" s="7">
        <v>6.4</v>
      </c>
      <c r="H74" s="7">
        <v>6.4</v>
      </c>
      <c r="I74" s="7">
        <v>6.4</v>
      </c>
      <c r="J74" s="7">
        <v>6.4</v>
      </c>
      <c r="K74" s="7">
        <v>6.4</v>
      </c>
      <c r="Q74" s="6" t="s">
        <v>78</v>
      </c>
      <c r="R74" s="7">
        <v>11.4</v>
      </c>
      <c r="S74" s="7">
        <v>11.4</v>
      </c>
      <c r="T74" s="7">
        <v>11.4</v>
      </c>
      <c r="U74" s="7">
        <v>11.4</v>
      </c>
      <c r="V74" s="7">
        <v>11.4</v>
      </c>
      <c r="W74" s="7">
        <v>11.4</v>
      </c>
      <c r="X74" s="7">
        <v>11.4</v>
      </c>
      <c r="Y74" s="7">
        <v>11.4</v>
      </c>
      <c r="Z74" s="7">
        <v>11.4</v>
      </c>
      <c r="AA74" s="7">
        <v>11.4</v>
      </c>
    </row>
    <row r="75" spans="1:27" ht="15" thickBot="1" x14ac:dyDescent="0.35">
      <c r="A75" s="6" t="s">
        <v>79</v>
      </c>
      <c r="B75" s="7">
        <v>5.7</v>
      </c>
      <c r="C75" s="7">
        <v>5.7</v>
      </c>
      <c r="D75" s="7">
        <v>5.7</v>
      </c>
      <c r="E75" s="7">
        <v>5.7</v>
      </c>
      <c r="F75" s="7">
        <v>5.7</v>
      </c>
      <c r="G75" s="7">
        <v>5.7</v>
      </c>
      <c r="H75" s="7">
        <v>5.7</v>
      </c>
      <c r="I75" s="7">
        <v>5.7</v>
      </c>
      <c r="J75" s="7">
        <v>5.7</v>
      </c>
      <c r="K75" s="7">
        <v>5.7</v>
      </c>
      <c r="Q75" s="6" t="s">
        <v>79</v>
      </c>
      <c r="R75" s="7">
        <v>10.1</v>
      </c>
      <c r="S75" s="7">
        <v>10.1</v>
      </c>
      <c r="T75" s="7">
        <v>10.1</v>
      </c>
      <c r="U75" s="7">
        <v>10.1</v>
      </c>
      <c r="V75" s="7">
        <v>10.1</v>
      </c>
      <c r="W75" s="7">
        <v>10.1</v>
      </c>
      <c r="X75" s="7">
        <v>10.1</v>
      </c>
      <c r="Y75" s="7">
        <v>10.1</v>
      </c>
      <c r="Z75" s="7">
        <v>10.1</v>
      </c>
      <c r="AA75" s="7">
        <v>10.1</v>
      </c>
    </row>
    <row r="76" spans="1:27" ht="15" thickBot="1" x14ac:dyDescent="0.35">
      <c r="A76" s="6" t="s">
        <v>80</v>
      </c>
      <c r="B76" s="7">
        <v>5</v>
      </c>
      <c r="C76" s="7">
        <v>5</v>
      </c>
      <c r="D76" s="7">
        <v>5</v>
      </c>
      <c r="E76" s="7">
        <v>5</v>
      </c>
      <c r="F76" s="7">
        <v>5</v>
      </c>
      <c r="G76" s="7">
        <v>5</v>
      </c>
      <c r="H76" s="7">
        <v>5</v>
      </c>
      <c r="I76" s="7">
        <v>5</v>
      </c>
      <c r="J76" s="7">
        <v>5</v>
      </c>
      <c r="K76" s="7">
        <v>5</v>
      </c>
      <c r="Q76" s="6" t="s">
        <v>80</v>
      </c>
      <c r="R76" s="7">
        <v>8.9</v>
      </c>
      <c r="S76" s="7">
        <v>8.9</v>
      </c>
      <c r="T76" s="7">
        <v>8.9</v>
      </c>
      <c r="U76" s="7">
        <v>8.9</v>
      </c>
      <c r="V76" s="7">
        <v>8.9</v>
      </c>
      <c r="W76" s="7">
        <v>8.9</v>
      </c>
      <c r="X76" s="7">
        <v>8.9</v>
      </c>
      <c r="Y76" s="7">
        <v>8.9</v>
      </c>
      <c r="Z76" s="7">
        <v>8.9</v>
      </c>
      <c r="AA76" s="7">
        <v>8.9</v>
      </c>
    </row>
    <row r="77" spans="1:27" ht="15" thickBot="1" x14ac:dyDescent="0.35">
      <c r="A77" s="6" t="s">
        <v>81</v>
      </c>
      <c r="B77" s="7">
        <v>4.3</v>
      </c>
      <c r="C77" s="7">
        <v>4.3</v>
      </c>
      <c r="D77" s="7">
        <v>4.3</v>
      </c>
      <c r="E77" s="7">
        <v>4.3</v>
      </c>
      <c r="F77" s="7">
        <v>4.3</v>
      </c>
      <c r="G77" s="7">
        <v>4.3</v>
      </c>
      <c r="H77" s="7">
        <v>4.3</v>
      </c>
      <c r="I77" s="7">
        <v>4.3</v>
      </c>
      <c r="J77" s="7">
        <v>4.3</v>
      </c>
      <c r="K77" s="7">
        <v>4.3</v>
      </c>
      <c r="Q77" s="6" t="s">
        <v>81</v>
      </c>
      <c r="R77" s="7">
        <v>7.6</v>
      </c>
      <c r="S77" s="7">
        <v>7.6</v>
      </c>
      <c r="T77" s="7">
        <v>7.6</v>
      </c>
      <c r="U77" s="7">
        <v>7.6</v>
      </c>
      <c r="V77" s="7">
        <v>7.6</v>
      </c>
      <c r="W77" s="7">
        <v>7.6</v>
      </c>
      <c r="X77" s="7">
        <v>7.6</v>
      </c>
      <c r="Y77" s="7">
        <v>7.6</v>
      </c>
      <c r="Z77" s="7">
        <v>7.6</v>
      </c>
      <c r="AA77" s="7">
        <v>7.6</v>
      </c>
    </row>
    <row r="78" spans="1:27" ht="15" thickBot="1" x14ac:dyDescent="0.35">
      <c r="A78" s="6" t="s">
        <v>82</v>
      </c>
      <c r="B78" s="7">
        <v>3.6</v>
      </c>
      <c r="C78" s="7">
        <v>3.6</v>
      </c>
      <c r="D78" s="7">
        <v>3.6</v>
      </c>
      <c r="E78" s="7">
        <v>3.6</v>
      </c>
      <c r="F78" s="7">
        <v>3.6</v>
      </c>
      <c r="G78" s="7">
        <v>3.6</v>
      </c>
      <c r="H78" s="7">
        <v>3.6</v>
      </c>
      <c r="I78" s="7">
        <v>3.6</v>
      </c>
      <c r="J78" s="7">
        <v>3.6</v>
      </c>
      <c r="K78" s="7">
        <v>3.6</v>
      </c>
      <c r="Q78" s="6" t="s">
        <v>82</v>
      </c>
      <c r="R78" s="7">
        <v>6.3</v>
      </c>
      <c r="S78" s="7">
        <v>6.3</v>
      </c>
      <c r="T78" s="7">
        <v>6.3</v>
      </c>
      <c r="U78" s="7">
        <v>6.3</v>
      </c>
      <c r="V78" s="7">
        <v>6.3</v>
      </c>
      <c r="W78" s="7">
        <v>6.3</v>
      </c>
      <c r="X78" s="7">
        <v>6.3</v>
      </c>
      <c r="Y78" s="7">
        <v>6.3</v>
      </c>
      <c r="Z78" s="7">
        <v>6.3</v>
      </c>
      <c r="AA78" s="7">
        <v>6.3</v>
      </c>
    </row>
    <row r="79" spans="1:27" ht="15" thickBot="1" x14ac:dyDescent="0.35">
      <c r="A79" s="6" t="s">
        <v>83</v>
      </c>
      <c r="B79" s="7">
        <v>2.9</v>
      </c>
      <c r="C79" s="7">
        <v>2.9</v>
      </c>
      <c r="D79" s="7">
        <v>2.9</v>
      </c>
      <c r="E79" s="7">
        <v>2.9</v>
      </c>
      <c r="F79" s="7">
        <v>2.9</v>
      </c>
      <c r="G79" s="7">
        <v>2.9</v>
      </c>
      <c r="H79" s="7">
        <v>2.9</v>
      </c>
      <c r="I79" s="7">
        <v>2.9</v>
      </c>
      <c r="J79" s="7">
        <v>2.9</v>
      </c>
      <c r="K79" s="7">
        <v>2.9</v>
      </c>
      <c r="Q79" s="6" t="s">
        <v>83</v>
      </c>
      <c r="R79" s="7">
        <v>5.0999999999999996</v>
      </c>
      <c r="S79" s="7">
        <v>5.0999999999999996</v>
      </c>
      <c r="T79" s="7">
        <v>5.0999999999999996</v>
      </c>
      <c r="U79" s="7">
        <v>5.0999999999999996</v>
      </c>
      <c r="V79" s="7">
        <v>5.0999999999999996</v>
      </c>
      <c r="W79" s="7">
        <v>5.0999999999999996</v>
      </c>
      <c r="X79" s="7">
        <v>5.0999999999999996</v>
      </c>
      <c r="Y79" s="7">
        <v>5.0999999999999996</v>
      </c>
      <c r="Z79" s="7">
        <v>5.0999999999999996</v>
      </c>
      <c r="AA79" s="7">
        <v>5.0999999999999996</v>
      </c>
    </row>
    <row r="80" spans="1:27" ht="15" thickBot="1" x14ac:dyDescent="0.35">
      <c r="A80" s="6" t="s">
        <v>84</v>
      </c>
      <c r="B80" s="7">
        <v>2.1</v>
      </c>
      <c r="C80" s="7">
        <v>2.1</v>
      </c>
      <c r="D80" s="7">
        <v>2.1</v>
      </c>
      <c r="E80" s="7">
        <v>2.1</v>
      </c>
      <c r="F80" s="7">
        <v>2.1</v>
      </c>
      <c r="G80" s="7">
        <v>2.1</v>
      </c>
      <c r="H80" s="7">
        <v>2.1</v>
      </c>
      <c r="I80" s="7">
        <v>2.1</v>
      </c>
      <c r="J80" s="7">
        <v>2.1</v>
      </c>
      <c r="K80" s="7">
        <v>2.1</v>
      </c>
      <c r="Q80" s="6" t="s">
        <v>84</v>
      </c>
      <c r="R80" s="7">
        <v>3.8</v>
      </c>
      <c r="S80" s="7">
        <v>3.8</v>
      </c>
      <c r="T80" s="7">
        <v>3.8</v>
      </c>
      <c r="U80" s="7">
        <v>3.8</v>
      </c>
      <c r="V80" s="7">
        <v>3.8</v>
      </c>
      <c r="W80" s="7">
        <v>3.8</v>
      </c>
      <c r="X80" s="7">
        <v>3.8</v>
      </c>
      <c r="Y80" s="7">
        <v>3.8</v>
      </c>
      <c r="Z80" s="7">
        <v>3.8</v>
      </c>
      <c r="AA80" s="7">
        <v>3.8</v>
      </c>
    </row>
    <row r="81" spans="1:31" ht="15" thickBot="1" x14ac:dyDescent="0.35">
      <c r="A81" s="6" t="s">
        <v>85</v>
      </c>
      <c r="B81" s="7">
        <v>1.4</v>
      </c>
      <c r="C81" s="7">
        <v>1.4</v>
      </c>
      <c r="D81" s="7">
        <v>1.4</v>
      </c>
      <c r="E81" s="7">
        <v>1.4</v>
      </c>
      <c r="F81" s="7">
        <v>1.4</v>
      </c>
      <c r="G81" s="7">
        <v>1.4</v>
      </c>
      <c r="H81" s="7">
        <v>1.4</v>
      </c>
      <c r="I81" s="7">
        <v>1.4</v>
      </c>
      <c r="J81" s="7">
        <v>1.4</v>
      </c>
      <c r="K81" s="7">
        <v>1.4</v>
      </c>
      <c r="Q81" s="6" t="s">
        <v>85</v>
      </c>
      <c r="R81" s="7">
        <v>2.5</v>
      </c>
      <c r="S81" s="7">
        <v>2.5</v>
      </c>
      <c r="T81" s="7">
        <v>2.5</v>
      </c>
      <c r="U81" s="7">
        <v>2.5</v>
      </c>
      <c r="V81" s="7">
        <v>2.5</v>
      </c>
      <c r="W81" s="7">
        <v>2.5</v>
      </c>
      <c r="X81" s="7">
        <v>2.5</v>
      </c>
      <c r="Y81" s="7">
        <v>2.5</v>
      </c>
      <c r="Z81" s="7">
        <v>2.5</v>
      </c>
      <c r="AA81" s="7">
        <v>2.5</v>
      </c>
    </row>
    <row r="82" spans="1:31" ht="15" thickBot="1" x14ac:dyDescent="0.35">
      <c r="A82" s="6" t="s">
        <v>86</v>
      </c>
      <c r="B82" s="7">
        <v>0.7</v>
      </c>
      <c r="C82" s="7">
        <v>0.7</v>
      </c>
      <c r="D82" s="7">
        <v>0.7</v>
      </c>
      <c r="E82" s="7">
        <v>0.7</v>
      </c>
      <c r="F82" s="7">
        <v>0.7</v>
      </c>
      <c r="G82" s="7">
        <v>0.7</v>
      </c>
      <c r="H82" s="7">
        <v>0.7</v>
      </c>
      <c r="I82" s="7">
        <v>0.7</v>
      </c>
      <c r="J82" s="7">
        <v>0.7</v>
      </c>
      <c r="K82" s="7">
        <v>0.7</v>
      </c>
      <c r="Q82" s="6" t="s">
        <v>86</v>
      </c>
      <c r="R82" s="7">
        <v>1.3</v>
      </c>
      <c r="S82" s="7">
        <v>1.3</v>
      </c>
      <c r="T82" s="7">
        <v>1.3</v>
      </c>
      <c r="U82" s="7">
        <v>1.3</v>
      </c>
      <c r="V82" s="7">
        <v>1.3</v>
      </c>
      <c r="W82" s="7">
        <v>1.3</v>
      </c>
      <c r="X82" s="7">
        <v>1.3</v>
      </c>
      <c r="Y82" s="7">
        <v>1.3</v>
      </c>
      <c r="Z82" s="7">
        <v>1.3</v>
      </c>
      <c r="AA82" s="7">
        <v>1.3</v>
      </c>
    </row>
    <row r="83" spans="1:31" ht="15" thickBot="1" x14ac:dyDescent="0.35">
      <c r="A83" s="6" t="s">
        <v>87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Q83" s="6" t="s">
        <v>87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</row>
    <row r="84" spans="1:31" ht="18.600000000000001" thickBot="1" x14ac:dyDescent="0.35">
      <c r="A84" s="2"/>
      <c r="M84">
        <f>CORREL(L86:L109,M86:M109)</f>
        <v>0.68791068315403692</v>
      </c>
      <c r="Q84" s="2"/>
      <c r="AC84">
        <f>CORREL(AB86:AB109,AC86:AC109)</f>
        <v>0.47408629984277822</v>
      </c>
    </row>
    <row r="85" spans="1:31" ht="15" thickBot="1" x14ac:dyDescent="0.35">
      <c r="A85" s="6" t="s">
        <v>249</v>
      </c>
      <c r="B85" s="6" t="s">
        <v>29</v>
      </c>
      <c r="C85" s="6" t="s">
        <v>30</v>
      </c>
      <c r="D85" s="6" t="s">
        <v>31</v>
      </c>
      <c r="E85" s="6" t="s">
        <v>32</v>
      </c>
      <c r="F85" s="6" t="s">
        <v>33</v>
      </c>
      <c r="G85" s="6" t="s">
        <v>34</v>
      </c>
      <c r="H85" s="6" t="s">
        <v>35</v>
      </c>
      <c r="I85" s="6" t="s">
        <v>36</v>
      </c>
      <c r="J85" s="6" t="s">
        <v>37</v>
      </c>
      <c r="K85" s="6" t="s">
        <v>38</v>
      </c>
      <c r="L85" s="6" t="s">
        <v>90</v>
      </c>
      <c r="M85" s="6" t="s">
        <v>91</v>
      </c>
      <c r="N85" s="6" t="s">
        <v>92</v>
      </c>
      <c r="O85" s="6" t="s">
        <v>93</v>
      </c>
      <c r="Q85" s="6" t="s">
        <v>249</v>
      </c>
      <c r="R85" s="6" t="s">
        <v>29</v>
      </c>
      <c r="S85" s="6" t="s">
        <v>30</v>
      </c>
      <c r="T85" s="6" t="s">
        <v>31</v>
      </c>
      <c r="U85" s="6" t="s">
        <v>32</v>
      </c>
      <c r="V85" s="6" t="s">
        <v>33</v>
      </c>
      <c r="W85" s="6" t="s">
        <v>34</v>
      </c>
      <c r="X85" s="6" t="s">
        <v>35</v>
      </c>
      <c r="Y85" s="6" t="s">
        <v>36</v>
      </c>
      <c r="Z85" s="6" t="s">
        <v>37</v>
      </c>
      <c r="AA85" s="6" t="s">
        <v>38</v>
      </c>
      <c r="AB85" s="6" t="s">
        <v>90</v>
      </c>
      <c r="AC85" s="6" t="s">
        <v>91</v>
      </c>
      <c r="AD85" s="6" t="s">
        <v>92</v>
      </c>
      <c r="AE85" s="6" t="s">
        <v>93</v>
      </c>
    </row>
    <row r="86" spans="1:31" ht="15" thickBot="1" x14ac:dyDescent="0.35">
      <c r="A86" s="6" t="s">
        <v>1</v>
      </c>
      <c r="B86" s="7">
        <v>11.4</v>
      </c>
      <c r="C86" s="7">
        <v>187.3</v>
      </c>
      <c r="D86" s="7">
        <v>10</v>
      </c>
      <c r="E86" s="7">
        <v>11.4</v>
      </c>
      <c r="F86" s="7">
        <v>11.4</v>
      </c>
      <c r="G86" s="7">
        <v>13.6</v>
      </c>
      <c r="H86" s="7">
        <v>40.700000000000003</v>
      </c>
      <c r="I86" s="7">
        <v>25</v>
      </c>
      <c r="J86" s="7">
        <v>13.6</v>
      </c>
      <c r="K86" s="7">
        <v>13.6</v>
      </c>
      <c r="L86" s="7">
        <v>338.1</v>
      </c>
      <c r="M86" s="7">
        <v>473</v>
      </c>
      <c r="N86" s="7">
        <v>134.9</v>
      </c>
      <c r="O86" s="7">
        <v>28.52</v>
      </c>
      <c r="Q86" s="6" t="s">
        <v>1</v>
      </c>
      <c r="R86" s="7">
        <v>20.2</v>
      </c>
      <c r="S86" s="7">
        <v>13310.3</v>
      </c>
      <c r="T86" s="7">
        <v>17.7</v>
      </c>
      <c r="U86" s="7">
        <v>40646.400000000001</v>
      </c>
      <c r="V86" s="7">
        <v>130616.2</v>
      </c>
      <c r="W86" s="7">
        <v>34306.9</v>
      </c>
      <c r="X86" s="7">
        <v>13316.6</v>
      </c>
      <c r="Y86" s="7">
        <v>78419.7</v>
      </c>
      <c r="Z86" s="7">
        <v>3705.6</v>
      </c>
      <c r="AA86" s="7">
        <v>130620</v>
      </c>
      <c r="AB86" s="7">
        <v>444979.6</v>
      </c>
      <c r="AC86" s="7">
        <v>514856</v>
      </c>
      <c r="AD86" s="7">
        <v>69876.399999999994</v>
      </c>
      <c r="AE86" s="7">
        <v>13.57</v>
      </c>
    </row>
    <row r="87" spans="1:31" ht="15" thickBot="1" x14ac:dyDescent="0.35">
      <c r="A87" s="6" t="s">
        <v>2</v>
      </c>
      <c r="B87" s="7">
        <v>9.3000000000000007</v>
      </c>
      <c r="C87" s="7">
        <v>191.6</v>
      </c>
      <c r="D87" s="7">
        <v>11.4</v>
      </c>
      <c r="E87" s="7">
        <v>13.6</v>
      </c>
      <c r="F87" s="7">
        <v>13.6</v>
      </c>
      <c r="G87" s="7">
        <v>15.7</v>
      </c>
      <c r="H87" s="7">
        <v>10</v>
      </c>
      <c r="I87" s="7">
        <v>13.6</v>
      </c>
      <c r="J87" s="7">
        <v>11.4</v>
      </c>
      <c r="K87" s="7">
        <v>11.4</v>
      </c>
      <c r="L87" s="7">
        <v>301.7</v>
      </c>
      <c r="M87" s="7">
        <v>212</v>
      </c>
      <c r="N87" s="7">
        <v>-89.7</v>
      </c>
      <c r="O87" s="7">
        <v>-42.31</v>
      </c>
      <c r="Q87" s="6" t="s">
        <v>2</v>
      </c>
      <c r="R87" s="7">
        <v>16.399999999999999</v>
      </c>
      <c r="S87" s="7">
        <v>13317.9</v>
      </c>
      <c r="T87" s="7">
        <v>20.2</v>
      </c>
      <c r="U87" s="7">
        <v>40650.1</v>
      </c>
      <c r="V87" s="7">
        <v>130620</v>
      </c>
      <c r="W87" s="7">
        <v>114458.9</v>
      </c>
      <c r="X87" s="7">
        <v>13309</v>
      </c>
      <c r="Y87" s="7">
        <v>24</v>
      </c>
      <c r="Z87" s="7">
        <v>3701.8</v>
      </c>
      <c r="AA87" s="7">
        <v>130616.2</v>
      </c>
      <c r="AB87" s="7">
        <v>446734.7</v>
      </c>
      <c r="AC87" s="7">
        <v>598086</v>
      </c>
      <c r="AD87" s="7">
        <v>151351.29999999999</v>
      </c>
      <c r="AE87" s="7">
        <v>25.31</v>
      </c>
    </row>
    <row r="88" spans="1:31" ht="15" thickBot="1" x14ac:dyDescent="0.35">
      <c r="A88" s="6" t="s">
        <v>3</v>
      </c>
      <c r="B88" s="7">
        <v>15</v>
      </c>
      <c r="C88" s="7">
        <v>188.7</v>
      </c>
      <c r="D88" s="7">
        <v>10.7</v>
      </c>
      <c r="E88" s="7">
        <v>14.3</v>
      </c>
      <c r="F88" s="7">
        <v>298.10000000000002</v>
      </c>
      <c r="G88" s="7">
        <v>10</v>
      </c>
      <c r="H88" s="7">
        <v>39.299999999999997</v>
      </c>
      <c r="I88" s="7">
        <v>24.3</v>
      </c>
      <c r="J88" s="7">
        <v>10.7</v>
      </c>
      <c r="K88" s="7">
        <v>9.3000000000000007</v>
      </c>
      <c r="L88" s="7">
        <v>620.5</v>
      </c>
      <c r="M88" s="7">
        <v>868</v>
      </c>
      <c r="N88" s="7">
        <v>247.5</v>
      </c>
      <c r="O88" s="7">
        <v>28.51</v>
      </c>
      <c r="Q88" s="6" t="s">
        <v>3</v>
      </c>
      <c r="R88" s="7">
        <v>34309.5</v>
      </c>
      <c r="S88" s="7">
        <v>13312.8</v>
      </c>
      <c r="T88" s="7">
        <v>19</v>
      </c>
      <c r="U88" s="7">
        <v>40651.4</v>
      </c>
      <c r="V88" s="7">
        <v>130623.8</v>
      </c>
      <c r="W88" s="7">
        <v>17.7</v>
      </c>
      <c r="X88" s="7">
        <v>13314.1</v>
      </c>
      <c r="Y88" s="7">
        <v>78418.399999999994</v>
      </c>
      <c r="Z88" s="7">
        <v>3700.5</v>
      </c>
      <c r="AA88" s="7">
        <v>16.399999999999999</v>
      </c>
      <c r="AB88" s="7">
        <v>314383.7</v>
      </c>
      <c r="AC88" s="7">
        <v>388894</v>
      </c>
      <c r="AD88" s="7">
        <v>74510.3</v>
      </c>
      <c r="AE88" s="7">
        <v>19.16</v>
      </c>
    </row>
    <row r="89" spans="1:31" ht="15" thickBot="1" x14ac:dyDescent="0.35">
      <c r="A89" s="6" t="s">
        <v>4</v>
      </c>
      <c r="B89" s="7">
        <v>16.399999999999999</v>
      </c>
      <c r="C89" s="7">
        <v>9.3000000000000007</v>
      </c>
      <c r="D89" s="7">
        <v>25</v>
      </c>
      <c r="E89" s="7">
        <v>8.6</v>
      </c>
      <c r="F89" s="7">
        <v>15</v>
      </c>
      <c r="G89" s="7">
        <v>8.6</v>
      </c>
      <c r="H89" s="7">
        <v>42.2</v>
      </c>
      <c r="I89" s="7">
        <v>10</v>
      </c>
      <c r="J89" s="7">
        <v>16.399999999999999</v>
      </c>
      <c r="K89" s="7">
        <v>10</v>
      </c>
      <c r="L89" s="7">
        <v>161.6</v>
      </c>
      <c r="M89" s="7">
        <v>71</v>
      </c>
      <c r="N89" s="7">
        <v>-90.6</v>
      </c>
      <c r="O89" s="7">
        <v>-127.61</v>
      </c>
      <c r="Q89" s="6" t="s">
        <v>4</v>
      </c>
      <c r="R89" s="7">
        <v>114460.2</v>
      </c>
      <c r="S89" s="7">
        <v>16.399999999999999</v>
      </c>
      <c r="T89" s="7">
        <v>78419.7</v>
      </c>
      <c r="U89" s="7">
        <v>15.2</v>
      </c>
      <c r="V89" s="7">
        <v>130622.5</v>
      </c>
      <c r="W89" s="7">
        <v>15.2</v>
      </c>
      <c r="X89" s="7">
        <v>13319.1</v>
      </c>
      <c r="Y89" s="7">
        <v>17.7</v>
      </c>
      <c r="Z89" s="7">
        <v>84943.2</v>
      </c>
      <c r="AA89" s="7">
        <v>130613.7</v>
      </c>
      <c r="AB89" s="7">
        <v>552443</v>
      </c>
      <c r="AC89" s="7">
        <v>791994</v>
      </c>
      <c r="AD89" s="7">
        <v>239551</v>
      </c>
      <c r="AE89" s="7">
        <v>30.25</v>
      </c>
    </row>
    <row r="90" spans="1:31" ht="15" thickBot="1" x14ac:dyDescent="0.35">
      <c r="A90" s="6" t="s">
        <v>5</v>
      </c>
      <c r="B90" s="7">
        <v>8.6</v>
      </c>
      <c r="C90" s="7">
        <v>192.3</v>
      </c>
      <c r="D90" s="7">
        <v>8.6</v>
      </c>
      <c r="E90" s="7">
        <v>16.399999999999999</v>
      </c>
      <c r="F90" s="7">
        <v>9.3000000000000007</v>
      </c>
      <c r="G90" s="7">
        <v>16.399999999999999</v>
      </c>
      <c r="H90" s="7">
        <v>9.3000000000000007</v>
      </c>
      <c r="I90" s="7">
        <v>26.5</v>
      </c>
      <c r="J90" s="7">
        <v>8.6</v>
      </c>
      <c r="K90" s="7">
        <v>298.10000000000002</v>
      </c>
      <c r="L90" s="7">
        <v>594.1</v>
      </c>
      <c r="M90" s="7">
        <v>373</v>
      </c>
      <c r="N90" s="7">
        <v>-221.1</v>
      </c>
      <c r="O90" s="7">
        <v>-59.28</v>
      </c>
      <c r="Q90" s="6" t="s">
        <v>5</v>
      </c>
      <c r="R90" s="7">
        <v>15.2</v>
      </c>
      <c r="S90" s="7">
        <v>13319.1</v>
      </c>
      <c r="T90" s="7">
        <v>15.2</v>
      </c>
      <c r="U90" s="7">
        <v>84943.2</v>
      </c>
      <c r="V90" s="7">
        <v>16.399999999999999</v>
      </c>
      <c r="W90" s="7">
        <v>114460.2</v>
      </c>
      <c r="X90" s="7">
        <v>16.399999999999999</v>
      </c>
      <c r="Y90" s="7">
        <v>223476.8</v>
      </c>
      <c r="Z90" s="7">
        <v>15.2</v>
      </c>
      <c r="AA90" s="7">
        <v>130623.8</v>
      </c>
      <c r="AB90" s="7">
        <v>566901.6</v>
      </c>
      <c r="AC90" s="7">
        <v>81189</v>
      </c>
      <c r="AD90" s="7">
        <v>-485712.6</v>
      </c>
      <c r="AE90" s="7">
        <v>-598.25</v>
      </c>
    </row>
    <row r="91" spans="1:31" ht="15" thickBot="1" x14ac:dyDescent="0.35">
      <c r="A91" s="6" t="s">
        <v>6</v>
      </c>
      <c r="B91" s="7">
        <v>14.3</v>
      </c>
      <c r="C91" s="7">
        <v>190.2</v>
      </c>
      <c r="D91" s="7">
        <v>26.5</v>
      </c>
      <c r="E91" s="7">
        <v>12.9</v>
      </c>
      <c r="F91" s="7">
        <v>10.7</v>
      </c>
      <c r="G91" s="7">
        <v>10.7</v>
      </c>
      <c r="H91" s="7">
        <v>37.9</v>
      </c>
      <c r="I91" s="7">
        <v>8.6</v>
      </c>
      <c r="J91" s="7">
        <v>12.2</v>
      </c>
      <c r="K91" s="7">
        <v>14.3</v>
      </c>
      <c r="L91" s="7">
        <v>338.1</v>
      </c>
      <c r="M91" s="7">
        <v>294</v>
      </c>
      <c r="N91" s="7">
        <v>-44.1</v>
      </c>
      <c r="O91" s="7">
        <v>-15</v>
      </c>
      <c r="Q91" s="6" t="s">
        <v>6</v>
      </c>
      <c r="R91" s="7">
        <v>34308.199999999997</v>
      </c>
      <c r="S91" s="7">
        <v>13315.3</v>
      </c>
      <c r="T91" s="7">
        <v>223476.8</v>
      </c>
      <c r="U91" s="7">
        <v>40648.9</v>
      </c>
      <c r="V91" s="7">
        <v>130615</v>
      </c>
      <c r="W91" s="7">
        <v>19</v>
      </c>
      <c r="X91" s="7">
        <v>13311.5</v>
      </c>
      <c r="Y91" s="7">
        <v>15.2</v>
      </c>
      <c r="Z91" s="7">
        <v>3703.1</v>
      </c>
      <c r="AA91" s="7">
        <v>130621.3</v>
      </c>
      <c r="AB91" s="7">
        <v>590034.19999999995</v>
      </c>
      <c r="AC91" s="7">
        <v>824583</v>
      </c>
      <c r="AD91" s="7">
        <v>234548.8</v>
      </c>
      <c r="AE91" s="7">
        <v>28.44</v>
      </c>
    </row>
    <row r="92" spans="1:31" ht="15" thickBot="1" x14ac:dyDescent="0.35">
      <c r="A92" s="6" t="s">
        <v>7</v>
      </c>
      <c r="B92" s="7">
        <v>10.7</v>
      </c>
      <c r="C92" s="7">
        <v>190.9</v>
      </c>
      <c r="D92" s="7">
        <v>13.6</v>
      </c>
      <c r="E92" s="7">
        <v>12.2</v>
      </c>
      <c r="F92" s="7">
        <v>8.6</v>
      </c>
      <c r="G92" s="7">
        <v>14.3</v>
      </c>
      <c r="H92" s="7">
        <v>37.200000000000003</v>
      </c>
      <c r="I92" s="7">
        <v>11.4</v>
      </c>
      <c r="J92" s="7">
        <v>12.9</v>
      </c>
      <c r="K92" s="7">
        <v>298.8</v>
      </c>
      <c r="L92" s="7">
        <v>610.5</v>
      </c>
      <c r="M92" s="7">
        <v>804</v>
      </c>
      <c r="N92" s="7">
        <v>193.5</v>
      </c>
      <c r="O92" s="7">
        <v>24.07</v>
      </c>
      <c r="Q92" s="6" t="s">
        <v>7</v>
      </c>
      <c r="R92" s="7">
        <v>19</v>
      </c>
      <c r="S92" s="7">
        <v>13316.6</v>
      </c>
      <c r="T92" s="7">
        <v>24</v>
      </c>
      <c r="U92" s="7">
        <v>40647.599999999999</v>
      </c>
      <c r="V92" s="7">
        <v>15.2</v>
      </c>
      <c r="W92" s="7">
        <v>34308.199999999997</v>
      </c>
      <c r="X92" s="7">
        <v>13310.3</v>
      </c>
      <c r="Y92" s="7">
        <v>20.2</v>
      </c>
      <c r="Z92" s="7">
        <v>3704.3</v>
      </c>
      <c r="AA92" s="7">
        <v>136889.20000000001</v>
      </c>
      <c r="AB92" s="7">
        <v>242254.7</v>
      </c>
      <c r="AC92" s="7">
        <v>117917</v>
      </c>
      <c r="AD92" s="7">
        <v>-124337.7</v>
      </c>
      <c r="AE92" s="7">
        <v>-105.45</v>
      </c>
    </row>
    <row r="93" spans="1:31" ht="15" thickBot="1" x14ac:dyDescent="0.35">
      <c r="A93" s="6" t="s">
        <v>8</v>
      </c>
      <c r="B93" s="7">
        <v>12.9</v>
      </c>
      <c r="C93" s="7">
        <v>10</v>
      </c>
      <c r="D93" s="7">
        <v>24.3</v>
      </c>
      <c r="E93" s="7">
        <v>9.3000000000000007</v>
      </c>
      <c r="F93" s="7">
        <v>10</v>
      </c>
      <c r="G93" s="7">
        <v>12.2</v>
      </c>
      <c r="H93" s="7">
        <v>41.5</v>
      </c>
      <c r="I93" s="7">
        <v>10.7</v>
      </c>
      <c r="J93" s="7">
        <v>15.7</v>
      </c>
      <c r="K93" s="7">
        <v>15</v>
      </c>
      <c r="L93" s="7">
        <v>161.6</v>
      </c>
      <c r="M93" s="7">
        <v>22</v>
      </c>
      <c r="N93" s="7">
        <v>-139.6</v>
      </c>
      <c r="O93" s="7">
        <v>-634.54999999999995</v>
      </c>
      <c r="Q93" s="6" t="s">
        <v>8</v>
      </c>
      <c r="R93" s="7">
        <v>22.8</v>
      </c>
      <c r="S93" s="7">
        <v>13309</v>
      </c>
      <c r="T93" s="7">
        <v>78418.399999999994</v>
      </c>
      <c r="U93" s="7">
        <v>16.399999999999999</v>
      </c>
      <c r="V93" s="7">
        <v>130613.7</v>
      </c>
      <c r="W93" s="7">
        <v>21.5</v>
      </c>
      <c r="X93" s="7">
        <v>13317.9</v>
      </c>
      <c r="Y93" s="7">
        <v>19</v>
      </c>
      <c r="Z93" s="7">
        <v>84942</v>
      </c>
      <c r="AA93" s="7">
        <v>130622.5</v>
      </c>
      <c r="AB93" s="7">
        <v>451303.2</v>
      </c>
      <c r="AC93" s="7">
        <v>665313</v>
      </c>
      <c r="AD93" s="7">
        <v>214009.8</v>
      </c>
      <c r="AE93" s="7">
        <v>32.17</v>
      </c>
    </row>
    <row r="94" spans="1:31" ht="15" thickBot="1" x14ac:dyDescent="0.35">
      <c r="A94" s="6" t="s">
        <v>9</v>
      </c>
      <c r="B94" s="7">
        <v>10</v>
      </c>
      <c r="C94" s="7">
        <v>188</v>
      </c>
      <c r="D94" s="7">
        <v>12.9</v>
      </c>
      <c r="E94" s="7">
        <v>10</v>
      </c>
      <c r="F94" s="7">
        <v>12.2</v>
      </c>
      <c r="G94" s="7">
        <v>15</v>
      </c>
      <c r="H94" s="7">
        <v>40</v>
      </c>
      <c r="I94" s="7">
        <v>12.2</v>
      </c>
      <c r="J94" s="7">
        <v>15</v>
      </c>
      <c r="K94" s="7">
        <v>12.9</v>
      </c>
      <c r="L94" s="7">
        <v>328.1</v>
      </c>
      <c r="M94" s="7">
        <v>459</v>
      </c>
      <c r="N94" s="7">
        <v>130.9</v>
      </c>
      <c r="O94" s="7">
        <v>28.52</v>
      </c>
      <c r="Q94" s="6" t="s">
        <v>9</v>
      </c>
      <c r="R94" s="7">
        <v>17.7</v>
      </c>
      <c r="S94" s="7">
        <v>13311.5</v>
      </c>
      <c r="T94" s="7">
        <v>22.8</v>
      </c>
      <c r="U94" s="7">
        <v>17.7</v>
      </c>
      <c r="V94" s="7">
        <v>130617.5</v>
      </c>
      <c r="W94" s="7">
        <v>34309.5</v>
      </c>
      <c r="X94" s="7">
        <v>13315.3</v>
      </c>
      <c r="Y94" s="7">
        <v>21.5</v>
      </c>
      <c r="Z94" s="7">
        <v>3708.1</v>
      </c>
      <c r="AA94" s="7">
        <v>130618.8</v>
      </c>
      <c r="AB94" s="7">
        <v>325960.40000000002</v>
      </c>
      <c r="AC94" s="7">
        <v>102197</v>
      </c>
      <c r="AD94" s="7">
        <v>-223763.4</v>
      </c>
      <c r="AE94" s="7">
        <v>-218.95</v>
      </c>
    </row>
    <row r="95" spans="1:31" ht="15" thickBot="1" x14ac:dyDescent="0.35">
      <c r="A95" s="6" t="s">
        <v>10</v>
      </c>
      <c r="B95" s="7">
        <v>12.2</v>
      </c>
      <c r="C95" s="7">
        <v>8.6</v>
      </c>
      <c r="D95" s="7">
        <v>9.3000000000000007</v>
      </c>
      <c r="E95" s="7">
        <v>15</v>
      </c>
      <c r="F95" s="7">
        <v>14.3</v>
      </c>
      <c r="G95" s="7">
        <v>12.9</v>
      </c>
      <c r="H95" s="7">
        <v>42.9</v>
      </c>
      <c r="I95" s="7">
        <v>25.7</v>
      </c>
      <c r="J95" s="7">
        <v>10</v>
      </c>
      <c r="K95" s="7">
        <v>10.7</v>
      </c>
      <c r="L95" s="7">
        <v>161.6</v>
      </c>
      <c r="M95" s="7">
        <v>82</v>
      </c>
      <c r="N95" s="7">
        <v>-79.599999999999994</v>
      </c>
      <c r="O95" s="7">
        <v>-97.07</v>
      </c>
      <c r="Q95" s="6" t="s">
        <v>10</v>
      </c>
      <c r="R95" s="7">
        <v>21.5</v>
      </c>
      <c r="S95" s="7">
        <v>15.2</v>
      </c>
      <c r="T95" s="7">
        <v>16.399999999999999</v>
      </c>
      <c r="U95" s="7">
        <v>40652.699999999997</v>
      </c>
      <c r="V95" s="7">
        <v>130621.3</v>
      </c>
      <c r="W95" s="7">
        <v>22.8</v>
      </c>
      <c r="X95" s="7">
        <v>13320.4</v>
      </c>
      <c r="Y95" s="7">
        <v>187132.6</v>
      </c>
      <c r="Z95" s="7">
        <v>17.7</v>
      </c>
      <c r="AA95" s="7">
        <v>130615</v>
      </c>
      <c r="AB95" s="7">
        <v>502435.6</v>
      </c>
      <c r="AC95" s="7">
        <v>27002</v>
      </c>
      <c r="AD95" s="7">
        <v>-475433.6</v>
      </c>
      <c r="AE95" s="7">
        <v>-1760.73</v>
      </c>
    </row>
    <row r="96" spans="1:31" ht="15" thickBot="1" x14ac:dyDescent="0.35">
      <c r="A96" s="6" t="s">
        <v>11</v>
      </c>
      <c r="B96" s="7">
        <v>13.6</v>
      </c>
      <c r="C96" s="7">
        <v>189.4</v>
      </c>
      <c r="D96" s="7">
        <v>25.7</v>
      </c>
      <c r="E96" s="7">
        <v>10.7</v>
      </c>
      <c r="F96" s="7">
        <v>12.9</v>
      </c>
      <c r="G96" s="7">
        <v>11.4</v>
      </c>
      <c r="H96" s="7">
        <v>38.6</v>
      </c>
      <c r="I96" s="7">
        <v>9.3000000000000007</v>
      </c>
      <c r="J96" s="7">
        <v>14.3</v>
      </c>
      <c r="K96" s="7">
        <v>12.2</v>
      </c>
      <c r="L96" s="7">
        <v>338.1</v>
      </c>
      <c r="M96" s="7">
        <v>89</v>
      </c>
      <c r="N96" s="7">
        <v>-249.1</v>
      </c>
      <c r="O96" s="7">
        <v>-279.89</v>
      </c>
      <c r="Q96" s="6" t="s">
        <v>11</v>
      </c>
      <c r="R96" s="7">
        <v>34306.9</v>
      </c>
      <c r="S96" s="7">
        <v>13314.1</v>
      </c>
      <c r="T96" s="7">
        <v>187132.6</v>
      </c>
      <c r="U96" s="7">
        <v>40645.1</v>
      </c>
      <c r="V96" s="7">
        <v>130618.8</v>
      </c>
      <c r="W96" s="7">
        <v>20.2</v>
      </c>
      <c r="X96" s="7">
        <v>13312.8</v>
      </c>
      <c r="Y96" s="7">
        <v>16.399999999999999</v>
      </c>
      <c r="Z96" s="7">
        <v>3706.9</v>
      </c>
      <c r="AA96" s="7">
        <v>130617.5</v>
      </c>
      <c r="AB96" s="7">
        <v>553691.30000000005</v>
      </c>
      <c r="AC96" s="7">
        <v>767140</v>
      </c>
      <c r="AD96" s="7">
        <v>213448.7</v>
      </c>
      <c r="AE96" s="7">
        <v>27.82</v>
      </c>
    </row>
    <row r="97" spans="1:31" ht="15" thickBot="1" x14ac:dyDescent="0.35">
      <c r="A97" s="6" t="s">
        <v>12</v>
      </c>
      <c r="B97" s="7">
        <v>15.7</v>
      </c>
      <c r="C97" s="7">
        <v>193</v>
      </c>
      <c r="D97" s="7">
        <v>12.2</v>
      </c>
      <c r="E97" s="7">
        <v>15.7</v>
      </c>
      <c r="F97" s="7">
        <v>298.8</v>
      </c>
      <c r="G97" s="7">
        <v>9.3000000000000007</v>
      </c>
      <c r="H97" s="7">
        <v>8.6</v>
      </c>
      <c r="I97" s="7">
        <v>12.9</v>
      </c>
      <c r="J97" s="7">
        <v>9.3000000000000007</v>
      </c>
      <c r="K97" s="7">
        <v>8.6</v>
      </c>
      <c r="L97" s="7">
        <v>584</v>
      </c>
      <c r="M97" s="7">
        <v>69</v>
      </c>
      <c r="N97" s="7">
        <v>-515</v>
      </c>
      <c r="O97" s="7">
        <v>-746.38</v>
      </c>
      <c r="Q97" s="6" t="s">
        <v>12</v>
      </c>
      <c r="R97" s="7">
        <v>114458.9</v>
      </c>
      <c r="S97" s="7">
        <v>13320.4</v>
      </c>
      <c r="T97" s="7">
        <v>21.5</v>
      </c>
      <c r="U97" s="7">
        <v>84942</v>
      </c>
      <c r="V97" s="7">
        <v>136889.20000000001</v>
      </c>
      <c r="W97" s="7">
        <v>16.399999999999999</v>
      </c>
      <c r="X97" s="7">
        <v>15.2</v>
      </c>
      <c r="Y97" s="7">
        <v>22.8</v>
      </c>
      <c r="Z97" s="7">
        <v>16.399999999999999</v>
      </c>
      <c r="AA97" s="7">
        <v>15.2</v>
      </c>
      <c r="AB97" s="7">
        <v>349718.1</v>
      </c>
      <c r="AC97" s="7">
        <v>461669</v>
      </c>
      <c r="AD97" s="7">
        <v>111950.9</v>
      </c>
      <c r="AE97" s="7">
        <v>24.25</v>
      </c>
    </row>
    <row r="98" spans="1:31" ht="15" thickBot="1" x14ac:dyDescent="0.35">
      <c r="A98" s="6" t="s">
        <v>40</v>
      </c>
      <c r="B98" s="7">
        <v>13.6</v>
      </c>
      <c r="C98" s="7">
        <v>190.9</v>
      </c>
      <c r="D98" s="7">
        <v>25</v>
      </c>
      <c r="E98" s="7">
        <v>13.6</v>
      </c>
      <c r="F98" s="7">
        <v>13.6</v>
      </c>
      <c r="G98" s="7">
        <v>11.4</v>
      </c>
      <c r="H98" s="7">
        <v>37.200000000000003</v>
      </c>
      <c r="I98" s="7">
        <v>10</v>
      </c>
      <c r="J98" s="7">
        <v>11.4</v>
      </c>
      <c r="K98" s="7">
        <v>11.4</v>
      </c>
      <c r="L98" s="7">
        <v>338.1</v>
      </c>
      <c r="M98" s="7">
        <v>473</v>
      </c>
      <c r="N98" s="7">
        <v>134.9</v>
      </c>
      <c r="O98" s="7">
        <v>28.52</v>
      </c>
      <c r="Q98" s="6" t="s">
        <v>40</v>
      </c>
      <c r="R98" s="7">
        <v>34306.9</v>
      </c>
      <c r="S98" s="7">
        <v>13316.6</v>
      </c>
      <c r="T98" s="7">
        <v>78419.7</v>
      </c>
      <c r="U98" s="7">
        <v>40650.1</v>
      </c>
      <c r="V98" s="7">
        <v>130620</v>
      </c>
      <c r="W98" s="7">
        <v>20.2</v>
      </c>
      <c r="X98" s="7">
        <v>13310.3</v>
      </c>
      <c r="Y98" s="7">
        <v>17.7</v>
      </c>
      <c r="Z98" s="7">
        <v>3701.8</v>
      </c>
      <c r="AA98" s="7">
        <v>130616.2</v>
      </c>
      <c r="AB98" s="7">
        <v>444979.6</v>
      </c>
      <c r="AC98" s="7">
        <v>514856</v>
      </c>
      <c r="AD98" s="7">
        <v>69876.399999999994</v>
      </c>
      <c r="AE98" s="7">
        <v>13.57</v>
      </c>
    </row>
    <row r="99" spans="1:31" ht="15" thickBot="1" x14ac:dyDescent="0.35">
      <c r="A99" s="6" t="s">
        <v>41</v>
      </c>
      <c r="B99" s="7">
        <v>15.7</v>
      </c>
      <c r="C99" s="7">
        <v>10</v>
      </c>
      <c r="D99" s="7">
        <v>13.6</v>
      </c>
      <c r="E99" s="7">
        <v>11.4</v>
      </c>
      <c r="F99" s="7">
        <v>11.4</v>
      </c>
      <c r="G99" s="7">
        <v>9.3000000000000007</v>
      </c>
      <c r="H99" s="7">
        <v>41.5</v>
      </c>
      <c r="I99" s="7">
        <v>11.4</v>
      </c>
      <c r="J99" s="7">
        <v>13.6</v>
      </c>
      <c r="K99" s="7">
        <v>13.6</v>
      </c>
      <c r="L99" s="7">
        <v>151.6</v>
      </c>
      <c r="M99" s="7">
        <v>212</v>
      </c>
      <c r="N99" s="7">
        <v>60.4</v>
      </c>
      <c r="O99" s="7">
        <v>28.49</v>
      </c>
      <c r="Q99" s="6" t="s">
        <v>41</v>
      </c>
      <c r="R99" s="7">
        <v>114458.9</v>
      </c>
      <c r="S99" s="7">
        <v>13309</v>
      </c>
      <c r="T99" s="7">
        <v>24</v>
      </c>
      <c r="U99" s="7">
        <v>40646.400000000001</v>
      </c>
      <c r="V99" s="7">
        <v>130616.2</v>
      </c>
      <c r="W99" s="7">
        <v>16.399999999999999</v>
      </c>
      <c r="X99" s="7">
        <v>13317.9</v>
      </c>
      <c r="Y99" s="7">
        <v>20.2</v>
      </c>
      <c r="Z99" s="7">
        <v>3705.6</v>
      </c>
      <c r="AA99" s="7">
        <v>130620</v>
      </c>
      <c r="AB99" s="7">
        <v>446734.7</v>
      </c>
      <c r="AC99" s="7">
        <v>598086</v>
      </c>
      <c r="AD99" s="7">
        <v>151351.29999999999</v>
      </c>
      <c r="AE99" s="7">
        <v>25.31</v>
      </c>
    </row>
    <row r="100" spans="1:31" ht="15" thickBot="1" x14ac:dyDescent="0.35">
      <c r="A100" s="6" t="s">
        <v>42</v>
      </c>
      <c r="B100" s="7">
        <v>10</v>
      </c>
      <c r="C100" s="7">
        <v>189.4</v>
      </c>
      <c r="D100" s="7">
        <v>24.3</v>
      </c>
      <c r="E100" s="7">
        <v>10.7</v>
      </c>
      <c r="F100" s="7">
        <v>9.3000000000000007</v>
      </c>
      <c r="G100" s="7">
        <v>15</v>
      </c>
      <c r="H100" s="7">
        <v>38.6</v>
      </c>
      <c r="I100" s="7">
        <v>10.7</v>
      </c>
      <c r="J100" s="7">
        <v>14.3</v>
      </c>
      <c r="K100" s="7">
        <v>298.10000000000002</v>
      </c>
      <c r="L100" s="7">
        <v>620.5</v>
      </c>
      <c r="M100" s="7">
        <v>868</v>
      </c>
      <c r="N100" s="7">
        <v>247.5</v>
      </c>
      <c r="O100" s="7">
        <v>28.51</v>
      </c>
      <c r="Q100" s="6" t="s">
        <v>42</v>
      </c>
      <c r="R100" s="7">
        <v>17.7</v>
      </c>
      <c r="S100" s="7">
        <v>13314.1</v>
      </c>
      <c r="T100" s="7">
        <v>78418.399999999994</v>
      </c>
      <c r="U100" s="7">
        <v>40645.1</v>
      </c>
      <c r="V100" s="7">
        <v>16.399999999999999</v>
      </c>
      <c r="W100" s="7">
        <v>34309.5</v>
      </c>
      <c r="X100" s="7">
        <v>13312.8</v>
      </c>
      <c r="Y100" s="7">
        <v>19</v>
      </c>
      <c r="Z100" s="7">
        <v>3706.9</v>
      </c>
      <c r="AA100" s="7">
        <v>130623.8</v>
      </c>
      <c r="AB100" s="7">
        <v>314383.7</v>
      </c>
      <c r="AC100" s="7">
        <v>388894</v>
      </c>
      <c r="AD100" s="7">
        <v>74510.3</v>
      </c>
      <c r="AE100" s="7">
        <v>19.16</v>
      </c>
    </row>
    <row r="101" spans="1:31" ht="15" thickBot="1" x14ac:dyDescent="0.35">
      <c r="A101" s="6" t="s">
        <v>43</v>
      </c>
      <c r="B101" s="7">
        <v>8.6</v>
      </c>
      <c r="C101" s="7">
        <v>192.3</v>
      </c>
      <c r="D101" s="7">
        <v>10</v>
      </c>
      <c r="E101" s="7">
        <v>16.399999999999999</v>
      </c>
      <c r="F101" s="7">
        <v>10</v>
      </c>
      <c r="G101" s="7">
        <v>16.399999999999999</v>
      </c>
      <c r="H101" s="7">
        <v>9.3000000000000007</v>
      </c>
      <c r="I101" s="7">
        <v>25</v>
      </c>
      <c r="J101" s="7">
        <v>8.6</v>
      </c>
      <c r="K101" s="7">
        <v>15</v>
      </c>
      <c r="L101" s="7">
        <v>311.7</v>
      </c>
      <c r="M101" s="7">
        <v>71</v>
      </c>
      <c r="N101" s="7">
        <v>-240.7</v>
      </c>
      <c r="O101" s="7">
        <v>-339.01</v>
      </c>
      <c r="Q101" s="6" t="s">
        <v>43</v>
      </c>
      <c r="R101" s="7">
        <v>15.2</v>
      </c>
      <c r="S101" s="7">
        <v>13319.1</v>
      </c>
      <c r="T101" s="7">
        <v>17.7</v>
      </c>
      <c r="U101" s="7">
        <v>84943.2</v>
      </c>
      <c r="V101" s="7">
        <v>130613.7</v>
      </c>
      <c r="W101" s="7">
        <v>114460.2</v>
      </c>
      <c r="X101" s="7">
        <v>16.399999999999999</v>
      </c>
      <c r="Y101" s="7">
        <v>78419.7</v>
      </c>
      <c r="Z101" s="7">
        <v>15.2</v>
      </c>
      <c r="AA101" s="7">
        <v>130622.5</v>
      </c>
      <c r="AB101" s="7">
        <v>552443</v>
      </c>
      <c r="AC101" s="7">
        <v>791994</v>
      </c>
      <c r="AD101" s="7">
        <v>239551</v>
      </c>
      <c r="AE101" s="7">
        <v>30.25</v>
      </c>
    </row>
    <row r="102" spans="1:31" ht="15" thickBot="1" x14ac:dyDescent="0.35">
      <c r="A102" s="6" t="s">
        <v>44</v>
      </c>
      <c r="B102" s="7">
        <v>16.399999999999999</v>
      </c>
      <c r="C102" s="7">
        <v>9.3000000000000007</v>
      </c>
      <c r="D102" s="7">
        <v>26.5</v>
      </c>
      <c r="E102" s="7">
        <v>8.6</v>
      </c>
      <c r="F102" s="7">
        <v>298.10000000000002</v>
      </c>
      <c r="G102" s="7">
        <v>8.6</v>
      </c>
      <c r="H102" s="7">
        <v>42.2</v>
      </c>
      <c r="I102" s="7">
        <v>8.6</v>
      </c>
      <c r="J102" s="7">
        <v>16.399999999999999</v>
      </c>
      <c r="K102" s="7">
        <v>9.3000000000000007</v>
      </c>
      <c r="L102" s="7">
        <v>443.9</v>
      </c>
      <c r="M102" s="7">
        <v>373</v>
      </c>
      <c r="N102" s="7">
        <v>-70.900000000000006</v>
      </c>
      <c r="O102" s="7">
        <v>-19.010000000000002</v>
      </c>
      <c r="Q102" s="6" t="s">
        <v>44</v>
      </c>
      <c r="R102" s="7">
        <v>114460.2</v>
      </c>
      <c r="S102" s="7">
        <v>16.399999999999999</v>
      </c>
      <c r="T102" s="7">
        <v>223476.8</v>
      </c>
      <c r="U102" s="7">
        <v>15.2</v>
      </c>
      <c r="V102" s="7">
        <v>130623.8</v>
      </c>
      <c r="W102" s="7">
        <v>15.2</v>
      </c>
      <c r="X102" s="7">
        <v>13319.1</v>
      </c>
      <c r="Y102" s="7">
        <v>15.2</v>
      </c>
      <c r="Z102" s="7">
        <v>84943.2</v>
      </c>
      <c r="AA102" s="7">
        <v>16.399999999999999</v>
      </c>
      <c r="AB102" s="7">
        <v>566901.6</v>
      </c>
      <c r="AC102" s="7">
        <v>81189</v>
      </c>
      <c r="AD102" s="7">
        <v>-485712.6</v>
      </c>
      <c r="AE102" s="7">
        <v>-598.25</v>
      </c>
    </row>
    <row r="103" spans="1:31" ht="15" thickBot="1" x14ac:dyDescent="0.35">
      <c r="A103" s="6" t="s">
        <v>45</v>
      </c>
      <c r="B103" s="7">
        <v>10.7</v>
      </c>
      <c r="C103" s="7">
        <v>188</v>
      </c>
      <c r="D103" s="7">
        <v>8.6</v>
      </c>
      <c r="E103" s="7">
        <v>12.2</v>
      </c>
      <c r="F103" s="7">
        <v>14.3</v>
      </c>
      <c r="G103" s="7">
        <v>14.3</v>
      </c>
      <c r="H103" s="7">
        <v>40</v>
      </c>
      <c r="I103" s="7">
        <v>26.5</v>
      </c>
      <c r="J103" s="7">
        <v>12.9</v>
      </c>
      <c r="K103" s="7">
        <v>10.7</v>
      </c>
      <c r="L103" s="7">
        <v>338.1</v>
      </c>
      <c r="M103" s="7">
        <v>294</v>
      </c>
      <c r="N103" s="7">
        <v>-44.1</v>
      </c>
      <c r="O103" s="7">
        <v>-15</v>
      </c>
      <c r="Q103" s="6" t="s">
        <v>45</v>
      </c>
      <c r="R103" s="7">
        <v>19</v>
      </c>
      <c r="S103" s="7">
        <v>13311.5</v>
      </c>
      <c r="T103" s="7">
        <v>15.2</v>
      </c>
      <c r="U103" s="7">
        <v>40647.599999999999</v>
      </c>
      <c r="V103" s="7">
        <v>130621.3</v>
      </c>
      <c r="W103" s="7">
        <v>34308.199999999997</v>
      </c>
      <c r="X103" s="7">
        <v>13315.3</v>
      </c>
      <c r="Y103" s="7">
        <v>223476.8</v>
      </c>
      <c r="Z103" s="7">
        <v>3704.3</v>
      </c>
      <c r="AA103" s="7">
        <v>130615</v>
      </c>
      <c r="AB103" s="7">
        <v>590034.19999999995</v>
      </c>
      <c r="AC103" s="7">
        <v>824583</v>
      </c>
      <c r="AD103" s="7">
        <v>234548.8</v>
      </c>
      <c r="AE103" s="7">
        <v>28.44</v>
      </c>
    </row>
    <row r="104" spans="1:31" ht="15" thickBot="1" x14ac:dyDescent="0.35">
      <c r="A104" s="6" t="s">
        <v>46</v>
      </c>
      <c r="B104" s="7">
        <v>14.3</v>
      </c>
      <c r="C104" s="7">
        <v>187.3</v>
      </c>
      <c r="D104" s="7">
        <v>11.4</v>
      </c>
      <c r="E104" s="7">
        <v>12.9</v>
      </c>
      <c r="F104" s="7">
        <v>298.8</v>
      </c>
      <c r="G104" s="7">
        <v>10.7</v>
      </c>
      <c r="H104" s="7">
        <v>40.700000000000003</v>
      </c>
      <c r="I104" s="7">
        <v>13.6</v>
      </c>
      <c r="J104" s="7">
        <v>12.2</v>
      </c>
      <c r="K104" s="7">
        <v>8.6</v>
      </c>
      <c r="L104" s="7">
        <v>610.5</v>
      </c>
      <c r="M104" s="7">
        <v>804</v>
      </c>
      <c r="N104" s="7">
        <v>193.5</v>
      </c>
      <c r="O104" s="7">
        <v>24.07</v>
      </c>
      <c r="Q104" s="6" t="s">
        <v>46</v>
      </c>
      <c r="R104" s="7">
        <v>34308.199999999997</v>
      </c>
      <c r="S104" s="7">
        <v>13310.3</v>
      </c>
      <c r="T104" s="7">
        <v>20.2</v>
      </c>
      <c r="U104" s="7">
        <v>40648.9</v>
      </c>
      <c r="V104" s="7">
        <v>136889.20000000001</v>
      </c>
      <c r="W104" s="7">
        <v>19</v>
      </c>
      <c r="X104" s="7">
        <v>13316.6</v>
      </c>
      <c r="Y104" s="7">
        <v>24</v>
      </c>
      <c r="Z104" s="7">
        <v>3703.1</v>
      </c>
      <c r="AA104" s="7">
        <v>15.2</v>
      </c>
      <c r="AB104" s="7">
        <v>242254.7</v>
      </c>
      <c r="AC104" s="7">
        <v>117917</v>
      </c>
      <c r="AD104" s="7">
        <v>-124337.7</v>
      </c>
      <c r="AE104" s="7">
        <v>-105.45</v>
      </c>
    </row>
    <row r="105" spans="1:31" ht="15" thickBot="1" x14ac:dyDescent="0.35">
      <c r="A105" s="6" t="s">
        <v>47</v>
      </c>
      <c r="B105" s="7">
        <v>12.2</v>
      </c>
      <c r="C105" s="7">
        <v>191.6</v>
      </c>
      <c r="D105" s="7">
        <v>10.7</v>
      </c>
      <c r="E105" s="7">
        <v>15.7</v>
      </c>
      <c r="F105" s="7">
        <v>15</v>
      </c>
      <c r="G105" s="7">
        <v>12.9</v>
      </c>
      <c r="H105" s="7">
        <v>10</v>
      </c>
      <c r="I105" s="7">
        <v>24.3</v>
      </c>
      <c r="J105" s="7">
        <v>9.3000000000000007</v>
      </c>
      <c r="K105" s="7">
        <v>10</v>
      </c>
      <c r="L105" s="7">
        <v>311.7</v>
      </c>
      <c r="M105" s="7">
        <v>22</v>
      </c>
      <c r="N105" s="7">
        <v>-289.7</v>
      </c>
      <c r="O105" s="7">
        <v>-1316.82</v>
      </c>
      <c r="Q105" s="6" t="s">
        <v>47</v>
      </c>
      <c r="R105" s="7">
        <v>21.5</v>
      </c>
      <c r="S105" s="7">
        <v>13317.9</v>
      </c>
      <c r="T105" s="7">
        <v>19</v>
      </c>
      <c r="U105" s="7">
        <v>84942</v>
      </c>
      <c r="V105" s="7">
        <v>130622.5</v>
      </c>
      <c r="W105" s="7">
        <v>22.8</v>
      </c>
      <c r="X105" s="7">
        <v>13309</v>
      </c>
      <c r="Y105" s="7">
        <v>78418.399999999994</v>
      </c>
      <c r="Z105" s="7">
        <v>16.399999999999999</v>
      </c>
      <c r="AA105" s="7">
        <v>130613.7</v>
      </c>
      <c r="AB105" s="7">
        <v>451303.2</v>
      </c>
      <c r="AC105" s="7">
        <v>665313</v>
      </c>
      <c r="AD105" s="7">
        <v>214009.8</v>
      </c>
      <c r="AE105" s="7">
        <v>32.17</v>
      </c>
    </row>
    <row r="106" spans="1:31" ht="15" thickBot="1" x14ac:dyDescent="0.35">
      <c r="A106" s="6" t="s">
        <v>48</v>
      </c>
      <c r="B106" s="7">
        <v>15</v>
      </c>
      <c r="C106" s="7">
        <v>190.2</v>
      </c>
      <c r="D106" s="7">
        <v>12.2</v>
      </c>
      <c r="E106" s="7">
        <v>15</v>
      </c>
      <c r="F106" s="7">
        <v>12.9</v>
      </c>
      <c r="G106" s="7">
        <v>10</v>
      </c>
      <c r="H106" s="7">
        <v>37.9</v>
      </c>
      <c r="I106" s="7">
        <v>12.9</v>
      </c>
      <c r="J106" s="7">
        <v>10</v>
      </c>
      <c r="K106" s="7">
        <v>12.2</v>
      </c>
      <c r="L106" s="7">
        <v>328.1</v>
      </c>
      <c r="M106" s="7">
        <v>459</v>
      </c>
      <c r="N106" s="7">
        <v>130.9</v>
      </c>
      <c r="O106" s="7">
        <v>28.52</v>
      </c>
      <c r="Q106" s="6" t="s">
        <v>48</v>
      </c>
      <c r="R106" s="7">
        <v>34309.5</v>
      </c>
      <c r="S106" s="7">
        <v>13315.3</v>
      </c>
      <c r="T106" s="7">
        <v>21.5</v>
      </c>
      <c r="U106" s="7">
        <v>40652.699999999997</v>
      </c>
      <c r="V106" s="7">
        <v>130618.8</v>
      </c>
      <c r="W106" s="7">
        <v>17.7</v>
      </c>
      <c r="X106" s="7">
        <v>13311.5</v>
      </c>
      <c r="Y106" s="7">
        <v>22.8</v>
      </c>
      <c r="Z106" s="7">
        <v>17.7</v>
      </c>
      <c r="AA106" s="7">
        <v>130617.5</v>
      </c>
      <c r="AB106" s="7">
        <v>362904.9</v>
      </c>
      <c r="AC106" s="7">
        <v>102197</v>
      </c>
      <c r="AD106" s="7">
        <v>-260707.9</v>
      </c>
      <c r="AE106" s="7">
        <v>-255.1</v>
      </c>
    </row>
    <row r="107" spans="1:31" ht="15" thickBot="1" x14ac:dyDescent="0.35">
      <c r="A107" s="6" t="s">
        <v>49</v>
      </c>
      <c r="B107" s="7">
        <v>12.9</v>
      </c>
      <c r="C107" s="7">
        <v>193</v>
      </c>
      <c r="D107" s="7">
        <v>25.7</v>
      </c>
      <c r="E107" s="7">
        <v>10</v>
      </c>
      <c r="F107" s="7">
        <v>10.7</v>
      </c>
      <c r="G107" s="7">
        <v>12.2</v>
      </c>
      <c r="H107" s="7">
        <v>8.6</v>
      </c>
      <c r="I107" s="7">
        <v>9.3000000000000007</v>
      </c>
      <c r="J107" s="7">
        <v>15</v>
      </c>
      <c r="K107" s="7">
        <v>14.3</v>
      </c>
      <c r="L107" s="7">
        <v>311.7</v>
      </c>
      <c r="M107" s="7">
        <v>82</v>
      </c>
      <c r="N107" s="7">
        <v>-229.7</v>
      </c>
      <c r="O107" s="7">
        <v>-280.12</v>
      </c>
      <c r="Q107" s="6" t="s">
        <v>49</v>
      </c>
      <c r="R107" s="7">
        <v>22.8</v>
      </c>
      <c r="S107" s="7">
        <v>13320.4</v>
      </c>
      <c r="T107" s="7">
        <v>187132.6</v>
      </c>
      <c r="U107" s="7">
        <v>17.7</v>
      </c>
      <c r="V107" s="7">
        <v>130615</v>
      </c>
      <c r="W107" s="7">
        <v>21.5</v>
      </c>
      <c r="X107" s="7">
        <v>15.2</v>
      </c>
      <c r="Y107" s="7">
        <v>16.399999999999999</v>
      </c>
      <c r="Z107" s="7">
        <v>3708.1</v>
      </c>
      <c r="AA107" s="7">
        <v>130621.3</v>
      </c>
      <c r="AB107" s="7">
        <v>465491</v>
      </c>
      <c r="AC107" s="7">
        <v>27002</v>
      </c>
      <c r="AD107" s="7">
        <v>-438489</v>
      </c>
      <c r="AE107" s="7">
        <v>-1623.91</v>
      </c>
    </row>
    <row r="108" spans="1:31" ht="15" thickBot="1" x14ac:dyDescent="0.35">
      <c r="A108" s="6" t="s">
        <v>50</v>
      </c>
      <c r="B108" s="7">
        <v>11.4</v>
      </c>
      <c r="C108" s="7">
        <v>188.7</v>
      </c>
      <c r="D108" s="7">
        <v>9.3000000000000007</v>
      </c>
      <c r="E108" s="7">
        <v>14.3</v>
      </c>
      <c r="F108" s="7">
        <v>12.2</v>
      </c>
      <c r="G108" s="7">
        <v>13.6</v>
      </c>
      <c r="H108" s="7">
        <v>39.299999999999997</v>
      </c>
      <c r="I108" s="7">
        <v>25.7</v>
      </c>
      <c r="J108" s="7">
        <v>10.7</v>
      </c>
      <c r="K108" s="7">
        <v>12.9</v>
      </c>
      <c r="L108" s="7">
        <v>338.1</v>
      </c>
      <c r="M108" s="7">
        <v>89</v>
      </c>
      <c r="N108" s="7">
        <v>-249.1</v>
      </c>
      <c r="O108" s="7">
        <v>-279.89</v>
      </c>
      <c r="Q108" s="6" t="s">
        <v>50</v>
      </c>
      <c r="R108" s="7">
        <v>20.2</v>
      </c>
      <c r="S108" s="7">
        <v>13312.8</v>
      </c>
      <c r="T108" s="7">
        <v>16.399999999999999</v>
      </c>
      <c r="U108" s="7">
        <v>40651.4</v>
      </c>
      <c r="V108" s="7">
        <v>130617.5</v>
      </c>
      <c r="W108" s="7">
        <v>34306.9</v>
      </c>
      <c r="X108" s="7">
        <v>13314.1</v>
      </c>
      <c r="Y108" s="7">
        <v>187132.6</v>
      </c>
      <c r="Z108" s="7">
        <v>3700.5</v>
      </c>
      <c r="AA108" s="7">
        <v>130618.8</v>
      </c>
      <c r="AB108" s="7">
        <v>553691.30000000005</v>
      </c>
      <c r="AC108" s="7">
        <v>767140</v>
      </c>
      <c r="AD108" s="7">
        <v>213448.7</v>
      </c>
      <c r="AE108" s="7">
        <v>27.82</v>
      </c>
    </row>
    <row r="109" spans="1:31" ht="15" thickBot="1" x14ac:dyDescent="0.35">
      <c r="A109" s="6" t="s">
        <v>51</v>
      </c>
      <c r="B109" s="7">
        <v>9.3000000000000007</v>
      </c>
      <c r="C109" s="7">
        <v>8.6</v>
      </c>
      <c r="D109" s="7">
        <v>12.9</v>
      </c>
      <c r="E109" s="7">
        <v>9.3000000000000007</v>
      </c>
      <c r="F109" s="7">
        <v>8.6</v>
      </c>
      <c r="G109" s="7">
        <v>15.7</v>
      </c>
      <c r="H109" s="7">
        <v>42.9</v>
      </c>
      <c r="I109" s="7">
        <v>12.2</v>
      </c>
      <c r="J109" s="7">
        <v>15.7</v>
      </c>
      <c r="K109" s="7">
        <v>298.8</v>
      </c>
      <c r="L109" s="7">
        <v>433.9</v>
      </c>
      <c r="M109" s="7">
        <v>69</v>
      </c>
      <c r="N109" s="7">
        <v>-364.9</v>
      </c>
      <c r="O109" s="7">
        <v>-528.84</v>
      </c>
      <c r="Q109" s="6" t="s">
        <v>51</v>
      </c>
      <c r="R109" s="7">
        <v>16.399999999999999</v>
      </c>
      <c r="S109" s="7">
        <v>15.2</v>
      </c>
      <c r="T109" s="7">
        <v>22.8</v>
      </c>
      <c r="U109" s="7">
        <v>16.399999999999999</v>
      </c>
      <c r="V109" s="7">
        <v>15.2</v>
      </c>
      <c r="W109" s="7">
        <v>114458.9</v>
      </c>
      <c r="X109" s="7">
        <v>13320.4</v>
      </c>
      <c r="Y109" s="7">
        <v>21.5</v>
      </c>
      <c r="Z109" s="7">
        <v>84942</v>
      </c>
      <c r="AA109" s="7">
        <v>136889.20000000001</v>
      </c>
      <c r="AB109" s="7">
        <v>349718.1</v>
      </c>
      <c r="AC109" s="7">
        <v>461669</v>
      </c>
      <c r="AD109" s="7">
        <v>111950.9</v>
      </c>
      <c r="AE109" s="7">
        <v>24.25</v>
      </c>
    </row>
    <row r="110" spans="1:31" ht="15" thickBot="1" x14ac:dyDescent="0.35"/>
    <row r="111" spans="1:31" ht="15" thickBot="1" x14ac:dyDescent="0.35">
      <c r="A111" s="8" t="s">
        <v>94</v>
      </c>
      <c r="B111" s="9">
        <v>952.1</v>
      </c>
      <c r="Q111" s="8" t="s">
        <v>94</v>
      </c>
      <c r="R111" s="9">
        <v>1146179.6000000001</v>
      </c>
    </row>
    <row r="112" spans="1:31" ht="15" thickBot="1" x14ac:dyDescent="0.35">
      <c r="A112" s="8" t="s">
        <v>95</v>
      </c>
      <c r="B112" s="9">
        <v>0</v>
      </c>
      <c r="Q112" s="8" t="s">
        <v>95</v>
      </c>
      <c r="R112" s="9">
        <v>0</v>
      </c>
    </row>
    <row r="113" spans="1:18" ht="15" thickBot="1" x14ac:dyDescent="0.35">
      <c r="A113" s="8" t="s">
        <v>96</v>
      </c>
      <c r="B113" s="9">
        <v>9075.9</v>
      </c>
      <c r="Q113" s="8" t="s">
        <v>96</v>
      </c>
      <c r="R113" s="9">
        <v>10681680.1</v>
      </c>
    </row>
    <row r="114" spans="1:18" ht="15" thickBot="1" x14ac:dyDescent="0.35">
      <c r="A114" s="8" t="s">
        <v>97</v>
      </c>
      <c r="B114" s="9">
        <v>7632</v>
      </c>
      <c r="Q114" s="8" t="s">
        <v>97</v>
      </c>
      <c r="R114" s="9">
        <v>10681680</v>
      </c>
    </row>
    <row r="115" spans="1:18" ht="15" thickBot="1" x14ac:dyDescent="0.35">
      <c r="A115" s="8" t="s">
        <v>98</v>
      </c>
      <c r="B115" s="9">
        <v>1443.9</v>
      </c>
      <c r="Q115" s="8" t="s">
        <v>98</v>
      </c>
      <c r="R115" s="9">
        <v>0.1</v>
      </c>
    </row>
    <row r="116" spans="1:18" ht="15" thickBot="1" x14ac:dyDescent="0.35">
      <c r="A116" s="8" t="s">
        <v>99</v>
      </c>
      <c r="B116" s="9"/>
      <c r="Q116" s="8" t="s">
        <v>99</v>
      </c>
      <c r="R116" s="9"/>
    </row>
    <row r="117" spans="1:18" ht="15" thickBot="1" x14ac:dyDescent="0.35">
      <c r="A117" s="8" t="s">
        <v>100</v>
      </c>
      <c r="B117" s="9"/>
      <c r="Q117" s="8" t="s">
        <v>100</v>
      </c>
      <c r="R117" s="9"/>
    </row>
    <row r="118" spans="1:18" ht="15" thickBot="1" x14ac:dyDescent="0.35">
      <c r="A118" s="8" t="s">
        <v>101</v>
      </c>
      <c r="B118" s="9">
        <v>0</v>
      </c>
      <c r="Q118" s="8" t="s">
        <v>101</v>
      </c>
      <c r="R118" s="9">
        <v>0</v>
      </c>
    </row>
    <row r="120" spans="1:18" x14ac:dyDescent="0.3">
      <c r="A120" s="10" t="s">
        <v>102</v>
      </c>
      <c r="Q120" s="10" t="s">
        <v>102</v>
      </c>
    </row>
    <row r="122" spans="1:18" x14ac:dyDescent="0.3">
      <c r="A122" s="11" t="s">
        <v>103</v>
      </c>
      <c r="Q122" s="11" t="s">
        <v>103</v>
      </c>
    </row>
    <row r="123" spans="1:18" x14ac:dyDescent="0.3">
      <c r="A123" s="11" t="s">
        <v>250</v>
      </c>
      <c r="Q123" s="11" t="s">
        <v>316</v>
      </c>
    </row>
  </sheetData>
  <hyperlinks>
    <hyperlink ref="A120" r:id="rId1" display="https://miau.my-x.hu/myx-free/coco/test/892549620240512074656.html" xr:uid="{ED4D9A04-35CC-4723-A285-261C04865C46}"/>
    <hyperlink ref="Q120" r:id="rId2" display="https://miau.my-x.hu/myx-free/coco/test/971666720240512074726.html" xr:uid="{FDB1719F-0B21-490B-A1F2-6D87E617B319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68EA-CD8E-4724-A915-126109532327}">
  <dimension ref="A1:AE98"/>
  <sheetViews>
    <sheetView topLeftCell="A44" zoomScale="72" workbookViewId="0">
      <selection activeCell="AB8" sqref="AB8:AB31"/>
    </sheetView>
  </sheetViews>
  <sheetFormatPr baseColWidth="10" defaultColWidth="8.88671875" defaultRowHeight="14.4" x14ac:dyDescent="0.3"/>
  <sheetData>
    <row r="1" spans="1:28" ht="18" x14ac:dyDescent="0.3">
      <c r="A1" s="2"/>
      <c r="Q1" s="2"/>
    </row>
    <row r="2" spans="1:28" x14ac:dyDescent="0.3">
      <c r="A2" s="3"/>
      <c r="Q2" s="3"/>
    </row>
    <row r="5" spans="1:28" ht="18" x14ac:dyDescent="0.3">
      <c r="A5" s="4" t="s">
        <v>21</v>
      </c>
      <c r="B5" s="5" t="s">
        <v>165</v>
      </c>
      <c r="C5" s="4" t="s">
        <v>22</v>
      </c>
      <c r="D5" s="5">
        <v>24</v>
      </c>
      <c r="E5" s="4" t="s">
        <v>23</v>
      </c>
      <c r="F5" s="5">
        <v>10</v>
      </c>
      <c r="G5" s="4" t="s">
        <v>24</v>
      </c>
      <c r="H5" s="5">
        <v>12</v>
      </c>
      <c r="I5" s="4" t="s">
        <v>25</v>
      </c>
      <c r="J5" s="5">
        <v>0</v>
      </c>
      <c r="K5" s="4" t="s">
        <v>26</v>
      </c>
      <c r="L5" s="5" t="s">
        <v>166</v>
      </c>
      <c r="Q5" s="4" t="s">
        <v>21</v>
      </c>
      <c r="R5" s="5" t="s">
        <v>165</v>
      </c>
      <c r="S5" s="4" t="s">
        <v>22</v>
      </c>
      <c r="T5" s="5">
        <v>24</v>
      </c>
      <c r="U5" s="4" t="s">
        <v>23</v>
      </c>
      <c r="V5" s="5">
        <v>10</v>
      </c>
      <c r="W5" s="4" t="s">
        <v>24</v>
      </c>
      <c r="X5" s="5">
        <v>12</v>
      </c>
      <c r="Y5" s="4" t="s">
        <v>25</v>
      </c>
      <c r="Z5" s="5">
        <v>0</v>
      </c>
      <c r="AA5" s="4" t="s">
        <v>26</v>
      </c>
      <c r="AB5" s="5" t="s">
        <v>166</v>
      </c>
    </row>
    <row r="6" spans="1:28" ht="18.600000000000001" thickBot="1" x14ac:dyDescent="0.35">
      <c r="A6" s="2"/>
      <c r="Q6" s="2"/>
    </row>
    <row r="7" spans="1:28" ht="15" thickBot="1" x14ac:dyDescent="0.3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Q7" s="6" t="s">
        <v>28</v>
      </c>
      <c r="R7" s="6" t="s">
        <v>29</v>
      </c>
      <c r="S7" s="6" t="s">
        <v>30</v>
      </c>
      <c r="T7" s="6" t="s">
        <v>31</v>
      </c>
      <c r="U7" s="6" t="s">
        <v>32</v>
      </c>
      <c r="V7" s="6" t="s">
        <v>33</v>
      </c>
      <c r="W7" s="6" t="s">
        <v>34</v>
      </c>
      <c r="X7" s="6" t="s">
        <v>35</v>
      </c>
      <c r="Y7" s="6" t="s">
        <v>36</v>
      </c>
      <c r="Z7" s="6" t="s">
        <v>37</v>
      </c>
      <c r="AA7" s="6" t="s">
        <v>38</v>
      </c>
      <c r="AB7" s="6" t="s">
        <v>39</v>
      </c>
    </row>
    <row r="8" spans="1:28" ht="15" thickBot="1" x14ac:dyDescent="0.35">
      <c r="A8" s="6" t="s">
        <v>1</v>
      </c>
      <c r="B8" s="7">
        <v>8</v>
      </c>
      <c r="C8" s="7">
        <v>9</v>
      </c>
      <c r="D8" s="7">
        <v>10</v>
      </c>
      <c r="E8" s="7">
        <v>8</v>
      </c>
      <c r="F8" s="7">
        <v>8</v>
      </c>
      <c r="G8" s="7">
        <v>5</v>
      </c>
      <c r="H8" s="7">
        <v>4</v>
      </c>
      <c r="I8" s="7">
        <v>3</v>
      </c>
      <c r="J8" s="7">
        <v>5</v>
      </c>
      <c r="K8" s="7">
        <v>5</v>
      </c>
      <c r="L8" s="48">
        <v>473</v>
      </c>
      <c r="Q8" s="6" t="s">
        <v>1</v>
      </c>
      <c r="R8" s="7">
        <v>8</v>
      </c>
      <c r="S8" s="7">
        <v>9</v>
      </c>
      <c r="T8" s="7">
        <v>10</v>
      </c>
      <c r="U8" s="7">
        <v>8</v>
      </c>
      <c r="V8" s="7">
        <v>8</v>
      </c>
      <c r="W8" s="7">
        <v>5</v>
      </c>
      <c r="X8" s="7">
        <v>4</v>
      </c>
      <c r="Y8" s="7">
        <v>3</v>
      </c>
      <c r="Z8" s="7">
        <v>5</v>
      </c>
      <c r="AA8" s="7">
        <v>5</v>
      </c>
      <c r="AB8" s="49">
        <v>514856</v>
      </c>
    </row>
    <row r="9" spans="1:28" ht="15" thickBot="1" x14ac:dyDescent="0.35">
      <c r="A9" s="6" t="s">
        <v>2</v>
      </c>
      <c r="B9" s="7">
        <v>11</v>
      </c>
      <c r="C9" s="7">
        <v>3</v>
      </c>
      <c r="D9" s="7">
        <v>8</v>
      </c>
      <c r="E9" s="7">
        <v>5</v>
      </c>
      <c r="F9" s="7">
        <v>5</v>
      </c>
      <c r="G9" s="7">
        <v>2</v>
      </c>
      <c r="H9" s="7">
        <v>10</v>
      </c>
      <c r="I9" s="7">
        <v>5</v>
      </c>
      <c r="J9" s="7">
        <v>8</v>
      </c>
      <c r="K9" s="7">
        <v>8</v>
      </c>
      <c r="L9" s="48">
        <v>212</v>
      </c>
      <c r="Q9" s="6" t="s">
        <v>2</v>
      </c>
      <c r="R9" s="7">
        <v>11</v>
      </c>
      <c r="S9" s="7">
        <v>3</v>
      </c>
      <c r="T9" s="7">
        <v>8</v>
      </c>
      <c r="U9" s="7">
        <v>5</v>
      </c>
      <c r="V9" s="7">
        <v>5</v>
      </c>
      <c r="W9" s="7">
        <v>2</v>
      </c>
      <c r="X9" s="7">
        <v>10</v>
      </c>
      <c r="Y9" s="7">
        <v>5</v>
      </c>
      <c r="Z9" s="7">
        <v>8</v>
      </c>
      <c r="AA9" s="7">
        <v>8</v>
      </c>
      <c r="AB9" s="49">
        <v>598086</v>
      </c>
    </row>
    <row r="10" spans="1:28" ht="15" thickBot="1" x14ac:dyDescent="0.35">
      <c r="A10" s="6" t="s">
        <v>3</v>
      </c>
      <c r="B10" s="7">
        <v>3</v>
      </c>
      <c r="C10" s="7">
        <v>7</v>
      </c>
      <c r="D10" s="7">
        <v>9</v>
      </c>
      <c r="E10" s="7">
        <v>4</v>
      </c>
      <c r="F10" s="7">
        <v>2</v>
      </c>
      <c r="G10" s="7">
        <v>10</v>
      </c>
      <c r="H10" s="7">
        <v>6</v>
      </c>
      <c r="I10" s="7">
        <v>4</v>
      </c>
      <c r="J10" s="7">
        <v>9</v>
      </c>
      <c r="K10" s="7">
        <v>11</v>
      </c>
      <c r="L10" s="48">
        <v>868</v>
      </c>
      <c r="Q10" s="6" t="s">
        <v>3</v>
      </c>
      <c r="R10" s="7">
        <v>3</v>
      </c>
      <c r="S10" s="7">
        <v>7</v>
      </c>
      <c r="T10" s="7">
        <v>9</v>
      </c>
      <c r="U10" s="7">
        <v>4</v>
      </c>
      <c r="V10" s="7">
        <v>2</v>
      </c>
      <c r="W10" s="7">
        <v>10</v>
      </c>
      <c r="X10" s="7">
        <v>6</v>
      </c>
      <c r="Y10" s="7">
        <v>4</v>
      </c>
      <c r="Z10" s="7">
        <v>9</v>
      </c>
      <c r="AA10" s="7">
        <v>11</v>
      </c>
      <c r="AB10" s="49">
        <v>388894</v>
      </c>
    </row>
    <row r="11" spans="1:28" ht="15" thickBot="1" x14ac:dyDescent="0.35">
      <c r="A11" s="6" t="s">
        <v>4</v>
      </c>
      <c r="B11" s="7">
        <v>1</v>
      </c>
      <c r="C11" s="7">
        <v>11</v>
      </c>
      <c r="D11" s="7">
        <v>3</v>
      </c>
      <c r="E11" s="7">
        <v>12</v>
      </c>
      <c r="F11" s="7">
        <v>3</v>
      </c>
      <c r="G11" s="7">
        <v>12</v>
      </c>
      <c r="H11" s="7">
        <v>2</v>
      </c>
      <c r="I11" s="7">
        <v>10</v>
      </c>
      <c r="J11" s="7">
        <v>1</v>
      </c>
      <c r="K11" s="7">
        <v>10</v>
      </c>
      <c r="L11" s="48">
        <v>71</v>
      </c>
      <c r="Q11" s="6" t="s">
        <v>4</v>
      </c>
      <c r="R11" s="7">
        <v>1</v>
      </c>
      <c r="S11" s="7">
        <v>11</v>
      </c>
      <c r="T11" s="7">
        <v>3</v>
      </c>
      <c r="U11" s="7">
        <v>12</v>
      </c>
      <c r="V11" s="7">
        <v>3</v>
      </c>
      <c r="W11" s="7">
        <v>12</v>
      </c>
      <c r="X11" s="7">
        <v>2</v>
      </c>
      <c r="Y11" s="7">
        <v>10</v>
      </c>
      <c r="Z11" s="7">
        <v>1</v>
      </c>
      <c r="AA11" s="7">
        <v>10</v>
      </c>
      <c r="AB11" s="49">
        <v>791994</v>
      </c>
    </row>
    <row r="12" spans="1:28" ht="15" thickBot="1" x14ac:dyDescent="0.35">
      <c r="A12" s="6" t="s">
        <v>5</v>
      </c>
      <c r="B12" s="7">
        <v>12</v>
      </c>
      <c r="C12" s="7">
        <v>2</v>
      </c>
      <c r="D12" s="7">
        <v>12</v>
      </c>
      <c r="E12" s="7">
        <v>1</v>
      </c>
      <c r="F12" s="7">
        <v>11</v>
      </c>
      <c r="G12" s="7">
        <v>1</v>
      </c>
      <c r="H12" s="7">
        <v>11</v>
      </c>
      <c r="I12" s="7">
        <v>1</v>
      </c>
      <c r="J12" s="7">
        <v>12</v>
      </c>
      <c r="K12" s="7">
        <v>2</v>
      </c>
      <c r="L12" s="48">
        <v>373</v>
      </c>
      <c r="Q12" s="6" t="s">
        <v>5</v>
      </c>
      <c r="R12" s="7">
        <v>12</v>
      </c>
      <c r="S12" s="7">
        <v>2</v>
      </c>
      <c r="T12" s="7">
        <v>12</v>
      </c>
      <c r="U12" s="7">
        <v>1</v>
      </c>
      <c r="V12" s="7">
        <v>11</v>
      </c>
      <c r="W12" s="7">
        <v>1</v>
      </c>
      <c r="X12" s="7">
        <v>11</v>
      </c>
      <c r="Y12" s="7">
        <v>1</v>
      </c>
      <c r="Z12" s="7">
        <v>12</v>
      </c>
      <c r="AA12" s="7">
        <v>2</v>
      </c>
      <c r="AB12" s="49">
        <v>81189</v>
      </c>
    </row>
    <row r="13" spans="1:28" ht="15" thickBot="1" x14ac:dyDescent="0.35">
      <c r="A13" s="6" t="s">
        <v>6</v>
      </c>
      <c r="B13" s="7">
        <v>4</v>
      </c>
      <c r="C13" s="7">
        <v>5</v>
      </c>
      <c r="D13" s="7">
        <v>1</v>
      </c>
      <c r="E13" s="7">
        <v>6</v>
      </c>
      <c r="F13" s="7">
        <v>9</v>
      </c>
      <c r="G13" s="7">
        <v>9</v>
      </c>
      <c r="H13" s="7">
        <v>8</v>
      </c>
      <c r="I13" s="7">
        <v>12</v>
      </c>
      <c r="J13" s="7">
        <v>7</v>
      </c>
      <c r="K13" s="7">
        <v>4</v>
      </c>
      <c r="L13" s="48">
        <v>294</v>
      </c>
      <c r="Q13" s="6" t="s">
        <v>6</v>
      </c>
      <c r="R13" s="7">
        <v>4</v>
      </c>
      <c r="S13" s="7">
        <v>5</v>
      </c>
      <c r="T13" s="7">
        <v>1</v>
      </c>
      <c r="U13" s="7">
        <v>6</v>
      </c>
      <c r="V13" s="7">
        <v>9</v>
      </c>
      <c r="W13" s="7">
        <v>9</v>
      </c>
      <c r="X13" s="7">
        <v>8</v>
      </c>
      <c r="Y13" s="7">
        <v>12</v>
      </c>
      <c r="Z13" s="7">
        <v>7</v>
      </c>
      <c r="AA13" s="7">
        <v>4</v>
      </c>
      <c r="AB13" s="49">
        <v>824583</v>
      </c>
    </row>
    <row r="14" spans="1:28" ht="15" thickBot="1" x14ac:dyDescent="0.35">
      <c r="A14" s="6" t="s">
        <v>7</v>
      </c>
      <c r="B14" s="7">
        <v>9</v>
      </c>
      <c r="C14" s="7">
        <v>4</v>
      </c>
      <c r="D14" s="7">
        <v>5</v>
      </c>
      <c r="E14" s="7">
        <v>7</v>
      </c>
      <c r="F14" s="7">
        <v>12</v>
      </c>
      <c r="G14" s="7">
        <v>4</v>
      </c>
      <c r="H14" s="7">
        <v>9</v>
      </c>
      <c r="I14" s="7">
        <v>8</v>
      </c>
      <c r="J14" s="7">
        <v>6</v>
      </c>
      <c r="K14" s="7">
        <v>1</v>
      </c>
      <c r="L14" s="48">
        <v>804</v>
      </c>
      <c r="Q14" s="6" t="s">
        <v>7</v>
      </c>
      <c r="R14" s="7">
        <v>9</v>
      </c>
      <c r="S14" s="7">
        <v>4</v>
      </c>
      <c r="T14" s="7">
        <v>5</v>
      </c>
      <c r="U14" s="7">
        <v>7</v>
      </c>
      <c r="V14" s="7">
        <v>12</v>
      </c>
      <c r="W14" s="7">
        <v>4</v>
      </c>
      <c r="X14" s="7">
        <v>9</v>
      </c>
      <c r="Y14" s="7">
        <v>8</v>
      </c>
      <c r="Z14" s="7">
        <v>6</v>
      </c>
      <c r="AA14" s="7">
        <v>1</v>
      </c>
      <c r="AB14" s="49">
        <v>117917</v>
      </c>
    </row>
    <row r="15" spans="1:28" ht="15" thickBot="1" x14ac:dyDescent="0.35">
      <c r="A15" s="6" t="s">
        <v>8</v>
      </c>
      <c r="B15" s="7">
        <v>6</v>
      </c>
      <c r="C15" s="7">
        <v>10</v>
      </c>
      <c r="D15" s="7">
        <v>4</v>
      </c>
      <c r="E15" s="7">
        <v>11</v>
      </c>
      <c r="F15" s="7">
        <v>10</v>
      </c>
      <c r="G15" s="7">
        <v>7</v>
      </c>
      <c r="H15" s="7">
        <v>3</v>
      </c>
      <c r="I15" s="7">
        <v>9</v>
      </c>
      <c r="J15" s="7">
        <v>2</v>
      </c>
      <c r="K15" s="7">
        <v>3</v>
      </c>
      <c r="L15" s="48">
        <v>22</v>
      </c>
      <c r="Q15" s="6" t="s">
        <v>8</v>
      </c>
      <c r="R15" s="7">
        <v>6</v>
      </c>
      <c r="S15" s="7">
        <v>10</v>
      </c>
      <c r="T15" s="7">
        <v>4</v>
      </c>
      <c r="U15" s="7">
        <v>11</v>
      </c>
      <c r="V15" s="7">
        <v>10</v>
      </c>
      <c r="W15" s="7">
        <v>7</v>
      </c>
      <c r="X15" s="7">
        <v>3</v>
      </c>
      <c r="Y15" s="7">
        <v>9</v>
      </c>
      <c r="Z15" s="7">
        <v>2</v>
      </c>
      <c r="AA15" s="7">
        <v>3</v>
      </c>
      <c r="AB15" s="49">
        <v>665313</v>
      </c>
    </row>
    <row r="16" spans="1:28" ht="15" thickBot="1" x14ac:dyDescent="0.35">
      <c r="A16" s="6" t="s">
        <v>9</v>
      </c>
      <c r="B16" s="7">
        <v>10</v>
      </c>
      <c r="C16" s="7">
        <v>8</v>
      </c>
      <c r="D16" s="7">
        <v>6</v>
      </c>
      <c r="E16" s="7">
        <v>10</v>
      </c>
      <c r="F16" s="7">
        <v>7</v>
      </c>
      <c r="G16" s="7">
        <v>3</v>
      </c>
      <c r="H16" s="7">
        <v>5</v>
      </c>
      <c r="I16" s="7">
        <v>7</v>
      </c>
      <c r="J16" s="7">
        <v>3</v>
      </c>
      <c r="K16" s="7">
        <v>6</v>
      </c>
      <c r="L16" s="48">
        <v>459</v>
      </c>
      <c r="Q16" s="6" t="s">
        <v>9</v>
      </c>
      <c r="R16" s="7">
        <v>10</v>
      </c>
      <c r="S16" s="7">
        <v>8</v>
      </c>
      <c r="T16" s="7">
        <v>6</v>
      </c>
      <c r="U16" s="7">
        <v>10</v>
      </c>
      <c r="V16" s="7">
        <v>7</v>
      </c>
      <c r="W16" s="7">
        <v>3</v>
      </c>
      <c r="X16" s="7">
        <v>5</v>
      </c>
      <c r="Y16" s="7">
        <v>7</v>
      </c>
      <c r="Z16" s="7">
        <v>3</v>
      </c>
      <c r="AA16" s="7">
        <v>6</v>
      </c>
      <c r="AB16" s="49">
        <v>102197</v>
      </c>
    </row>
    <row r="17" spans="1:28" ht="15" thickBot="1" x14ac:dyDescent="0.35">
      <c r="A17" s="6" t="s">
        <v>10</v>
      </c>
      <c r="B17" s="7">
        <v>7</v>
      </c>
      <c r="C17" s="7">
        <v>12</v>
      </c>
      <c r="D17" s="7">
        <v>11</v>
      </c>
      <c r="E17" s="7">
        <v>3</v>
      </c>
      <c r="F17" s="7">
        <v>4</v>
      </c>
      <c r="G17" s="7">
        <v>6</v>
      </c>
      <c r="H17" s="7">
        <v>1</v>
      </c>
      <c r="I17" s="7">
        <v>2</v>
      </c>
      <c r="J17" s="7">
        <v>10</v>
      </c>
      <c r="K17" s="7">
        <v>9</v>
      </c>
      <c r="L17" s="48">
        <v>82</v>
      </c>
      <c r="Q17" s="6" t="s">
        <v>10</v>
      </c>
      <c r="R17" s="7">
        <v>7</v>
      </c>
      <c r="S17" s="7">
        <v>12</v>
      </c>
      <c r="T17" s="7">
        <v>11</v>
      </c>
      <c r="U17" s="7">
        <v>3</v>
      </c>
      <c r="V17" s="7">
        <v>4</v>
      </c>
      <c r="W17" s="7">
        <v>6</v>
      </c>
      <c r="X17" s="7">
        <v>1</v>
      </c>
      <c r="Y17" s="7">
        <v>2</v>
      </c>
      <c r="Z17" s="7">
        <v>10</v>
      </c>
      <c r="AA17" s="7">
        <v>9</v>
      </c>
      <c r="AB17" s="49">
        <v>27002</v>
      </c>
    </row>
    <row r="18" spans="1:28" ht="15" thickBot="1" x14ac:dyDescent="0.35">
      <c r="A18" s="6" t="s">
        <v>11</v>
      </c>
      <c r="B18" s="7">
        <v>5</v>
      </c>
      <c r="C18" s="7">
        <v>6</v>
      </c>
      <c r="D18" s="7">
        <v>2</v>
      </c>
      <c r="E18" s="7">
        <v>9</v>
      </c>
      <c r="F18" s="7">
        <v>6</v>
      </c>
      <c r="G18" s="7">
        <v>8</v>
      </c>
      <c r="H18" s="7">
        <v>7</v>
      </c>
      <c r="I18" s="7">
        <v>11</v>
      </c>
      <c r="J18" s="7">
        <v>4</v>
      </c>
      <c r="K18" s="7">
        <v>7</v>
      </c>
      <c r="L18" s="48">
        <v>89</v>
      </c>
      <c r="Q18" s="6" t="s">
        <v>11</v>
      </c>
      <c r="R18" s="7">
        <v>5</v>
      </c>
      <c r="S18" s="7">
        <v>6</v>
      </c>
      <c r="T18" s="7">
        <v>2</v>
      </c>
      <c r="U18" s="7">
        <v>9</v>
      </c>
      <c r="V18" s="7">
        <v>6</v>
      </c>
      <c r="W18" s="7">
        <v>8</v>
      </c>
      <c r="X18" s="7">
        <v>7</v>
      </c>
      <c r="Y18" s="7">
        <v>11</v>
      </c>
      <c r="Z18" s="7">
        <v>4</v>
      </c>
      <c r="AA18" s="7">
        <v>7</v>
      </c>
      <c r="AB18" s="49">
        <v>767140</v>
      </c>
    </row>
    <row r="19" spans="1:28" ht="15" thickBot="1" x14ac:dyDescent="0.35">
      <c r="A19" s="6" t="s">
        <v>12</v>
      </c>
      <c r="B19" s="7">
        <v>2</v>
      </c>
      <c r="C19" s="7">
        <v>1</v>
      </c>
      <c r="D19" s="7">
        <v>7</v>
      </c>
      <c r="E19" s="7">
        <v>2</v>
      </c>
      <c r="F19" s="7">
        <v>1</v>
      </c>
      <c r="G19" s="7">
        <v>11</v>
      </c>
      <c r="H19" s="7">
        <v>12</v>
      </c>
      <c r="I19" s="7">
        <v>6</v>
      </c>
      <c r="J19" s="7">
        <v>11</v>
      </c>
      <c r="K19" s="7">
        <v>12</v>
      </c>
      <c r="L19" s="48">
        <v>69</v>
      </c>
      <c r="Q19" s="6" t="s">
        <v>12</v>
      </c>
      <c r="R19" s="7">
        <v>2</v>
      </c>
      <c r="S19" s="7">
        <v>1</v>
      </c>
      <c r="T19" s="7">
        <v>7</v>
      </c>
      <c r="U19" s="7">
        <v>2</v>
      </c>
      <c r="V19" s="7">
        <v>1</v>
      </c>
      <c r="W19" s="7">
        <v>11</v>
      </c>
      <c r="X19" s="7">
        <v>12</v>
      </c>
      <c r="Y19" s="7">
        <v>6</v>
      </c>
      <c r="Z19" s="7">
        <v>11</v>
      </c>
      <c r="AA19" s="7">
        <v>12</v>
      </c>
      <c r="AB19" s="49">
        <v>461669</v>
      </c>
    </row>
    <row r="20" spans="1:28" ht="15" thickBot="1" x14ac:dyDescent="0.35">
      <c r="A20" s="6" t="s">
        <v>40</v>
      </c>
      <c r="B20" s="7">
        <v>5</v>
      </c>
      <c r="C20" s="7">
        <v>4</v>
      </c>
      <c r="D20" s="7">
        <v>3</v>
      </c>
      <c r="E20" s="7">
        <v>5</v>
      </c>
      <c r="F20" s="7">
        <v>5</v>
      </c>
      <c r="G20" s="7">
        <v>8</v>
      </c>
      <c r="H20" s="7">
        <v>9</v>
      </c>
      <c r="I20" s="7">
        <v>10</v>
      </c>
      <c r="J20" s="7">
        <v>8</v>
      </c>
      <c r="K20" s="7">
        <v>8</v>
      </c>
      <c r="L20" s="48">
        <v>473</v>
      </c>
      <c r="Q20" s="6" t="s">
        <v>40</v>
      </c>
      <c r="R20" s="7">
        <v>5</v>
      </c>
      <c r="S20" s="7">
        <v>4</v>
      </c>
      <c r="T20" s="7">
        <v>3</v>
      </c>
      <c r="U20" s="7">
        <v>5</v>
      </c>
      <c r="V20" s="7">
        <v>5</v>
      </c>
      <c r="W20" s="7">
        <v>8</v>
      </c>
      <c r="X20" s="7">
        <v>9</v>
      </c>
      <c r="Y20" s="7">
        <v>10</v>
      </c>
      <c r="Z20" s="7">
        <v>8</v>
      </c>
      <c r="AA20" s="7">
        <v>8</v>
      </c>
      <c r="AB20" s="49">
        <v>514856</v>
      </c>
    </row>
    <row r="21" spans="1:28" ht="15" thickBot="1" x14ac:dyDescent="0.35">
      <c r="A21" s="6" t="s">
        <v>41</v>
      </c>
      <c r="B21" s="7">
        <v>2</v>
      </c>
      <c r="C21" s="7">
        <v>10</v>
      </c>
      <c r="D21" s="7">
        <v>5</v>
      </c>
      <c r="E21" s="7">
        <v>8</v>
      </c>
      <c r="F21" s="7">
        <v>8</v>
      </c>
      <c r="G21" s="7">
        <v>11</v>
      </c>
      <c r="H21" s="7">
        <v>3</v>
      </c>
      <c r="I21" s="7">
        <v>8</v>
      </c>
      <c r="J21" s="7">
        <v>5</v>
      </c>
      <c r="K21" s="7">
        <v>5</v>
      </c>
      <c r="L21" s="48">
        <v>212</v>
      </c>
      <c r="Q21" s="6" t="s">
        <v>41</v>
      </c>
      <c r="R21" s="7">
        <v>2</v>
      </c>
      <c r="S21" s="7">
        <v>10</v>
      </c>
      <c r="T21" s="7">
        <v>5</v>
      </c>
      <c r="U21" s="7">
        <v>8</v>
      </c>
      <c r="V21" s="7">
        <v>8</v>
      </c>
      <c r="W21" s="7">
        <v>11</v>
      </c>
      <c r="X21" s="7">
        <v>3</v>
      </c>
      <c r="Y21" s="7">
        <v>8</v>
      </c>
      <c r="Z21" s="7">
        <v>5</v>
      </c>
      <c r="AA21" s="7">
        <v>5</v>
      </c>
      <c r="AB21" s="49">
        <v>598086</v>
      </c>
    </row>
    <row r="22" spans="1:28" ht="15" thickBot="1" x14ac:dyDescent="0.35">
      <c r="A22" s="6" t="s">
        <v>42</v>
      </c>
      <c r="B22" s="7">
        <v>10</v>
      </c>
      <c r="C22" s="7">
        <v>6</v>
      </c>
      <c r="D22" s="7">
        <v>4</v>
      </c>
      <c r="E22" s="7">
        <v>9</v>
      </c>
      <c r="F22" s="7">
        <v>11</v>
      </c>
      <c r="G22" s="7">
        <v>3</v>
      </c>
      <c r="H22" s="7">
        <v>7</v>
      </c>
      <c r="I22" s="7">
        <v>9</v>
      </c>
      <c r="J22" s="7">
        <v>4</v>
      </c>
      <c r="K22" s="7">
        <v>2</v>
      </c>
      <c r="L22" s="48">
        <v>868</v>
      </c>
      <c r="Q22" s="6" t="s">
        <v>42</v>
      </c>
      <c r="R22" s="7">
        <v>10</v>
      </c>
      <c r="S22" s="7">
        <v>6</v>
      </c>
      <c r="T22" s="7">
        <v>4</v>
      </c>
      <c r="U22" s="7">
        <v>9</v>
      </c>
      <c r="V22" s="7">
        <v>11</v>
      </c>
      <c r="W22" s="7">
        <v>3</v>
      </c>
      <c r="X22" s="7">
        <v>7</v>
      </c>
      <c r="Y22" s="7">
        <v>9</v>
      </c>
      <c r="Z22" s="7">
        <v>4</v>
      </c>
      <c r="AA22" s="7">
        <v>2</v>
      </c>
      <c r="AB22" s="49">
        <v>388894</v>
      </c>
    </row>
    <row r="23" spans="1:28" ht="15" thickBot="1" x14ac:dyDescent="0.35">
      <c r="A23" s="6" t="s">
        <v>43</v>
      </c>
      <c r="B23" s="7">
        <v>12</v>
      </c>
      <c r="C23" s="7">
        <v>2</v>
      </c>
      <c r="D23" s="7">
        <v>10</v>
      </c>
      <c r="E23" s="7">
        <v>1</v>
      </c>
      <c r="F23" s="7">
        <v>10</v>
      </c>
      <c r="G23" s="7">
        <v>1</v>
      </c>
      <c r="H23" s="7">
        <v>11</v>
      </c>
      <c r="I23" s="7">
        <v>3</v>
      </c>
      <c r="J23" s="7">
        <v>12</v>
      </c>
      <c r="K23" s="7">
        <v>3</v>
      </c>
      <c r="L23" s="48">
        <v>71</v>
      </c>
      <c r="Q23" s="6" t="s">
        <v>43</v>
      </c>
      <c r="R23" s="7">
        <v>12</v>
      </c>
      <c r="S23" s="7">
        <v>2</v>
      </c>
      <c r="T23" s="7">
        <v>10</v>
      </c>
      <c r="U23" s="7">
        <v>1</v>
      </c>
      <c r="V23" s="7">
        <v>10</v>
      </c>
      <c r="W23" s="7">
        <v>1</v>
      </c>
      <c r="X23" s="7">
        <v>11</v>
      </c>
      <c r="Y23" s="7">
        <v>3</v>
      </c>
      <c r="Z23" s="7">
        <v>12</v>
      </c>
      <c r="AA23" s="7">
        <v>3</v>
      </c>
      <c r="AB23" s="49">
        <v>791994</v>
      </c>
    </row>
    <row r="24" spans="1:28" ht="15" thickBot="1" x14ac:dyDescent="0.35">
      <c r="A24" s="6" t="s">
        <v>44</v>
      </c>
      <c r="B24" s="7">
        <v>1</v>
      </c>
      <c r="C24" s="7">
        <v>11</v>
      </c>
      <c r="D24" s="7">
        <v>1</v>
      </c>
      <c r="E24" s="7">
        <v>12</v>
      </c>
      <c r="F24" s="7">
        <v>2</v>
      </c>
      <c r="G24" s="7">
        <v>12</v>
      </c>
      <c r="H24" s="7">
        <v>2</v>
      </c>
      <c r="I24" s="7">
        <v>12</v>
      </c>
      <c r="J24" s="7">
        <v>1</v>
      </c>
      <c r="K24" s="7">
        <v>11</v>
      </c>
      <c r="L24" s="48">
        <v>373</v>
      </c>
      <c r="Q24" s="6" t="s">
        <v>44</v>
      </c>
      <c r="R24" s="7">
        <v>1</v>
      </c>
      <c r="S24" s="7">
        <v>11</v>
      </c>
      <c r="T24" s="7">
        <v>1</v>
      </c>
      <c r="U24" s="7">
        <v>12</v>
      </c>
      <c r="V24" s="7">
        <v>2</v>
      </c>
      <c r="W24" s="7">
        <v>12</v>
      </c>
      <c r="X24" s="7">
        <v>2</v>
      </c>
      <c r="Y24" s="7">
        <v>12</v>
      </c>
      <c r="Z24" s="7">
        <v>1</v>
      </c>
      <c r="AA24" s="7">
        <v>11</v>
      </c>
      <c r="AB24" s="49">
        <v>81189</v>
      </c>
    </row>
    <row r="25" spans="1:28" ht="15" thickBot="1" x14ac:dyDescent="0.35">
      <c r="A25" s="6" t="s">
        <v>45</v>
      </c>
      <c r="B25" s="7">
        <v>9</v>
      </c>
      <c r="C25" s="7">
        <v>8</v>
      </c>
      <c r="D25" s="7">
        <v>12</v>
      </c>
      <c r="E25" s="7">
        <v>7</v>
      </c>
      <c r="F25" s="7">
        <v>4</v>
      </c>
      <c r="G25" s="7">
        <v>4</v>
      </c>
      <c r="H25" s="7">
        <v>5</v>
      </c>
      <c r="I25" s="7">
        <v>1</v>
      </c>
      <c r="J25" s="7">
        <v>6</v>
      </c>
      <c r="K25" s="7">
        <v>9</v>
      </c>
      <c r="L25" s="48">
        <v>294</v>
      </c>
      <c r="Q25" s="6" t="s">
        <v>45</v>
      </c>
      <c r="R25" s="7">
        <v>9</v>
      </c>
      <c r="S25" s="7">
        <v>8</v>
      </c>
      <c r="T25" s="7">
        <v>12</v>
      </c>
      <c r="U25" s="7">
        <v>7</v>
      </c>
      <c r="V25" s="7">
        <v>4</v>
      </c>
      <c r="W25" s="7">
        <v>4</v>
      </c>
      <c r="X25" s="7">
        <v>5</v>
      </c>
      <c r="Y25" s="7">
        <v>1</v>
      </c>
      <c r="Z25" s="7">
        <v>6</v>
      </c>
      <c r="AA25" s="7">
        <v>9</v>
      </c>
      <c r="AB25" s="49">
        <v>824583</v>
      </c>
    </row>
    <row r="26" spans="1:28" ht="15" thickBot="1" x14ac:dyDescent="0.35">
      <c r="A26" s="6" t="s">
        <v>46</v>
      </c>
      <c r="B26" s="7">
        <v>4</v>
      </c>
      <c r="C26" s="7">
        <v>9</v>
      </c>
      <c r="D26" s="7">
        <v>8</v>
      </c>
      <c r="E26" s="7">
        <v>6</v>
      </c>
      <c r="F26" s="7">
        <v>1</v>
      </c>
      <c r="G26" s="7">
        <v>9</v>
      </c>
      <c r="H26" s="7">
        <v>4</v>
      </c>
      <c r="I26" s="7">
        <v>5</v>
      </c>
      <c r="J26" s="7">
        <v>7</v>
      </c>
      <c r="K26" s="7">
        <v>12</v>
      </c>
      <c r="L26" s="48">
        <v>804</v>
      </c>
      <c r="Q26" s="6" t="s">
        <v>46</v>
      </c>
      <c r="R26" s="7">
        <v>4</v>
      </c>
      <c r="S26" s="7">
        <v>9</v>
      </c>
      <c r="T26" s="7">
        <v>8</v>
      </c>
      <c r="U26" s="7">
        <v>6</v>
      </c>
      <c r="V26" s="7">
        <v>1</v>
      </c>
      <c r="W26" s="7">
        <v>9</v>
      </c>
      <c r="X26" s="7">
        <v>4</v>
      </c>
      <c r="Y26" s="7">
        <v>5</v>
      </c>
      <c r="Z26" s="7">
        <v>7</v>
      </c>
      <c r="AA26" s="7">
        <v>12</v>
      </c>
      <c r="AB26" s="49">
        <v>117917</v>
      </c>
    </row>
    <row r="27" spans="1:28" ht="15" thickBot="1" x14ac:dyDescent="0.35">
      <c r="A27" s="6" t="s">
        <v>47</v>
      </c>
      <c r="B27" s="7">
        <v>7</v>
      </c>
      <c r="C27" s="7">
        <v>3</v>
      </c>
      <c r="D27" s="7">
        <v>9</v>
      </c>
      <c r="E27" s="7">
        <v>2</v>
      </c>
      <c r="F27" s="7">
        <v>3</v>
      </c>
      <c r="G27" s="7">
        <v>6</v>
      </c>
      <c r="H27" s="7">
        <v>10</v>
      </c>
      <c r="I27" s="7">
        <v>4</v>
      </c>
      <c r="J27" s="7">
        <v>11</v>
      </c>
      <c r="K27" s="7">
        <v>10</v>
      </c>
      <c r="L27" s="48">
        <v>22</v>
      </c>
      <c r="Q27" s="6" t="s">
        <v>47</v>
      </c>
      <c r="R27" s="7">
        <v>7</v>
      </c>
      <c r="S27" s="7">
        <v>3</v>
      </c>
      <c r="T27" s="7">
        <v>9</v>
      </c>
      <c r="U27" s="7">
        <v>2</v>
      </c>
      <c r="V27" s="7">
        <v>3</v>
      </c>
      <c r="W27" s="7">
        <v>6</v>
      </c>
      <c r="X27" s="7">
        <v>10</v>
      </c>
      <c r="Y27" s="7">
        <v>4</v>
      </c>
      <c r="Z27" s="7">
        <v>11</v>
      </c>
      <c r="AA27" s="7">
        <v>10</v>
      </c>
      <c r="AB27" s="49">
        <v>665313</v>
      </c>
    </row>
    <row r="28" spans="1:28" ht="15" thickBot="1" x14ac:dyDescent="0.35">
      <c r="A28" s="6" t="s">
        <v>48</v>
      </c>
      <c r="B28" s="7">
        <v>3</v>
      </c>
      <c r="C28" s="7">
        <v>5</v>
      </c>
      <c r="D28" s="7">
        <v>7</v>
      </c>
      <c r="E28" s="7">
        <v>3</v>
      </c>
      <c r="F28" s="7">
        <v>6</v>
      </c>
      <c r="G28" s="7">
        <v>10</v>
      </c>
      <c r="H28" s="7">
        <v>8</v>
      </c>
      <c r="I28" s="7">
        <v>6</v>
      </c>
      <c r="J28" s="7">
        <v>10</v>
      </c>
      <c r="K28" s="7">
        <v>7</v>
      </c>
      <c r="L28" s="48">
        <v>459</v>
      </c>
      <c r="Q28" s="6" t="s">
        <v>48</v>
      </c>
      <c r="R28" s="7">
        <v>3</v>
      </c>
      <c r="S28" s="7">
        <v>5</v>
      </c>
      <c r="T28" s="7">
        <v>7</v>
      </c>
      <c r="U28" s="7">
        <v>3</v>
      </c>
      <c r="V28" s="7">
        <v>6</v>
      </c>
      <c r="W28" s="7">
        <v>10</v>
      </c>
      <c r="X28" s="7">
        <v>8</v>
      </c>
      <c r="Y28" s="7">
        <v>6</v>
      </c>
      <c r="Z28" s="7">
        <v>10</v>
      </c>
      <c r="AA28" s="7">
        <v>7</v>
      </c>
      <c r="AB28" s="49">
        <v>102197</v>
      </c>
    </row>
    <row r="29" spans="1:28" ht="15" thickBot="1" x14ac:dyDescent="0.35">
      <c r="A29" s="6" t="s">
        <v>49</v>
      </c>
      <c r="B29" s="7">
        <v>6</v>
      </c>
      <c r="C29" s="7">
        <v>1</v>
      </c>
      <c r="D29" s="7">
        <v>2</v>
      </c>
      <c r="E29" s="7">
        <v>10</v>
      </c>
      <c r="F29" s="7">
        <v>9</v>
      </c>
      <c r="G29" s="7">
        <v>7</v>
      </c>
      <c r="H29" s="7">
        <v>12</v>
      </c>
      <c r="I29" s="7">
        <v>11</v>
      </c>
      <c r="J29" s="7">
        <v>3</v>
      </c>
      <c r="K29" s="7">
        <v>4</v>
      </c>
      <c r="L29" s="48">
        <v>82</v>
      </c>
      <c r="Q29" s="6" t="s">
        <v>49</v>
      </c>
      <c r="R29" s="7">
        <v>6</v>
      </c>
      <c r="S29" s="7">
        <v>1</v>
      </c>
      <c r="T29" s="7">
        <v>2</v>
      </c>
      <c r="U29" s="7">
        <v>10</v>
      </c>
      <c r="V29" s="7">
        <v>9</v>
      </c>
      <c r="W29" s="7">
        <v>7</v>
      </c>
      <c r="X29" s="7">
        <v>12</v>
      </c>
      <c r="Y29" s="7">
        <v>11</v>
      </c>
      <c r="Z29" s="7">
        <v>3</v>
      </c>
      <c r="AA29" s="7">
        <v>4</v>
      </c>
      <c r="AB29" s="49">
        <v>27002</v>
      </c>
    </row>
    <row r="30" spans="1:28" ht="15" thickBot="1" x14ac:dyDescent="0.35">
      <c r="A30" s="6" t="s">
        <v>50</v>
      </c>
      <c r="B30" s="7">
        <v>8</v>
      </c>
      <c r="C30" s="7">
        <v>7</v>
      </c>
      <c r="D30" s="7">
        <v>11</v>
      </c>
      <c r="E30" s="7">
        <v>4</v>
      </c>
      <c r="F30" s="7">
        <v>7</v>
      </c>
      <c r="G30" s="7">
        <v>5</v>
      </c>
      <c r="H30" s="7">
        <v>6</v>
      </c>
      <c r="I30" s="7">
        <v>2</v>
      </c>
      <c r="J30" s="7">
        <v>9</v>
      </c>
      <c r="K30" s="7">
        <v>6</v>
      </c>
      <c r="L30" s="48">
        <v>89</v>
      </c>
      <c r="Q30" s="6" t="s">
        <v>50</v>
      </c>
      <c r="R30" s="7">
        <v>8</v>
      </c>
      <c r="S30" s="7">
        <v>7</v>
      </c>
      <c r="T30" s="7">
        <v>11</v>
      </c>
      <c r="U30" s="7">
        <v>4</v>
      </c>
      <c r="V30" s="7">
        <v>7</v>
      </c>
      <c r="W30" s="7">
        <v>5</v>
      </c>
      <c r="X30" s="7">
        <v>6</v>
      </c>
      <c r="Y30" s="7">
        <v>2</v>
      </c>
      <c r="Z30" s="7">
        <v>9</v>
      </c>
      <c r="AA30" s="7">
        <v>6</v>
      </c>
      <c r="AB30" s="49">
        <v>767140</v>
      </c>
    </row>
    <row r="31" spans="1:28" ht="15" thickBot="1" x14ac:dyDescent="0.35">
      <c r="A31" s="6" t="s">
        <v>51</v>
      </c>
      <c r="B31" s="7">
        <v>11</v>
      </c>
      <c r="C31" s="7">
        <v>12</v>
      </c>
      <c r="D31" s="7">
        <v>6</v>
      </c>
      <c r="E31" s="7">
        <v>11</v>
      </c>
      <c r="F31" s="7">
        <v>12</v>
      </c>
      <c r="G31" s="7">
        <v>2</v>
      </c>
      <c r="H31" s="7">
        <v>1</v>
      </c>
      <c r="I31" s="7">
        <v>7</v>
      </c>
      <c r="J31" s="7">
        <v>2</v>
      </c>
      <c r="K31" s="7">
        <v>1</v>
      </c>
      <c r="L31" s="48">
        <v>69</v>
      </c>
      <c r="Q31" s="6" t="s">
        <v>51</v>
      </c>
      <c r="R31" s="7">
        <v>11</v>
      </c>
      <c r="S31" s="7">
        <v>12</v>
      </c>
      <c r="T31" s="7">
        <v>6</v>
      </c>
      <c r="U31" s="7">
        <v>11</v>
      </c>
      <c r="V31" s="7">
        <v>12</v>
      </c>
      <c r="W31" s="7">
        <v>2</v>
      </c>
      <c r="X31" s="7">
        <v>1</v>
      </c>
      <c r="Y31" s="7">
        <v>7</v>
      </c>
      <c r="Z31" s="7">
        <v>2</v>
      </c>
      <c r="AA31" s="7">
        <v>1</v>
      </c>
      <c r="AB31" s="49">
        <v>461669</v>
      </c>
    </row>
    <row r="32" spans="1:28" ht="18.600000000000001" thickBot="1" x14ac:dyDescent="0.35">
      <c r="A32" s="2"/>
      <c r="Q32" s="2"/>
    </row>
    <row r="33" spans="1:27" ht="15" thickBot="1" x14ac:dyDescent="0.35">
      <c r="A33" s="6" t="s">
        <v>52</v>
      </c>
      <c r="B33" s="6" t="s">
        <v>29</v>
      </c>
      <c r="C33" s="6" t="s">
        <v>30</v>
      </c>
      <c r="D33" s="6" t="s">
        <v>31</v>
      </c>
      <c r="E33" s="6" t="s">
        <v>32</v>
      </c>
      <c r="F33" s="6" t="s">
        <v>33</v>
      </c>
      <c r="G33" s="6" t="s">
        <v>34</v>
      </c>
      <c r="H33" s="6" t="s">
        <v>35</v>
      </c>
      <c r="I33" s="6" t="s">
        <v>36</v>
      </c>
      <c r="J33" s="6" t="s">
        <v>37</v>
      </c>
      <c r="K33" s="6" t="s">
        <v>38</v>
      </c>
      <c r="Q33" s="6" t="s">
        <v>52</v>
      </c>
      <c r="R33" s="6" t="s">
        <v>29</v>
      </c>
      <c r="S33" s="6" t="s">
        <v>30</v>
      </c>
      <c r="T33" s="6" t="s">
        <v>31</v>
      </c>
      <c r="U33" s="6" t="s">
        <v>32</v>
      </c>
      <c r="V33" s="6" t="s">
        <v>33</v>
      </c>
      <c r="W33" s="6" t="s">
        <v>34</v>
      </c>
      <c r="X33" s="6" t="s">
        <v>35</v>
      </c>
      <c r="Y33" s="6" t="s">
        <v>36</v>
      </c>
      <c r="Z33" s="6" t="s">
        <v>37</v>
      </c>
      <c r="AA33" s="6" t="s">
        <v>38</v>
      </c>
    </row>
    <row r="34" spans="1:27" ht="15" thickBot="1" x14ac:dyDescent="0.35">
      <c r="A34" s="6" t="s">
        <v>53</v>
      </c>
      <c r="B34" s="7" t="s">
        <v>182</v>
      </c>
      <c r="C34" s="7" t="s">
        <v>183</v>
      </c>
      <c r="D34" s="7" t="s">
        <v>184</v>
      </c>
      <c r="E34" s="7" t="s">
        <v>185</v>
      </c>
      <c r="F34" s="7" t="s">
        <v>184</v>
      </c>
      <c r="G34" s="7" t="s">
        <v>184</v>
      </c>
      <c r="H34" s="7" t="s">
        <v>183</v>
      </c>
      <c r="I34" s="7" t="s">
        <v>184</v>
      </c>
      <c r="J34" s="7" t="s">
        <v>184</v>
      </c>
      <c r="K34" s="7" t="s">
        <v>184</v>
      </c>
      <c r="Q34" s="6" t="s">
        <v>53</v>
      </c>
      <c r="R34" s="7" t="s">
        <v>66</v>
      </c>
      <c r="S34" s="7" t="s">
        <v>66</v>
      </c>
      <c r="T34" s="7" t="s">
        <v>167</v>
      </c>
      <c r="U34" s="7" t="s">
        <v>66</v>
      </c>
      <c r="V34" s="7" t="s">
        <v>66</v>
      </c>
      <c r="W34" s="7" t="s">
        <v>66</v>
      </c>
      <c r="X34" s="7" t="s">
        <v>66</v>
      </c>
      <c r="Y34" s="7" t="s">
        <v>167</v>
      </c>
      <c r="Z34" s="7" t="s">
        <v>66</v>
      </c>
      <c r="AA34" s="7" t="s">
        <v>66</v>
      </c>
    </row>
    <row r="35" spans="1:27" ht="15" thickBot="1" x14ac:dyDescent="0.35">
      <c r="A35" s="6" t="s">
        <v>62</v>
      </c>
      <c r="B35" s="7" t="s">
        <v>184</v>
      </c>
      <c r="C35" s="7" t="s">
        <v>184</v>
      </c>
      <c r="D35" s="7" t="s">
        <v>184</v>
      </c>
      <c r="E35" s="7" t="s">
        <v>186</v>
      </c>
      <c r="F35" s="7" t="s">
        <v>187</v>
      </c>
      <c r="G35" s="7" t="s">
        <v>184</v>
      </c>
      <c r="H35" s="7" t="s">
        <v>184</v>
      </c>
      <c r="I35" s="7" t="s">
        <v>188</v>
      </c>
      <c r="J35" s="7" t="s">
        <v>186</v>
      </c>
      <c r="K35" s="7" t="s">
        <v>189</v>
      </c>
      <c r="Q35" s="6" t="s">
        <v>62</v>
      </c>
      <c r="R35" s="7" t="s">
        <v>168</v>
      </c>
      <c r="S35" s="7" t="s">
        <v>66</v>
      </c>
      <c r="T35" s="7" t="s">
        <v>169</v>
      </c>
      <c r="U35" s="7" t="s">
        <v>66</v>
      </c>
      <c r="V35" s="7" t="s">
        <v>66</v>
      </c>
      <c r="W35" s="7" t="s">
        <v>168</v>
      </c>
      <c r="X35" s="7" t="s">
        <v>66</v>
      </c>
      <c r="Y35" s="7" t="s">
        <v>170</v>
      </c>
      <c r="Z35" s="7" t="s">
        <v>66</v>
      </c>
      <c r="AA35" s="7" t="s">
        <v>66</v>
      </c>
    </row>
    <row r="36" spans="1:27" ht="15" thickBot="1" x14ac:dyDescent="0.35">
      <c r="A36" s="6" t="s">
        <v>64</v>
      </c>
      <c r="B36" s="7" t="s">
        <v>190</v>
      </c>
      <c r="C36" s="7" t="s">
        <v>184</v>
      </c>
      <c r="D36" s="7" t="s">
        <v>185</v>
      </c>
      <c r="E36" s="7" t="s">
        <v>184</v>
      </c>
      <c r="F36" s="7" t="s">
        <v>184</v>
      </c>
      <c r="G36" s="7" t="s">
        <v>190</v>
      </c>
      <c r="H36" s="7" t="s">
        <v>184</v>
      </c>
      <c r="I36" s="7" t="s">
        <v>182</v>
      </c>
      <c r="J36" s="7" t="s">
        <v>184</v>
      </c>
      <c r="K36" s="7" t="s">
        <v>184</v>
      </c>
      <c r="Q36" s="6" t="s">
        <v>64</v>
      </c>
      <c r="R36" s="7" t="s">
        <v>66</v>
      </c>
      <c r="S36" s="7" t="s">
        <v>171</v>
      </c>
      <c r="T36" s="7" t="s">
        <v>172</v>
      </c>
      <c r="U36" s="7" t="s">
        <v>66</v>
      </c>
      <c r="V36" s="7" t="s">
        <v>173</v>
      </c>
      <c r="W36" s="7" t="s">
        <v>66</v>
      </c>
      <c r="X36" s="7" t="s">
        <v>171</v>
      </c>
      <c r="Y36" s="7" t="s">
        <v>172</v>
      </c>
      <c r="Z36" s="7" t="s">
        <v>66</v>
      </c>
      <c r="AA36" s="7" t="s">
        <v>173</v>
      </c>
    </row>
    <row r="37" spans="1:27" ht="15" thickBot="1" x14ac:dyDescent="0.35">
      <c r="A37" s="6" t="s">
        <v>67</v>
      </c>
      <c r="B37" s="7" t="s">
        <v>191</v>
      </c>
      <c r="C37" s="7" t="s">
        <v>192</v>
      </c>
      <c r="D37" s="7" t="s">
        <v>184</v>
      </c>
      <c r="E37" s="7" t="s">
        <v>193</v>
      </c>
      <c r="F37" s="7" t="s">
        <v>184</v>
      </c>
      <c r="G37" s="7" t="s">
        <v>194</v>
      </c>
      <c r="H37" s="7" t="s">
        <v>195</v>
      </c>
      <c r="I37" s="7" t="s">
        <v>184</v>
      </c>
      <c r="J37" s="7" t="s">
        <v>196</v>
      </c>
      <c r="K37" s="7" t="s">
        <v>188</v>
      </c>
      <c r="Q37" s="6" t="s">
        <v>67</v>
      </c>
      <c r="R37" s="7" t="s">
        <v>174</v>
      </c>
      <c r="S37" s="7" t="s">
        <v>66</v>
      </c>
      <c r="T37" s="7" t="s">
        <v>66</v>
      </c>
      <c r="U37" s="7" t="s">
        <v>175</v>
      </c>
      <c r="V37" s="7" t="s">
        <v>66</v>
      </c>
      <c r="W37" s="7" t="s">
        <v>174</v>
      </c>
      <c r="X37" s="7" t="s">
        <v>66</v>
      </c>
      <c r="Y37" s="7" t="s">
        <v>66</v>
      </c>
      <c r="Z37" s="7" t="s">
        <v>175</v>
      </c>
      <c r="AA37" s="7" t="s">
        <v>66</v>
      </c>
    </row>
    <row r="38" spans="1:27" ht="15" thickBot="1" x14ac:dyDescent="0.35">
      <c r="A38" s="6" t="s">
        <v>68</v>
      </c>
      <c r="B38" s="7" t="s">
        <v>184</v>
      </c>
      <c r="C38" s="7" t="s">
        <v>184</v>
      </c>
      <c r="D38" s="7" t="s">
        <v>197</v>
      </c>
      <c r="E38" s="7" t="s">
        <v>198</v>
      </c>
      <c r="F38" s="7" t="s">
        <v>184</v>
      </c>
      <c r="G38" s="7" t="s">
        <v>184</v>
      </c>
      <c r="H38" s="7" t="s">
        <v>184</v>
      </c>
      <c r="I38" s="7" t="s">
        <v>199</v>
      </c>
      <c r="J38" s="7" t="s">
        <v>184</v>
      </c>
      <c r="K38" s="7" t="s">
        <v>184</v>
      </c>
      <c r="Q38" s="6" t="s">
        <v>68</v>
      </c>
      <c r="R38" s="7" t="s">
        <v>176</v>
      </c>
      <c r="S38" s="7" t="s">
        <v>177</v>
      </c>
      <c r="T38" s="7" t="s">
        <v>66</v>
      </c>
      <c r="U38" s="7" t="s">
        <v>66</v>
      </c>
      <c r="V38" s="7" t="s">
        <v>66</v>
      </c>
      <c r="W38" s="7" t="s">
        <v>178</v>
      </c>
      <c r="X38" s="7" t="s">
        <v>177</v>
      </c>
      <c r="Y38" s="7" t="s">
        <v>66</v>
      </c>
      <c r="Z38" s="7" t="s">
        <v>66</v>
      </c>
      <c r="AA38" s="7" t="s">
        <v>66</v>
      </c>
    </row>
    <row r="39" spans="1:27" ht="15" thickBot="1" x14ac:dyDescent="0.35">
      <c r="A39" s="6" t="s">
        <v>69</v>
      </c>
      <c r="B39" s="7" t="s">
        <v>184</v>
      </c>
      <c r="C39" s="7" t="s">
        <v>184</v>
      </c>
      <c r="D39" s="7" t="s">
        <v>184</v>
      </c>
      <c r="E39" s="7" t="s">
        <v>184</v>
      </c>
      <c r="F39" s="7" t="s">
        <v>184</v>
      </c>
      <c r="G39" s="7" t="s">
        <v>184</v>
      </c>
      <c r="H39" s="7" t="s">
        <v>184</v>
      </c>
      <c r="I39" s="7" t="s">
        <v>184</v>
      </c>
      <c r="J39" s="7" t="s">
        <v>184</v>
      </c>
      <c r="K39" s="7" t="s">
        <v>184</v>
      </c>
      <c r="Q39" s="6" t="s">
        <v>69</v>
      </c>
      <c r="R39" s="7" t="s">
        <v>66</v>
      </c>
      <c r="S39" s="7" t="s">
        <v>66</v>
      </c>
      <c r="T39" s="7" t="s">
        <v>66</v>
      </c>
      <c r="U39" s="7" t="s">
        <v>66</v>
      </c>
      <c r="V39" s="7" t="s">
        <v>66</v>
      </c>
      <c r="W39" s="7" t="s">
        <v>66</v>
      </c>
      <c r="X39" s="7" t="s">
        <v>66</v>
      </c>
      <c r="Y39" s="7" t="s">
        <v>66</v>
      </c>
      <c r="Z39" s="7" t="s">
        <v>66</v>
      </c>
      <c r="AA39" s="7" t="s">
        <v>66</v>
      </c>
    </row>
    <row r="40" spans="1:27" ht="15" thickBot="1" x14ac:dyDescent="0.35">
      <c r="A40" s="6" t="s">
        <v>70</v>
      </c>
      <c r="B40" s="7" t="s">
        <v>184</v>
      </c>
      <c r="C40" s="7" t="s">
        <v>184</v>
      </c>
      <c r="D40" s="7" t="s">
        <v>184</v>
      </c>
      <c r="E40" s="7" t="s">
        <v>184</v>
      </c>
      <c r="F40" s="7" t="s">
        <v>184</v>
      </c>
      <c r="G40" s="7" t="s">
        <v>184</v>
      </c>
      <c r="H40" s="7" t="s">
        <v>184</v>
      </c>
      <c r="I40" s="7" t="s">
        <v>184</v>
      </c>
      <c r="J40" s="7" t="s">
        <v>184</v>
      </c>
      <c r="K40" s="7" t="s">
        <v>184</v>
      </c>
      <c r="Q40" s="6" t="s">
        <v>70</v>
      </c>
      <c r="R40" s="7" t="s">
        <v>66</v>
      </c>
      <c r="S40" s="7" t="s">
        <v>66</v>
      </c>
      <c r="T40" s="7" t="s">
        <v>66</v>
      </c>
      <c r="U40" s="7" t="s">
        <v>66</v>
      </c>
      <c r="V40" s="7" t="s">
        <v>66</v>
      </c>
      <c r="W40" s="7" t="s">
        <v>66</v>
      </c>
      <c r="X40" s="7" t="s">
        <v>66</v>
      </c>
      <c r="Y40" s="7" t="s">
        <v>66</v>
      </c>
      <c r="Z40" s="7" t="s">
        <v>66</v>
      </c>
      <c r="AA40" s="7" t="s">
        <v>66</v>
      </c>
    </row>
    <row r="41" spans="1:27" ht="15" thickBot="1" x14ac:dyDescent="0.35">
      <c r="A41" s="6" t="s">
        <v>71</v>
      </c>
      <c r="B41" s="7" t="s">
        <v>184</v>
      </c>
      <c r="C41" s="7" t="s">
        <v>184</v>
      </c>
      <c r="D41" s="7" t="s">
        <v>184</v>
      </c>
      <c r="E41" s="7" t="s">
        <v>184</v>
      </c>
      <c r="F41" s="7" t="s">
        <v>184</v>
      </c>
      <c r="G41" s="7" t="s">
        <v>184</v>
      </c>
      <c r="H41" s="7" t="s">
        <v>184</v>
      </c>
      <c r="I41" s="7" t="s">
        <v>184</v>
      </c>
      <c r="J41" s="7" t="s">
        <v>184</v>
      </c>
      <c r="K41" s="7" t="s">
        <v>184</v>
      </c>
      <c r="Q41" s="6" t="s">
        <v>71</v>
      </c>
      <c r="R41" s="7" t="s">
        <v>66</v>
      </c>
      <c r="S41" s="7" t="s">
        <v>66</v>
      </c>
      <c r="T41" s="7" t="s">
        <v>66</v>
      </c>
      <c r="U41" s="7" t="s">
        <v>66</v>
      </c>
      <c r="V41" s="7" t="s">
        <v>66</v>
      </c>
      <c r="W41" s="7" t="s">
        <v>66</v>
      </c>
      <c r="X41" s="7" t="s">
        <v>66</v>
      </c>
      <c r="Y41" s="7" t="s">
        <v>66</v>
      </c>
      <c r="Z41" s="7" t="s">
        <v>66</v>
      </c>
      <c r="AA41" s="7" t="s">
        <v>66</v>
      </c>
    </row>
    <row r="42" spans="1:27" ht="15" thickBot="1" x14ac:dyDescent="0.35">
      <c r="A42" s="6" t="s">
        <v>72</v>
      </c>
      <c r="B42" s="7" t="s">
        <v>184</v>
      </c>
      <c r="C42" s="7" t="s">
        <v>184</v>
      </c>
      <c r="D42" s="7" t="s">
        <v>184</v>
      </c>
      <c r="E42" s="7" t="s">
        <v>184</v>
      </c>
      <c r="F42" s="7" t="s">
        <v>184</v>
      </c>
      <c r="G42" s="7" t="s">
        <v>184</v>
      </c>
      <c r="H42" s="7" t="s">
        <v>184</v>
      </c>
      <c r="I42" s="7" t="s">
        <v>184</v>
      </c>
      <c r="J42" s="7" t="s">
        <v>184</v>
      </c>
      <c r="K42" s="7" t="s">
        <v>184</v>
      </c>
      <c r="Q42" s="6" t="s">
        <v>72</v>
      </c>
      <c r="R42" s="7" t="s">
        <v>66</v>
      </c>
      <c r="S42" s="7" t="s">
        <v>66</v>
      </c>
      <c r="T42" s="7" t="s">
        <v>66</v>
      </c>
      <c r="U42" s="7" t="s">
        <v>66</v>
      </c>
      <c r="V42" s="7" t="s">
        <v>66</v>
      </c>
      <c r="W42" s="7" t="s">
        <v>66</v>
      </c>
      <c r="X42" s="7" t="s">
        <v>66</v>
      </c>
      <c r="Y42" s="7" t="s">
        <v>66</v>
      </c>
      <c r="Z42" s="7" t="s">
        <v>66</v>
      </c>
      <c r="AA42" s="7" t="s">
        <v>66</v>
      </c>
    </row>
    <row r="43" spans="1:27" ht="15" thickBot="1" x14ac:dyDescent="0.35">
      <c r="A43" s="6" t="s">
        <v>73</v>
      </c>
      <c r="B43" s="7" t="s">
        <v>184</v>
      </c>
      <c r="C43" s="7" t="s">
        <v>184</v>
      </c>
      <c r="D43" s="7" t="s">
        <v>184</v>
      </c>
      <c r="E43" s="7" t="s">
        <v>184</v>
      </c>
      <c r="F43" s="7" t="s">
        <v>184</v>
      </c>
      <c r="G43" s="7" t="s">
        <v>184</v>
      </c>
      <c r="H43" s="7" t="s">
        <v>184</v>
      </c>
      <c r="I43" s="7" t="s">
        <v>184</v>
      </c>
      <c r="J43" s="7" t="s">
        <v>184</v>
      </c>
      <c r="K43" s="7" t="s">
        <v>184</v>
      </c>
      <c r="Q43" s="6" t="s">
        <v>73</v>
      </c>
      <c r="R43" s="7" t="s">
        <v>66</v>
      </c>
      <c r="S43" s="7" t="s">
        <v>66</v>
      </c>
      <c r="T43" s="7" t="s">
        <v>66</v>
      </c>
      <c r="U43" s="7" t="s">
        <v>66</v>
      </c>
      <c r="V43" s="7" t="s">
        <v>66</v>
      </c>
      <c r="W43" s="7" t="s">
        <v>66</v>
      </c>
      <c r="X43" s="7" t="s">
        <v>66</v>
      </c>
      <c r="Y43" s="7" t="s">
        <v>66</v>
      </c>
      <c r="Z43" s="7" t="s">
        <v>66</v>
      </c>
      <c r="AA43" s="7" t="s">
        <v>66</v>
      </c>
    </row>
    <row r="44" spans="1:27" ht="15" thickBot="1" x14ac:dyDescent="0.35">
      <c r="A44" s="6" t="s">
        <v>74</v>
      </c>
      <c r="B44" s="7" t="s">
        <v>184</v>
      </c>
      <c r="C44" s="7" t="s">
        <v>184</v>
      </c>
      <c r="D44" s="7" t="s">
        <v>184</v>
      </c>
      <c r="E44" s="7" t="s">
        <v>184</v>
      </c>
      <c r="F44" s="7" t="s">
        <v>184</v>
      </c>
      <c r="G44" s="7" t="s">
        <v>184</v>
      </c>
      <c r="H44" s="7" t="s">
        <v>184</v>
      </c>
      <c r="I44" s="7" t="s">
        <v>184</v>
      </c>
      <c r="J44" s="7" t="s">
        <v>184</v>
      </c>
      <c r="K44" s="7" t="s">
        <v>184</v>
      </c>
      <c r="Q44" s="6" t="s">
        <v>74</v>
      </c>
      <c r="R44" s="7" t="s">
        <v>66</v>
      </c>
      <c r="S44" s="7" t="s">
        <v>66</v>
      </c>
      <c r="T44" s="7" t="s">
        <v>66</v>
      </c>
      <c r="U44" s="7" t="s">
        <v>66</v>
      </c>
      <c r="V44" s="7" t="s">
        <v>66</v>
      </c>
      <c r="W44" s="7" t="s">
        <v>66</v>
      </c>
      <c r="X44" s="7" t="s">
        <v>66</v>
      </c>
      <c r="Y44" s="7" t="s">
        <v>66</v>
      </c>
      <c r="Z44" s="7" t="s">
        <v>66</v>
      </c>
      <c r="AA44" s="7" t="s">
        <v>66</v>
      </c>
    </row>
    <row r="45" spans="1:27" ht="15" thickBot="1" x14ac:dyDescent="0.35">
      <c r="A45" s="6" t="s">
        <v>75</v>
      </c>
      <c r="B45" s="7" t="s">
        <v>184</v>
      </c>
      <c r="C45" s="7" t="s">
        <v>184</v>
      </c>
      <c r="D45" s="7" t="s">
        <v>184</v>
      </c>
      <c r="E45" s="7" t="s">
        <v>184</v>
      </c>
      <c r="F45" s="7" t="s">
        <v>184</v>
      </c>
      <c r="G45" s="7" t="s">
        <v>184</v>
      </c>
      <c r="H45" s="7" t="s">
        <v>184</v>
      </c>
      <c r="I45" s="7" t="s">
        <v>184</v>
      </c>
      <c r="J45" s="7" t="s">
        <v>184</v>
      </c>
      <c r="K45" s="7" t="s">
        <v>184</v>
      </c>
      <c r="Q45" s="6" t="s">
        <v>75</v>
      </c>
      <c r="R45" s="7" t="s">
        <v>66</v>
      </c>
      <c r="S45" s="7" t="s">
        <v>66</v>
      </c>
      <c r="T45" s="7" t="s">
        <v>66</v>
      </c>
      <c r="U45" s="7" t="s">
        <v>66</v>
      </c>
      <c r="V45" s="7" t="s">
        <v>66</v>
      </c>
      <c r="W45" s="7" t="s">
        <v>66</v>
      </c>
      <c r="X45" s="7" t="s">
        <v>66</v>
      </c>
      <c r="Y45" s="7" t="s">
        <v>66</v>
      </c>
      <c r="Z45" s="7" t="s">
        <v>66</v>
      </c>
      <c r="AA45" s="7" t="s">
        <v>66</v>
      </c>
    </row>
    <row r="46" spans="1:27" ht="18.600000000000001" thickBot="1" x14ac:dyDescent="0.35">
      <c r="A46" s="2"/>
      <c r="Q46" s="2"/>
    </row>
    <row r="47" spans="1:27" ht="15" thickBot="1" x14ac:dyDescent="0.35">
      <c r="A47" s="6" t="s">
        <v>88</v>
      </c>
      <c r="B47" s="6" t="s">
        <v>29</v>
      </c>
      <c r="C47" s="6" t="s">
        <v>30</v>
      </c>
      <c r="D47" s="6" t="s">
        <v>31</v>
      </c>
      <c r="E47" s="6" t="s">
        <v>32</v>
      </c>
      <c r="F47" s="6" t="s">
        <v>33</v>
      </c>
      <c r="G47" s="6" t="s">
        <v>34</v>
      </c>
      <c r="H47" s="6" t="s">
        <v>35</v>
      </c>
      <c r="I47" s="6" t="s">
        <v>36</v>
      </c>
      <c r="J47" s="6" t="s">
        <v>37</v>
      </c>
      <c r="K47" s="6" t="s">
        <v>38</v>
      </c>
      <c r="Q47" s="6" t="s">
        <v>88</v>
      </c>
      <c r="R47" s="6" t="s">
        <v>29</v>
      </c>
      <c r="S47" s="6" t="s">
        <v>30</v>
      </c>
      <c r="T47" s="6" t="s">
        <v>31</v>
      </c>
      <c r="U47" s="6" t="s">
        <v>32</v>
      </c>
      <c r="V47" s="6" t="s">
        <v>33</v>
      </c>
      <c r="W47" s="6" t="s">
        <v>34</v>
      </c>
      <c r="X47" s="6" t="s">
        <v>35</v>
      </c>
      <c r="Y47" s="6" t="s">
        <v>36</v>
      </c>
      <c r="Z47" s="6" t="s">
        <v>37</v>
      </c>
      <c r="AA47" s="6" t="s">
        <v>38</v>
      </c>
    </row>
    <row r="48" spans="1:27" ht="15" thickBot="1" x14ac:dyDescent="0.35">
      <c r="A48" s="6" t="s">
        <v>53</v>
      </c>
      <c r="B48" s="7">
        <v>18</v>
      </c>
      <c r="C48" s="7">
        <v>47</v>
      </c>
      <c r="D48" s="7">
        <v>0</v>
      </c>
      <c r="E48" s="7">
        <v>53</v>
      </c>
      <c r="F48" s="7">
        <v>0</v>
      </c>
      <c r="G48" s="7">
        <v>0</v>
      </c>
      <c r="H48" s="7">
        <v>47</v>
      </c>
      <c r="I48" s="7">
        <v>0</v>
      </c>
      <c r="J48" s="7">
        <v>0</v>
      </c>
      <c r="K48" s="7">
        <v>0</v>
      </c>
      <c r="Q48" s="6" t="s">
        <v>53</v>
      </c>
      <c r="R48" s="7">
        <v>0</v>
      </c>
      <c r="S48" s="7">
        <v>0</v>
      </c>
      <c r="T48" s="7">
        <v>342829</v>
      </c>
      <c r="U48" s="7">
        <v>0</v>
      </c>
      <c r="V48" s="7">
        <v>0</v>
      </c>
      <c r="W48" s="7">
        <v>0</v>
      </c>
      <c r="X48" s="7">
        <v>0</v>
      </c>
      <c r="Y48" s="7">
        <v>342829</v>
      </c>
      <c r="Z48" s="7">
        <v>0</v>
      </c>
      <c r="AA48" s="7">
        <v>0</v>
      </c>
    </row>
    <row r="49" spans="1:31" ht="15" thickBot="1" x14ac:dyDescent="0.35">
      <c r="A49" s="6" t="s">
        <v>62</v>
      </c>
      <c r="B49" s="7">
        <v>0</v>
      </c>
      <c r="C49" s="7">
        <v>0</v>
      </c>
      <c r="D49" s="7">
        <v>0</v>
      </c>
      <c r="E49" s="7">
        <v>22</v>
      </c>
      <c r="F49" s="7">
        <v>355</v>
      </c>
      <c r="G49" s="7">
        <v>0</v>
      </c>
      <c r="H49" s="7">
        <v>0</v>
      </c>
      <c r="I49" s="7">
        <v>35</v>
      </c>
      <c r="J49" s="7">
        <v>22</v>
      </c>
      <c r="K49" s="7">
        <v>320</v>
      </c>
      <c r="Q49" s="6" t="s">
        <v>62</v>
      </c>
      <c r="R49" s="7">
        <v>461669</v>
      </c>
      <c r="S49" s="7">
        <v>0</v>
      </c>
      <c r="T49" s="7">
        <v>76745</v>
      </c>
      <c r="U49" s="7">
        <v>0</v>
      </c>
      <c r="V49" s="7">
        <v>0</v>
      </c>
      <c r="W49" s="7">
        <v>461669</v>
      </c>
      <c r="X49" s="7">
        <v>0</v>
      </c>
      <c r="Y49" s="7">
        <v>27002</v>
      </c>
      <c r="Z49" s="7">
        <v>0</v>
      </c>
      <c r="AA49" s="7">
        <v>0</v>
      </c>
    </row>
    <row r="50" spans="1:31" ht="15" thickBot="1" x14ac:dyDescent="0.35">
      <c r="A50" s="6" t="s">
        <v>64</v>
      </c>
      <c r="B50" s="7">
        <v>459</v>
      </c>
      <c r="C50" s="7">
        <v>0</v>
      </c>
      <c r="D50" s="7">
        <v>53</v>
      </c>
      <c r="E50" s="7">
        <v>0</v>
      </c>
      <c r="F50" s="7">
        <v>0</v>
      </c>
      <c r="G50" s="7">
        <v>459</v>
      </c>
      <c r="H50" s="7">
        <v>0</v>
      </c>
      <c r="I50" s="7">
        <v>18</v>
      </c>
      <c r="J50" s="7">
        <v>0</v>
      </c>
      <c r="K50" s="7">
        <v>0</v>
      </c>
      <c r="Q50" s="6" t="s">
        <v>64</v>
      </c>
      <c r="R50" s="7">
        <v>0</v>
      </c>
      <c r="S50" s="7">
        <v>136417</v>
      </c>
      <c r="T50" s="7">
        <v>263098</v>
      </c>
      <c r="U50" s="7">
        <v>0</v>
      </c>
      <c r="V50" s="7">
        <v>528896</v>
      </c>
      <c r="W50" s="7">
        <v>0</v>
      </c>
      <c r="X50" s="7">
        <v>136417</v>
      </c>
      <c r="Y50" s="7">
        <v>263098</v>
      </c>
      <c r="Z50" s="7">
        <v>0</v>
      </c>
      <c r="AA50" s="7">
        <v>528896</v>
      </c>
    </row>
    <row r="51" spans="1:31" ht="15" thickBot="1" x14ac:dyDescent="0.35">
      <c r="A51" s="6" t="s">
        <v>67</v>
      </c>
      <c r="B51" s="7">
        <v>259</v>
      </c>
      <c r="C51" s="7">
        <v>298</v>
      </c>
      <c r="D51" s="7">
        <v>0</v>
      </c>
      <c r="E51" s="7">
        <v>54</v>
      </c>
      <c r="F51" s="7">
        <v>0</v>
      </c>
      <c r="G51" s="7">
        <v>294</v>
      </c>
      <c r="H51" s="7">
        <v>455</v>
      </c>
      <c r="I51" s="7">
        <v>0</v>
      </c>
      <c r="J51" s="7">
        <v>89</v>
      </c>
      <c r="K51" s="7">
        <v>35</v>
      </c>
      <c r="Q51" s="6" t="s">
        <v>67</v>
      </c>
      <c r="R51" s="7">
        <v>117917</v>
      </c>
      <c r="S51" s="7">
        <v>0</v>
      </c>
      <c r="T51" s="7">
        <v>0</v>
      </c>
      <c r="U51" s="7">
        <v>388894</v>
      </c>
      <c r="V51" s="7">
        <v>0</v>
      </c>
      <c r="W51" s="7">
        <v>117917</v>
      </c>
      <c r="X51" s="7">
        <v>0</v>
      </c>
      <c r="Y51" s="7">
        <v>0</v>
      </c>
      <c r="Z51" s="7">
        <v>388894</v>
      </c>
      <c r="AA51" s="7">
        <v>0</v>
      </c>
    </row>
    <row r="52" spans="1:31" ht="15" thickBot="1" x14ac:dyDescent="0.35">
      <c r="A52" s="6" t="s">
        <v>68</v>
      </c>
      <c r="B52" s="7">
        <v>0</v>
      </c>
      <c r="C52" s="7">
        <v>0</v>
      </c>
      <c r="D52" s="7">
        <v>212</v>
      </c>
      <c r="E52" s="7">
        <v>122</v>
      </c>
      <c r="F52" s="7">
        <v>0</v>
      </c>
      <c r="G52" s="7">
        <v>0</v>
      </c>
      <c r="H52" s="7">
        <v>0</v>
      </c>
      <c r="I52" s="7">
        <v>90</v>
      </c>
      <c r="J52" s="7">
        <v>0</v>
      </c>
      <c r="K52" s="7">
        <v>0</v>
      </c>
      <c r="Q52" s="6" t="s">
        <v>68</v>
      </c>
      <c r="R52" s="7">
        <v>251758</v>
      </c>
      <c r="S52" s="7">
        <v>102197</v>
      </c>
      <c r="T52" s="7">
        <v>0</v>
      </c>
      <c r="U52" s="7">
        <v>0</v>
      </c>
      <c r="V52" s="7">
        <v>0</v>
      </c>
      <c r="W52" s="7">
        <v>301501</v>
      </c>
      <c r="X52" s="7">
        <v>102197</v>
      </c>
      <c r="Y52" s="7">
        <v>0</v>
      </c>
      <c r="Z52" s="7">
        <v>0</v>
      </c>
      <c r="AA52" s="7">
        <v>0</v>
      </c>
    </row>
    <row r="53" spans="1:31" ht="15" thickBot="1" x14ac:dyDescent="0.35">
      <c r="A53" s="6" t="s">
        <v>69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Q53" s="6" t="s">
        <v>69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</row>
    <row r="54" spans="1:31" ht="15" thickBot="1" x14ac:dyDescent="0.35">
      <c r="A54" s="6" t="s">
        <v>70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Q54" s="6" t="s">
        <v>70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</row>
    <row r="55" spans="1:31" ht="15" thickBot="1" x14ac:dyDescent="0.35">
      <c r="A55" s="6" t="s">
        <v>71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Q55" s="6" t="s">
        <v>71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</row>
    <row r="56" spans="1:31" ht="15" thickBot="1" x14ac:dyDescent="0.35">
      <c r="A56" s="6" t="s">
        <v>72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Q56" s="6" t="s">
        <v>72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</row>
    <row r="57" spans="1:31" ht="15" thickBot="1" x14ac:dyDescent="0.35">
      <c r="A57" s="6" t="s">
        <v>73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Q57" s="6" t="s">
        <v>73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</row>
    <row r="58" spans="1:31" ht="15" thickBot="1" x14ac:dyDescent="0.35">
      <c r="A58" s="6" t="s">
        <v>74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Q58" s="6" t="s">
        <v>74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</row>
    <row r="59" spans="1:31" ht="15" thickBot="1" x14ac:dyDescent="0.35">
      <c r="A59" s="6" t="s">
        <v>75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Q59" s="6" t="s">
        <v>75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</row>
    <row r="60" spans="1:31" ht="18.600000000000001" thickBot="1" x14ac:dyDescent="0.35">
      <c r="A60" s="2"/>
      <c r="M60">
        <f>CORREL(L62:L85,M62:M85)</f>
        <v>1.0000000000000002</v>
      </c>
      <c r="Q60" s="2"/>
      <c r="AD60">
        <f>CORREL(AC62:AC85,AD62:AD85)</f>
        <v>0.58781569349077323</v>
      </c>
    </row>
    <row r="61" spans="1:31" ht="15" thickBot="1" x14ac:dyDescent="0.35">
      <c r="A61" s="6" t="s">
        <v>179</v>
      </c>
      <c r="B61" s="6" t="s">
        <v>29</v>
      </c>
      <c r="C61" s="6" t="s">
        <v>30</v>
      </c>
      <c r="D61" s="6" t="s">
        <v>31</v>
      </c>
      <c r="E61" s="6" t="s">
        <v>32</v>
      </c>
      <c r="F61" s="6" t="s">
        <v>33</v>
      </c>
      <c r="G61" s="6" t="s">
        <v>34</v>
      </c>
      <c r="H61" s="6" t="s">
        <v>35</v>
      </c>
      <c r="I61" s="6" t="s">
        <v>36</v>
      </c>
      <c r="J61" s="6" t="s">
        <v>37</v>
      </c>
      <c r="K61" s="6" t="s">
        <v>38</v>
      </c>
      <c r="L61" s="6" t="s">
        <v>90</v>
      </c>
      <c r="M61" s="6" t="s">
        <v>91</v>
      </c>
      <c r="N61" s="6" t="s">
        <v>92</v>
      </c>
      <c r="O61" s="6" t="s">
        <v>93</v>
      </c>
      <c r="Q61" s="6" t="s">
        <v>179</v>
      </c>
      <c r="R61" s="6" t="s">
        <v>29</v>
      </c>
      <c r="S61" s="6" t="s">
        <v>30</v>
      </c>
      <c r="T61" s="6" t="s">
        <v>31</v>
      </c>
      <c r="U61" s="6" t="s">
        <v>32</v>
      </c>
      <c r="V61" s="6" t="s">
        <v>33</v>
      </c>
      <c r="W61" s="6" t="s">
        <v>34</v>
      </c>
      <c r="X61" s="6" t="s">
        <v>35</v>
      </c>
      <c r="Y61" s="6" t="s">
        <v>36</v>
      </c>
      <c r="Z61" s="6" t="s">
        <v>37</v>
      </c>
      <c r="AA61" s="6" t="s">
        <v>38</v>
      </c>
      <c r="AB61" s="6" t="s">
        <v>90</v>
      </c>
      <c r="AC61" s="6" t="s">
        <v>91</v>
      </c>
      <c r="AD61" s="6" t="s">
        <v>92</v>
      </c>
      <c r="AE61" s="6" t="s">
        <v>93</v>
      </c>
    </row>
    <row r="62" spans="1:31" ht="15" thickBot="1" x14ac:dyDescent="0.35">
      <c r="A62" s="6" t="s">
        <v>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455</v>
      </c>
      <c r="I62" s="7">
        <v>18</v>
      </c>
      <c r="J62" s="7">
        <v>0</v>
      </c>
      <c r="K62" s="7">
        <v>0</v>
      </c>
      <c r="L62" s="7">
        <v>473</v>
      </c>
      <c r="M62" s="7">
        <v>473</v>
      </c>
      <c r="N62" s="7">
        <v>0</v>
      </c>
      <c r="O62" s="7">
        <v>0</v>
      </c>
      <c r="Q62" s="6" t="s">
        <v>1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301501</v>
      </c>
      <c r="X62" s="7">
        <v>0</v>
      </c>
      <c r="Y62" s="7">
        <v>263098</v>
      </c>
      <c r="Z62" s="7">
        <v>0</v>
      </c>
      <c r="AA62" s="7">
        <v>0</v>
      </c>
      <c r="AB62" s="7">
        <v>564599</v>
      </c>
      <c r="AC62" s="7">
        <v>514856</v>
      </c>
      <c r="AD62" s="7">
        <v>-49743</v>
      </c>
      <c r="AE62" s="7">
        <v>-9.66</v>
      </c>
    </row>
    <row r="63" spans="1:31" ht="15" thickBot="1" x14ac:dyDescent="0.35">
      <c r="A63" s="6" t="s">
        <v>2</v>
      </c>
      <c r="B63" s="7">
        <v>0</v>
      </c>
      <c r="C63" s="7">
        <v>0</v>
      </c>
      <c r="D63" s="7">
        <v>0</v>
      </c>
      <c r="E63" s="7">
        <v>122</v>
      </c>
      <c r="F63" s="7">
        <v>0</v>
      </c>
      <c r="G63" s="7">
        <v>0</v>
      </c>
      <c r="H63" s="7">
        <v>0</v>
      </c>
      <c r="I63" s="7">
        <v>90</v>
      </c>
      <c r="J63" s="7">
        <v>0</v>
      </c>
      <c r="K63" s="7">
        <v>0</v>
      </c>
      <c r="L63" s="7">
        <v>212</v>
      </c>
      <c r="M63" s="7">
        <v>212</v>
      </c>
      <c r="N63" s="7">
        <v>0</v>
      </c>
      <c r="O63" s="7">
        <v>0</v>
      </c>
      <c r="Q63" s="6" t="s">
        <v>2</v>
      </c>
      <c r="R63" s="7">
        <v>0</v>
      </c>
      <c r="S63" s="7">
        <v>136417</v>
      </c>
      <c r="T63" s="7">
        <v>0</v>
      </c>
      <c r="U63" s="7">
        <v>0</v>
      </c>
      <c r="V63" s="7">
        <v>0</v>
      </c>
      <c r="W63" s="7">
        <v>461669</v>
      </c>
      <c r="X63" s="7">
        <v>0</v>
      </c>
      <c r="Y63" s="7">
        <v>0</v>
      </c>
      <c r="Z63" s="7">
        <v>0</v>
      </c>
      <c r="AA63" s="7">
        <v>0</v>
      </c>
      <c r="AB63" s="7">
        <v>598086</v>
      </c>
      <c r="AC63" s="7">
        <v>598086</v>
      </c>
      <c r="AD63" s="7">
        <v>0</v>
      </c>
      <c r="AE63" s="7">
        <v>0</v>
      </c>
    </row>
    <row r="64" spans="1:31" ht="15" thickBot="1" x14ac:dyDescent="0.35">
      <c r="A64" s="6" t="s">
        <v>3</v>
      </c>
      <c r="B64" s="7">
        <v>459</v>
      </c>
      <c r="C64" s="7">
        <v>0</v>
      </c>
      <c r="D64" s="7">
        <v>0</v>
      </c>
      <c r="E64" s="7">
        <v>54</v>
      </c>
      <c r="F64" s="7">
        <v>355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868</v>
      </c>
      <c r="M64" s="7">
        <v>868</v>
      </c>
      <c r="N64" s="7">
        <v>0</v>
      </c>
      <c r="O64" s="7">
        <v>0</v>
      </c>
      <c r="Q64" s="6" t="s">
        <v>3</v>
      </c>
      <c r="R64" s="7">
        <v>0</v>
      </c>
      <c r="S64" s="7">
        <v>0</v>
      </c>
      <c r="T64" s="7">
        <v>0</v>
      </c>
      <c r="U64" s="7">
        <v>388894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388894</v>
      </c>
      <c r="AC64" s="7">
        <v>388894</v>
      </c>
      <c r="AD64" s="7">
        <v>0</v>
      </c>
      <c r="AE64" s="7">
        <v>0</v>
      </c>
    </row>
    <row r="65" spans="1:31" ht="15" thickBot="1" x14ac:dyDescent="0.35">
      <c r="A65" s="6" t="s">
        <v>4</v>
      </c>
      <c r="B65" s="7">
        <v>18</v>
      </c>
      <c r="C65" s="7">
        <v>0</v>
      </c>
      <c r="D65" s="7">
        <v>53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71</v>
      </c>
      <c r="M65" s="7">
        <v>71</v>
      </c>
      <c r="N65" s="7">
        <v>0</v>
      </c>
      <c r="O65" s="7">
        <v>0</v>
      </c>
      <c r="Q65" s="6" t="s">
        <v>4</v>
      </c>
      <c r="R65" s="7">
        <v>0</v>
      </c>
      <c r="S65" s="7">
        <v>0</v>
      </c>
      <c r="T65" s="7">
        <v>263098</v>
      </c>
      <c r="U65" s="7">
        <v>0</v>
      </c>
      <c r="V65" s="7">
        <v>528896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791994</v>
      </c>
      <c r="AC65" s="7">
        <v>791994</v>
      </c>
      <c r="AD65" s="7">
        <v>0</v>
      </c>
      <c r="AE65" s="7">
        <v>0</v>
      </c>
    </row>
    <row r="66" spans="1:31" ht="15" thickBot="1" x14ac:dyDescent="0.35">
      <c r="A66" s="6" t="s">
        <v>5</v>
      </c>
      <c r="B66" s="7">
        <v>0</v>
      </c>
      <c r="C66" s="7">
        <v>0</v>
      </c>
      <c r="D66" s="7">
        <v>0</v>
      </c>
      <c r="E66" s="7">
        <v>53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320</v>
      </c>
      <c r="L66" s="7">
        <v>373</v>
      </c>
      <c r="M66" s="7">
        <v>373</v>
      </c>
      <c r="N66" s="7">
        <v>0</v>
      </c>
      <c r="O66" s="7">
        <v>0</v>
      </c>
      <c r="Q66" s="6" t="s">
        <v>5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342829</v>
      </c>
      <c r="Z66" s="7">
        <v>0</v>
      </c>
      <c r="AA66" s="7">
        <v>0</v>
      </c>
      <c r="AB66" s="7">
        <v>342829</v>
      </c>
      <c r="AC66" s="7">
        <v>81189</v>
      </c>
      <c r="AD66" s="7">
        <v>-261640</v>
      </c>
      <c r="AE66" s="7">
        <v>-322.26</v>
      </c>
    </row>
    <row r="67" spans="1:31" ht="15" thickBot="1" x14ac:dyDescent="0.35">
      <c r="A67" s="6" t="s">
        <v>6</v>
      </c>
      <c r="B67" s="7">
        <v>259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35</v>
      </c>
      <c r="L67" s="7">
        <v>294</v>
      </c>
      <c r="M67" s="7">
        <v>294</v>
      </c>
      <c r="N67" s="7">
        <v>0</v>
      </c>
      <c r="O67" s="7">
        <v>0</v>
      </c>
      <c r="Q67" s="6" t="s">
        <v>6</v>
      </c>
      <c r="R67" s="7">
        <v>117917</v>
      </c>
      <c r="S67" s="7">
        <v>102197</v>
      </c>
      <c r="T67" s="7">
        <v>342829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562943</v>
      </c>
      <c r="AC67" s="7">
        <v>824583</v>
      </c>
      <c r="AD67" s="7">
        <v>261640</v>
      </c>
      <c r="AE67" s="7">
        <v>31.73</v>
      </c>
    </row>
    <row r="68" spans="1:31" ht="15" thickBot="1" x14ac:dyDescent="0.35">
      <c r="A68" s="6" t="s">
        <v>7</v>
      </c>
      <c r="B68" s="7">
        <v>0</v>
      </c>
      <c r="C68" s="7">
        <v>298</v>
      </c>
      <c r="D68" s="7">
        <v>212</v>
      </c>
      <c r="E68" s="7">
        <v>0</v>
      </c>
      <c r="F68" s="7">
        <v>0</v>
      </c>
      <c r="G68" s="7">
        <v>294</v>
      </c>
      <c r="H68" s="7">
        <v>0</v>
      </c>
      <c r="I68" s="7">
        <v>0</v>
      </c>
      <c r="J68" s="7">
        <v>0</v>
      </c>
      <c r="K68" s="7">
        <v>0</v>
      </c>
      <c r="L68" s="7">
        <v>804</v>
      </c>
      <c r="M68" s="7">
        <v>804</v>
      </c>
      <c r="N68" s="7">
        <v>0</v>
      </c>
      <c r="O68" s="7">
        <v>0</v>
      </c>
      <c r="Q68" s="6" t="s">
        <v>7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117917</v>
      </c>
      <c r="X68" s="7">
        <v>0</v>
      </c>
      <c r="Y68" s="7">
        <v>0</v>
      </c>
      <c r="Z68" s="7">
        <v>0</v>
      </c>
      <c r="AA68" s="7">
        <v>0</v>
      </c>
      <c r="AB68" s="7">
        <v>117917</v>
      </c>
      <c r="AC68" s="7">
        <v>117917</v>
      </c>
      <c r="AD68" s="7">
        <v>0</v>
      </c>
      <c r="AE68" s="7">
        <v>0</v>
      </c>
    </row>
    <row r="69" spans="1:31" ht="15" thickBot="1" x14ac:dyDescent="0.35">
      <c r="A69" s="6" t="s">
        <v>8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22</v>
      </c>
      <c r="K69" s="7">
        <v>0</v>
      </c>
      <c r="L69" s="7">
        <v>22</v>
      </c>
      <c r="M69" s="7">
        <v>22</v>
      </c>
      <c r="N69" s="7">
        <v>0</v>
      </c>
      <c r="O69" s="7">
        <v>0</v>
      </c>
      <c r="Q69" s="6" t="s">
        <v>8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136417</v>
      </c>
      <c r="Y69" s="7">
        <v>0</v>
      </c>
      <c r="Z69" s="7">
        <v>0</v>
      </c>
      <c r="AA69" s="7">
        <v>528896</v>
      </c>
      <c r="AB69" s="7">
        <v>665313</v>
      </c>
      <c r="AC69" s="7">
        <v>665313</v>
      </c>
      <c r="AD69" s="7">
        <v>0</v>
      </c>
      <c r="AE69" s="7">
        <v>0</v>
      </c>
    </row>
    <row r="70" spans="1:31" ht="15" thickBot="1" x14ac:dyDescent="0.35">
      <c r="A70" s="6" t="s">
        <v>9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459</v>
      </c>
      <c r="H70" s="7">
        <v>0</v>
      </c>
      <c r="I70" s="7">
        <v>0</v>
      </c>
      <c r="J70" s="7">
        <v>0</v>
      </c>
      <c r="K70" s="7">
        <v>0</v>
      </c>
      <c r="L70" s="7">
        <v>459</v>
      </c>
      <c r="M70" s="7">
        <v>459</v>
      </c>
      <c r="N70" s="7">
        <v>0</v>
      </c>
      <c r="O70" s="7">
        <v>0</v>
      </c>
      <c r="Q70" s="6" t="s">
        <v>9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102197</v>
      </c>
      <c r="Y70" s="7">
        <v>0</v>
      </c>
      <c r="Z70" s="7">
        <v>0</v>
      </c>
      <c r="AA70" s="7">
        <v>0</v>
      </c>
      <c r="AB70" s="7">
        <v>102197</v>
      </c>
      <c r="AC70" s="7">
        <v>102197</v>
      </c>
      <c r="AD70" s="7">
        <v>0</v>
      </c>
      <c r="AE70" s="7">
        <v>0</v>
      </c>
    </row>
    <row r="71" spans="1:31" ht="15" thickBot="1" x14ac:dyDescent="0.35">
      <c r="A71" s="6" t="s">
        <v>10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47</v>
      </c>
      <c r="I71" s="7">
        <v>35</v>
      </c>
      <c r="J71" s="7">
        <v>0</v>
      </c>
      <c r="K71" s="7">
        <v>0</v>
      </c>
      <c r="L71" s="7">
        <v>82</v>
      </c>
      <c r="M71" s="7">
        <v>82</v>
      </c>
      <c r="N71" s="7">
        <v>0</v>
      </c>
      <c r="O71" s="7">
        <v>0</v>
      </c>
      <c r="Q71" s="6" t="s">
        <v>10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27002</v>
      </c>
      <c r="Z71" s="7">
        <v>0</v>
      </c>
      <c r="AA71" s="7">
        <v>0</v>
      </c>
      <c r="AB71" s="7">
        <v>27002</v>
      </c>
      <c r="AC71" s="7">
        <v>27002</v>
      </c>
      <c r="AD71" s="7">
        <v>0</v>
      </c>
      <c r="AE71" s="7">
        <v>0</v>
      </c>
    </row>
    <row r="72" spans="1:31" ht="15" thickBot="1" x14ac:dyDescent="0.35">
      <c r="A72" s="6" t="s">
        <v>11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89</v>
      </c>
      <c r="K72" s="7">
        <v>0</v>
      </c>
      <c r="L72" s="7">
        <v>89</v>
      </c>
      <c r="M72" s="7">
        <v>89</v>
      </c>
      <c r="N72" s="7">
        <v>0</v>
      </c>
      <c r="O72" s="7">
        <v>0</v>
      </c>
      <c r="Q72" s="6" t="s">
        <v>11</v>
      </c>
      <c r="R72" s="7">
        <v>251758</v>
      </c>
      <c r="S72" s="7">
        <v>0</v>
      </c>
      <c r="T72" s="7">
        <v>76745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388894</v>
      </c>
      <c r="AA72" s="7">
        <v>0</v>
      </c>
      <c r="AB72" s="7">
        <v>717397</v>
      </c>
      <c r="AC72" s="7">
        <v>767140</v>
      </c>
      <c r="AD72" s="7">
        <v>49743</v>
      </c>
      <c r="AE72" s="7">
        <v>6.48</v>
      </c>
    </row>
    <row r="73" spans="1:31" ht="15" thickBot="1" x14ac:dyDescent="0.35">
      <c r="A73" s="6" t="s">
        <v>12</v>
      </c>
      <c r="B73" s="7">
        <v>0</v>
      </c>
      <c r="C73" s="7">
        <v>47</v>
      </c>
      <c r="D73" s="7">
        <v>0</v>
      </c>
      <c r="E73" s="7">
        <v>22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69</v>
      </c>
      <c r="M73" s="7">
        <v>69</v>
      </c>
      <c r="N73" s="7">
        <v>0</v>
      </c>
      <c r="O73" s="7">
        <v>0</v>
      </c>
      <c r="Q73" s="6" t="s">
        <v>12</v>
      </c>
      <c r="R73" s="7">
        <v>461669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461669</v>
      </c>
      <c r="AC73" s="7">
        <v>461669</v>
      </c>
      <c r="AD73" s="7">
        <v>0</v>
      </c>
      <c r="AE73" s="7">
        <v>0</v>
      </c>
    </row>
    <row r="74" spans="1:31" ht="15" thickBot="1" x14ac:dyDescent="0.35">
      <c r="A74" s="6" t="s">
        <v>40</v>
      </c>
      <c r="B74" s="7">
        <v>0</v>
      </c>
      <c r="C74" s="7">
        <v>298</v>
      </c>
      <c r="D74" s="7">
        <v>53</v>
      </c>
      <c r="E74" s="7">
        <v>122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473</v>
      </c>
      <c r="M74" s="7">
        <v>473</v>
      </c>
      <c r="N74" s="7">
        <v>0</v>
      </c>
      <c r="O74" s="7">
        <v>0</v>
      </c>
      <c r="Q74" s="6" t="s">
        <v>40</v>
      </c>
      <c r="R74" s="7">
        <v>251758</v>
      </c>
      <c r="S74" s="7">
        <v>0</v>
      </c>
      <c r="T74" s="7">
        <v>263098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514856</v>
      </c>
      <c r="AC74" s="7">
        <v>514856</v>
      </c>
      <c r="AD74" s="7">
        <v>0</v>
      </c>
      <c r="AE74" s="7">
        <v>0</v>
      </c>
    </row>
    <row r="75" spans="1:31" ht="15" thickBot="1" x14ac:dyDescent="0.35">
      <c r="A75" s="6" t="s">
        <v>41</v>
      </c>
      <c r="B75" s="7">
        <v>0</v>
      </c>
      <c r="C75" s="7">
        <v>0</v>
      </c>
      <c r="D75" s="7">
        <v>212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212</v>
      </c>
      <c r="M75" s="7">
        <v>212</v>
      </c>
      <c r="N75" s="7">
        <v>0</v>
      </c>
      <c r="O75" s="7">
        <v>0</v>
      </c>
      <c r="Q75" s="6" t="s">
        <v>41</v>
      </c>
      <c r="R75" s="7">
        <v>461669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136417</v>
      </c>
      <c r="Y75" s="7">
        <v>0</v>
      </c>
      <c r="Z75" s="7">
        <v>0</v>
      </c>
      <c r="AA75" s="7">
        <v>0</v>
      </c>
      <c r="AB75" s="7">
        <v>598086</v>
      </c>
      <c r="AC75" s="7">
        <v>598086</v>
      </c>
      <c r="AD75" s="7">
        <v>0</v>
      </c>
      <c r="AE75" s="7">
        <v>0</v>
      </c>
    </row>
    <row r="76" spans="1:31" ht="15" thickBot="1" x14ac:dyDescent="0.35">
      <c r="A76" s="6" t="s">
        <v>42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459</v>
      </c>
      <c r="H76" s="7">
        <v>0</v>
      </c>
      <c r="I76" s="7">
        <v>0</v>
      </c>
      <c r="J76" s="7">
        <v>89</v>
      </c>
      <c r="K76" s="7">
        <v>320</v>
      </c>
      <c r="L76" s="7">
        <v>868</v>
      </c>
      <c r="M76" s="7">
        <v>868</v>
      </c>
      <c r="N76" s="7">
        <v>0</v>
      </c>
      <c r="O76" s="7">
        <v>0</v>
      </c>
      <c r="Q76" s="6" t="s">
        <v>42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388894</v>
      </c>
      <c r="AA76" s="7">
        <v>0</v>
      </c>
      <c r="AB76" s="7">
        <v>388894</v>
      </c>
      <c r="AC76" s="7">
        <v>388894</v>
      </c>
      <c r="AD76" s="7">
        <v>0</v>
      </c>
      <c r="AE76" s="7">
        <v>0</v>
      </c>
    </row>
    <row r="77" spans="1:31" ht="15" thickBot="1" x14ac:dyDescent="0.35">
      <c r="A77" s="6" t="s">
        <v>43</v>
      </c>
      <c r="B77" s="7">
        <v>0</v>
      </c>
      <c r="C77" s="7">
        <v>0</v>
      </c>
      <c r="D77" s="7">
        <v>0</v>
      </c>
      <c r="E77" s="7">
        <v>53</v>
      </c>
      <c r="F77" s="7">
        <v>0</v>
      </c>
      <c r="G77" s="7">
        <v>0</v>
      </c>
      <c r="H77" s="7">
        <v>0</v>
      </c>
      <c r="I77" s="7">
        <v>18</v>
      </c>
      <c r="J77" s="7">
        <v>0</v>
      </c>
      <c r="K77" s="7">
        <v>0</v>
      </c>
      <c r="L77" s="7">
        <v>71</v>
      </c>
      <c r="M77" s="7">
        <v>71</v>
      </c>
      <c r="N77" s="7">
        <v>0</v>
      </c>
      <c r="O77" s="7">
        <v>0</v>
      </c>
      <c r="Q77" s="6" t="s">
        <v>43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263098</v>
      </c>
      <c r="Z77" s="7">
        <v>0</v>
      </c>
      <c r="AA77" s="7">
        <v>528896</v>
      </c>
      <c r="AB77" s="7">
        <v>791994</v>
      </c>
      <c r="AC77" s="7">
        <v>791994</v>
      </c>
      <c r="AD77" s="7">
        <v>0</v>
      </c>
      <c r="AE77" s="7">
        <v>0</v>
      </c>
    </row>
    <row r="78" spans="1:31" ht="15" thickBot="1" x14ac:dyDescent="0.35">
      <c r="A78" s="6" t="s">
        <v>44</v>
      </c>
      <c r="B78" s="7">
        <v>18</v>
      </c>
      <c r="C78" s="7">
        <v>0</v>
      </c>
      <c r="D78" s="7">
        <v>0</v>
      </c>
      <c r="E78" s="7">
        <v>0</v>
      </c>
      <c r="F78" s="7">
        <v>355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373</v>
      </c>
      <c r="M78" s="7">
        <v>373</v>
      </c>
      <c r="N78" s="7">
        <v>0</v>
      </c>
      <c r="O78" s="7">
        <v>0</v>
      </c>
      <c r="Q78" s="6" t="s">
        <v>44</v>
      </c>
      <c r="R78" s="7">
        <v>0</v>
      </c>
      <c r="S78" s="7">
        <v>0</v>
      </c>
      <c r="T78" s="7">
        <v>342829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342829</v>
      </c>
      <c r="AC78" s="7">
        <v>81189</v>
      </c>
      <c r="AD78" s="7">
        <v>-261640</v>
      </c>
      <c r="AE78" s="7">
        <v>-322.26</v>
      </c>
    </row>
    <row r="79" spans="1:31" ht="15" thickBot="1" x14ac:dyDescent="0.35">
      <c r="A79" s="6" t="s">
        <v>45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294</v>
      </c>
      <c r="H79" s="7">
        <v>0</v>
      </c>
      <c r="I79" s="7">
        <v>0</v>
      </c>
      <c r="J79" s="7">
        <v>0</v>
      </c>
      <c r="K79" s="7">
        <v>0</v>
      </c>
      <c r="L79" s="7">
        <v>294</v>
      </c>
      <c r="M79" s="7">
        <v>294</v>
      </c>
      <c r="N79" s="7">
        <v>0</v>
      </c>
      <c r="O79" s="7">
        <v>0</v>
      </c>
      <c r="Q79" s="6" t="s">
        <v>45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117917</v>
      </c>
      <c r="X79" s="7">
        <v>102197</v>
      </c>
      <c r="Y79" s="7">
        <v>342829</v>
      </c>
      <c r="Z79" s="7">
        <v>0</v>
      </c>
      <c r="AA79" s="7">
        <v>0</v>
      </c>
      <c r="AB79" s="7">
        <v>562943</v>
      </c>
      <c r="AC79" s="7">
        <v>824583</v>
      </c>
      <c r="AD79" s="7">
        <v>261640</v>
      </c>
      <c r="AE79" s="7">
        <v>31.73</v>
      </c>
    </row>
    <row r="80" spans="1:31" ht="15" thickBot="1" x14ac:dyDescent="0.35">
      <c r="A80" s="6" t="s">
        <v>46</v>
      </c>
      <c r="B80" s="7">
        <v>259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455</v>
      </c>
      <c r="I80" s="7">
        <v>90</v>
      </c>
      <c r="J80" s="7">
        <v>0</v>
      </c>
      <c r="K80" s="7">
        <v>0</v>
      </c>
      <c r="L80" s="7">
        <v>804</v>
      </c>
      <c r="M80" s="7">
        <v>804</v>
      </c>
      <c r="N80" s="7">
        <v>0</v>
      </c>
      <c r="O80" s="7">
        <v>0</v>
      </c>
      <c r="Q80" s="6" t="s">
        <v>46</v>
      </c>
      <c r="R80" s="7">
        <v>117917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117917</v>
      </c>
      <c r="AC80" s="7">
        <v>117917</v>
      </c>
      <c r="AD80" s="7">
        <v>0</v>
      </c>
      <c r="AE80" s="7">
        <v>0</v>
      </c>
    </row>
    <row r="81" spans="1:31" ht="15" thickBot="1" x14ac:dyDescent="0.35">
      <c r="A81" s="6" t="s">
        <v>47</v>
      </c>
      <c r="B81" s="7">
        <v>0</v>
      </c>
      <c r="C81" s="7">
        <v>0</v>
      </c>
      <c r="D81" s="7">
        <v>0</v>
      </c>
      <c r="E81" s="7">
        <v>22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22</v>
      </c>
      <c r="M81" s="7">
        <v>22</v>
      </c>
      <c r="N81" s="7">
        <v>0</v>
      </c>
      <c r="O81" s="7">
        <v>0</v>
      </c>
      <c r="Q81" s="6" t="s">
        <v>47</v>
      </c>
      <c r="R81" s="7">
        <v>0</v>
      </c>
      <c r="S81" s="7">
        <v>136417</v>
      </c>
      <c r="T81" s="7">
        <v>0</v>
      </c>
      <c r="U81" s="7">
        <v>0</v>
      </c>
      <c r="V81" s="7">
        <v>528896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665313</v>
      </c>
      <c r="AC81" s="7">
        <v>665313</v>
      </c>
      <c r="AD81" s="7">
        <v>0</v>
      </c>
      <c r="AE81" s="7">
        <v>0</v>
      </c>
    </row>
    <row r="82" spans="1:31" ht="15" thickBot="1" x14ac:dyDescent="0.35">
      <c r="A82" s="6" t="s">
        <v>48</v>
      </c>
      <c r="B82" s="7">
        <v>459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459</v>
      </c>
      <c r="M82" s="7">
        <v>459</v>
      </c>
      <c r="N82" s="7">
        <v>0</v>
      </c>
      <c r="O82" s="7">
        <v>0</v>
      </c>
      <c r="Q82" s="6" t="s">
        <v>48</v>
      </c>
      <c r="R82" s="7">
        <v>0</v>
      </c>
      <c r="S82" s="7">
        <v>102197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102197</v>
      </c>
      <c r="AC82" s="7">
        <v>102197</v>
      </c>
      <c r="AD82" s="7">
        <v>0</v>
      </c>
      <c r="AE82" s="7">
        <v>0</v>
      </c>
    </row>
    <row r="83" spans="1:31" ht="15" thickBot="1" x14ac:dyDescent="0.35">
      <c r="A83" s="6" t="s">
        <v>49</v>
      </c>
      <c r="B83" s="7">
        <v>0</v>
      </c>
      <c r="C83" s="7">
        <v>47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35</v>
      </c>
      <c r="L83" s="7">
        <v>82</v>
      </c>
      <c r="M83" s="7">
        <v>82</v>
      </c>
      <c r="N83" s="7">
        <v>0</v>
      </c>
      <c r="O83" s="7">
        <v>0</v>
      </c>
      <c r="Q83" s="6" t="s">
        <v>49</v>
      </c>
      <c r="R83" s="7">
        <v>0</v>
      </c>
      <c r="S83" s="7">
        <v>0</v>
      </c>
      <c r="T83" s="7">
        <v>76745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76745</v>
      </c>
      <c r="AC83" s="7">
        <v>27002</v>
      </c>
      <c r="AD83" s="7">
        <v>-49743</v>
      </c>
      <c r="AE83" s="7">
        <v>-184.22</v>
      </c>
    </row>
    <row r="84" spans="1:31" ht="15" thickBot="1" x14ac:dyDescent="0.35">
      <c r="A84" s="6" t="s">
        <v>50</v>
      </c>
      <c r="B84" s="7">
        <v>0</v>
      </c>
      <c r="C84" s="7">
        <v>0</v>
      </c>
      <c r="D84" s="7">
        <v>0</v>
      </c>
      <c r="E84" s="7">
        <v>54</v>
      </c>
      <c r="F84" s="7">
        <v>0</v>
      </c>
      <c r="G84" s="7">
        <v>0</v>
      </c>
      <c r="H84" s="7">
        <v>0</v>
      </c>
      <c r="I84" s="7">
        <v>35</v>
      </c>
      <c r="J84" s="7">
        <v>0</v>
      </c>
      <c r="K84" s="7">
        <v>0</v>
      </c>
      <c r="L84" s="7">
        <v>89</v>
      </c>
      <c r="M84" s="7">
        <v>89</v>
      </c>
      <c r="N84" s="7">
        <v>0</v>
      </c>
      <c r="O84" s="7">
        <v>0</v>
      </c>
      <c r="Q84" s="6" t="s">
        <v>50</v>
      </c>
      <c r="R84" s="7">
        <v>0</v>
      </c>
      <c r="S84" s="7">
        <v>0</v>
      </c>
      <c r="T84" s="7">
        <v>0</v>
      </c>
      <c r="U84" s="7">
        <v>388894</v>
      </c>
      <c r="V84" s="7">
        <v>0</v>
      </c>
      <c r="W84" s="7">
        <v>301501</v>
      </c>
      <c r="X84" s="7">
        <v>0</v>
      </c>
      <c r="Y84" s="7">
        <v>27002</v>
      </c>
      <c r="Z84" s="7">
        <v>0</v>
      </c>
      <c r="AA84" s="7">
        <v>0</v>
      </c>
      <c r="AB84" s="7">
        <v>717397</v>
      </c>
      <c r="AC84" s="7">
        <v>767140</v>
      </c>
      <c r="AD84" s="7">
        <v>49743</v>
      </c>
      <c r="AE84" s="7">
        <v>6.48</v>
      </c>
    </row>
    <row r="85" spans="1:31" ht="15" thickBot="1" x14ac:dyDescent="0.35">
      <c r="A85" s="6" t="s">
        <v>51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47</v>
      </c>
      <c r="I85" s="7">
        <v>0</v>
      </c>
      <c r="J85" s="7">
        <v>22</v>
      </c>
      <c r="K85" s="7">
        <v>0</v>
      </c>
      <c r="L85" s="7">
        <v>69</v>
      </c>
      <c r="M85" s="7">
        <v>69</v>
      </c>
      <c r="N85" s="7">
        <v>0</v>
      </c>
      <c r="O85" s="7">
        <v>0</v>
      </c>
      <c r="Q85" s="6" t="s">
        <v>51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461669</v>
      </c>
      <c r="X85" s="7">
        <v>0</v>
      </c>
      <c r="Y85" s="7">
        <v>0</v>
      </c>
      <c r="Z85" s="7">
        <v>0</v>
      </c>
      <c r="AA85" s="7">
        <v>0</v>
      </c>
      <c r="AB85" s="7">
        <v>461669</v>
      </c>
      <c r="AC85" s="7">
        <v>461669</v>
      </c>
      <c r="AD85" s="7">
        <v>0</v>
      </c>
      <c r="AE85" s="7">
        <v>0</v>
      </c>
    </row>
    <row r="86" spans="1:31" ht="15" thickBot="1" x14ac:dyDescent="0.35"/>
    <row r="87" spans="1:31" ht="15" thickBot="1" x14ac:dyDescent="0.35">
      <c r="A87" s="8" t="s">
        <v>94</v>
      </c>
      <c r="B87" s="9">
        <v>165</v>
      </c>
      <c r="Q87" s="8" t="s">
        <v>94</v>
      </c>
      <c r="R87" s="9">
        <v>685658</v>
      </c>
    </row>
    <row r="88" spans="1:31" ht="15" thickBot="1" x14ac:dyDescent="0.35">
      <c r="A88" s="8" t="s">
        <v>118</v>
      </c>
      <c r="B88" s="9">
        <v>0</v>
      </c>
      <c r="Q88" s="8" t="s">
        <v>118</v>
      </c>
      <c r="R88" s="9">
        <v>0</v>
      </c>
    </row>
    <row r="89" spans="1:31" ht="15" thickBot="1" x14ac:dyDescent="0.35">
      <c r="A89" s="8" t="s">
        <v>96</v>
      </c>
      <c r="B89" s="9">
        <v>7632</v>
      </c>
      <c r="Q89" s="8" t="s">
        <v>96</v>
      </c>
      <c r="R89" s="9">
        <v>10681680</v>
      </c>
    </row>
    <row r="90" spans="1:31" ht="15" thickBot="1" x14ac:dyDescent="0.35">
      <c r="A90" s="8" t="s">
        <v>97</v>
      </c>
      <c r="B90" s="9">
        <v>7632</v>
      </c>
      <c r="Q90" s="8" t="s">
        <v>97</v>
      </c>
      <c r="R90" s="9">
        <v>10681680</v>
      </c>
    </row>
    <row r="91" spans="1:31" ht="15" thickBot="1" x14ac:dyDescent="0.35">
      <c r="A91" s="8" t="s">
        <v>98</v>
      </c>
      <c r="B91" s="9">
        <v>0</v>
      </c>
      <c r="Q91" s="8" t="s">
        <v>98</v>
      </c>
      <c r="R91" s="9">
        <v>0</v>
      </c>
    </row>
    <row r="92" spans="1:31" ht="15" thickBot="1" x14ac:dyDescent="0.35">
      <c r="A92" s="8" t="s">
        <v>99</v>
      </c>
      <c r="B92" s="9"/>
      <c r="Q92" s="8" t="s">
        <v>99</v>
      </c>
      <c r="R92" s="9"/>
    </row>
    <row r="93" spans="1:31" ht="15" thickBot="1" x14ac:dyDescent="0.35">
      <c r="A93" s="8" t="s">
        <v>100</v>
      </c>
      <c r="B93" s="9"/>
      <c r="Q93" s="8" t="s">
        <v>100</v>
      </c>
      <c r="R93" s="9"/>
    </row>
    <row r="94" spans="1:31" ht="15" thickBot="1" x14ac:dyDescent="0.35">
      <c r="A94" s="8" t="s">
        <v>101</v>
      </c>
      <c r="B94" s="9">
        <v>0</v>
      </c>
      <c r="Q94" s="8" t="s">
        <v>101</v>
      </c>
      <c r="R94" s="9">
        <v>0</v>
      </c>
    </row>
    <row r="97" spans="1:17" ht="18" x14ac:dyDescent="0.35">
      <c r="A97" s="14" t="s">
        <v>180</v>
      </c>
      <c r="Q97" s="14" t="s">
        <v>180</v>
      </c>
    </row>
    <row r="98" spans="1:17" ht="18" x14ac:dyDescent="0.35">
      <c r="A98" s="14" t="s">
        <v>200</v>
      </c>
      <c r="Q98" s="14" t="s">
        <v>181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EBAE-1C88-43C8-AB04-71145C2BAAAB}">
  <dimension ref="A1:H37"/>
  <sheetViews>
    <sheetView tabSelected="1" zoomScale="70" zoomScaleNormal="70" workbookViewId="0">
      <selection activeCell="A36" sqref="A36"/>
    </sheetView>
  </sheetViews>
  <sheetFormatPr baseColWidth="10" defaultRowHeight="14.4" x14ac:dyDescent="0.3"/>
  <cols>
    <col min="1" max="1" width="24.109375" bestFit="1" customWidth="1"/>
    <col min="2" max="2" width="9.77734375" bestFit="1" customWidth="1"/>
    <col min="3" max="3" width="7.44140625" bestFit="1" customWidth="1"/>
    <col min="4" max="4" width="8" bestFit="1" customWidth="1"/>
    <col min="5" max="6" width="8.33203125" bestFit="1" customWidth="1"/>
    <col min="7" max="7" width="6.5546875" bestFit="1" customWidth="1"/>
    <col min="8" max="8" width="8.77734375" bestFit="1" customWidth="1"/>
  </cols>
  <sheetData>
    <row r="1" spans="1:8" x14ac:dyDescent="0.3">
      <c r="B1" t="s">
        <v>329</v>
      </c>
      <c r="C1" t="s">
        <v>330</v>
      </c>
      <c r="D1" t="s">
        <v>331</v>
      </c>
      <c r="H1" s="62" t="s">
        <v>332</v>
      </c>
    </row>
    <row r="2" spans="1:8" ht="15" thickBot="1" x14ac:dyDescent="0.35">
      <c r="A2" t="s">
        <v>326</v>
      </c>
      <c r="B2" t="s">
        <v>323</v>
      </c>
      <c r="C2" t="s">
        <v>323</v>
      </c>
      <c r="D2" t="s">
        <v>323</v>
      </c>
      <c r="E2" t="s">
        <v>327</v>
      </c>
      <c r="F2" t="s">
        <v>328</v>
      </c>
      <c r="G2" t="s">
        <v>324</v>
      </c>
      <c r="H2" t="s">
        <v>325</v>
      </c>
    </row>
    <row r="3" spans="1:8" ht="15" thickBot="1" x14ac:dyDescent="0.35">
      <c r="A3" s="60" t="s">
        <v>321</v>
      </c>
      <c r="B3" s="64">
        <f>'DIID-túltanulás-ellen'!M84</f>
        <v>0.70318117101520294</v>
      </c>
      <c r="C3" s="65">
        <f>'DIID-túltanulás-ellen'!N84</f>
        <v>0.70967471961124762</v>
      </c>
      <c r="D3" s="66">
        <f>'DIID-túltanulás-ellen'!O84</f>
        <v>0.69732036151210941</v>
      </c>
      <c r="E3" s="64">
        <f>'csak dupla oda-vissza'!M48</f>
        <v>0.84219199376721754</v>
      </c>
      <c r="F3" s="66">
        <f>'csak dupla oda-vissza'!AC48</f>
        <v>0.83402930908909978</v>
      </c>
      <c r="G3" s="61">
        <f>Y0!M84</f>
        <v>0.68791068315403692</v>
      </c>
      <c r="H3" s="63">
        <f>MCM!M60</f>
        <v>1.0000000000000002</v>
      </c>
    </row>
    <row r="4" spans="1:8" ht="15" thickBot="1" x14ac:dyDescent="0.35">
      <c r="A4" s="59" t="s">
        <v>322</v>
      </c>
      <c r="B4" s="64">
        <f>DIID2!M84</f>
        <v>0.42489537829165808</v>
      </c>
      <c r="C4" s="65">
        <f>DIID2!N84</f>
        <v>0.44685173446323362</v>
      </c>
      <c r="D4" s="66">
        <f>DIID2!O84</f>
        <v>0.40314831643547583</v>
      </c>
      <c r="E4" s="64">
        <f>'o-v2'!M48</f>
        <v>0.91937386826396417</v>
      </c>
      <c r="F4" s="66">
        <f>'o-v2'!AC48</f>
        <v>0.91937386826396417</v>
      </c>
      <c r="G4" s="61">
        <f>Y0!AC84</f>
        <v>0.47408629984277822</v>
      </c>
      <c r="H4" s="61">
        <f>MCM!AD60</f>
        <v>0.58781569349077323</v>
      </c>
    </row>
    <row r="7" spans="1:8" x14ac:dyDescent="0.3">
      <c r="A7" s="67" t="s">
        <v>333</v>
      </c>
    </row>
    <row r="8" spans="1:8" x14ac:dyDescent="0.3">
      <c r="A8" t="s">
        <v>334</v>
      </c>
      <c r="B8" t="s">
        <v>335</v>
      </c>
    </row>
    <row r="9" spans="1:8" x14ac:dyDescent="0.3">
      <c r="A9" t="s">
        <v>336</v>
      </c>
      <c r="B9" t="s">
        <v>335</v>
      </c>
    </row>
    <row r="10" spans="1:8" x14ac:dyDescent="0.3">
      <c r="A10" t="s">
        <v>337</v>
      </c>
      <c r="B10" t="s">
        <v>339</v>
      </c>
    </row>
    <row r="11" spans="1:8" x14ac:dyDescent="0.3">
      <c r="A11" t="s">
        <v>338</v>
      </c>
      <c r="B11" t="s">
        <v>340</v>
      </c>
    </row>
    <row r="12" spans="1:8" x14ac:dyDescent="0.3">
      <c r="A12" s="68" t="s">
        <v>341</v>
      </c>
    </row>
    <row r="13" spans="1:8" x14ac:dyDescent="0.3">
      <c r="A13" t="s">
        <v>342</v>
      </c>
      <c r="B13" t="s">
        <v>343</v>
      </c>
    </row>
    <row r="14" spans="1:8" x14ac:dyDescent="0.3">
      <c r="A14" t="s">
        <v>344</v>
      </c>
      <c r="B14" t="s">
        <v>345</v>
      </c>
    </row>
    <row r="16" spans="1:8" x14ac:dyDescent="0.3">
      <c r="A16" s="67" t="str">
        <f>A7</f>
        <v>Interpretációk</v>
      </c>
    </row>
    <row r="17" spans="1:2" x14ac:dyDescent="0.3">
      <c r="A17" t="s">
        <v>346</v>
      </c>
      <c r="B17" t="s">
        <v>347</v>
      </c>
    </row>
    <row r="18" spans="1:2" x14ac:dyDescent="0.3">
      <c r="A18" t="s">
        <v>348</v>
      </c>
      <c r="B18" t="s">
        <v>349</v>
      </c>
    </row>
    <row r="19" spans="1:2" x14ac:dyDescent="0.3">
      <c r="A19" s="68" t="str">
        <f>A12</f>
        <v>Konklúziók</v>
      </c>
    </row>
    <row r="20" spans="1:2" x14ac:dyDescent="0.3">
      <c r="A20" t="s">
        <v>350</v>
      </c>
      <c r="B20" t="s">
        <v>351</v>
      </c>
    </row>
    <row r="22" spans="1:2" x14ac:dyDescent="0.3">
      <c r="A22" s="67" t="str">
        <f>A16</f>
        <v>Interpretációk</v>
      </c>
    </row>
    <row r="23" spans="1:2" x14ac:dyDescent="0.3">
      <c r="A23" t="s">
        <v>352</v>
      </c>
      <c r="B23" t="s">
        <v>354</v>
      </c>
    </row>
    <row r="24" spans="1:2" x14ac:dyDescent="0.3">
      <c r="A24" t="s">
        <v>353</v>
      </c>
      <c r="B24" t="s">
        <v>354</v>
      </c>
    </row>
    <row r="25" spans="1:2" x14ac:dyDescent="0.3">
      <c r="A25" s="68" t="str">
        <f>A19</f>
        <v>Konklúziók</v>
      </c>
    </row>
    <row r="26" spans="1:2" x14ac:dyDescent="0.3">
      <c r="A26" t="s">
        <v>355</v>
      </c>
      <c r="B26" t="s">
        <v>356</v>
      </c>
    </row>
    <row r="27" spans="1:2" x14ac:dyDescent="0.3">
      <c r="A27" t="s">
        <v>357</v>
      </c>
      <c r="B27" t="s">
        <v>358</v>
      </c>
    </row>
    <row r="29" spans="1:2" x14ac:dyDescent="0.3">
      <c r="A29" s="67" t="str">
        <f>A22</f>
        <v>Interpretációk</v>
      </c>
    </row>
    <row r="30" spans="1:2" x14ac:dyDescent="0.3">
      <c r="A30" t="s">
        <v>359</v>
      </c>
      <c r="B30" t="s">
        <v>360</v>
      </c>
    </row>
    <row r="31" spans="1:2" x14ac:dyDescent="0.3">
      <c r="A31" t="s">
        <v>361</v>
      </c>
      <c r="B31" t="s">
        <v>362</v>
      </c>
    </row>
    <row r="32" spans="1:2" x14ac:dyDescent="0.3">
      <c r="A32" t="s">
        <v>323</v>
      </c>
      <c r="B32" t="s">
        <v>363</v>
      </c>
    </row>
    <row r="33" spans="1:2" x14ac:dyDescent="0.3">
      <c r="A33" t="s">
        <v>364</v>
      </c>
      <c r="B33" t="s">
        <v>365</v>
      </c>
    </row>
    <row r="34" spans="1:2" x14ac:dyDescent="0.3">
      <c r="A34" s="68" t="str">
        <f>A25</f>
        <v>Konklúziók</v>
      </c>
    </row>
    <row r="35" spans="1:2" x14ac:dyDescent="0.3">
      <c r="B35" s="10" t="s">
        <v>366</v>
      </c>
    </row>
    <row r="36" spans="1:2" x14ac:dyDescent="0.3">
      <c r="A36" t="s">
        <v>323</v>
      </c>
      <c r="B36" t="s">
        <v>367</v>
      </c>
    </row>
    <row r="37" spans="1:2" x14ac:dyDescent="0.3">
      <c r="B37" s="10" t="s">
        <v>368</v>
      </c>
    </row>
  </sheetData>
  <hyperlinks>
    <hyperlink ref="B35" r:id="rId1" xr:uid="{1B99909C-C4D6-41F5-B16F-6439DEC9D54D}"/>
    <hyperlink ref="B37" r:id="rId2" xr:uid="{F6A0B398-188B-47C9-89E1-DF6ED290D6E2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OAM-DIID</vt:lpstr>
      <vt:lpstr>DIID-túltanulás-ellen</vt:lpstr>
      <vt:lpstr>csak dupla oda-vissza</vt:lpstr>
      <vt:lpstr>OAM-DIID (2)</vt:lpstr>
      <vt:lpstr>DIID2</vt:lpstr>
      <vt:lpstr>o-v2</vt:lpstr>
      <vt:lpstr>Y0</vt:lpstr>
      <vt:lpstr>MCM</vt:lpstr>
      <vt:lpstr>eredmenyek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2024-05-10T05:04:27Z</dcterms:created>
  <dcterms:modified xsi:type="dcterms:W3CDTF">2024-08-12T07:38:03Z</dcterms:modified>
</cp:coreProperties>
</file>