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Latitude\AppData\Local\Temp\scp10257\var\www\miau\data\miau\313\"/>
    </mc:Choice>
  </mc:AlternateContent>
  <xr:revisionPtr revIDLastSave="0" documentId="13_ncr:1_{36BD8AC8-8BC5-4841-A26A-F0E96AF66669}" xr6:coauthVersionLast="47" xr6:coauthVersionMax="47" xr10:uidLastSave="{00000000-0000-0000-0000-000000000000}"/>
  <bookViews>
    <workbookView xWindow="-108" yWindow="-108" windowWidth="23256" windowHeight="12456" activeTab="1" xr2:uid="{00000000-000D-0000-FFFF-FFFF00000000}"/>
  </bookViews>
  <sheets>
    <sheet name="Measurements" sheetId="1" r:id="rId1"/>
    <sheet name="OAM" sheetId="2" r:id="rId2"/>
    <sheet name="real model" sheetId="7" r:id="rId3"/>
    <sheet name="confusion model" sheetId="6" r:id="rId4"/>
    <sheet name="Questions" sheetId="4" r:id="rId5"/>
    <sheet name="Target Group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3" i="2" l="1"/>
  <c r="A52" i="2"/>
  <c r="A51" i="2"/>
  <c r="A50" i="2"/>
  <c r="A49" i="2"/>
  <c r="A48" i="2"/>
  <c r="A47" i="2"/>
  <c r="A46" i="2"/>
  <c r="A45" i="2"/>
  <c r="A44" i="2"/>
  <c r="A43" i="2"/>
  <c r="A42" i="2"/>
  <c r="A41" i="2"/>
  <c r="A40" i="2"/>
  <c r="A39" i="2"/>
  <c r="A38" i="2"/>
  <c r="A37" i="2"/>
  <c r="A36" i="2"/>
  <c r="A35" i="2"/>
  <c r="A34" i="2"/>
  <c r="Q33" i="2"/>
  <c r="P33" i="2"/>
  <c r="O33" i="2"/>
  <c r="N33" i="2"/>
  <c r="M33" i="2"/>
  <c r="L33" i="2"/>
  <c r="K33" i="2"/>
  <c r="J33" i="2"/>
  <c r="I33" i="2"/>
  <c r="H33" i="2"/>
  <c r="G33" i="2"/>
  <c r="F33" i="2"/>
  <c r="E33" i="2"/>
  <c r="D33" i="2"/>
  <c r="C33" i="2"/>
  <c r="B33" i="2"/>
  <c r="A33" i="2"/>
  <c r="Q32" i="2"/>
  <c r="P32" i="2"/>
  <c r="O32" i="2"/>
  <c r="N32" i="2"/>
  <c r="M32" i="2"/>
  <c r="L32" i="2"/>
  <c r="K32" i="2"/>
  <c r="J32" i="2"/>
  <c r="I32" i="2"/>
  <c r="H32" i="2"/>
  <c r="G32" i="2"/>
  <c r="F32" i="2"/>
  <c r="E32" i="2"/>
  <c r="D32" i="2"/>
  <c r="C32" i="2"/>
  <c r="B32" i="2"/>
  <c r="A32" i="2"/>
  <c r="Q31" i="2"/>
  <c r="P31" i="2"/>
  <c r="O31" i="2"/>
  <c r="N31" i="2"/>
  <c r="M31" i="2"/>
  <c r="L31" i="2"/>
  <c r="K31" i="2"/>
  <c r="J31" i="2"/>
  <c r="I31" i="2"/>
  <c r="H31" i="2"/>
  <c r="G31" i="2"/>
  <c r="F31" i="2"/>
  <c r="E31" i="2"/>
  <c r="D31" i="2"/>
  <c r="C31" i="2"/>
  <c r="B31" i="2"/>
  <c r="A31" i="2"/>
  <c r="AZ27" i="2"/>
  <c r="AZ26" i="2"/>
  <c r="AZ25" i="2"/>
  <c r="AZ24" i="2"/>
  <c r="AZ23" i="2"/>
  <c r="AZ22" i="2"/>
  <c r="AZ21" i="2"/>
  <c r="AZ20" i="2"/>
  <c r="AZ19" i="2"/>
  <c r="AZ18" i="2"/>
  <c r="AZ17" i="2"/>
  <c r="AZ16" i="2"/>
  <c r="AZ15" i="2"/>
  <c r="AZ14" i="2"/>
  <c r="AZ13" i="2"/>
  <c r="AZ12" i="2"/>
  <c r="AZ11" i="2"/>
  <c r="AZ10" i="2"/>
  <c r="AZ9" i="2"/>
  <c r="AZ8" i="2"/>
  <c r="AY27" i="2"/>
  <c r="AX27" i="2"/>
  <c r="AW27" i="2"/>
  <c r="AV27" i="2"/>
  <c r="AU27" i="2"/>
  <c r="AT27" i="2"/>
  <c r="AS27" i="2"/>
  <c r="AR27" i="2"/>
  <c r="AQ27" i="2"/>
  <c r="AP27" i="2"/>
  <c r="AO27" i="2"/>
  <c r="AN27" i="2"/>
  <c r="AM27" i="2"/>
  <c r="AL27" i="2"/>
  <c r="AK27" i="2"/>
  <c r="AY26" i="2"/>
  <c r="AX26" i="2"/>
  <c r="AW26" i="2"/>
  <c r="AV26" i="2"/>
  <c r="AU26" i="2"/>
  <c r="AT26" i="2"/>
  <c r="AS26" i="2"/>
  <c r="AR26" i="2"/>
  <c r="AQ26" i="2"/>
  <c r="AP26" i="2"/>
  <c r="AO26" i="2"/>
  <c r="AN26" i="2"/>
  <c r="AM26" i="2"/>
  <c r="AL26" i="2"/>
  <c r="AK26" i="2"/>
  <c r="AY25" i="2"/>
  <c r="AX25" i="2"/>
  <c r="AW25" i="2"/>
  <c r="AV25" i="2"/>
  <c r="AU25" i="2"/>
  <c r="AT25" i="2"/>
  <c r="AS25" i="2"/>
  <c r="AR25" i="2"/>
  <c r="AQ25" i="2"/>
  <c r="AP25" i="2"/>
  <c r="AO25" i="2"/>
  <c r="AN25" i="2"/>
  <c r="AM25" i="2"/>
  <c r="AL25" i="2"/>
  <c r="AK25" i="2"/>
  <c r="AY24" i="2"/>
  <c r="AX24" i="2"/>
  <c r="AW24" i="2"/>
  <c r="AV24" i="2"/>
  <c r="AU24" i="2"/>
  <c r="AT24" i="2"/>
  <c r="AS24" i="2"/>
  <c r="AR24" i="2"/>
  <c r="AQ24" i="2"/>
  <c r="AP24" i="2"/>
  <c r="AO24" i="2"/>
  <c r="AN24" i="2"/>
  <c r="AM24" i="2"/>
  <c r="AL24" i="2"/>
  <c r="AK24" i="2"/>
  <c r="AY23" i="2"/>
  <c r="AX23" i="2"/>
  <c r="AW23" i="2"/>
  <c r="AV23" i="2"/>
  <c r="AU23" i="2"/>
  <c r="AT23" i="2"/>
  <c r="AS23" i="2"/>
  <c r="AR23" i="2"/>
  <c r="AQ23" i="2"/>
  <c r="AP23" i="2"/>
  <c r="AO23" i="2"/>
  <c r="AN23" i="2"/>
  <c r="AM23" i="2"/>
  <c r="AL23" i="2"/>
  <c r="AK23" i="2"/>
  <c r="AY22" i="2"/>
  <c r="AX22" i="2"/>
  <c r="AW22" i="2"/>
  <c r="AV22" i="2"/>
  <c r="AU22" i="2"/>
  <c r="AT22" i="2"/>
  <c r="AS22" i="2"/>
  <c r="AR22" i="2"/>
  <c r="AQ22" i="2"/>
  <c r="AP22" i="2"/>
  <c r="AO22" i="2"/>
  <c r="AN22" i="2"/>
  <c r="AM22" i="2"/>
  <c r="AL22" i="2"/>
  <c r="AK22" i="2"/>
  <c r="AY21" i="2"/>
  <c r="AX21" i="2"/>
  <c r="AW21" i="2"/>
  <c r="AV21" i="2"/>
  <c r="AU21" i="2"/>
  <c r="AT21" i="2"/>
  <c r="AS21" i="2"/>
  <c r="AR21" i="2"/>
  <c r="AQ21" i="2"/>
  <c r="AP21" i="2"/>
  <c r="AO21" i="2"/>
  <c r="AN21" i="2"/>
  <c r="AM21" i="2"/>
  <c r="AL21" i="2"/>
  <c r="AK21" i="2"/>
  <c r="AY20" i="2"/>
  <c r="AX20" i="2"/>
  <c r="AW20" i="2"/>
  <c r="AV20" i="2"/>
  <c r="AU20" i="2"/>
  <c r="AT20" i="2"/>
  <c r="AS20" i="2"/>
  <c r="AR20" i="2"/>
  <c r="AQ20" i="2"/>
  <c r="AP20" i="2"/>
  <c r="AO20" i="2"/>
  <c r="AN20" i="2"/>
  <c r="AM20" i="2"/>
  <c r="AL20" i="2"/>
  <c r="AK20" i="2"/>
  <c r="AY19" i="2"/>
  <c r="AX19" i="2"/>
  <c r="AW19" i="2"/>
  <c r="AV19" i="2"/>
  <c r="AU19" i="2"/>
  <c r="AT19" i="2"/>
  <c r="AS19" i="2"/>
  <c r="AR19" i="2"/>
  <c r="AQ19" i="2"/>
  <c r="AP19" i="2"/>
  <c r="AO19" i="2"/>
  <c r="AN19" i="2"/>
  <c r="AM19" i="2"/>
  <c r="AL19" i="2"/>
  <c r="AK19" i="2"/>
  <c r="AY18" i="2"/>
  <c r="AX18" i="2"/>
  <c r="AW18" i="2"/>
  <c r="AV18" i="2"/>
  <c r="AU18" i="2"/>
  <c r="AT18" i="2"/>
  <c r="AS18" i="2"/>
  <c r="AR18" i="2"/>
  <c r="AQ18" i="2"/>
  <c r="AP18" i="2"/>
  <c r="AO18" i="2"/>
  <c r="AN18" i="2"/>
  <c r="AM18" i="2"/>
  <c r="AL18" i="2"/>
  <c r="AK18" i="2"/>
  <c r="AY17" i="2"/>
  <c r="AX17" i="2"/>
  <c r="AW17" i="2"/>
  <c r="AV17" i="2"/>
  <c r="AU17" i="2"/>
  <c r="AT17" i="2"/>
  <c r="AS17" i="2"/>
  <c r="AR17" i="2"/>
  <c r="AQ17" i="2"/>
  <c r="AP17" i="2"/>
  <c r="AO17" i="2"/>
  <c r="AN17" i="2"/>
  <c r="AM17" i="2"/>
  <c r="AL17" i="2"/>
  <c r="AK17" i="2"/>
  <c r="AY16" i="2"/>
  <c r="AX16" i="2"/>
  <c r="AW16" i="2"/>
  <c r="AV16" i="2"/>
  <c r="AU16" i="2"/>
  <c r="AT16" i="2"/>
  <c r="AS16" i="2"/>
  <c r="AR16" i="2"/>
  <c r="AQ16" i="2"/>
  <c r="AP16" i="2"/>
  <c r="AO16" i="2"/>
  <c r="AN16" i="2"/>
  <c r="AM16" i="2"/>
  <c r="AL16" i="2"/>
  <c r="AK16" i="2"/>
  <c r="AY15" i="2"/>
  <c r="AX15" i="2"/>
  <c r="AW15" i="2"/>
  <c r="AV15" i="2"/>
  <c r="AU15" i="2"/>
  <c r="AT15" i="2"/>
  <c r="AS15" i="2"/>
  <c r="AR15" i="2"/>
  <c r="AQ15" i="2"/>
  <c r="AP15" i="2"/>
  <c r="AO15" i="2"/>
  <c r="AN15" i="2"/>
  <c r="AM15" i="2"/>
  <c r="AL15" i="2"/>
  <c r="AK15" i="2"/>
  <c r="AY14" i="2"/>
  <c r="AX14" i="2"/>
  <c r="AW14" i="2"/>
  <c r="AV14" i="2"/>
  <c r="AU14" i="2"/>
  <c r="AT14" i="2"/>
  <c r="AS14" i="2"/>
  <c r="AR14" i="2"/>
  <c r="AQ14" i="2"/>
  <c r="AP14" i="2"/>
  <c r="AO14" i="2"/>
  <c r="AN14" i="2"/>
  <c r="AM14" i="2"/>
  <c r="AL14" i="2"/>
  <c r="AK14" i="2"/>
  <c r="AY13" i="2"/>
  <c r="AX13" i="2"/>
  <c r="AW13" i="2"/>
  <c r="AV13" i="2"/>
  <c r="AU13" i="2"/>
  <c r="AT13" i="2"/>
  <c r="AS13" i="2"/>
  <c r="AR13" i="2"/>
  <c r="AQ13" i="2"/>
  <c r="AP13" i="2"/>
  <c r="AO13" i="2"/>
  <c r="AN13" i="2"/>
  <c r="AM13" i="2"/>
  <c r="AL13" i="2"/>
  <c r="AK13" i="2"/>
  <c r="AY12" i="2"/>
  <c r="AX12" i="2"/>
  <c r="AW12" i="2"/>
  <c r="AV12" i="2"/>
  <c r="AU12" i="2"/>
  <c r="AT12" i="2"/>
  <c r="AS12" i="2"/>
  <c r="AR12" i="2"/>
  <c r="AQ12" i="2"/>
  <c r="AP12" i="2"/>
  <c r="AO12" i="2"/>
  <c r="AN12" i="2"/>
  <c r="AM12" i="2"/>
  <c r="AL12" i="2"/>
  <c r="AK12" i="2"/>
  <c r="AY11" i="2"/>
  <c r="AX11" i="2"/>
  <c r="AW11" i="2"/>
  <c r="AV11" i="2"/>
  <c r="AU11" i="2"/>
  <c r="AT11" i="2"/>
  <c r="AS11" i="2"/>
  <c r="AR11" i="2"/>
  <c r="AQ11" i="2"/>
  <c r="AP11" i="2"/>
  <c r="AO11" i="2"/>
  <c r="AN11" i="2"/>
  <c r="AM11" i="2"/>
  <c r="AL11" i="2"/>
  <c r="AK11" i="2"/>
  <c r="AY10" i="2"/>
  <c r="AX10" i="2"/>
  <c r="AW10" i="2"/>
  <c r="AV10" i="2"/>
  <c r="AU10" i="2"/>
  <c r="AT10" i="2"/>
  <c r="AS10" i="2"/>
  <c r="AR10" i="2"/>
  <c r="AQ10" i="2"/>
  <c r="AP10" i="2"/>
  <c r="AO10" i="2"/>
  <c r="AN10" i="2"/>
  <c r="AM10" i="2"/>
  <c r="AL10" i="2"/>
  <c r="AK10" i="2"/>
  <c r="AY9" i="2"/>
  <c r="AX9" i="2"/>
  <c r="AW9" i="2"/>
  <c r="AV9" i="2"/>
  <c r="AU9" i="2"/>
  <c r="AT9" i="2"/>
  <c r="AS9" i="2"/>
  <c r="AR9" i="2"/>
  <c r="AQ9" i="2"/>
  <c r="AP9" i="2"/>
  <c r="AO9" i="2"/>
  <c r="AN9" i="2"/>
  <c r="AM9" i="2"/>
  <c r="AL9" i="2"/>
  <c r="AK9" i="2"/>
  <c r="AY8" i="2"/>
  <c r="AX8" i="2"/>
  <c r="AW8" i="2"/>
  <c r="AV8" i="2"/>
  <c r="AU8" i="2"/>
  <c r="AT8" i="2"/>
  <c r="AS8" i="2"/>
  <c r="AR8" i="2"/>
  <c r="AQ8" i="2"/>
  <c r="AP8" i="2"/>
  <c r="AO8" i="2"/>
  <c r="AN8" i="2"/>
  <c r="AM8" i="2"/>
  <c r="AL8" i="2"/>
  <c r="AK8" i="2"/>
  <c r="AZ7" i="2"/>
  <c r="AY7" i="2"/>
  <c r="AX7" i="2"/>
  <c r="AW7" i="2"/>
  <c r="AV7" i="2"/>
  <c r="AU7" i="2"/>
  <c r="AT7" i="2"/>
  <c r="AS7" i="2"/>
  <c r="AR7" i="2"/>
  <c r="AQ7" i="2"/>
  <c r="AP7" i="2"/>
  <c r="AO7" i="2"/>
  <c r="AN7" i="2"/>
  <c r="AM7" i="2"/>
  <c r="AL7" i="2"/>
  <c r="AK7" i="2"/>
  <c r="Q4" i="6"/>
  <c r="Q5" i="6"/>
  <c r="Q6" i="6"/>
  <c r="P6" i="6"/>
  <c r="O6" i="6"/>
  <c r="N6" i="6"/>
  <c r="M6" i="6"/>
  <c r="L6" i="6"/>
  <c r="K6" i="6"/>
  <c r="J6" i="6"/>
  <c r="I6" i="6"/>
  <c r="H6" i="6"/>
  <c r="G6" i="6"/>
  <c r="F6" i="6"/>
  <c r="E6" i="6"/>
  <c r="D6" i="6"/>
  <c r="C6" i="6"/>
  <c r="B6" i="6"/>
  <c r="D1" i="2"/>
  <c r="U11" i="2" s="1"/>
  <c r="C99" i="6"/>
  <c r="R94" i="6"/>
  <c r="AI9" i="2"/>
  <c r="AI10" i="2"/>
  <c r="AI11" i="2"/>
  <c r="AI12" i="2"/>
  <c r="AI13" i="2"/>
  <c r="AI14" i="2"/>
  <c r="AI15" i="2"/>
  <c r="AI16" i="2"/>
  <c r="AI17" i="2"/>
  <c r="AI18" i="2"/>
  <c r="AI19" i="2"/>
  <c r="AI20" i="2"/>
  <c r="AI21" i="2"/>
  <c r="AI22" i="2"/>
  <c r="AI23" i="2"/>
  <c r="AI24" i="2"/>
  <c r="AI25" i="2"/>
  <c r="AI26" i="2"/>
  <c r="AI27" i="2"/>
  <c r="AI8" i="2"/>
  <c r="AI7" i="2"/>
  <c r="C1" i="2"/>
  <c r="C3" i="2" s="1"/>
  <c r="E1" i="2"/>
  <c r="E3" i="2" s="1"/>
  <c r="F1" i="2"/>
  <c r="F3" i="2" s="1"/>
  <c r="G1" i="2"/>
  <c r="X14" i="2" s="1"/>
  <c r="H1" i="2"/>
  <c r="Y15" i="2" s="1"/>
  <c r="I1" i="2"/>
  <c r="Z16" i="2" s="1"/>
  <c r="J1" i="2"/>
  <c r="AA9" i="2" s="1"/>
  <c r="K1" i="2"/>
  <c r="AB10" i="2" s="1"/>
  <c r="L1" i="2"/>
  <c r="L3" i="2" s="1"/>
  <c r="M1" i="2"/>
  <c r="M3" i="2" s="1"/>
  <c r="N1" i="2"/>
  <c r="AE13" i="2" s="1"/>
  <c r="O1" i="2"/>
  <c r="AF14" i="2" s="1"/>
  <c r="P1" i="2"/>
  <c r="AG15" i="2" s="1"/>
  <c r="Q1" i="2"/>
  <c r="AH16" i="2" s="1"/>
  <c r="B1" i="2"/>
  <c r="H3" i="2" l="1"/>
  <c r="AD8" i="2"/>
  <c r="V8" i="2"/>
  <c r="AB27" i="2"/>
  <c r="T27" i="2"/>
  <c r="AA26" i="2"/>
  <c r="AH25" i="2"/>
  <c r="Z25" i="2"/>
  <c r="AG24" i="2"/>
  <c r="Y24" i="2"/>
  <c r="AF23" i="2"/>
  <c r="X23" i="2"/>
  <c r="AE22" i="2"/>
  <c r="W22" i="2"/>
  <c r="AD21" i="2"/>
  <c r="V21" i="2"/>
  <c r="AC20" i="2"/>
  <c r="U20" i="2"/>
  <c r="AB19" i="2"/>
  <c r="T19" i="2"/>
  <c r="AA18" i="2"/>
  <c r="AH17" i="2"/>
  <c r="Z17" i="2"/>
  <c r="AG16" i="2"/>
  <c r="Y16" i="2"/>
  <c r="AF15" i="2"/>
  <c r="X15" i="2"/>
  <c r="AE14" i="2"/>
  <c r="W14" i="2"/>
  <c r="AD13" i="2"/>
  <c r="V13" i="2"/>
  <c r="AC12" i="2"/>
  <c r="U12" i="2"/>
  <c r="AB11" i="2"/>
  <c r="T11" i="2"/>
  <c r="AA10" i="2"/>
  <c r="AH9" i="2"/>
  <c r="Z9" i="2"/>
  <c r="Q3" i="2"/>
  <c r="G3" i="2"/>
  <c r="AC8" i="2"/>
  <c r="U8" i="2"/>
  <c r="AA27" i="2"/>
  <c r="AH26" i="2"/>
  <c r="Z26" i="2"/>
  <c r="AG25" i="2"/>
  <c r="Y25" i="2"/>
  <c r="AF24" i="2"/>
  <c r="X24" i="2"/>
  <c r="AE23" i="2"/>
  <c r="W23" i="2"/>
  <c r="AD22" i="2"/>
  <c r="V22" i="2"/>
  <c r="AC21" i="2"/>
  <c r="U21" i="2"/>
  <c r="AB20" i="2"/>
  <c r="T20" i="2"/>
  <c r="AA19" i="2"/>
  <c r="AH18" i="2"/>
  <c r="Z18" i="2"/>
  <c r="AG17" i="2"/>
  <c r="Y17" i="2"/>
  <c r="AF16" i="2"/>
  <c r="X16" i="2"/>
  <c r="AE15" i="2"/>
  <c r="W15" i="2"/>
  <c r="AD14" i="2"/>
  <c r="V14" i="2"/>
  <c r="AC13" i="2"/>
  <c r="U13" i="2"/>
  <c r="AB12" i="2"/>
  <c r="T12" i="2"/>
  <c r="AA11" i="2"/>
  <c r="AH10" i="2"/>
  <c r="Z10" i="2"/>
  <c r="AG9" i="2"/>
  <c r="Y9" i="2"/>
  <c r="P3" i="2"/>
  <c r="D3" i="2"/>
  <c r="AB8" i="2"/>
  <c r="AH27" i="2"/>
  <c r="Z27" i="2"/>
  <c r="AG26" i="2"/>
  <c r="Y26" i="2"/>
  <c r="AF25" i="2"/>
  <c r="X25" i="2"/>
  <c r="AE24" i="2"/>
  <c r="W24" i="2"/>
  <c r="AD23" i="2"/>
  <c r="V23" i="2"/>
  <c r="AC22" i="2"/>
  <c r="U22" i="2"/>
  <c r="AB21" i="2"/>
  <c r="T21" i="2"/>
  <c r="AA20" i="2"/>
  <c r="AH19" i="2"/>
  <c r="Z19" i="2"/>
  <c r="AG18" i="2"/>
  <c r="Y18" i="2"/>
  <c r="AF17" i="2"/>
  <c r="X17" i="2"/>
  <c r="AE16" i="2"/>
  <c r="W16" i="2"/>
  <c r="AD15" i="2"/>
  <c r="V15" i="2"/>
  <c r="AC14" i="2"/>
  <c r="U14" i="2"/>
  <c r="AB13" i="2"/>
  <c r="T13" i="2"/>
  <c r="AA12" i="2"/>
  <c r="AH11" i="2"/>
  <c r="Z11" i="2"/>
  <c r="AG10" i="2"/>
  <c r="Y10" i="2"/>
  <c r="AF9" i="2"/>
  <c r="X9" i="2"/>
  <c r="O3" i="2"/>
  <c r="T8" i="2"/>
  <c r="AA8" i="2"/>
  <c r="AG27" i="2"/>
  <c r="Y27" i="2"/>
  <c r="AF26" i="2"/>
  <c r="X26" i="2"/>
  <c r="AE25" i="2"/>
  <c r="W25" i="2"/>
  <c r="AD24" i="2"/>
  <c r="V24" i="2"/>
  <c r="AC23" i="2"/>
  <c r="U23" i="2"/>
  <c r="AB22" i="2"/>
  <c r="T22" i="2"/>
  <c r="AA21" i="2"/>
  <c r="AH20" i="2"/>
  <c r="Z20" i="2"/>
  <c r="AG19" i="2"/>
  <c r="Y19" i="2"/>
  <c r="AF18" i="2"/>
  <c r="X18" i="2"/>
  <c r="AE17" i="2"/>
  <c r="W17" i="2"/>
  <c r="AD16" i="2"/>
  <c r="V16" i="2"/>
  <c r="AC15" i="2"/>
  <c r="U15" i="2"/>
  <c r="AB14" i="2"/>
  <c r="T14" i="2"/>
  <c r="AA13" i="2"/>
  <c r="AH12" i="2"/>
  <c r="Z12" i="2"/>
  <c r="AG11" i="2"/>
  <c r="Y11" i="2"/>
  <c r="AF10" i="2"/>
  <c r="X10" i="2"/>
  <c r="AE9" i="2"/>
  <c r="W9" i="2"/>
  <c r="N3" i="2"/>
  <c r="AH8" i="2"/>
  <c r="Z8" i="2"/>
  <c r="AF27" i="2"/>
  <c r="X27" i="2"/>
  <c r="AE26" i="2"/>
  <c r="W26" i="2"/>
  <c r="AD25" i="2"/>
  <c r="V25" i="2"/>
  <c r="AC24" i="2"/>
  <c r="U24" i="2"/>
  <c r="AB23" i="2"/>
  <c r="T23" i="2"/>
  <c r="AA22" i="2"/>
  <c r="AH21" i="2"/>
  <c r="Z21" i="2"/>
  <c r="AG20" i="2"/>
  <c r="Y20" i="2"/>
  <c r="AF19" i="2"/>
  <c r="X19" i="2"/>
  <c r="AE18" i="2"/>
  <c r="W18" i="2"/>
  <c r="AD17" i="2"/>
  <c r="V17" i="2"/>
  <c r="AC16" i="2"/>
  <c r="U16" i="2"/>
  <c r="AB15" i="2"/>
  <c r="T15" i="2"/>
  <c r="AA14" i="2"/>
  <c r="AH13" i="2"/>
  <c r="Z13" i="2"/>
  <c r="AG12" i="2"/>
  <c r="Y12" i="2"/>
  <c r="AF11" i="2"/>
  <c r="X11" i="2"/>
  <c r="AE10" i="2"/>
  <c r="W10" i="2"/>
  <c r="AD9" i="2"/>
  <c r="V9" i="2"/>
  <c r="K3" i="2"/>
  <c r="AG8" i="2"/>
  <c r="Y8" i="2"/>
  <c r="AE27" i="2"/>
  <c r="W27" i="2"/>
  <c r="AD26" i="2"/>
  <c r="V26" i="2"/>
  <c r="AC25" i="2"/>
  <c r="U25" i="2"/>
  <c r="AB24" i="2"/>
  <c r="T24" i="2"/>
  <c r="AA23" i="2"/>
  <c r="AH22" i="2"/>
  <c r="Z22" i="2"/>
  <c r="AG21" i="2"/>
  <c r="Y21" i="2"/>
  <c r="AF20" i="2"/>
  <c r="X20" i="2"/>
  <c r="AE19" i="2"/>
  <c r="W19" i="2"/>
  <c r="AD18" i="2"/>
  <c r="V18" i="2"/>
  <c r="AC17" i="2"/>
  <c r="U17" i="2"/>
  <c r="AB16" i="2"/>
  <c r="T16" i="2"/>
  <c r="AA15" i="2"/>
  <c r="AH14" i="2"/>
  <c r="Z14" i="2"/>
  <c r="AG13" i="2"/>
  <c r="Y13" i="2"/>
  <c r="AF12" i="2"/>
  <c r="X12" i="2"/>
  <c r="AE11" i="2"/>
  <c r="W11" i="2"/>
  <c r="AD10" i="2"/>
  <c r="V10" i="2"/>
  <c r="AC9" i="2"/>
  <c r="U9" i="2"/>
  <c r="J3" i="2"/>
  <c r="AF8" i="2"/>
  <c r="X8" i="2"/>
  <c r="AD27" i="2"/>
  <c r="V27" i="2"/>
  <c r="AC26" i="2"/>
  <c r="U26" i="2"/>
  <c r="AB25" i="2"/>
  <c r="T25" i="2"/>
  <c r="AA24" i="2"/>
  <c r="AH23" i="2"/>
  <c r="Z23" i="2"/>
  <c r="AG22" i="2"/>
  <c r="Y22" i="2"/>
  <c r="AF21" i="2"/>
  <c r="X21" i="2"/>
  <c r="AE20" i="2"/>
  <c r="W20" i="2"/>
  <c r="AD19" i="2"/>
  <c r="V19" i="2"/>
  <c r="AC18" i="2"/>
  <c r="U18" i="2"/>
  <c r="AB17" i="2"/>
  <c r="T17" i="2"/>
  <c r="AA16" i="2"/>
  <c r="AH15" i="2"/>
  <c r="Z15" i="2"/>
  <c r="AG14" i="2"/>
  <c r="Y14" i="2"/>
  <c r="AF13" i="2"/>
  <c r="X13" i="2"/>
  <c r="AE12" i="2"/>
  <c r="W12" i="2"/>
  <c r="AD11" i="2"/>
  <c r="V11" i="2"/>
  <c r="AC10" i="2"/>
  <c r="U10" i="2"/>
  <c r="AB9" i="2"/>
  <c r="T9" i="2"/>
  <c r="I3" i="2"/>
  <c r="AE8" i="2"/>
  <c r="W8" i="2"/>
  <c r="AC27" i="2"/>
  <c r="U27" i="2"/>
  <c r="AB26" i="2"/>
  <c r="T26" i="2"/>
  <c r="AA25" i="2"/>
  <c r="AH24" i="2"/>
  <c r="Z24" i="2"/>
  <c r="AG23" i="2"/>
  <c r="Y23" i="2"/>
  <c r="AF22" i="2"/>
  <c r="X22" i="2"/>
  <c r="AE21" i="2"/>
  <c r="W21" i="2"/>
  <c r="AD20" i="2"/>
  <c r="V20" i="2"/>
  <c r="AC19" i="2"/>
  <c r="U19" i="2"/>
  <c r="AB18" i="2"/>
  <c r="T18" i="2"/>
  <c r="AA17" i="2"/>
  <c r="W13" i="2"/>
  <c r="AD12" i="2"/>
  <c r="V12" i="2"/>
  <c r="AC11" i="2"/>
  <c r="T10" i="2"/>
</calcChain>
</file>

<file path=xl/sharedStrings.xml><?xml version="1.0" encoding="utf-8"?>
<sst xmlns="http://schemas.openxmlformats.org/spreadsheetml/2006/main" count="1480" uniqueCount="289">
  <si>
    <t>Creativity</t>
  </si>
  <si>
    <t>Technical Skill</t>
  </si>
  <si>
    <t>Innovation</t>
  </si>
  <si>
    <t>Popularity</t>
  </si>
  <si>
    <t>Sales (in $)</t>
  </si>
  <si>
    <t>Pablo Picasso</t>
  </si>
  <si>
    <t>Vincent van Gogh</t>
  </si>
  <si>
    <t>Leonardo da Vinci</t>
  </si>
  <si>
    <t>Claude Monet</t>
  </si>
  <si>
    <t>Salvador Dalí</t>
  </si>
  <si>
    <t>Frida Kahlo</t>
  </si>
  <si>
    <t>Jackson Pollock</t>
  </si>
  <si>
    <t>Georgia O'Keeffe</t>
  </si>
  <si>
    <t>Andy Warhol</t>
  </si>
  <si>
    <t>Henri Matisse</t>
  </si>
  <si>
    <t>Michelangelo</t>
  </si>
  <si>
    <t>Rembrandt</t>
  </si>
  <si>
    <t>Raphael</t>
  </si>
  <si>
    <t>Edvard Munch</t>
  </si>
  <si>
    <t>Wassily Kandinsky</t>
  </si>
  <si>
    <t>Paul Cézanne</t>
  </si>
  <si>
    <t>Gustav Klimt</t>
  </si>
  <si>
    <t>René Magritte</t>
  </si>
  <si>
    <t>Pierre-Auguste Renoir</t>
  </si>
  <si>
    <t>Edouard Manet</t>
  </si>
  <si>
    <t>Sales (%)</t>
  </si>
  <si>
    <t>Exhibition Frequency</t>
  </si>
  <si>
    <t>Critical Acclaim</t>
  </si>
  <si>
    <t>Influence Score</t>
  </si>
  <si>
    <t>Year of Birth</t>
  </si>
  <si>
    <t>Major Awards</t>
  </si>
  <si>
    <t>Art School Attendance</t>
  </si>
  <si>
    <t>Historical Significance</t>
  </si>
  <si>
    <t>Cultural Impact</t>
  </si>
  <si>
    <t>Market Demand</t>
  </si>
  <si>
    <t>Lifespan</t>
  </si>
  <si>
    <t>Correlation</t>
  </si>
  <si>
    <t>Direction-Rule</t>
  </si>
  <si>
    <t>Direction-ID</t>
  </si>
  <si>
    <t>Type</t>
  </si>
  <si>
    <t>Attribute-ID</t>
  </si>
  <si>
    <t>Attribute-Unit</t>
  </si>
  <si>
    <t>Percentage</t>
  </si>
  <si>
    <t>Currency</t>
  </si>
  <si>
    <t>Integer</t>
  </si>
  <si>
    <t>Year</t>
  </si>
  <si>
    <t>A1</t>
  </si>
  <si>
    <t>A2</t>
  </si>
  <si>
    <t>A3</t>
  </si>
  <si>
    <t>A4</t>
  </si>
  <si>
    <t>A5</t>
  </si>
  <si>
    <t>A6</t>
  </si>
  <si>
    <t>A7</t>
  </si>
  <si>
    <t>A8</t>
  </si>
  <si>
    <t>A9</t>
  </si>
  <si>
    <t>A10</t>
  </si>
  <si>
    <t>A11</t>
  </si>
  <si>
    <t>A12</t>
  </si>
  <si>
    <t>A13</t>
  </si>
  <si>
    <t>A14</t>
  </si>
  <si>
    <t>A15</t>
  </si>
  <si>
    <t>A16</t>
  </si>
  <si>
    <t>Y</t>
  </si>
  <si>
    <t>X</t>
  </si>
  <si>
    <t>N/a</t>
  </si>
  <si>
    <t>The more A2 The higher sales</t>
  </si>
  <si>
    <t>The more A3 The higher sales</t>
  </si>
  <si>
    <t>The more A4 The higher sales</t>
  </si>
  <si>
    <t>The more A5 The higher sales</t>
  </si>
  <si>
    <t>The more A6 The higher sales</t>
  </si>
  <si>
    <t>The more A7 The higher sales</t>
  </si>
  <si>
    <t>The more A8 The higher sales</t>
  </si>
  <si>
    <t>The more A9 The higher sales</t>
  </si>
  <si>
    <t>The less A10 The higher sales</t>
  </si>
  <si>
    <t>The more A11 The higher sales</t>
  </si>
  <si>
    <t>The more A12 The higher sales</t>
  </si>
  <si>
    <t>The more A13 The higher sales</t>
  </si>
  <si>
    <t>The more A14 The higher sales</t>
  </si>
  <si>
    <t>The more A15 The higher sales</t>
  </si>
  <si>
    <t>The more A16 The higher sales</t>
  </si>
  <si>
    <t>Azonosító:</t>
  </si>
  <si>
    <t>Objektumok:</t>
  </si>
  <si>
    <t>Attribútumok:</t>
  </si>
  <si>
    <t>Lépcsôk:</t>
  </si>
  <si>
    <t>Eltolás:</t>
  </si>
  <si>
    <t>Leírás:</t>
  </si>
  <si>
    <t>Rangsor</t>
  </si>
  <si>
    <t>Lépcsôk(1)</t>
  </si>
  <si>
    <t>S1</t>
  </si>
  <si>
    <t>(0+0)/(2)=0</t>
  </si>
  <si>
    <t>S2</t>
  </si>
  <si>
    <t>S3</t>
  </si>
  <si>
    <t>S4</t>
  </si>
  <si>
    <t>S5</t>
  </si>
  <si>
    <t>S6</t>
  </si>
  <si>
    <t>S7</t>
  </si>
  <si>
    <t>S8</t>
  </si>
  <si>
    <t>S9</t>
  </si>
  <si>
    <t>S10</t>
  </si>
  <si>
    <t>S11</t>
  </si>
  <si>
    <t>S12</t>
  </si>
  <si>
    <t>S13</t>
  </si>
  <si>
    <t>S14</t>
  </si>
  <si>
    <t>S15</t>
  </si>
  <si>
    <t>S16</t>
  </si>
  <si>
    <t>S17</t>
  </si>
  <si>
    <t>S18</t>
  </si>
  <si>
    <t>S19</t>
  </si>
  <si>
    <t>S20</t>
  </si>
  <si>
    <t>Lépcsôk(2)</t>
  </si>
  <si>
    <t>COCO:STD</t>
  </si>
  <si>
    <t>Becslés</t>
  </si>
  <si>
    <t>Tény+0</t>
  </si>
  <si>
    <t>Delta</t>
  </si>
  <si>
    <t>Delta/Tény</t>
  </si>
  <si>
    <t>S1 összeg:</t>
  </si>
  <si>
    <t>Becslés összeg:</t>
  </si>
  <si>
    <t>Tény összeg:</t>
  </si>
  <si>
    <t>Tény-becslés eltérés:</t>
  </si>
  <si>
    <t>Tény négyzetösszeg:</t>
  </si>
  <si>
    <t>Becslés négyzetösszeg:</t>
  </si>
  <si>
    <t>Négyzetösszeg hiba:</t>
  </si>
  <si>
    <t>S20 összeg:</t>
  </si>
  <si>
    <t>Attributes</t>
  </si>
  <si>
    <t>Sales in currency ($)</t>
  </si>
  <si>
    <t>Sales percentage (%)</t>
  </si>
  <si>
    <t>Creativity score in integer</t>
  </si>
  <si>
    <t>Technical skill score in integer</t>
  </si>
  <si>
    <t>Innovation score in integer</t>
  </si>
  <si>
    <t>Popularity score in integer</t>
  </si>
  <si>
    <t>Exhibition score in integer</t>
  </si>
  <si>
    <t>Critical acclaim score in integer</t>
  </si>
  <si>
    <t>Influence score in integer</t>
  </si>
  <si>
    <t>Year of birth in year</t>
  </si>
  <si>
    <t>Major awards in integer</t>
  </si>
  <si>
    <t>Art school attindance in integer</t>
  </si>
  <si>
    <t>Historical significance score in integer</t>
  </si>
  <si>
    <t>Cultural impact score in integer</t>
  </si>
  <si>
    <t>Market demand score in integer</t>
  </si>
  <si>
    <t>Lifespan in year</t>
  </si>
  <si>
    <t>Artists' birth date attribute</t>
  </si>
  <si>
    <t>Artists' specialization attribute</t>
  </si>
  <si>
    <t>Artists' lifespan attribute</t>
  </si>
  <si>
    <t>Questions</t>
  </si>
  <si>
    <t>Answers</t>
  </si>
  <si>
    <t>What is the biggest serious problem among artists?</t>
  </si>
  <si>
    <t xml:space="preserve">The among artists, selling their arts, putting values to their arts and getting a static status in society is difficult to the most artists. </t>
  </si>
  <si>
    <t>What can you do this problem?</t>
  </si>
  <si>
    <t xml:space="preserve">First of all, the most of new and/or some underrated artists can not get a static status in society because they do not have enough platform to advertise their art and themselves to the population, sponsors and customers who wants to buy their arts. So, my thesis aiming to develop a simple and widely known app/web model that artists who wants to publish their artworks and their personal details for example their experience and years of work on this model in order to advertise and get sponsors from this platform. On the other hand, companies or customers who wants to buy artworks or make sponsorship with artists could see certain artists posts and costs they published. </t>
  </si>
  <si>
    <t>How does the fluctuation in market demand affect an artist's ability to sustain their career?</t>
  </si>
  <si>
    <t>Market demand directly impacts an artist's ability to sustain their career by influencing sales and income. When demand is low, even highly talented artists may struggle financially, leading to difficulties in maintaining their practice and exposure. For instance, while Pablo Picasso has high market demand (100), less established artists might not enjoy such stability and face financial instability.</t>
  </si>
  <si>
    <t>What strategies can artists employ to increase their visibility and critical acclaim?</t>
  </si>
  <si>
    <t>Artists can increase their visibility and critical acclaim by participating in exhibitions, entering art competitions, collaborating with other artists, and engaging actively on social media. For example, artists with high exhibition frequency like Picasso (9) often have higher critical acclaim due to increased exposure and recognition from critics and the public.</t>
  </si>
  <si>
    <t>How does nationality influence an artist's recognition and market value?</t>
  </si>
  <si>
    <t>Nationality can play a role in an artist's recognition and market value, as certain countries have more established art markets and greater opportunities for exposure. Artists from countries with a rich art heritage, like Italy (Leonardo da Vinci) or Spain (Picasso), may find it easier to gain recognition and achieve higher market values compared to those from countries with less established art scenes.</t>
  </si>
  <si>
    <t>What impact does an artist's chosen medium have on their career and marketability?</t>
  </si>
  <si>
    <t>The chosen medium can significantly affect an artist's career and marketability. Traditional mediums like painting and sculpture are often more commercially viable and better appreciated by collectors and critics. For example, Michelangelo's work in sculpture and Leonardo da Vinci's paintings are highly valued. Conversely, newer or less traditional mediums may struggle for recognition and market acceptance.</t>
  </si>
  <si>
    <t>How do major awards influence an artist's career trajectory and opportunities?</t>
  </si>
  <si>
    <t>Major awards can significantly boost an artist's career by providing validation, increasing visibility, and opening up new opportunities for exhibitions and sales. For example, Picasso, who has received several major awards, enjoys immense popularity and market demand, reflecting how awards can propel an artist's career forward.</t>
  </si>
  <si>
    <t>What challenges do artists face in maintaining cultural relevance over time?</t>
  </si>
  <si>
    <t>Artists face the challenge of staying culturally relevant as tastes and societal values evolve. They need to adapt their styles, themes, or mediums to resonate with contemporary audiences while maintaining their unique voice. For instance, artists like Andy Warhol, who was innovative and reflective of his times, managed to stay relevant and influential.</t>
  </si>
  <si>
    <t>How does critical acclaim correlate with financial success for artists?</t>
  </si>
  <si>
    <t>While critical acclaim can enhance an artist's reputation, it does not always guarantee financial success. However, artists with high critical acclaim, such as Leonardo da Vinci and Michelangelo, often achieve significant financial success as their works are highly sought after by collectors and institutions, reflecting the positive impact of critical recognition on financial outcomes.</t>
  </si>
  <si>
    <t>What role does innovation play in an artist's long-term success and legacy?</t>
  </si>
  <si>
    <t>Innovation is crucial for long-term success and legacy, as it differentiates an artist and helps them make a lasting impact on the art world. Artists like Picasso (innovation score 98) are celebrated for their innovative approaches, which have left a lasting legacy and ensured their continued relevance and admiration over time.</t>
  </si>
  <si>
    <t>How important is it for artists to engage with contemporary social issues through their work?</t>
  </si>
  <si>
    <t>Engaging with contemporary social issues can enhance an artist's relevance and impact, making their work more resonant and meaningful to audiences. Artists like Frida Kahlo, whose works reflect personal and societal struggles, often gain a deeper connection with viewers and critics, enhancing their cultural impact and recognition.</t>
  </si>
  <si>
    <t>What can be done to support emerging artists in gaining recognition and financial stability?</t>
  </si>
  <si>
    <t>Supporting emerging artists requires creating platforms for exposure, such as online galleries, social media, art fairs, and grant programs. Additionally, mentorship programs and collaborations with established artists can provide guidance and opportunities. Developing comprehensive platforms where artists can showcase their work, connect with buyers, and secure sponsorships can also help emerging artists gain recognition and financial stability.</t>
  </si>
  <si>
    <t>Emerging Artists</t>
  </si>
  <si>
    <t>Emerging artists are individuals who are in the early stages of their professional careers. They often lack significant recognition and have limited exposure in the art world. These artists may have completed their formal education or training and are working to establish their artistic identity and gain visibility.</t>
  </si>
  <si>
    <t>Underrated Artists</t>
  </si>
  <si>
    <t>Underrated artists are those who, despite having talent and creating high-quality work, have not received the recognition, opportunities, or financial success they deserve. This lack of recognition can be due to various factors, including market trends, geographic location, or limited access to prominent galleries and exhibitions.</t>
  </si>
  <si>
    <t>Established Artists</t>
  </si>
  <si>
    <t>Established artists have gained significant recognition and reputation within the art community and the broader public. They have a substantial body of work, have participated in numerous exhibitions, and have achieved financial stability through their art. These artists often influence contemporary art trends and mentor emerging talents.</t>
  </si>
  <si>
    <t>Art Collectors</t>
  </si>
  <si>
    <t>Art collectors are individuals or institutions that acquire and own works of art. They can range from private collectors, who buy art for personal enjoyment and investment, to corporate collectors and public institutions, such as museums, that purchase art for cultural preservation and public display. Collectors play a crucial role in supporting artists financially and enhancing their market value.</t>
  </si>
  <si>
    <t>Art Galleries and Curators</t>
  </si>
  <si>
    <t>Art galleries are spaces dedicated to exhibiting and selling artworks. Curators are professionals who organize and manage exhibitions, selecting artists and works to be displayed. Galleries and curators are instrumental in shaping public taste, providing platforms for artists, and facilitating the sale of artworks.</t>
  </si>
  <si>
    <t>Art Critics and Scholars</t>
  </si>
  <si>
    <t>Art critics and scholars analyze, interpret, and evaluate works of art. They publish reviews, essays, and academic papers that can significantly influence public perception and critical acclaim of artists. Their assessments can affect an artist's reputation and marketability.</t>
  </si>
  <si>
    <t>Sponsors and Patrons</t>
  </si>
  <si>
    <t>Sponsors and patrons provide financial support to artists and art projects. Sponsors may be businesses or organizations that fund art initiatives for marketing or corporate social responsibility purposes. Patrons are often individual art enthusiasts who personally support artists by funding their projects or purchasing their works.</t>
  </si>
  <si>
    <t>Art Students</t>
  </si>
  <si>
    <t>Art students are individuals currently enrolled in educational institutions, studying various aspects of art. They represent the future generation of artists and often seek opportunities to gain practical experience, showcase their work, and connect with mentors and industry professionals.</t>
  </si>
  <si>
    <t>Art Enthusiasts</t>
  </si>
  <si>
    <t>Art enthusiasts are individuals who have a keen interest in art but may not be professionally involved in the art world. They attend exhibitions, follow art news, and collect art on a smaller scale. Their engagement helps sustain the art community by providing support and spreading awareness.</t>
  </si>
  <si>
    <t>Cultural Institutions</t>
  </si>
  <si>
    <t>Cultural institutions, including museums, art centers, and foundations, play a vital role in preserving, promoting, and educating the public about art. They provide platforms for artists to exhibit their work, conduct educational programs, and contribute to the cultural heritage.</t>
  </si>
  <si>
    <t>Online Art Platforms</t>
  </si>
  <si>
    <t>Online art platforms are digital spaces where artists can display, sell, and promote their works. These platforms offer artists a wider audience reach, facilitate direct sales, and provide tools for marketing and networking. They have become increasingly important in the digital age for connecting artists with buyers and collectors globally.</t>
  </si>
  <si>
    <t>Media and Influencers</t>
  </si>
  <si>
    <t>Media outlets and influencers in the art world include art magazines, blogs, social media personalities, and online content creators who focus on art. They help publicize artists and their works, shape public opinion, and drive trends within the art market.</t>
  </si>
  <si>
    <t>COCO STD: 5063340</t>
  </si>
  <si>
    <t>X(A1)</t>
  </si>
  <si>
    <t>X(A2)</t>
  </si>
  <si>
    <t>X(A3)</t>
  </si>
  <si>
    <t>X(A4)</t>
  </si>
  <si>
    <t>X(A5)</t>
  </si>
  <si>
    <t>X(A6)</t>
  </si>
  <si>
    <t>X(A7)</t>
  </si>
  <si>
    <t>X(A8)</t>
  </si>
  <si>
    <t>X(A9)</t>
  </si>
  <si>
    <t>X(A10)</t>
  </si>
  <si>
    <t>X(A11)</t>
  </si>
  <si>
    <t>X(A12)</t>
  </si>
  <si>
    <t>X(A13)</t>
  </si>
  <si>
    <t>X(A14)</t>
  </si>
  <si>
    <t>X(A15)</t>
  </si>
  <si>
    <t>Y(A16)</t>
  </si>
  <si>
    <t>O1</t>
  </si>
  <si>
    <t>O2</t>
  </si>
  <si>
    <t>O3</t>
  </si>
  <si>
    <t>O4</t>
  </si>
  <si>
    <t>O5</t>
  </si>
  <si>
    <t>O6</t>
  </si>
  <si>
    <t>O7</t>
  </si>
  <si>
    <t>O8</t>
  </si>
  <si>
    <t>O9</t>
  </si>
  <si>
    <t>O10</t>
  </si>
  <si>
    <t>O11</t>
  </si>
  <si>
    <t>O12</t>
  </si>
  <si>
    <t>O13</t>
  </si>
  <si>
    <t>O14</t>
  </si>
  <si>
    <t>O15</t>
  </si>
  <si>
    <t>O16</t>
  </si>
  <si>
    <t>O17</t>
  </si>
  <si>
    <t>O18</t>
  </si>
  <si>
    <t>O19</t>
  </si>
  <si>
    <t>O20</t>
  </si>
  <si>
    <t>(64259385.7+22312286.7)/(2)=43285836.2</t>
  </si>
  <si>
    <t>(0+44624573.4)/(2)=22312286.7</t>
  </si>
  <si>
    <t>(14279863.5+0)/(2)=7139931.75</t>
  </si>
  <si>
    <t>(1784982.9+20527303.8)/(2)=11156143.35</t>
  </si>
  <si>
    <t>(131196245.7+118701365.2)/(2)=124948805.45</t>
  </si>
  <si>
    <t>(41947099+0)/(2)=20973549.5</t>
  </si>
  <si>
    <t>(37484641.6+41947099)/(2)=39715870.3</t>
  </si>
  <si>
    <t>(54441979.5+22312286.7)/(2)=38377133.1</t>
  </si>
  <si>
    <t>(3569965.9+0)/(2)=1784982.95</t>
  </si>
  <si>
    <t>(0+20527303.8)/(2)=10263651.9</t>
  </si>
  <si>
    <t>(128518771.3+93711604.1)/(2)=111115187.7</t>
  </si>
  <si>
    <t>(27667235.5+0)/(2)=13833617.75</t>
  </si>
  <si>
    <t>(1784982.9+41947099)/(2)=21866040.95</t>
  </si>
  <si>
    <t>(59796928.3+62474402.7)/(2)=61135665.55</t>
  </si>
  <si>
    <t>(0+62474402.7)/(2)=31237201.35</t>
  </si>
  <si>
    <t>(0+31237201.4)/(2)=15618600.7</t>
  </si>
  <si>
    <t>(0+41947099)/(2)=20973549.5</t>
  </si>
  <si>
    <t>Open url</t>
  </si>
  <si>
    <r>
      <t>Maximális memória használat: </t>
    </r>
    <r>
      <rPr>
        <b/>
        <sz val="7"/>
        <color rgb="FF333333"/>
        <rFont val="Verdana"/>
        <family val="2"/>
        <charset val="238"/>
      </rPr>
      <t>1.41 Mb</t>
    </r>
  </si>
  <si>
    <r>
      <t>A futtatás idôtartama: </t>
    </r>
    <r>
      <rPr>
        <b/>
        <sz val="7"/>
        <color rgb="FF333333"/>
        <rFont val="Verdana"/>
        <family val="2"/>
        <charset val="238"/>
      </rPr>
      <t>0.16 mp (0 p)</t>
    </r>
  </si>
  <si>
    <t>source URL?</t>
  </si>
  <si>
    <t>COCO STD: 3596776</t>
  </si>
  <si>
    <t>(43000000+42000000)/(2)=42500000</t>
  </si>
  <si>
    <t>(11000000+19500000)/(2)=15250000</t>
  </si>
  <si>
    <t>(0+1000000)/(2)=500000</t>
  </si>
  <si>
    <t>(18000000+2000000)/(2)=10000000</t>
  </si>
  <si>
    <t>(17000000+4000000)/(2)=10500000</t>
  </si>
  <si>
    <t>(2000000+104000000)/(2)=53000000</t>
  </si>
  <si>
    <t>(6000000+0)/(2)=3000000</t>
  </si>
  <si>
    <t>(94000000+0)/(2)=47000000</t>
  </si>
  <si>
    <t>(9000000+3000000)/(2)=6000000</t>
  </si>
  <si>
    <t>(0+45500000)/(2)=22750000</t>
  </si>
  <si>
    <t>(4000000+4000000)/(2)=4000000</t>
  </si>
  <si>
    <t>(11000000+10500000)/(2)=10750000</t>
  </si>
  <si>
    <t>(0+2000000)/(2)=1000000</t>
  </si>
  <si>
    <t>(92000000+0)/(2)=46000000</t>
  </si>
  <si>
    <t>(0+3000000)/(2)=1500000</t>
  </si>
  <si>
    <t>(0+3500000)/(2)=1750000</t>
  </si>
  <si>
    <t>(11000000+5500000)/(2)=8250000</t>
  </si>
  <si>
    <t>(0+5500000)/(2)=2750000</t>
  </si>
  <si>
    <t>(13000000+4000000)/(2)=8500000</t>
  </si>
  <si>
    <t>(2000000+92000000)/(2)=47000000</t>
  </si>
  <si>
    <t>(3000000+0)/(2)=1500000</t>
  </si>
  <si>
    <t>(22000000+42000000)/(2)=32000000</t>
  </si>
  <si>
    <t>(0+92000000)/(2)=46000000</t>
  </si>
  <si>
    <t>(22000000+18000000)/(2)=20000000</t>
  </si>
  <si>
    <t>(13000000+0)/(2)=6500000</t>
  </si>
  <si>
    <t>(2000000+0)/(2)=1000000</t>
  </si>
  <si>
    <t>(18000000+18000000)/(2)=18000000</t>
  </si>
  <si>
    <t>(16000000+8500000)/(2)=12250000</t>
  </si>
  <si>
    <t>(11000000+6000000)/(2)=8500000</t>
  </si>
  <si>
    <t>(8000000+6000000)/(2)=7000000</t>
  </si>
  <si>
    <t>(2000000+2000000)/(2)=2000000</t>
  </si>
  <si>
    <t>(0+46500000)/(2)=23250000</t>
  </si>
  <si>
    <r>
      <t>A futtatás idôtartama: </t>
    </r>
    <r>
      <rPr>
        <b/>
        <sz val="7"/>
        <color rgb="FF333333"/>
        <rFont val="Verdana"/>
        <family val="2"/>
        <charset val="238"/>
      </rPr>
      <t>0.13 mp (0 p)</t>
    </r>
  </si>
  <si>
    <t>estimation</t>
  </si>
  <si>
    <t>fact</t>
  </si>
  <si>
    <t>Delta/fact</t>
  </si>
  <si>
    <r>
      <t xml:space="preserve">an excellent case for confusion-detection!!! </t>
    </r>
    <r>
      <rPr>
        <sz val="11"/>
        <color rgb="FFFF0000"/>
        <rFont val="Calibri"/>
        <family val="2"/>
        <charset val="238"/>
        <scheme val="minor"/>
      </rPr>
      <t>(correlation vs direction)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</si>
</sst>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6" x14ac:knownFonts="1">
    <font>
      <sz val="11"/>
      <color theme="1"/>
      <name val="Calibri"/>
      <family val="2"/>
      <scheme val="minor"/>
    </font>
    <font>
      <sz val="8"/>
      <name val="Calibri"/>
      <family val="2"/>
      <scheme val="minor"/>
    </font>
    <font>
      <sz val="11"/>
      <color rgb="FF0D0D0D"/>
      <name val="Calibri"/>
      <family val="2"/>
      <scheme val="minor"/>
    </font>
    <font>
      <sz val="10"/>
      <color rgb="FF0D0D0D"/>
      <name val="Segoe UI"/>
      <family val="2"/>
    </font>
    <font>
      <b/>
      <sz val="13.75"/>
      <color rgb="FF0D0D0D"/>
      <name val="Segoe UI"/>
      <family val="2"/>
    </font>
    <font>
      <u/>
      <sz val="11"/>
      <color theme="10"/>
      <name val="Calibri"/>
      <family val="2"/>
      <scheme val="minor"/>
    </font>
    <font>
      <sz val="14"/>
      <color rgb="FF000000"/>
      <name val="Times New Roman"/>
      <family val="1"/>
      <charset val="238"/>
    </font>
    <font>
      <sz val="7"/>
      <color rgb="FF000000"/>
      <name val="Verdana"/>
      <family val="2"/>
      <charset val="238"/>
    </font>
    <font>
      <b/>
      <sz val="7"/>
      <color rgb="FF000000"/>
      <name val="Verdana"/>
      <family val="2"/>
      <charset val="238"/>
    </font>
    <font>
      <b/>
      <sz val="5"/>
      <color rgb="FFFFFFFF"/>
      <name val="Verdana"/>
      <family val="2"/>
      <charset val="238"/>
    </font>
    <font>
      <sz val="5"/>
      <color rgb="FF333333"/>
      <name val="Verdana"/>
      <family val="2"/>
      <charset val="238"/>
    </font>
    <font>
      <sz val="8"/>
      <color rgb="FF333333"/>
      <name val="Verdana"/>
      <family val="2"/>
      <charset val="238"/>
    </font>
    <font>
      <sz val="7"/>
      <color rgb="FF333333"/>
      <name val="Verdana"/>
      <family val="2"/>
      <charset val="238"/>
    </font>
    <font>
      <b/>
      <sz val="7"/>
      <color rgb="FF333333"/>
      <name val="Verdana"/>
      <family val="2"/>
      <charset val="238"/>
    </font>
    <font>
      <sz val="11"/>
      <color rgb="FFFF0000"/>
      <name val="Calibri"/>
      <family val="2"/>
      <charset val="238"/>
      <scheme val="minor"/>
    </font>
    <font>
      <sz val="11"/>
      <color rgb="FFFF0000"/>
      <name val="Calibri"/>
      <family val="2"/>
      <scheme val="minor"/>
    </font>
  </fonts>
  <fills count="17">
    <fill>
      <patternFill patternType="none"/>
    </fill>
    <fill>
      <patternFill patternType="gray125"/>
    </fill>
    <fill>
      <patternFill patternType="solid">
        <fgColor rgb="FFFFFFFF"/>
        <bgColor indexed="64"/>
      </patternFill>
    </fill>
    <fill>
      <patternFill patternType="solid">
        <fgColor rgb="FF333333"/>
        <bgColor indexed="64"/>
      </patternFill>
    </fill>
    <fill>
      <patternFill patternType="solid">
        <fgColor rgb="FFFFFF00"/>
        <bgColor indexed="64"/>
      </patternFill>
    </fill>
    <fill>
      <patternFill patternType="solid">
        <fgColor theme="7" tint="0.39997558519241921"/>
        <bgColor indexed="64"/>
      </patternFill>
    </fill>
    <fill>
      <patternFill patternType="solid">
        <fgColor theme="4"/>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7"/>
        <bgColor indexed="64"/>
      </patternFill>
    </fill>
    <fill>
      <patternFill patternType="solid">
        <fgColor rgb="FFFF0000"/>
        <bgColor indexed="64"/>
      </patternFill>
    </fill>
  </fills>
  <borders count="5">
    <border>
      <left/>
      <right/>
      <top/>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666666"/>
      </left>
      <right style="medium">
        <color rgb="FF666666"/>
      </right>
      <top style="medium">
        <color rgb="FF666666"/>
      </top>
      <bottom style="medium">
        <color rgb="FF666666"/>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45">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4" borderId="2" xfId="0" applyFill="1" applyBorder="1" applyAlignment="1">
      <alignment horizontal="center" vertical="center" wrapText="1"/>
    </xf>
    <xf numFmtId="0" fontId="0" fillId="5" borderId="2" xfId="0" applyFill="1" applyBorder="1" applyAlignment="1">
      <alignment horizontal="center" vertical="center" wrapText="1"/>
    </xf>
    <xf numFmtId="0" fontId="2" fillId="5" borderId="2"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7" borderId="2" xfId="0" applyFill="1" applyBorder="1" applyAlignment="1">
      <alignment horizontal="center" vertical="center" wrapText="1"/>
    </xf>
    <xf numFmtId="0" fontId="0" fillId="8" borderId="2" xfId="0" applyFill="1" applyBorder="1" applyAlignment="1">
      <alignment horizontal="center" vertical="center" wrapText="1"/>
    </xf>
    <xf numFmtId="0" fontId="0" fillId="9" borderId="2" xfId="0" applyFill="1" applyBorder="1" applyAlignment="1">
      <alignment horizontal="center" vertical="center" wrapText="1"/>
    </xf>
    <xf numFmtId="0" fontId="0" fillId="10" borderId="2" xfId="0" applyFill="1" applyBorder="1" applyAlignment="1">
      <alignment horizontal="center" vertical="center" wrapText="1"/>
    </xf>
    <xf numFmtId="0" fontId="2" fillId="11"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10" fontId="2" fillId="12" borderId="2" xfId="0" applyNumberFormat="1" applyFont="1" applyFill="1" applyBorder="1" applyAlignment="1">
      <alignment horizontal="center" vertical="center" wrapText="1"/>
    </xf>
    <xf numFmtId="0" fontId="0" fillId="12" borderId="2" xfId="0" applyFill="1" applyBorder="1" applyAlignment="1">
      <alignment horizontal="center" vertical="center" wrapText="1"/>
    </xf>
    <xf numFmtId="0" fontId="0" fillId="6" borderId="0" xfId="0" applyFill="1"/>
    <xf numFmtId="0" fontId="0" fillId="13" borderId="0" xfId="0" applyFill="1"/>
    <xf numFmtId="0" fontId="0" fillId="10" borderId="0" xfId="0" applyFill="1"/>
    <xf numFmtId="0" fontId="0" fillId="14" borderId="0" xfId="0" applyFill="1"/>
    <xf numFmtId="0" fontId="0" fillId="15" borderId="2" xfId="0" applyFill="1" applyBorder="1" applyAlignment="1">
      <alignment horizontal="left" vertical="top" wrapText="1"/>
    </xf>
    <xf numFmtId="0" fontId="0" fillId="11" borderId="2" xfId="0" applyFill="1" applyBorder="1" applyAlignment="1">
      <alignment horizontal="left" vertical="top" wrapText="1"/>
    </xf>
    <xf numFmtId="0" fontId="3" fillId="11" borderId="2" xfId="0" applyFont="1" applyFill="1" applyBorder="1" applyAlignment="1">
      <alignment horizontal="left" vertical="top" wrapText="1"/>
    </xf>
    <xf numFmtId="0" fontId="4" fillId="6" borderId="2" xfId="0" applyFont="1" applyFill="1" applyBorder="1" applyAlignment="1">
      <alignment horizontal="left" vertical="top" wrapText="1"/>
    </xf>
    <xf numFmtId="0" fontId="3" fillId="13" borderId="2" xfId="0" applyFont="1" applyFill="1" applyBorder="1" applyAlignment="1">
      <alignment horizontal="left" vertical="top" wrapText="1"/>
    </xf>
    <xf numFmtId="0" fontId="0" fillId="12" borderId="4" xfId="0" applyFill="1" applyBorder="1" applyAlignment="1">
      <alignment horizontal="center" vertical="center" wrapText="1"/>
    </xf>
    <xf numFmtId="0" fontId="6" fillId="0" borderId="0" xfId="0" applyFont="1" applyAlignment="1">
      <alignment vertical="center" wrapText="1"/>
    </xf>
    <xf numFmtId="0" fontId="8" fillId="0" borderId="0" xfId="0" applyFont="1" applyAlignment="1">
      <alignment horizontal="right" vertical="center" wrapText="1"/>
    </xf>
    <xf numFmtId="0" fontId="7" fillId="0" borderId="0" xfId="0" applyFont="1" applyAlignment="1">
      <alignment vertical="center" wrapText="1"/>
    </xf>
    <xf numFmtId="0" fontId="9" fillId="3"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5" fillId="0" borderId="0" xfId="1"/>
    <xf numFmtId="0" fontId="12" fillId="0" borderId="0" xfId="0" applyFont="1"/>
    <xf numFmtId="164" fontId="0" fillId="9" borderId="2" xfId="0" applyNumberFormat="1" applyFill="1" applyBorder="1" applyAlignment="1">
      <alignment horizontal="center" vertical="center" wrapText="1"/>
    </xf>
    <xf numFmtId="0" fontId="0" fillId="16" borderId="0" xfId="0" applyFill="1"/>
    <xf numFmtId="0" fontId="8" fillId="16" borderId="0" xfId="0" applyFont="1" applyFill="1" applyAlignment="1">
      <alignment horizontal="right" vertical="center" wrapText="1"/>
    </xf>
    <xf numFmtId="0" fontId="7" fillId="16" borderId="0" xfId="0" applyFont="1" applyFill="1" applyAlignment="1">
      <alignment vertical="center" wrapText="1"/>
    </xf>
    <xf numFmtId="0" fontId="6" fillId="16" borderId="0" xfId="0" applyFont="1" applyFill="1" applyAlignment="1">
      <alignment vertical="center" wrapText="1"/>
    </xf>
    <xf numFmtId="0" fontId="9" fillId="16" borderId="1" xfId="0" applyFont="1" applyFill="1" applyBorder="1" applyAlignment="1">
      <alignment horizontal="center" vertical="center" wrapText="1"/>
    </xf>
    <xf numFmtId="0" fontId="0" fillId="0" borderId="0" xfId="0" applyAlignment="1">
      <alignment horizontal="center"/>
    </xf>
    <xf numFmtId="0" fontId="15" fillId="12" borderId="2" xfId="0" applyFont="1" applyFill="1" applyBorder="1" applyAlignment="1">
      <alignment horizontal="center" vertical="center" wrapText="1"/>
    </xf>
    <xf numFmtId="0" fontId="15" fillId="0" borderId="0" xfId="0" applyFont="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76200</xdr:colOff>
      <xdr:row>3</xdr:row>
      <xdr:rowOff>22860</xdr:rowOff>
    </xdr:to>
    <xdr:pic>
      <xdr:nvPicPr>
        <xdr:cNvPr id="2" name="Picture 1" descr="COCO">
          <a:extLst>
            <a:ext uri="{FF2B5EF4-FFF2-40B4-BE49-F238E27FC236}">
              <a16:creationId xmlns:a16="http://schemas.microsoft.com/office/drawing/2014/main" id="{A6F2B0BD-8238-CF0A-B396-ED719C352A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594360</xdr:colOff>
      <xdr:row>3</xdr:row>
      <xdr:rowOff>22860</xdr:rowOff>
    </xdr:to>
    <xdr:pic>
      <xdr:nvPicPr>
        <xdr:cNvPr id="2" name="Picture 1" descr="COCO">
          <a:extLst>
            <a:ext uri="{FF2B5EF4-FFF2-40B4-BE49-F238E27FC236}">
              <a16:creationId xmlns:a16="http://schemas.microsoft.com/office/drawing/2014/main" id="{C68FDC5A-A3D8-970A-38E5-D20A341B45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617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miau.my-x.hu/myx-free/coco/test/359677620240519080727.html"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miau.my-x.hu/myx-free/coco/test/50633402024051907582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8"/>
  <sheetViews>
    <sheetView zoomScaleNormal="100" workbookViewId="0"/>
  </sheetViews>
  <sheetFormatPr baseColWidth="10" defaultColWidth="8.88671875" defaultRowHeight="14.4" x14ac:dyDescent="0.3"/>
  <cols>
    <col min="1" max="1" width="69.33203125" style="2" customWidth="1"/>
    <col min="2" max="2" width="50.6640625" style="2" customWidth="1"/>
    <col min="3" max="3" width="50.77734375" style="2" customWidth="1"/>
    <col min="4" max="5" width="11.6640625" style="2" customWidth="1"/>
    <col min="6" max="6" width="15.88671875" style="2" customWidth="1"/>
    <col min="7" max="7" width="8.88671875" style="2"/>
    <col min="8" max="8" width="10.44140625" style="2" customWidth="1"/>
    <col min="9" max="9" width="8.88671875" style="2"/>
    <col min="10" max="10" width="15.6640625" style="2" customWidth="1"/>
    <col min="11" max="11" width="13.21875" style="2" customWidth="1"/>
    <col min="12" max="12" width="8.88671875" style="2"/>
    <col min="13" max="13" width="13.44140625" style="2" customWidth="1"/>
    <col min="14" max="15" width="8.88671875" style="2"/>
    <col min="16" max="16" width="14.33203125" style="2" customWidth="1"/>
    <col min="17" max="17" width="14.109375" style="2" customWidth="1"/>
    <col min="18" max="19" width="8.88671875" style="2"/>
    <col min="20" max="20" width="16.21875" style="2" customWidth="1"/>
    <col min="21" max="21" width="10.44140625" style="2" customWidth="1"/>
    <col min="22" max="16384" width="8.88671875" style="2"/>
  </cols>
  <sheetData>
    <row r="1" spans="1:21" x14ac:dyDescent="0.3">
      <c r="A1" s="17" t="s">
        <v>39</v>
      </c>
      <c r="B1" s="17" t="s">
        <v>123</v>
      </c>
      <c r="C1" s="17" t="s">
        <v>123</v>
      </c>
      <c r="D1"/>
      <c r="E1"/>
      <c r="F1"/>
      <c r="G1"/>
      <c r="H1"/>
      <c r="I1"/>
      <c r="J1"/>
      <c r="K1"/>
      <c r="L1"/>
      <c r="M1"/>
      <c r="N1"/>
      <c r="O1"/>
      <c r="P1"/>
      <c r="Q1"/>
      <c r="R1"/>
      <c r="S1"/>
      <c r="T1"/>
      <c r="U1"/>
    </row>
    <row r="2" spans="1:21" x14ac:dyDescent="0.3">
      <c r="A2" s="18" t="s">
        <v>141</v>
      </c>
      <c r="B2" s="19" t="s">
        <v>43</v>
      </c>
      <c r="C2" s="20" t="s">
        <v>124</v>
      </c>
      <c r="D2"/>
      <c r="E2"/>
      <c r="F2"/>
      <c r="G2"/>
      <c r="H2"/>
      <c r="I2"/>
      <c r="J2"/>
      <c r="K2"/>
      <c r="L2"/>
      <c r="M2"/>
      <c r="N2"/>
      <c r="O2"/>
      <c r="P2"/>
      <c r="Q2"/>
      <c r="R2"/>
      <c r="S2"/>
      <c r="T2"/>
      <c r="U2"/>
    </row>
    <row r="3" spans="1:21" x14ac:dyDescent="0.3">
      <c r="A3" s="18" t="s">
        <v>141</v>
      </c>
      <c r="B3" s="19" t="s">
        <v>42</v>
      </c>
      <c r="C3" s="20" t="s">
        <v>125</v>
      </c>
      <c r="D3"/>
      <c r="E3"/>
      <c r="F3"/>
      <c r="G3"/>
      <c r="H3"/>
      <c r="I3"/>
      <c r="J3"/>
      <c r="K3"/>
      <c r="L3"/>
      <c r="M3"/>
      <c r="N3"/>
      <c r="O3"/>
      <c r="P3"/>
      <c r="Q3"/>
      <c r="R3"/>
      <c r="S3"/>
      <c r="T3"/>
      <c r="U3"/>
    </row>
    <row r="4" spans="1:21" x14ac:dyDescent="0.3">
      <c r="A4" s="18" t="s">
        <v>141</v>
      </c>
      <c r="B4" s="19" t="s">
        <v>44</v>
      </c>
      <c r="C4" s="20" t="s">
        <v>126</v>
      </c>
      <c r="D4"/>
      <c r="E4"/>
      <c r="F4"/>
      <c r="G4"/>
      <c r="H4"/>
      <c r="I4"/>
      <c r="J4"/>
      <c r="K4"/>
      <c r="L4"/>
      <c r="M4"/>
      <c r="N4"/>
      <c r="O4"/>
      <c r="P4"/>
      <c r="Q4"/>
      <c r="R4"/>
      <c r="S4"/>
      <c r="T4"/>
      <c r="U4"/>
    </row>
    <row r="5" spans="1:21" x14ac:dyDescent="0.3">
      <c r="A5" s="18" t="s">
        <v>141</v>
      </c>
      <c r="B5" s="19" t="s">
        <v>44</v>
      </c>
      <c r="C5" s="20" t="s">
        <v>127</v>
      </c>
      <c r="D5"/>
      <c r="E5"/>
      <c r="F5"/>
      <c r="G5"/>
      <c r="H5"/>
      <c r="I5"/>
      <c r="J5"/>
      <c r="K5"/>
      <c r="L5"/>
      <c r="M5"/>
      <c r="N5"/>
      <c r="O5"/>
      <c r="P5"/>
      <c r="Q5"/>
      <c r="R5"/>
      <c r="S5"/>
      <c r="T5"/>
      <c r="U5"/>
    </row>
    <row r="6" spans="1:21" x14ac:dyDescent="0.3">
      <c r="A6" s="18" t="s">
        <v>141</v>
      </c>
      <c r="B6" s="19" t="s">
        <v>44</v>
      </c>
      <c r="C6" s="20" t="s">
        <v>128</v>
      </c>
      <c r="D6"/>
      <c r="E6"/>
      <c r="F6"/>
      <c r="G6"/>
      <c r="H6"/>
      <c r="I6"/>
      <c r="J6"/>
      <c r="K6"/>
      <c r="L6"/>
      <c r="M6"/>
      <c r="N6"/>
      <c r="O6"/>
      <c r="P6"/>
      <c r="Q6"/>
      <c r="R6"/>
      <c r="S6"/>
      <c r="T6"/>
      <c r="U6"/>
    </row>
    <row r="7" spans="1:21" x14ac:dyDescent="0.3">
      <c r="A7" s="18" t="s">
        <v>141</v>
      </c>
      <c r="B7" s="19" t="s">
        <v>44</v>
      </c>
      <c r="C7" s="20" t="s">
        <v>129</v>
      </c>
      <c r="D7"/>
      <c r="E7"/>
      <c r="F7"/>
      <c r="G7"/>
      <c r="H7"/>
      <c r="I7"/>
      <c r="J7"/>
      <c r="K7"/>
      <c r="L7"/>
      <c r="M7"/>
      <c r="N7"/>
      <c r="O7"/>
      <c r="P7"/>
      <c r="Q7"/>
      <c r="R7"/>
      <c r="S7"/>
      <c r="T7"/>
      <c r="U7"/>
    </row>
    <row r="8" spans="1:21" ht="15.6" customHeight="1" x14ac:dyDescent="0.3">
      <c r="A8" s="18" t="s">
        <v>141</v>
      </c>
      <c r="B8" s="19" t="s">
        <v>44</v>
      </c>
      <c r="C8" s="20" t="s">
        <v>130</v>
      </c>
      <c r="D8"/>
      <c r="E8"/>
      <c r="F8"/>
      <c r="G8"/>
      <c r="H8"/>
      <c r="I8"/>
      <c r="J8"/>
      <c r="K8"/>
      <c r="L8"/>
      <c r="M8"/>
      <c r="N8"/>
      <c r="O8"/>
      <c r="P8"/>
      <c r="Q8"/>
      <c r="R8"/>
      <c r="S8"/>
      <c r="T8"/>
      <c r="U8"/>
    </row>
    <row r="9" spans="1:21" x14ac:dyDescent="0.3">
      <c r="A9" s="18" t="s">
        <v>141</v>
      </c>
      <c r="B9" s="19" t="s">
        <v>44</v>
      </c>
      <c r="C9" s="20" t="s">
        <v>131</v>
      </c>
      <c r="D9"/>
      <c r="E9"/>
      <c r="F9"/>
      <c r="G9"/>
      <c r="H9"/>
      <c r="I9"/>
      <c r="J9"/>
      <c r="K9"/>
      <c r="L9"/>
      <c r="M9"/>
      <c r="N9"/>
      <c r="O9"/>
      <c r="P9"/>
      <c r="Q9"/>
      <c r="R9"/>
      <c r="S9"/>
      <c r="T9"/>
      <c r="U9"/>
    </row>
    <row r="10" spans="1:21" x14ac:dyDescent="0.3">
      <c r="A10" s="18" t="s">
        <v>141</v>
      </c>
      <c r="B10" s="19" t="s">
        <v>44</v>
      </c>
      <c r="C10" s="20" t="s">
        <v>132</v>
      </c>
      <c r="D10"/>
      <c r="E10"/>
      <c r="F10"/>
      <c r="G10"/>
      <c r="H10"/>
      <c r="I10"/>
      <c r="J10"/>
      <c r="K10"/>
      <c r="L10"/>
      <c r="M10"/>
      <c r="N10"/>
      <c r="O10"/>
      <c r="P10"/>
      <c r="Q10"/>
      <c r="R10"/>
      <c r="S10"/>
      <c r="T10"/>
      <c r="U10"/>
    </row>
    <row r="11" spans="1:21" x14ac:dyDescent="0.3">
      <c r="A11" s="18" t="s">
        <v>140</v>
      </c>
      <c r="B11" s="19" t="s">
        <v>45</v>
      </c>
      <c r="C11" s="20" t="s">
        <v>133</v>
      </c>
      <c r="D11"/>
      <c r="E11"/>
      <c r="F11"/>
      <c r="G11"/>
      <c r="H11"/>
      <c r="I11"/>
      <c r="J11"/>
      <c r="K11"/>
      <c r="L11"/>
      <c r="M11"/>
      <c r="N11"/>
      <c r="O11"/>
      <c r="P11"/>
      <c r="Q11"/>
      <c r="R11"/>
      <c r="S11"/>
      <c r="T11"/>
      <c r="U11"/>
    </row>
    <row r="12" spans="1:21" x14ac:dyDescent="0.3">
      <c r="A12" s="18" t="s">
        <v>141</v>
      </c>
      <c r="B12" s="19" t="s">
        <v>44</v>
      </c>
      <c r="C12" s="20" t="s">
        <v>134</v>
      </c>
      <c r="D12"/>
      <c r="E12"/>
      <c r="F12"/>
      <c r="G12"/>
      <c r="H12"/>
      <c r="I12"/>
      <c r="J12"/>
      <c r="K12"/>
      <c r="L12"/>
      <c r="M12"/>
      <c r="N12"/>
      <c r="O12"/>
      <c r="P12"/>
      <c r="Q12"/>
      <c r="R12"/>
      <c r="S12"/>
      <c r="T12"/>
      <c r="U12"/>
    </row>
    <row r="13" spans="1:21" x14ac:dyDescent="0.3">
      <c r="A13" s="18" t="s">
        <v>141</v>
      </c>
      <c r="B13" s="19" t="s">
        <v>44</v>
      </c>
      <c r="C13" s="20" t="s">
        <v>135</v>
      </c>
      <c r="D13"/>
      <c r="E13"/>
      <c r="F13"/>
      <c r="G13"/>
      <c r="H13"/>
      <c r="I13"/>
      <c r="J13"/>
      <c r="K13"/>
      <c r="L13"/>
      <c r="M13"/>
      <c r="N13"/>
      <c r="O13"/>
      <c r="P13"/>
      <c r="Q13"/>
      <c r="R13"/>
      <c r="S13"/>
      <c r="T13"/>
      <c r="U13"/>
    </row>
    <row r="14" spans="1:21" x14ac:dyDescent="0.3">
      <c r="A14" s="18" t="s">
        <v>141</v>
      </c>
      <c r="B14" s="19" t="s">
        <v>44</v>
      </c>
      <c r="C14" s="20" t="s">
        <v>136</v>
      </c>
      <c r="D14"/>
      <c r="E14"/>
      <c r="F14"/>
      <c r="G14"/>
      <c r="H14"/>
      <c r="I14"/>
      <c r="J14"/>
      <c r="K14"/>
      <c r="L14"/>
      <c r="M14"/>
      <c r="N14"/>
      <c r="O14"/>
      <c r="P14"/>
      <c r="Q14"/>
      <c r="R14"/>
      <c r="S14"/>
      <c r="T14"/>
      <c r="U14"/>
    </row>
    <row r="15" spans="1:21" x14ac:dyDescent="0.3">
      <c r="A15" s="18" t="s">
        <v>141</v>
      </c>
      <c r="B15" s="19" t="s">
        <v>44</v>
      </c>
      <c r="C15" s="20" t="s">
        <v>137</v>
      </c>
      <c r="D15"/>
      <c r="E15"/>
      <c r="F15"/>
      <c r="G15"/>
      <c r="H15"/>
      <c r="I15"/>
      <c r="J15"/>
      <c r="K15"/>
      <c r="L15"/>
      <c r="M15"/>
      <c r="N15"/>
      <c r="O15"/>
      <c r="P15"/>
      <c r="Q15"/>
      <c r="R15"/>
      <c r="S15"/>
      <c r="T15"/>
      <c r="U15"/>
    </row>
    <row r="16" spans="1:21" x14ac:dyDescent="0.3">
      <c r="A16" s="18" t="s">
        <v>141</v>
      </c>
      <c r="B16" s="19" t="s">
        <v>44</v>
      </c>
      <c r="C16" s="20" t="s">
        <v>138</v>
      </c>
      <c r="D16"/>
      <c r="E16"/>
      <c r="F16"/>
      <c r="G16"/>
      <c r="H16"/>
      <c r="I16"/>
      <c r="J16"/>
      <c r="K16"/>
      <c r="L16"/>
      <c r="M16"/>
      <c r="N16"/>
      <c r="O16"/>
      <c r="P16"/>
      <c r="Q16"/>
      <c r="R16"/>
      <c r="S16"/>
      <c r="T16"/>
      <c r="U16"/>
    </row>
    <row r="17" spans="1:21" x14ac:dyDescent="0.3">
      <c r="A17" s="18" t="s">
        <v>142</v>
      </c>
      <c r="B17" s="19" t="s">
        <v>45</v>
      </c>
      <c r="C17" s="20" t="s">
        <v>139</v>
      </c>
      <c r="D17"/>
      <c r="E17"/>
      <c r="F17"/>
      <c r="G17"/>
      <c r="H17"/>
      <c r="I17"/>
      <c r="J17"/>
      <c r="K17"/>
      <c r="L17"/>
      <c r="M17"/>
      <c r="N17"/>
      <c r="O17"/>
      <c r="P17"/>
      <c r="Q17"/>
      <c r="R17"/>
      <c r="S17"/>
      <c r="T17"/>
      <c r="U17"/>
    </row>
    <row r="18" spans="1:21" x14ac:dyDescent="0.3">
      <c r="A18"/>
      <c r="B18"/>
      <c r="C18"/>
      <c r="D18"/>
      <c r="E18"/>
      <c r="F18"/>
      <c r="G18"/>
      <c r="H18"/>
      <c r="I18"/>
      <c r="J18"/>
      <c r="K18"/>
      <c r="L18"/>
      <c r="M18"/>
      <c r="N18"/>
      <c r="O18"/>
      <c r="P18"/>
      <c r="Q18"/>
      <c r="R18"/>
      <c r="S18"/>
      <c r="T18"/>
      <c r="U18"/>
    </row>
    <row r="19" spans="1:21" x14ac:dyDescent="0.3">
      <c r="A19"/>
      <c r="B19"/>
      <c r="C19"/>
      <c r="D19"/>
      <c r="E19"/>
      <c r="F19"/>
      <c r="G19"/>
      <c r="H19"/>
      <c r="I19"/>
      <c r="J19"/>
      <c r="K19"/>
      <c r="L19"/>
      <c r="M19"/>
      <c r="N19"/>
      <c r="O19"/>
      <c r="P19"/>
      <c r="Q19"/>
      <c r="R19"/>
      <c r="S19"/>
      <c r="T19"/>
      <c r="U19"/>
    </row>
    <row r="20" spans="1:21" x14ac:dyDescent="0.3">
      <c r="A20"/>
      <c r="B20"/>
      <c r="C20"/>
      <c r="D20"/>
      <c r="E20"/>
      <c r="F20"/>
      <c r="G20"/>
      <c r="H20"/>
      <c r="I20"/>
      <c r="J20"/>
      <c r="K20"/>
      <c r="L20"/>
      <c r="M20"/>
      <c r="N20"/>
      <c r="O20"/>
      <c r="P20"/>
      <c r="Q20"/>
      <c r="R20"/>
      <c r="S20"/>
      <c r="T20"/>
      <c r="U20"/>
    </row>
    <row r="21" spans="1:21" x14ac:dyDescent="0.3">
      <c r="A21"/>
      <c r="B21"/>
      <c r="C21"/>
      <c r="D21"/>
      <c r="E21"/>
      <c r="F21"/>
      <c r="G21"/>
      <c r="H21"/>
      <c r="I21"/>
      <c r="J21"/>
      <c r="K21"/>
      <c r="L21"/>
      <c r="M21"/>
      <c r="N21"/>
      <c r="O21"/>
      <c r="P21"/>
      <c r="Q21"/>
      <c r="R21"/>
      <c r="S21"/>
      <c r="T21"/>
      <c r="U21"/>
    </row>
    <row r="22" spans="1:21" x14ac:dyDescent="0.3">
      <c r="A22"/>
      <c r="B22"/>
      <c r="C22"/>
      <c r="D22"/>
      <c r="E22"/>
      <c r="F22"/>
      <c r="G22"/>
      <c r="H22"/>
      <c r="I22"/>
      <c r="J22"/>
      <c r="K22"/>
      <c r="L22"/>
      <c r="M22"/>
      <c r="N22"/>
      <c r="O22"/>
      <c r="P22"/>
      <c r="Q22"/>
      <c r="R22"/>
      <c r="S22"/>
      <c r="T22"/>
      <c r="U22"/>
    </row>
    <row r="23" spans="1:21" x14ac:dyDescent="0.3">
      <c r="A23"/>
      <c r="B23"/>
      <c r="C23"/>
      <c r="D23"/>
      <c r="E23"/>
      <c r="F23"/>
      <c r="G23"/>
      <c r="H23"/>
      <c r="I23"/>
      <c r="J23"/>
      <c r="K23"/>
      <c r="L23"/>
      <c r="M23"/>
      <c r="N23"/>
      <c r="O23"/>
      <c r="P23"/>
      <c r="Q23"/>
      <c r="R23"/>
      <c r="S23"/>
      <c r="T23"/>
      <c r="U23"/>
    </row>
    <row r="24" spans="1:21" x14ac:dyDescent="0.3">
      <c r="A24"/>
      <c r="B24"/>
      <c r="C24"/>
      <c r="D24"/>
      <c r="E24"/>
      <c r="F24"/>
      <c r="G24"/>
      <c r="H24"/>
      <c r="I24"/>
      <c r="J24"/>
      <c r="K24"/>
      <c r="L24"/>
      <c r="M24"/>
      <c r="N24"/>
      <c r="O24"/>
      <c r="P24"/>
      <c r="Q24"/>
      <c r="R24"/>
      <c r="S24"/>
      <c r="T24"/>
      <c r="U24"/>
    </row>
    <row r="25" spans="1:21" x14ac:dyDescent="0.3">
      <c r="A25"/>
      <c r="B25"/>
      <c r="C25"/>
      <c r="D25"/>
      <c r="E25"/>
      <c r="F25"/>
      <c r="G25"/>
      <c r="H25"/>
      <c r="I25"/>
      <c r="J25"/>
      <c r="K25"/>
      <c r="L25"/>
      <c r="M25"/>
      <c r="N25"/>
      <c r="O25"/>
      <c r="P25"/>
      <c r="Q25"/>
      <c r="R25"/>
      <c r="S25"/>
      <c r="T25"/>
      <c r="U25"/>
    </row>
    <row r="26" spans="1:21" x14ac:dyDescent="0.3">
      <c r="A26"/>
      <c r="B26"/>
      <c r="C26"/>
      <c r="D26"/>
      <c r="E26"/>
      <c r="F26"/>
      <c r="G26"/>
      <c r="H26"/>
      <c r="I26"/>
      <c r="J26"/>
      <c r="K26"/>
      <c r="L26"/>
      <c r="M26"/>
      <c r="N26"/>
      <c r="O26"/>
      <c r="P26"/>
      <c r="Q26"/>
      <c r="R26"/>
      <c r="S26"/>
      <c r="T26"/>
      <c r="U26"/>
    </row>
    <row r="27" spans="1:21" x14ac:dyDescent="0.3">
      <c r="A27"/>
      <c r="B27"/>
      <c r="C27"/>
      <c r="D27"/>
      <c r="E27"/>
      <c r="F27"/>
      <c r="G27"/>
      <c r="H27"/>
      <c r="I27"/>
      <c r="J27"/>
      <c r="K27"/>
      <c r="L27"/>
      <c r="M27"/>
      <c r="N27"/>
      <c r="O27"/>
      <c r="P27"/>
      <c r="Q27"/>
      <c r="R27"/>
      <c r="S27"/>
      <c r="T27"/>
      <c r="U27"/>
    </row>
    <row r="28" spans="1:21" x14ac:dyDescent="0.3">
      <c r="A28"/>
      <c r="B28"/>
      <c r="C28"/>
      <c r="D28"/>
      <c r="E28"/>
      <c r="F28"/>
      <c r="G28"/>
      <c r="H28"/>
      <c r="I28"/>
      <c r="J28"/>
      <c r="K28"/>
      <c r="L28"/>
      <c r="M28"/>
      <c r="N28"/>
      <c r="O28"/>
      <c r="P28"/>
      <c r="Q28"/>
      <c r="R28"/>
      <c r="S28"/>
      <c r="T28"/>
      <c r="U2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4C80B-50AA-4EAD-AF42-C91EE36303AF}">
  <dimension ref="A1:AZ53"/>
  <sheetViews>
    <sheetView tabSelected="1" zoomScale="29" zoomScaleNormal="70" workbookViewId="0">
      <selection activeCell="T2" sqref="T2:AI2"/>
    </sheetView>
  </sheetViews>
  <sheetFormatPr baseColWidth="10" defaultColWidth="8.88671875" defaultRowHeight="14.4" x14ac:dyDescent="0.3"/>
  <cols>
    <col min="1" max="1" width="19.5546875" customWidth="1"/>
    <col min="2" max="2" width="16.21875" customWidth="1"/>
    <col min="3" max="3" width="13.6640625" customWidth="1"/>
    <col min="4" max="4" width="13.44140625" customWidth="1"/>
    <col min="5" max="5" width="13.6640625" customWidth="1"/>
    <col min="6" max="6" width="12.21875" customWidth="1"/>
    <col min="7" max="7" width="12.44140625" customWidth="1"/>
    <col min="8" max="8" width="13" customWidth="1"/>
    <col min="9" max="9" width="12.21875" customWidth="1"/>
    <col min="10" max="10" width="14.21875" customWidth="1"/>
    <col min="11" max="11" width="13.6640625" customWidth="1"/>
    <col min="12" max="12" width="12.44140625" customWidth="1"/>
    <col min="13" max="13" width="12.88671875" customWidth="1"/>
    <col min="14" max="14" width="13.88671875" customWidth="1"/>
    <col min="15" max="15" width="13.77734375" customWidth="1"/>
    <col min="16" max="16" width="13" customWidth="1"/>
    <col min="17" max="17" width="14.44140625" customWidth="1"/>
    <col min="18" max="18" width="12.21875" customWidth="1"/>
    <col min="35" max="35" width="11.109375" bestFit="1" customWidth="1"/>
    <col min="36" max="36" width="16.6640625" customWidth="1"/>
    <col min="52" max="52" width="11.109375" bestFit="1" customWidth="1"/>
  </cols>
  <sheetData>
    <row r="1" spans="1:52" x14ac:dyDescent="0.3">
      <c r="A1" s="11" t="s">
        <v>36</v>
      </c>
      <c r="B1" s="11">
        <f>CORREL($B$8:$B$27,B8:B27)</f>
        <v>1</v>
      </c>
      <c r="C1" s="36">
        <f>CORREL($B$8:$B$27,C8:C27)</f>
        <v>0.99999999999999978</v>
      </c>
      <c r="D1" s="36">
        <f>CORREL($B$8:$B$27,D8:D27)</f>
        <v>0.8138980772815666</v>
      </c>
      <c r="E1" s="36">
        <f t="shared" ref="E1:Q1" si="0">CORREL($B$8:$B$27,E8:E27)</f>
        <v>0.71712937039694069</v>
      </c>
      <c r="F1" s="36">
        <f t="shared" si="0"/>
        <v>0.69548495680741518</v>
      </c>
      <c r="G1" s="36">
        <f t="shared" si="0"/>
        <v>0.80874260366191619</v>
      </c>
      <c r="H1" s="36">
        <f t="shared" si="0"/>
        <v>0.84447520188607816</v>
      </c>
      <c r="I1" s="36">
        <f t="shared" si="0"/>
        <v>0.88791976715645649</v>
      </c>
      <c r="J1" s="36">
        <f t="shared" si="0"/>
        <v>0.93419773373304071</v>
      </c>
      <c r="K1" s="36">
        <f t="shared" si="0"/>
        <v>-0.56921027316556039</v>
      </c>
      <c r="L1" s="36">
        <f t="shared" si="0"/>
        <v>0.88415262783196669</v>
      </c>
      <c r="M1" s="36">
        <f t="shared" si="0"/>
        <v>-3.6680195919720097E-2</v>
      </c>
      <c r="N1" s="36">
        <f t="shared" si="0"/>
        <v>0.9082784961282101</v>
      </c>
      <c r="O1" s="36">
        <f t="shared" si="0"/>
        <v>0.93835895132668246</v>
      </c>
      <c r="P1" s="36">
        <f t="shared" si="0"/>
        <v>0.93819759276596049</v>
      </c>
      <c r="Q1" s="36">
        <f t="shared" si="0"/>
        <v>6.0422684311780807E-2</v>
      </c>
    </row>
    <row r="2" spans="1:52" ht="64.2" customHeight="1" x14ac:dyDescent="0.3">
      <c r="A2" s="10" t="s">
        <v>37</v>
      </c>
      <c r="B2" s="10" t="s">
        <v>64</v>
      </c>
      <c r="C2" s="10" t="s">
        <v>65</v>
      </c>
      <c r="D2" s="10" t="s">
        <v>66</v>
      </c>
      <c r="E2" s="10" t="s">
        <v>67</v>
      </c>
      <c r="F2" s="10" t="s">
        <v>68</v>
      </c>
      <c r="G2" s="10" t="s">
        <v>69</v>
      </c>
      <c r="H2" s="10" t="s">
        <v>70</v>
      </c>
      <c r="I2" s="10" t="s">
        <v>71</v>
      </c>
      <c r="J2" s="10" t="s">
        <v>72</v>
      </c>
      <c r="K2" s="10" t="s">
        <v>73</v>
      </c>
      <c r="L2" s="10" t="s">
        <v>74</v>
      </c>
      <c r="M2" s="10" t="s">
        <v>75</v>
      </c>
      <c r="N2" s="10" t="s">
        <v>76</v>
      </c>
      <c r="O2" s="10" t="s">
        <v>77</v>
      </c>
      <c r="P2" s="10" t="s">
        <v>78</v>
      </c>
      <c r="Q2" s="10" t="s">
        <v>79</v>
      </c>
      <c r="T2" s="42" t="s">
        <v>288</v>
      </c>
      <c r="U2" s="42"/>
      <c r="V2" s="42"/>
      <c r="W2" s="42"/>
      <c r="X2" s="42"/>
      <c r="Y2" s="42"/>
      <c r="Z2" s="42"/>
      <c r="AA2" s="42"/>
      <c r="AB2" s="42"/>
      <c r="AC2" s="42"/>
      <c r="AD2" s="42"/>
      <c r="AE2" s="42"/>
      <c r="AF2" s="42"/>
      <c r="AG2" s="42"/>
      <c r="AH2" s="42"/>
      <c r="AI2" s="42"/>
    </row>
    <row r="3" spans="1:52" x14ac:dyDescent="0.3">
      <c r="A3" s="9" t="s">
        <v>38</v>
      </c>
      <c r="B3" s="9" t="s">
        <v>64</v>
      </c>
      <c r="C3" s="9">
        <f>IF(C1&gt;0,0,1)</f>
        <v>0</v>
      </c>
      <c r="D3" s="9">
        <f t="shared" ref="D3:Q3" si="1">IF(D1&gt;0,0,1)</f>
        <v>0</v>
      </c>
      <c r="E3" s="9">
        <f t="shared" si="1"/>
        <v>0</v>
      </c>
      <c r="F3" s="9">
        <f t="shared" si="1"/>
        <v>0</v>
      </c>
      <c r="G3" s="9">
        <f t="shared" si="1"/>
        <v>0</v>
      </c>
      <c r="H3" s="9">
        <f t="shared" si="1"/>
        <v>0</v>
      </c>
      <c r="I3" s="9">
        <f t="shared" si="1"/>
        <v>0</v>
      </c>
      <c r="J3" s="9">
        <f t="shared" si="1"/>
        <v>0</v>
      </c>
      <c r="K3" s="9">
        <f t="shared" si="1"/>
        <v>1</v>
      </c>
      <c r="L3" s="9">
        <f t="shared" si="1"/>
        <v>0</v>
      </c>
      <c r="M3" s="9">
        <f t="shared" si="1"/>
        <v>1</v>
      </c>
      <c r="N3" s="9">
        <f t="shared" si="1"/>
        <v>0</v>
      </c>
      <c r="O3" s="9">
        <f t="shared" si="1"/>
        <v>0</v>
      </c>
      <c r="P3" s="9">
        <f t="shared" si="1"/>
        <v>0</v>
      </c>
      <c r="Q3" s="9">
        <f t="shared" si="1"/>
        <v>0</v>
      </c>
    </row>
    <row r="4" spans="1:52" x14ac:dyDescent="0.3">
      <c r="A4" s="8" t="s">
        <v>39</v>
      </c>
      <c r="B4" s="8" t="s">
        <v>62</v>
      </c>
      <c r="C4" s="8" t="s">
        <v>63</v>
      </c>
      <c r="D4" s="8" t="s">
        <v>63</v>
      </c>
      <c r="E4" s="8" t="s">
        <v>63</v>
      </c>
      <c r="F4" s="8" t="s">
        <v>63</v>
      </c>
      <c r="G4" s="8" t="s">
        <v>63</v>
      </c>
      <c r="H4" s="8" t="s">
        <v>63</v>
      </c>
      <c r="I4" s="8" t="s">
        <v>63</v>
      </c>
      <c r="J4" s="8" t="s">
        <v>63</v>
      </c>
      <c r="K4" s="8" t="s">
        <v>63</v>
      </c>
      <c r="L4" s="8" t="s">
        <v>63</v>
      </c>
      <c r="M4" s="8" t="s">
        <v>63</v>
      </c>
      <c r="N4" s="8" t="s">
        <v>63</v>
      </c>
      <c r="O4" s="8" t="s">
        <v>63</v>
      </c>
      <c r="P4" s="8" t="s">
        <v>63</v>
      </c>
      <c r="Q4" s="8" t="s">
        <v>63</v>
      </c>
    </row>
    <row r="5" spans="1:52" x14ac:dyDescent="0.3">
      <c r="A5" s="5" t="s">
        <v>40</v>
      </c>
      <c r="B5" s="5" t="s">
        <v>46</v>
      </c>
      <c r="C5" s="5" t="s">
        <v>47</v>
      </c>
      <c r="D5" s="5" t="s">
        <v>48</v>
      </c>
      <c r="E5" s="5" t="s">
        <v>49</v>
      </c>
      <c r="F5" s="5" t="s">
        <v>50</v>
      </c>
      <c r="G5" s="5" t="s">
        <v>51</v>
      </c>
      <c r="H5" s="5" t="s">
        <v>52</v>
      </c>
      <c r="I5" s="5" t="s">
        <v>53</v>
      </c>
      <c r="J5" s="5" t="s">
        <v>54</v>
      </c>
      <c r="K5" s="5" t="s">
        <v>55</v>
      </c>
      <c r="L5" s="5" t="s">
        <v>56</v>
      </c>
      <c r="M5" s="5" t="s">
        <v>57</v>
      </c>
      <c r="N5" s="5" t="s">
        <v>58</v>
      </c>
      <c r="O5" s="5" t="s">
        <v>59</v>
      </c>
      <c r="P5" s="5" t="s">
        <v>60</v>
      </c>
      <c r="Q5" s="5" t="s">
        <v>61</v>
      </c>
    </row>
    <row r="6" spans="1:52" ht="33" customHeight="1" x14ac:dyDescent="0.3">
      <c r="A6" s="6" t="s">
        <v>40</v>
      </c>
      <c r="B6" s="7" t="s">
        <v>4</v>
      </c>
      <c r="C6" s="7" t="s">
        <v>25</v>
      </c>
      <c r="D6" s="7" t="s">
        <v>0</v>
      </c>
      <c r="E6" s="7" t="s">
        <v>1</v>
      </c>
      <c r="F6" s="7" t="s">
        <v>2</v>
      </c>
      <c r="G6" s="7" t="s">
        <v>3</v>
      </c>
      <c r="H6" s="7" t="s">
        <v>26</v>
      </c>
      <c r="I6" s="7" t="s">
        <v>27</v>
      </c>
      <c r="J6" s="7" t="s">
        <v>28</v>
      </c>
      <c r="K6" s="7" t="s">
        <v>29</v>
      </c>
      <c r="L6" s="7" t="s">
        <v>30</v>
      </c>
      <c r="M6" s="7" t="s">
        <v>31</v>
      </c>
      <c r="N6" s="7" t="s">
        <v>32</v>
      </c>
      <c r="O6" s="7" t="s">
        <v>33</v>
      </c>
      <c r="P6" s="7" t="s">
        <v>34</v>
      </c>
      <c r="Q6" s="7" t="s">
        <v>35</v>
      </c>
      <c r="T6" s="2"/>
      <c r="U6" s="2"/>
      <c r="V6" s="2"/>
      <c r="W6" s="2"/>
      <c r="X6" s="2"/>
      <c r="Y6" s="2"/>
      <c r="Z6" s="2"/>
      <c r="AA6" s="2"/>
      <c r="AB6" s="2"/>
      <c r="AC6" s="2"/>
      <c r="AD6" s="2"/>
      <c r="AE6" s="2"/>
      <c r="AF6" s="2"/>
      <c r="AG6" s="2"/>
      <c r="AH6" s="2"/>
      <c r="AI6" t="s">
        <v>62</v>
      </c>
    </row>
    <row r="7" spans="1:52" x14ac:dyDescent="0.3">
      <c r="A7" s="12" t="s">
        <v>41</v>
      </c>
      <c r="B7" s="12" t="s">
        <v>43</v>
      </c>
      <c r="C7" s="12" t="s">
        <v>42</v>
      </c>
      <c r="D7" s="12" t="s">
        <v>44</v>
      </c>
      <c r="E7" s="12" t="s">
        <v>44</v>
      </c>
      <c r="F7" s="12" t="s">
        <v>44</v>
      </c>
      <c r="G7" s="12" t="s">
        <v>44</v>
      </c>
      <c r="H7" s="12" t="s">
        <v>44</v>
      </c>
      <c r="I7" s="12" t="s">
        <v>44</v>
      </c>
      <c r="J7" s="12" t="s">
        <v>44</v>
      </c>
      <c r="K7" s="12" t="s">
        <v>45</v>
      </c>
      <c r="L7" s="12" t="s">
        <v>44</v>
      </c>
      <c r="M7" s="12" t="s">
        <v>44</v>
      </c>
      <c r="N7" s="12" t="s">
        <v>44</v>
      </c>
      <c r="O7" s="12" t="s">
        <v>44</v>
      </c>
      <c r="P7" s="12" t="s">
        <v>44</v>
      </c>
      <c r="Q7" s="12" t="s">
        <v>45</v>
      </c>
      <c r="T7" s="5" t="s">
        <v>47</v>
      </c>
      <c r="U7" s="5" t="s">
        <v>48</v>
      </c>
      <c r="V7" s="5" t="s">
        <v>49</v>
      </c>
      <c r="W7" s="5" t="s">
        <v>50</v>
      </c>
      <c r="X7" s="5" t="s">
        <v>51</v>
      </c>
      <c r="Y7" s="5" t="s">
        <v>52</v>
      </c>
      <c r="Z7" s="5" t="s">
        <v>53</v>
      </c>
      <c r="AA7" s="5" t="s">
        <v>54</v>
      </c>
      <c r="AB7" s="5" t="s">
        <v>55</v>
      </c>
      <c r="AC7" s="5" t="s">
        <v>56</v>
      </c>
      <c r="AD7" s="5" t="s">
        <v>57</v>
      </c>
      <c r="AE7" s="5" t="s">
        <v>58</v>
      </c>
      <c r="AF7" s="5" t="s">
        <v>59</v>
      </c>
      <c r="AG7" s="5" t="s">
        <v>60</v>
      </c>
      <c r="AH7" s="5" t="s">
        <v>61</v>
      </c>
      <c r="AI7" t="str">
        <f>B5</f>
        <v>A1</v>
      </c>
      <c r="AK7" t="str">
        <f>C5</f>
        <v>A2</v>
      </c>
      <c r="AL7" t="str">
        <f t="shared" ref="AL7:AY7" si="2">D5</f>
        <v>A3</v>
      </c>
      <c r="AM7" t="str">
        <f t="shared" si="2"/>
        <v>A4</v>
      </c>
      <c r="AN7" t="str">
        <f t="shared" si="2"/>
        <v>A5</v>
      </c>
      <c r="AO7" t="str">
        <f t="shared" si="2"/>
        <v>A6</v>
      </c>
      <c r="AP7" t="str">
        <f t="shared" si="2"/>
        <v>A7</v>
      </c>
      <c r="AQ7" t="str">
        <f t="shared" si="2"/>
        <v>A8</v>
      </c>
      <c r="AR7" t="str">
        <f t="shared" si="2"/>
        <v>A9</v>
      </c>
      <c r="AS7" t="str">
        <f t="shared" si="2"/>
        <v>A10</v>
      </c>
      <c r="AT7" t="str">
        <f t="shared" si="2"/>
        <v>A11</v>
      </c>
      <c r="AU7" t="str">
        <f t="shared" si="2"/>
        <v>A12</v>
      </c>
      <c r="AV7" t="str">
        <f t="shared" si="2"/>
        <v>A13</v>
      </c>
      <c r="AW7" t="str">
        <f t="shared" si="2"/>
        <v>A14</v>
      </c>
      <c r="AX7" t="str">
        <f t="shared" si="2"/>
        <v>A15</v>
      </c>
      <c r="AY7" t="str">
        <f t="shared" si="2"/>
        <v>A16</v>
      </c>
      <c r="AZ7" t="str">
        <f>B5</f>
        <v>A1</v>
      </c>
    </row>
    <row r="8" spans="1:52" x14ac:dyDescent="0.3">
      <c r="A8" s="13" t="s">
        <v>5</v>
      </c>
      <c r="B8" s="14">
        <v>200000000</v>
      </c>
      <c r="C8" s="15">
        <v>1</v>
      </c>
      <c r="D8" s="14">
        <v>95</v>
      </c>
      <c r="E8" s="14">
        <v>90</v>
      </c>
      <c r="F8" s="14">
        <v>98</v>
      </c>
      <c r="G8" s="14">
        <v>100</v>
      </c>
      <c r="H8" s="14">
        <v>9</v>
      </c>
      <c r="I8" s="14">
        <v>95</v>
      </c>
      <c r="J8" s="14">
        <v>99</v>
      </c>
      <c r="K8" s="14">
        <v>1881</v>
      </c>
      <c r="L8" s="14">
        <v>6</v>
      </c>
      <c r="M8" s="14">
        <v>1</v>
      </c>
      <c r="N8" s="14">
        <v>98</v>
      </c>
      <c r="O8" s="14">
        <v>99</v>
      </c>
      <c r="P8" s="14">
        <v>100</v>
      </c>
      <c r="Q8" s="14">
        <v>91</v>
      </c>
      <c r="T8" s="43">
        <f>RANK(C8,C$8:C$27,C$1)</f>
        <v>20</v>
      </c>
      <c r="U8" s="16">
        <f t="shared" ref="U8:AH8" si="3">RANK(D8,D$8:D$27,D$1)</f>
        <v>16</v>
      </c>
      <c r="V8" s="16">
        <f t="shared" si="3"/>
        <v>16</v>
      </c>
      <c r="W8" s="16">
        <f t="shared" si="3"/>
        <v>20</v>
      </c>
      <c r="X8" s="16">
        <f t="shared" si="3"/>
        <v>19</v>
      </c>
      <c r="Y8" s="16">
        <f t="shared" si="3"/>
        <v>16</v>
      </c>
      <c r="Z8" s="16">
        <f t="shared" si="3"/>
        <v>18</v>
      </c>
      <c r="AA8" s="16">
        <f t="shared" si="3"/>
        <v>20</v>
      </c>
      <c r="AB8" s="16">
        <f t="shared" si="3"/>
        <v>14</v>
      </c>
      <c r="AC8" s="16">
        <f t="shared" si="3"/>
        <v>18</v>
      </c>
      <c r="AD8" s="16">
        <f t="shared" si="3"/>
        <v>3</v>
      </c>
      <c r="AE8" s="16">
        <f t="shared" si="3"/>
        <v>17</v>
      </c>
      <c r="AF8" s="16">
        <f t="shared" si="3"/>
        <v>19</v>
      </c>
      <c r="AG8" s="16">
        <f t="shared" si="3"/>
        <v>20</v>
      </c>
      <c r="AH8" s="16">
        <f t="shared" si="3"/>
        <v>19</v>
      </c>
      <c r="AI8" s="26">
        <f>B8</f>
        <v>200000000</v>
      </c>
      <c r="AK8" s="44">
        <f>RANK(C8,C$8:C$27,C$3)</f>
        <v>1</v>
      </c>
      <c r="AL8">
        <f t="shared" ref="AL8:AL27" si="4">RANK(D8,D$8:D$27,D$3)</f>
        <v>4</v>
      </c>
      <c r="AM8">
        <f t="shared" ref="AM8:AM27" si="5">RANK(E8,E$8:E$27,E$3)</f>
        <v>5</v>
      </c>
      <c r="AN8">
        <f t="shared" ref="AN8:AN27" si="6">RANK(F8,F$8:F$27,F$3)</f>
        <v>1</v>
      </c>
      <c r="AO8">
        <f t="shared" ref="AO8:AO27" si="7">RANK(G8,G$8:G$27,G$3)</f>
        <v>1</v>
      </c>
      <c r="AP8">
        <f t="shared" ref="AP8:AP27" si="8">RANK(H8,H$8:H$27,H$3)</f>
        <v>3</v>
      </c>
      <c r="AQ8">
        <f t="shared" ref="AQ8:AQ27" si="9">RANK(I8,I$8:I$27,I$3)</f>
        <v>3</v>
      </c>
      <c r="AR8">
        <f t="shared" ref="AR8:AR27" si="10">RANK(J8,J$8:J$27,J$3)</f>
        <v>1</v>
      </c>
      <c r="AS8">
        <f t="shared" ref="AS8:AS27" si="11">RANK(K8,K$8:K$27,K$3)</f>
        <v>14</v>
      </c>
      <c r="AT8">
        <f t="shared" ref="AT8:AT27" si="12">RANK(L8,L$8:L$27,L$3)</f>
        <v>2</v>
      </c>
      <c r="AU8">
        <f t="shared" ref="AU8:AU27" si="13">RANK(M8,M$8:M$27,M$3)</f>
        <v>3</v>
      </c>
      <c r="AV8">
        <f t="shared" ref="AV8:AV27" si="14">RANK(N8,N$8:N$27,N$3)</f>
        <v>3</v>
      </c>
      <c r="AW8">
        <f t="shared" ref="AW8:AW27" si="15">RANK(O8,O$8:O$27,O$3)</f>
        <v>1</v>
      </c>
      <c r="AX8">
        <f t="shared" ref="AX8:AX27" si="16">RANK(P8,P$8:P$27,P$3)</f>
        <v>1</v>
      </c>
      <c r="AY8">
        <f t="shared" ref="AY8:AY27" si="17">RANK(Q8,Q$8:Q$27,Q$3)</f>
        <v>2</v>
      </c>
      <c r="AZ8">
        <f>B8</f>
        <v>200000000</v>
      </c>
    </row>
    <row r="9" spans="1:52" x14ac:dyDescent="0.3">
      <c r="A9" s="13" t="s">
        <v>6</v>
      </c>
      <c r="B9" s="14">
        <v>150000000</v>
      </c>
      <c r="C9" s="15">
        <v>0.75</v>
      </c>
      <c r="D9" s="14">
        <v>92</v>
      </c>
      <c r="E9" s="14">
        <v>85</v>
      </c>
      <c r="F9" s="14">
        <v>94</v>
      </c>
      <c r="G9" s="14">
        <v>98</v>
      </c>
      <c r="H9" s="14">
        <v>8</v>
      </c>
      <c r="I9" s="14">
        <v>90</v>
      </c>
      <c r="J9" s="14">
        <v>97</v>
      </c>
      <c r="K9" s="14">
        <v>1853</v>
      </c>
      <c r="L9" s="14">
        <v>4</v>
      </c>
      <c r="M9" s="14">
        <v>0</v>
      </c>
      <c r="N9" s="14">
        <v>97</v>
      </c>
      <c r="O9" s="14">
        <v>98</v>
      </c>
      <c r="P9" s="14">
        <v>95</v>
      </c>
      <c r="Q9" s="14">
        <v>37</v>
      </c>
      <c r="T9" s="16">
        <f t="shared" ref="T9:T27" si="18">RANK(C9,C$8:C$27,C$1)</f>
        <v>16</v>
      </c>
      <c r="U9" s="16">
        <f t="shared" ref="U9:U27" si="19">RANK(D9,D$8:D$27,D$1)</f>
        <v>13</v>
      </c>
      <c r="V9" s="16">
        <f t="shared" ref="V9:V27" si="20">RANK(E9,E$8:E$27,E$1)</f>
        <v>8</v>
      </c>
      <c r="W9" s="16">
        <f t="shared" ref="W9:W27" si="21">RANK(F9,F$8:F$27,F$1)</f>
        <v>16</v>
      </c>
      <c r="X9" s="16">
        <f t="shared" ref="X9:X27" si="22">RANK(G9,G$8:G$27,G$1)</f>
        <v>16</v>
      </c>
      <c r="Y9" s="16">
        <f t="shared" ref="Y9:Y27" si="23">RANK(H9,H$8:H$27,H$1)</f>
        <v>10</v>
      </c>
      <c r="Z9" s="16">
        <f t="shared" ref="Z9:Z27" si="24">RANK(I9,I$8:I$27,I$1)</f>
        <v>13</v>
      </c>
      <c r="AA9" s="16">
        <f t="shared" ref="AA9:AA27" si="25">RANK(J9,J$8:J$27,J$1)</f>
        <v>17</v>
      </c>
      <c r="AB9" s="16">
        <f t="shared" ref="AB9:AB27" si="26">RANK(K9,K$8:K$27,K$1)</f>
        <v>9</v>
      </c>
      <c r="AC9" s="16">
        <f t="shared" ref="AC9:AC27" si="27">RANK(L9,L$8:L$27,L$1)</f>
        <v>9</v>
      </c>
      <c r="AD9" s="16">
        <f t="shared" ref="AD9:AD27" si="28">RANK(M9,M$8:M$27,M$1)</f>
        <v>1</v>
      </c>
      <c r="AE9" s="16">
        <f t="shared" ref="AE9:AE27" si="29">RANK(N9,N$8:N$27,N$1)</f>
        <v>15</v>
      </c>
      <c r="AF9" s="16">
        <f t="shared" ref="AF9:AF27" si="30">RANK(O9,O$8:O$27,O$1)</f>
        <v>17</v>
      </c>
      <c r="AG9" s="16">
        <f t="shared" ref="AG9:AG27" si="31">RANK(P9,P$8:P$27,P$1)</f>
        <v>15</v>
      </c>
      <c r="AH9" s="16">
        <f t="shared" ref="AH9:AH27" si="32">RANK(Q9,Q$8:Q$27,Q$1)</f>
        <v>1</v>
      </c>
      <c r="AI9" s="26">
        <f t="shared" ref="AI9:AI27" si="33">B9</f>
        <v>150000000</v>
      </c>
      <c r="AK9">
        <f t="shared" ref="AK9:AK27" si="34">RANK(C9,C$8:C$27,C$3)</f>
        <v>5</v>
      </c>
      <c r="AL9">
        <f t="shared" si="4"/>
        <v>7</v>
      </c>
      <c r="AM9">
        <f t="shared" si="5"/>
        <v>12</v>
      </c>
      <c r="AN9">
        <f t="shared" si="6"/>
        <v>5</v>
      </c>
      <c r="AO9">
        <f t="shared" si="7"/>
        <v>4</v>
      </c>
      <c r="AP9">
        <f t="shared" si="8"/>
        <v>6</v>
      </c>
      <c r="AQ9">
        <f t="shared" si="9"/>
        <v>8</v>
      </c>
      <c r="AR9">
        <f t="shared" si="10"/>
        <v>3</v>
      </c>
      <c r="AS9">
        <f t="shared" si="11"/>
        <v>9</v>
      </c>
      <c r="AT9">
        <f t="shared" si="12"/>
        <v>8</v>
      </c>
      <c r="AU9">
        <f t="shared" si="13"/>
        <v>1</v>
      </c>
      <c r="AV9">
        <f t="shared" si="14"/>
        <v>5</v>
      </c>
      <c r="AW9">
        <f t="shared" si="15"/>
        <v>3</v>
      </c>
      <c r="AX9">
        <f t="shared" si="16"/>
        <v>6</v>
      </c>
      <c r="AY9">
        <f t="shared" si="17"/>
        <v>19</v>
      </c>
      <c r="AZ9">
        <f t="shared" ref="AZ9:AZ27" si="35">B9</f>
        <v>150000000</v>
      </c>
    </row>
    <row r="10" spans="1:52" x14ac:dyDescent="0.3">
      <c r="A10" s="13" t="s">
        <v>7</v>
      </c>
      <c r="B10" s="14">
        <v>180000000</v>
      </c>
      <c r="C10" s="15">
        <v>0.9</v>
      </c>
      <c r="D10" s="14">
        <v>100</v>
      </c>
      <c r="E10" s="14">
        <v>100</v>
      </c>
      <c r="F10" s="14">
        <v>97</v>
      </c>
      <c r="G10" s="14">
        <v>99</v>
      </c>
      <c r="H10" s="14">
        <v>10</v>
      </c>
      <c r="I10" s="14">
        <v>100</v>
      </c>
      <c r="J10" s="14">
        <v>98</v>
      </c>
      <c r="K10" s="14">
        <v>1452</v>
      </c>
      <c r="L10" s="14">
        <v>7</v>
      </c>
      <c r="M10" s="14">
        <v>1</v>
      </c>
      <c r="N10" s="14">
        <v>100</v>
      </c>
      <c r="O10" s="14">
        <v>99</v>
      </c>
      <c r="P10" s="14">
        <v>98</v>
      </c>
      <c r="Q10" s="14">
        <v>67</v>
      </c>
      <c r="T10" s="16">
        <f t="shared" si="18"/>
        <v>19</v>
      </c>
      <c r="U10" s="16">
        <f t="shared" si="19"/>
        <v>20</v>
      </c>
      <c r="V10" s="16">
        <f t="shared" si="20"/>
        <v>19</v>
      </c>
      <c r="W10" s="16">
        <f t="shared" si="21"/>
        <v>19</v>
      </c>
      <c r="X10" s="16">
        <f t="shared" si="22"/>
        <v>18</v>
      </c>
      <c r="Y10" s="16">
        <f t="shared" si="23"/>
        <v>19</v>
      </c>
      <c r="Z10" s="16">
        <f t="shared" si="24"/>
        <v>20</v>
      </c>
      <c r="AA10" s="16">
        <f t="shared" si="25"/>
        <v>19</v>
      </c>
      <c r="AB10" s="16">
        <f t="shared" si="26"/>
        <v>1</v>
      </c>
      <c r="AC10" s="16">
        <f t="shared" si="27"/>
        <v>20</v>
      </c>
      <c r="AD10" s="16">
        <f t="shared" si="28"/>
        <v>3</v>
      </c>
      <c r="AE10" s="16">
        <f t="shared" si="29"/>
        <v>20</v>
      </c>
      <c r="AF10" s="16">
        <f t="shared" si="30"/>
        <v>19</v>
      </c>
      <c r="AG10" s="16">
        <f t="shared" si="31"/>
        <v>18</v>
      </c>
      <c r="AH10" s="16">
        <f t="shared" si="32"/>
        <v>9</v>
      </c>
      <c r="AI10" s="26">
        <f t="shared" si="33"/>
        <v>180000000</v>
      </c>
      <c r="AK10">
        <f t="shared" si="34"/>
        <v>2</v>
      </c>
      <c r="AL10">
        <f t="shared" si="4"/>
        <v>1</v>
      </c>
      <c r="AM10">
        <f t="shared" si="5"/>
        <v>1</v>
      </c>
      <c r="AN10">
        <f t="shared" si="6"/>
        <v>2</v>
      </c>
      <c r="AO10">
        <f t="shared" si="7"/>
        <v>3</v>
      </c>
      <c r="AP10">
        <f t="shared" si="8"/>
        <v>1</v>
      </c>
      <c r="AQ10">
        <f t="shared" si="9"/>
        <v>1</v>
      </c>
      <c r="AR10">
        <f t="shared" si="10"/>
        <v>2</v>
      </c>
      <c r="AS10">
        <f t="shared" si="11"/>
        <v>1</v>
      </c>
      <c r="AT10">
        <f t="shared" si="12"/>
        <v>1</v>
      </c>
      <c r="AU10">
        <f t="shared" si="13"/>
        <v>3</v>
      </c>
      <c r="AV10">
        <f t="shared" si="14"/>
        <v>1</v>
      </c>
      <c r="AW10">
        <f t="shared" si="15"/>
        <v>1</v>
      </c>
      <c r="AX10">
        <f t="shared" si="16"/>
        <v>3</v>
      </c>
      <c r="AY10">
        <f t="shared" si="17"/>
        <v>11</v>
      </c>
      <c r="AZ10">
        <f t="shared" si="35"/>
        <v>180000000</v>
      </c>
    </row>
    <row r="11" spans="1:52" x14ac:dyDescent="0.3">
      <c r="A11" s="13" t="s">
        <v>8</v>
      </c>
      <c r="B11" s="14">
        <v>120000000</v>
      </c>
      <c r="C11" s="15">
        <v>0.6</v>
      </c>
      <c r="D11" s="14">
        <v>90</v>
      </c>
      <c r="E11" s="14">
        <v>87</v>
      </c>
      <c r="F11" s="14">
        <v>85</v>
      </c>
      <c r="G11" s="14">
        <v>95</v>
      </c>
      <c r="H11" s="14">
        <v>7</v>
      </c>
      <c r="I11" s="14">
        <v>88</v>
      </c>
      <c r="J11" s="14">
        <v>93</v>
      </c>
      <c r="K11" s="14">
        <v>1840</v>
      </c>
      <c r="L11" s="14">
        <v>3</v>
      </c>
      <c r="M11" s="14">
        <v>1</v>
      </c>
      <c r="N11" s="14">
        <v>95</v>
      </c>
      <c r="O11" s="14">
        <v>94</v>
      </c>
      <c r="P11" s="14">
        <v>90</v>
      </c>
      <c r="Q11" s="14">
        <v>86</v>
      </c>
      <c r="T11" s="16">
        <f t="shared" si="18"/>
        <v>12</v>
      </c>
      <c r="U11" s="16">
        <f t="shared" si="19"/>
        <v>9</v>
      </c>
      <c r="V11" s="16">
        <f t="shared" si="20"/>
        <v>12</v>
      </c>
      <c r="W11" s="16">
        <f t="shared" si="21"/>
        <v>1</v>
      </c>
      <c r="X11" s="16">
        <f t="shared" si="22"/>
        <v>12</v>
      </c>
      <c r="Y11" s="16">
        <f t="shared" si="23"/>
        <v>3</v>
      </c>
      <c r="Z11" s="16">
        <f t="shared" si="24"/>
        <v>7</v>
      </c>
      <c r="AA11" s="16">
        <f t="shared" si="25"/>
        <v>11</v>
      </c>
      <c r="AB11" s="16">
        <f t="shared" si="26"/>
        <v>7</v>
      </c>
      <c r="AC11" s="16">
        <f t="shared" si="27"/>
        <v>3</v>
      </c>
      <c r="AD11" s="16">
        <f t="shared" si="28"/>
        <v>3</v>
      </c>
      <c r="AE11" s="16">
        <f t="shared" si="29"/>
        <v>11</v>
      </c>
      <c r="AF11" s="16">
        <f t="shared" si="30"/>
        <v>12</v>
      </c>
      <c r="AG11" s="16">
        <f t="shared" si="31"/>
        <v>9</v>
      </c>
      <c r="AH11" s="16">
        <f t="shared" si="32"/>
        <v>17</v>
      </c>
      <c r="AI11" s="26">
        <f t="shared" si="33"/>
        <v>120000000</v>
      </c>
      <c r="AK11">
        <f t="shared" si="34"/>
        <v>9</v>
      </c>
      <c r="AL11">
        <f t="shared" si="4"/>
        <v>11</v>
      </c>
      <c r="AM11">
        <f t="shared" si="5"/>
        <v>9</v>
      </c>
      <c r="AN11">
        <f t="shared" si="6"/>
        <v>19</v>
      </c>
      <c r="AO11">
        <f t="shared" si="7"/>
        <v>8</v>
      </c>
      <c r="AP11">
        <f t="shared" si="8"/>
        <v>12</v>
      </c>
      <c r="AQ11">
        <f t="shared" si="9"/>
        <v>12</v>
      </c>
      <c r="AR11">
        <f t="shared" si="10"/>
        <v>10</v>
      </c>
      <c r="AS11">
        <f t="shared" si="11"/>
        <v>7</v>
      </c>
      <c r="AT11">
        <f t="shared" si="12"/>
        <v>13</v>
      </c>
      <c r="AU11">
        <f t="shared" si="13"/>
        <v>3</v>
      </c>
      <c r="AV11">
        <f t="shared" si="14"/>
        <v>8</v>
      </c>
      <c r="AW11">
        <f t="shared" si="15"/>
        <v>9</v>
      </c>
      <c r="AX11">
        <f t="shared" si="16"/>
        <v>10</v>
      </c>
      <c r="AY11">
        <f t="shared" si="17"/>
        <v>4</v>
      </c>
      <c r="AZ11">
        <f t="shared" si="35"/>
        <v>120000000</v>
      </c>
    </row>
    <row r="12" spans="1:52" x14ac:dyDescent="0.3">
      <c r="A12" s="13" t="s">
        <v>9</v>
      </c>
      <c r="B12" s="14">
        <v>130000000</v>
      </c>
      <c r="C12" s="15">
        <v>0.65</v>
      </c>
      <c r="D12" s="14">
        <v>94</v>
      </c>
      <c r="E12" s="14">
        <v>89</v>
      </c>
      <c r="F12" s="14">
        <v>92</v>
      </c>
      <c r="G12" s="14">
        <v>97</v>
      </c>
      <c r="H12" s="14">
        <v>8</v>
      </c>
      <c r="I12" s="14">
        <v>92</v>
      </c>
      <c r="J12" s="14">
        <v>95</v>
      </c>
      <c r="K12" s="14">
        <v>1904</v>
      </c>
      <c r="L12" s="14">
        <v>5</v>
      </c>
      <c r="M12" s="14">
        <v>1</v>
      </c>
      <c r="N12" s="14">
        <v>96</v>
      </c>
      <c r="O12" s="14">
        <v>95</v>
      </c>
      <c r="P12" s="14">
        <v>93</v>
      </c>
      <c r="Q12" s="14">
        <v>84</v>
      </c>
      <c r="T12" s="16">
        <f t="shared" si="18"/>
        <v>13</v>
      </c>
      <c r="U12" s="16">
        <f t="shared" si="19"/>
        <v>15</v>
      </c>
      <c r="V12" s="16">
        <f t="shared" si="20"/>
        <v>14</v>
      </c>
      <c r="W12" s="16">
        <f t="shared" si="21"/>
        <v>14</v>
      </c>
      <c r="X12" s="16">
        <f t="shared" si="22"/>
        <v>15</v>
      </c>
      <c r="Y12" s="16">
        <f t="shared" si="23"/>
        <v>10</v>
      </c>
      <c r="Z12" s="16">
        <f t="shared" si="24"/>
        <v>15</v>
      </c>
      <c r="AA12" s="16">
        <f t="shared" si="25"/>
        <v>13</v>
      </c>
      <c r="AB12" s="16">
        <f t="shared" si="26"/>
        <v>17</v>
      </c>
      <c r="AC12" s="16">
        <f t="shared" si="27"/>
        <v>14</v>
      </c>
      <c r="AD12" s="16">
        <f t="shared" si="28"/>
        <v>3</v>
      </c>
      <c r="AE12" s="16">
        <f t="shared" si="29"/>
        <v>14</v>
      </c>
      <c r="AF12" s="16">
        <f t="shared" si="30"/>
        <v>13</v>
      </c>
      <c r="AG12" s="16">
        <f t="shared" si="31"/>
        <v>13</v>
      </c>
      <c r="AH12" s="16">
        <f t="shared" si="32"/>
        <v>15</v>
      </c>
      <c r="AI12" s="26">
        <f t="shared" si="33"/>
        <v>130000000</v>
      </c>
      <c r="AK12">
        <f t="shared" si="34"/>
        <v>8</v>
      </c>
      <c r="AL12">
        <f t="shared" si="4"/>
        <v>6</v>
      </c>
      <c r="AM12">
        <f t="shared" si="5"/>
        <v>6</v>
      </c>
      <c r="AN12">
        <f t="shared" si="6"/>
        <v>7</v>
      </c>
      <c r="AO12">
        <f t="shared" si="7"/>
        <v>6</v>
      </c>
      <c r="AP12">
        <f t="shared" si="8"/>
        <v>6</v>
      </c>
      <c r="AQ12">
        <f t="shared" si="9"/>
        <v>6</v>
      </c>
      <c r="AR12">
        <f t="shared" si="10"/>
        <v>7</v>
      </c>
      <c r="AS12">
        <f t="shared" si="11"/>
        <v>17</v>
      </c>
      <c r="AT12">
        <f t="shared" si="12"/>
        <v>4</v>
      </c>
      <c r="AU12">
        <f t="shared" si="13"/>
        <v>3</v>
      </c>
      <c r="AV12">
        <f t="shared" si="14"/>
        <v>7</v>
      </c>
      <c r="AW12">
        <f t="shared" si="15"/>
        <v>7</v>
      </c>
      <c r="AX12">
        <f t="shared" si="16"/>
        <v>8</v>
      </c>
      <c r="AY12">
        <f t="shared" si="17"/>
        <v>5</v>
      </c>
      <c r="AZ12">
        <f t="shared" si="35"/>
        <v>130000000</v>
      </c>
    </row>
    <row r="13" spans="1:52" x14ac:dyDescent="0.3">
      <c r="A13" s="13" t="s">
        <v>10</v>
      </c>
      <c r="B13" s="14">
        <v>110000000</v>
      </c>
      <c r="C13" s="15">
        <v>0.55000000000000004</v>
      </c>
      <c r="D13" s="14">
        <v>88</v>
      </c>
      <c r="E13" s="14">
        <v>80</v>
      </c>
      <c r="F13" s="14">
        <v>90</v>
      </c>
      <c r="G13" s="14">
        <v>96</v>
      </c>
      <c r="H13" s="14">
        <v>6</v>
      </c>
      <c r="I13" s="14">
        <v>85</v>
      </c>
      <c r="J13" s="14">
        <v>91</v>
      </c>
      <c r="K13" s="14">
        <v>1907</v>
      </c>
      <c r="L13" s="14">
        <v>3</v>
      </c>
      <c r="M13" s="14">
        <v>0</v>
      </c>
      <c r="N13" s="14">
        <v>94</v>
      </c>
      <c r="O13" s="14">
        <v>93</v>
      </c>
      <c r="P13" s="14">
        <v>91</v>
      </c>
      <c r="Q13" s="14">
        <v>47</v>
      </c>
      <c r="T13" s="16">
        <f t="shared" si="18"/>
        <v>9</v>
      </c>
      <c r="U13" s="16">
        <f t="shared" si="19"/>
        <v>4</v>
      </c>
      <c r="V13" s="16">
        <f t="shared" si="20"/>
        <v>2</v>
      </c>
      <c r="W13" s="16">
        <f t="shared" si="21"/>
        <v>9</v>
      </c>
      <c r="X13" s="16">
        <f t="shared" si="22"/>
        <v>14</v>
      </c>
      <c r="Y13" s="16">
        <f t="shared" si="23"/>
        <v>1</v>
      </c>
      <c r="Z13" s="16">
        <f t="shared" si="24"/>
        <v>2</v>
      </c>
      <c r="AA13" s="16">
        <f t="shared" si="25"/>
        <v>7</v>
      </c>
      <c r="AB13" s="16">
        <f t="shared" si="26"/>
        <v>18</v>
      </c>
      <c r="AC13" s="16">
        <f t="shared" si="27"/>
        <v>3</v>
      </c>
      <c r="AD13" s="16">
        <f t="shared" si="28"/>
        <v>1</v>
      </c>
      <c r="AE13" s="16">
        <f t="shared" si="29"/>
        <v>8</v>
      </c>
      <c r="AF13" s="16">
        <f t="shared" si="30"/>
        <v>10</v>
      </c>
      <c r="AG13" s="16">
        <f t="shared" si="31"/>
        <v>12</v>
      </c>
      <c r="AH13" s="16">
        <f t="shared" si="32"/>
        <v>4</v>
      </c>
      <c r="AI13" s="26">
        <f t="shared" si="33"/>
        <v>110000000</v>
      </c>
      <c r="AK13">
        <f t="shared" si="34"/>
        <v>11</v>
      </c>
      <c r="AL13">
        <f t="shared" si="4"/>
        <v>15</v>
      </c>
      <c r="AM13">
        <f t="shared" si="5"/>
        <v>19</v>
      </c>
      <c r="AN13">
        <f t="shared" si="6"/>
        <v>10</v>
      </c>
      <c r="AO13">
        <f t="shared" si="7"/>
        <v>7</v>
      </c>
      <c r="AP13">
        <f t="shared" si="8"/>
        <v>19</v>
      </c>
      <c r="AQ13">
        <f t="shared" si="9"/>
        <v>19</v>
      </c>
      <c r="AR13">
        <f t="shared" si="10"/>
        <v>13</v>
      </c>
      <c r="AS13">
        <f t="shared" si="11"/>
        <v>18</v>
      </c>
      <c r="AT13">
        <f t="shared" si="12"/>
        <v>13</v>
      </c>
      <c r="AU13">
        <f t="shared" si="13"/>
        <v>1</v>
      </c>
      <c r="AV13">
        <f t="shared" si="14"/>
        <v>11</v>
      </c>
      <c r="AW13">
        <f t="shared" si="15"/>
        <v>10</v>
      </c>
      <c r="AX13">
        <f t="shared" si="16"/>
        <v>9</v>
      </c>
      <c r="AY13">
        <f t="shared" si="17"/>
        <v>17</v>
      </c>
      <c r="AZ13">
        <f t="shared" si="35"/>
        <v>110000000</v>
      </c>
    </row>
    <row r="14" spans="1:52" x14ac:dyDescent="0.3">
      <c r="A14" s="13" t="s">
        <v>11</v>
      </c>
      <c r="B14" s="14">
        <v>105000000</v>
      </c>
      <c r="C14" s="15">
        <v>0.52500000000000002</v>
      </c>
      <c r="D14" s="14">
        <v>85</v>
      </c>
      <c r="E14" s="14">
        <v>78</v>
      </c>
      <c r="F14" s="14">
        <v>91</v>
      </c>
      <c r="G14" s="14">
        <v>94</v>
      </c>
      <c r="H14" s="14">
        <v>7</v>
      </c>
      <c r="I14" s="14">
        <v>87</v>
      </c>
      <c r="J14" s="14">
        <v>92</v>
      </c>
      <c r="K14" s="14">
        <v>1912</v>
      </c>
      <c r="L14" s="14">
        <v>4</v>
      </c>
      <c r="M14" s="14">
        <v>1</v>
      </c>
      <c r="N14" s="14">
        <v>92</v>
      </c>
      <c r="O14" s="14">
        <v>90</v>
      </c>
      <c r="P14" s="14">
        <v>89</v>
      </c>
      <c r="Q14" s="14">
        <v>44</v>
      </c>
      <c r="T14" s="16">
        <f t="shared" si="18"/>
        <v>7</v>
      </c>
      <c r="U14" s="16">
        <f t="shared" si="19"/>
        <v>1</v>
      </c>
      <c r="V14" s="16">
        <f t="shared" si="20"/>
        <v>1</v>
      </c>
      <c r="W14" s="16">
        <f t="shared" si="21"/>
        <v>12</v>
      </c>
      <c r="X14" s="16">
        <f t="shared" si="22"/>
        <v>10</v>
      </c>
      <c r="Y14" s="16">
        <f t="shared" si="23"/>
        <v>3</v>
      </c>
      <c r="Z14" s="16">
        <f t="shared" si="24"/>
        <v>4</v>
      </c>
      <c r="AA14" s="16">
        <f t="shared" si="25"/>
        <v>9</v>
      </c>
      <c r="AB14" s="16">
        <f t="shared" si="26"/>
        <v>19</v>
      </c>
      <c r="AC14" s="16">
        <f t="shared" si="27"/>
        <v>9</v>
      </c>
      <c r="AD14" s="16">
        <f t="shared" si="28"/>
        <v>3</v>
      </c>
      <c r="AE14" s="16">
        <f t="shared" si="29"/>
        <v>4</v>
      </c>
      <c r="AF14" s="16">
        <f t="shared" si="30"/>
        <v>4</v>
      </c>
      <c r="AG14" s="16">
        <f t="shared" si="31"/>
        <v>8</v>
      </c>
      <c r="AH14" s="16">
        <f t="shared" si="32"/>
        <v>3</v>
      </c>
      <c r="AI14" s="26">
        <f t="shared" si="33"/>
        <v>105000000</v>
      </c>
      <c r="AK14">
        <f t="shared" si="34"/>
        <v>13</v>
      </c>
      <c r="AL14">
        <f t="shared" si="4"/>
        <v>20</v>
      </c>
      <c r="AM14">
        <f t="shared" si="5"/>
        <v>20</v>
      </c>
      <c r="AN14">
        <f t="shared" si="6"/>
        <v>8</v>
      </c>
      <c r="AO14">
        <f t="shared" si="7"/>
        <v>10</v>
      </c>
      <c r="AP14">
        <f t="shared" si="8"/>
        <v>12</v>
      </c>
      <c r="AQ14">
        <f t="shared" si="9"/>
        <v>15</v>
      </c>
      <c r="AR14">
        <f t="shared" si="10"/>
        <v>11</v>
      </c>
      <c r="AS14">
        <f t="shared" si="11"/>
        <v>19</v>
      </c>
      <c r="AT14">
        <f t="shared" si="12"/>
        <v>8</v>
      </c>
      <c r="AU14">
        <f t="shared" si="13"/>
        <v>3</v>
      </c>
      <c r="AV14">
        <f t="shared" si="14"/>
        <v>15</v>
      </c>
      <c r="AW14">
        <f t="shared" si="15"/>
        <v>16</v>
      </c>
      <c r="AX14">
        <f t="shared" si="16"/>
        <v>13</v>
      </c>
      <c r="AY14">
        <f t="shared" si="17"/>
        <v>18</v>
      </c>
      <c r="AZ14">
        <f t="shared" si="35"/>
        <v>105000000</v>
      </c>
    </row>
    <row r="15" spans="1:52" x14ac:dyDescent="0.3">
      <c r="A15" s="13" t="s">
        <v>12</v>
      </c>
      <c r="B15" s="14">
        <v>98000000</v>
      </c>
      <c r="C15" s="15">
        <v>0.49</v>
      </c>
      <c r="D15" s="14">
        <v>86</v>
      </c>
      <c r="E15" s="14">
        <v>82</v>
      </c>
      <c r="F15" s="14">
        <v>87</v>
      </c>
      <c r="G15" s="14">
        <v>93</v>
      </c>
      <c r="H15" s="14">
        <v>6</v>
      </c>
      <c r="I15" s="14">
        <v>84</v>
      </c>
      <c r="J15" s="14">
        <v>90</v>
      </c>
      <c r="K15" s="14">
        <v>1887</v>
      </c>
      <c r="L15" s="14">
        <v>2</v>
      </c>
      <c r="M15" s="14">
        <v>1</v>
      </c>
      <c r="N15" s="14">
        <v>91</v>
      </c>
      <c r="O15" s="14">
        <v>89</v>
      </c>
      <c r="P15" s="14">
        <v>85</v>
      </c>
      <c r="Q15" s="14">
        <v>98</v>
      </c>
      <c r="T15" s="16">
        <f t="shared" si="18"/>
        <v>4</v>
      </c>
      <c r="U15" s="16">
        <f t="shared" si="19"/>
        <v>2</v>
      </c>
      <c r="V15" s="16">
        <f t="shared" si="20"/>
        <v>3</v>
      </c>
      <c r="W15" s="16">
        <f t="shared" si="21"/>
        <v>4</v>
      </c>
      <c r="X15" s="16">
        <f t="shared" si="22"/>
        <v>8</v>
      </c>
      <c r="Y15" s="16">
        <f t="shared" si="23"/>
        <v>1</v>
      </c>
      <c r="Z15" s="16">
        <f t="shared" si="24"/>
        <v>1</v>
      </c>
      <c r="AA15" s="16">
        <f t="shared" si="25"/>
        <v>4</v>
      </c>
      <c r="AB15" s="16">
        <f t="shared" si="26"/>
        <v>15</v>
      </c>
      <c r="AC15" s="16">
        <f t="shared" si="27"/>
        <v>1</v>
      </c>
      <c r="AD15" s="16">
        <f t="shared" si="28"/>
        <v>3</v>
      </c>
      <c r="AE15" s="16">
        <f t="shared" si="29"/>
        <v>2</v>
      </c>
      <c r="AF15" s="16">
        <f t="shared" si="30"/>
        <v>1</v>
      </c>
      <c r="AG15" s="16">
        <f t="shared" si="31"/>
        <v>1</v>
      </c>
      <c r="AH15" s="16">
        <f t="shared" si="32"/>
        <v>20</v>
      </c>
      <c r="AI15" s="26">
        <f t="shared" si="33"/>
        <v>98000000</v>
      </c>
      <c r="AK15">
        <f t="shared" si="34"/>
        <v>16</v>
      </c>
      <c r="AL15">
        <f t="shared" si="4"/>
        <v>19</v>
      </c>
      <c r="AM15">
        <f t="shared" si="5"/>
        <v>17</v>
      </c>
      <c r="AN15">
        <f t="shared" si="6"/>
        <v>16</v>
      </c>
      <c r="AO15">
        <f t="shared" si="7"/>
        <v>12</v>
      </c>
      <c r="AP15">
        <f t="shared" si="8"/>
        <v>19</v>
      </c>
      <c r="AQ15">
        <f t="shared" si="9"/>
        <v>20</v>
      </c>
      <c r="AR15">
        <f t="shared" si="10"/>
        <v>15</v>
      </c>
      <c r="AS15">
        <f t="shared" si="11"/>
        <v>15</v>
      </c>
      <c r="AT15">
        <f t="shared" si="12"/>
        <v>19</v>
      </c>
      <c r="AU15">
        <f t="shared" si="13"/>
        <v>3</v>
      </c>
      <c r="AV15">
        <f t="shared" si="14"/>
        <v>18</v>
      </c>
      <c r="AW15">
        <f t="shared" si="15"/>
        <v>18</v>
      </c>
      <c r="AX15">
        <f t="shared" si="16"/>
        <v>20</v>
      </c>
      <c r="AY15">
        <f t="shared" si="17"/>
        <v>1</v>
      </c>
      <c r="AZ15">
        <f t="shared" si="35"/>
        <v>98000000</v>
      </c>
    </row>
    <row r="16" spans="1:52" x14ac:dyDescent="0.3">
      <c r="A16" s="13" t="s">
        <v>13</v>
      </c>
      <c r="B16" s="14">
        <v>145000000</v>
      </c>
      <c r="C16" s="15">
        <v>0.72499999999999998</v>
      </c>
      <c r="D16" s="14">
        <v>89</v>
      </c>
      <c r="E16" s="14">
        <v>83</v>
      </c>
      <c r="F16" s="14">
        <v>95</v>
      </c>
      <c r="G16" s="14">
        <v>100</v>
      </c>
      <c r="H16" s="14">
        <v>9</v>
      </c>
      <c r="I16" s="14">
        <v>93</v>
      </c>
      <c r="J16" s="14">
        <v>96</v>
      </c>
      <c r="K16" s="14">
        <v>1928</v>
      </c>
      <c r="L16" s="14">
        <v>5</v>
      </c>
      <c r="M16" s="14">
        <v>1</v>
      </c>
      <c r="N16" s="14">
        <v>95</v>
      </c>
      <c r="O16" s="14">
        <v>97</v>
      </c>
      <c r="P16" s="14">
        <v>99</v>
      </c>
      <c r="Q16" s="14">
        <v>58</v>
      </c>
      <c r="T16" s="16">
        <f t="shared" si="18"/>
        <v>15</v>
      </c>
      <c r="U16" s="16">
        <f t="shared" si="19"/>
        <v>7</v>
      </c>
      <c r="V16" s="16">
        <f t="shared" si="20"/>
        <v>5</v>
      </c>
      <c r="W16" s="16">
        <f t="shared" si="21"/>
        <v>17</v>
      </c>
      <c r="X16" s="16">
        <f t="shared" si="22"/>
        <v>19</v>
      </c>
      <c r="Y16" s="16">
        <f t="shared" si="23"/>
        <v>16</v>
      </c>
      <c r="Z16" s="16">
        <f t="shared" si="24"/>
        <v>16</v>
      </c>
      <c r="AA16" s="16">
        <f t="shared" si="25"/>
        <v>15</v>
      </c>
      <c r="AB16" s="16">
        <f t="shared" si="26"/>
        <v>20</v>
      </c>
      <c r="AC16" s="16">
        <f t="shared" si="27"/>
        <v>14</v>
      </c>
      <c r="AD16" s="16">
        <f t="shared" si="28"/>
        <v>3</v>
      </c>
      <c r="AE16" s="16">
        <f t="shared" si="29"/>
        <v>11</v>
      </c>
      <c r="AF16" s="16">
        <f t="shared" si="30"/>
        <v>16</v>
      </c>
      <c r="AG16" s="16">
        <f t="shared" si="31"/>
        <v>19</v>
      </c>
      <c r="AH16" s="16">
        <f t="shared" si="32"/>
        <v>7</v>
      </c>
      <c r="AI16" s="26">
        <f t="shared" si="33"/>
        <v>145000000</v>
      </c>
      <c r="AK16">
        <f t="shared" si="34"/>
        <v>6</v>
      </c>
      <c r="AL16">
        <f t="shared" si="4"/>
        <v>13</v>
      </c>
      <c r="AM16">
        <f t="shared" si="5"/>
        <v>16</v>
      </c>
      <c r="AN16">
        <f t="shared" si="6"/>
        <v>4</v>
      </c>
      <c r="AO16">
        <f t="shared" si="7"/>
        <v>1</v>
      </c>
      <c r="AP16">
        <f t="shared" si="8"/>
        <v>3</v>
      </c>
      <c r="AQ16">
        <f t="shared" si="9"/>
        <v>5</v>
      </c>
      <c r="AR16">
        <f t="shared" si="10"/>
        <v>5</v>
      </c>
      <c r="AS16">
        <f t="shared" si="11"/>
        <v>20</v>
      </c>
      <c r="AT16">
        <f t="shared" si="12"/>
        <v>4</v>
      </c>
      <c r="AU16">
        <f t="shared" si="13"/>
        <v>3</v>
      </c>
      <c r="AV16">
        <f t="shared" si="14"/>
        <v>8</v>
      </c>
      <c r="AW16">
        <f t="shared" si="15"/>
        <v>5</v>
      </c>
      <c r="AX16">
        <f t="shared" si="16"/>
        <v>2</v>
      </c>
      <c r="AY16">
        <f t="shared" si="17"/>
        <v>14</v>
      </c>
      <c r="AZ16">
        <f t="shared" si="35"/>
        <v>145000000</v>
      </c>
    </row>
    <row r="17" spans="1:52" x14ac:dyDescent="0.3">
      <c r="A17" s="13" t="s">
        <v>14</v>
      </c>
      <c r="B17" s="14">
        <v>115000000</v>
      </c>
      <c r="C17" s="15">
        <v>0.57499999999999996</v>
      </c>
      <c r="D17" s="14">
        <v>91</v>
      </c>
      <c r="E17" s="14">
        <v>86</v>
      </c>
      <c r="F17" s="14">
        <v>90</v>
      </c>
      <c r="G17" s="14">
        <v>92</v>
      </c>
      <c r="H17" s="14">
        <v>8</v>
      </c>
      <c r="I17" s="14">
        <v>89</v>
      </c>
      <c r="J17" s="14">
        <v>94</v>
      </c>
      <c r="K17" s="14">
        <v>1869</v>
      </c>
      <c r="L17" s="14">
        <v>4</v>
      </c>
      <c r="M17" s="14">
        <v>1</v>
      </c>
      <c r="N17" s="14">
        <v>94</v>
      </c>
      <c r="O17" s="14">
        <v>92</v>
      </c>
      <c r="P17" s="14">
        <v>88</v>
      </c>
      <c r="Q17" s="14">
        <v>84</v>
      </c>
      <c r="T17" s="16">
        <f t="shared" si="18"/>
        <v>11</v>
      </c>
      <c r="U17" s="16">
        <f t="shared" si="19"/>
        <v>11</v>
      </c>
      <c r="V17" s="16">
        <f t="shared" si="20"/>
        <v>10</v>
      </c>
      <c r="W17" s="16">
        <f t="shared" si="21"/>
        <v>9</v>
      </c>
      <c r="X17" s="16">
        <f t="shared" si="22"/>
        <v>6</v>
      </c>
      <c r="Y17" s="16">
        <f t="shared" si="23"/>
        <v>10</v>
      </c>
      <c r="Z17" s="16">
        <f t="shared" si="24"/>
        <v>10</v>
      </c>
      <c r="AA17" s="16">
        <f t="shared" si="25"/>
        <v>12</v>
      </c>
      <c r="AB17" s="16">
        <f t="shared" si="26"/>
        <v>13</v>
      </c>
      <c r="AC17" s="16">
        <f t="shared" si="27"/>
        <v>9</v>
      </c>
      <c r="AD17" s="16">
        <f t="shared" si="28"/>
        <v>3</v>
      </c>
      <c r="AE17" s="16">
        <f t="shared" si="29"/>
        <v>8</v>
      </c>
      <c r="AF17" s="16">
        <f t="shared" si="30"/>
        <v>8</v>
      </c>
      <c r="AG17" s="16">
        <f t="shared" si="31"/>
        <v>5</v>
      </c>
      <c r="AH17" s="16">
        <f t="shared" si="32"/>
        <v>15</v>
      </c>
      <c r="AI17" s="26">
        <f t="shared" si="33"/>
        <v>115000000</v>
      </c>
      <c r="AK17">
        <f t="shared" si="34"/>
        <v>10</v>
      </c>
      <c r="AL17">
        <f t="shared" si="4"/>
        <v>9</v>
      </c>
      <c r="AM17">
        <f t="shared" si="5"/>
        <v>10</v>
      </c>
      <c r="AN17">
        <f t="shared" si="6"/>
        <v>10</v>
      </c>
      <c r="AO17">
        <f t="shared" si="7"/>
        <v>14</v>
      </c>
      <c r="AP17">
        <f t="shared" si="8"/>
        <v>6</v>
      </c>
      <c r="AQ17">
        <f t="shared" si="9"/>
        <v>9</v>
      </c>
      <c r="AR17">
        <f t="shared" si="10"/>
        <v>9</v>
      </c>
      <c r="AS17">
        <f t="shared" si="11"/>
        <v>13</v>
      </c>
      <c r="AT17">
        <f t="shared" si="12"/>
        <v>8</v>
      </c>
      <c r="AU17">
        <f t="shared" si="13"/>
        <v>3</v>
      </c>
      <c r="AV17">
        <f t="shared" si="14"/>
        <v>11</v>
      </c>
      <c r="AW17">
        <f t="shared" si="15"/>
        <v>12</v>
      </c>
      <c r="AX17">
        <f t="shared" si="16"/>
        <v>14</v>
      </c>
      <c r="AY17">
        <f t="shared" si="17"/>
        <v>5</v>
      </c>
      <c r="AZ17">
        <f t="shared" si="35"/>
        <v>115000000</v>
      </c>
    </row>
    <row r="18" spans="1:52" x14ac:dyDescent="0.3">
      <c r="A18" s="13" t="s">
        <v>15</v>
      </c>
      <c r="B18" s="14">
        <v>175000000</v>
      </c>
      <c r="C18" s="15">
        <v>0.875</v>
      </c>
      <c r="D18" s="14">
        <v>99</v>
      </c>
      <c r="E18" s="14">
        <v>100</v>
      </c>
      <c r="F18" s="14">
        <v>96</v>
      </c>
      <c r="G18" s="14">
        <v>98</v>
      </c>
      <c r="H18" s="14">
        <v>10</v>
      </c>
      <c r="I18" s="14">
        <v>98</v>
      </c>
      <c r="J18" s="14">
        <v>97</v>
      </c>
      <c r="K18" s="14">
        <v>1475</v>
      </c>
      <c r="L18" s="14">
        <v>6</v>
      </c>
      <c r="M18" s="14">
        <v>1</v>
      </c>
      <c r="N18" s="14">
        <v>99</v>
      </c>
      <c r="O18" s="14">
        <v>98</v>
      </c>
      <c r="P18" s="14">
        <v>97</v>
      </c>
      <c r="Q18" s="14">
        <v>88</v>
      </c>
      <c r="T18" s="16">
        <f t="shared" si="18"/>
        <v>18</v>
      </c>
      <c r="U18" s="16">
        <f t="shared" si="19"/>
        <v>19</v>
      </c>
      <c r="V18" s="16">
        <f t="shared" si="20"/>
        <v>19</v>
      </c>
      <c r="W18" s="16">
        <f t="shared" si="21"/>
        <v>18</v>
      </c>
      <c r="X18" s="16">
        <f t="shared" si="22"/>
        <v>16</v>
      </c>
      <c r="Y18" s="16">
        <f t="shared" si="23"/>
        <v>19</v>
      </c>
      <c r="Z18" s="16">
        <f t="shared" si="24"/>
        <v>19</v>
      </c>
      <c r="AA18" s="16">
        <f t="shared" si="25"/>
        <v>17</v>
      </c>
      <c r="AB18" s="16">
        <f t="shared" si="26"/>
        <v>2</v>
      </c>
      <c r="AC18" s="16">
        <f t="shared" si="27"/>
        <v>18</v>
      </c>
      <c r="AD18" s="16">
        <f t="shared" si="28"/>
        <v>3</v>
      </c>
      <c r="AE18" s="16">
        <f t="shared" si="29"/>
        <v>19</v>
      </c>
      <c r="AF18" s="16">
        <f t="shared" si="30"/>
        <v>17</v>
      </c>
      <c r="AG18" s="16">
        <f t="shared" si="31"/>
        <v>17</v>
      </c>
      <c r="AH18" s="16">
        <f t="shared" si="32"/>
        <v>18</v>
      </c>
      <c r="AI18" s="26">
        <f t="shared" si="33"/>
        <v>175000000</v>
      </c>
      <c r="AK18">
        <f t="shared" si="34"/>
        <v>3</v>
      </c>
      <c r="AL18">
        <f t="shared" si="4"/>
        <v>2</v>
      </c>
      <c r="AM18">
        <f t="shared" si="5"/>
        <v>1</v>
      </c>
      <c r="AN18">
        <f t="shared" si="6"/>
        <v>3</v>
      </c>
      <c r="AO18">
        <f t="shared" si="7"/>
        <v>4</v>
      </c>
      <c r="AP18">
        <f t="shared" si="8"/>
        <v>1</v>
      </c>
      <c r="AQ18">
        <f t="shared" si="9"/>
        <v>2</v>
      </c>
      <c r="AR18">
        <f t="shared" si="10"/>
        <v>3</v>
      </c>
      <c r="AS18">
        <f t="shared" si="11"/>
        <v>2</v>
      </c>
      <c r="AT18">
        <f t="shared" si="12"/>
        <v>2</v>
      </c>
      <c r="AU18">
        <f t="shared" si="13"/>
        <v>3</v>
      </c>
      <c r="AV18">
        <f t="shared" si="14"/>
        <v>2</v>
      </c>
      <c r="AW18">
        <f t="shared" si="15"/>
        <v>3</v>
      </c>
      <c r="AX18">
        <f t="shared" si="16"/>
        <v>4</v>
      </c>
      <c r="AY18">
        <f t="shared" si="17"/>
        <v>3</v>
      </c>
      <c r="AZ18">
        <f t="shared" si="35"/>
        <v>175000000</v>
      </c>
    </row>
    <row r="19" spans="1:52" x14ac:dyDescent="0.3">
      <c r="A19" s="13" t="s">
        <v>16</v>
      </c>
      <c r="B19" s="14">
        <v>165000000</v>
      </c>
      <c r="C19" s="15">
        <v>0.82499999999999996</v>
      </c>
      <c r="D19" s="14">
        <v>95</v>
      </c>
      <c r="E19" s="14">
        <v>97</v>
      </c>
      <c r="F19" s="14">
        <v>88</v>
      </c>
      <c r="G19" s="14">
        <v>95</v>
      </c>
      <c r="H19" s="14">
        <v>9</v>
      </c>
      <c r="I19" s="14">
        <v>94</v>
      </c>
      <c r="J19" s="14">
        <v>95</v>
      </c>
      <c r="K19" s="14">
        <v>1606</v>
      </c>
      <c r="L19" s="14">
        <v>5</v>
      </c>
      <c r="M19" s="14">
        <v>1</v>
      </c>
      <c r="N19" s="14">
        <v>98</v>
      </c>
      <c r="O19" s="14">
        <v>96</v>
      </c>
      <c r="P19" s="14">
        <v>96</v>
      </c>
      <c r="Q19" s="14">
        <v>63</v>
      </c>
      <c r="T19" s="16">
        <f t="shared" si="18"/>
        <v>17</v>
      </c>
      <c r="U19" s="16">
        <f t="shared" si="19"/>
        <v>16</v>
      </c>
      <c r="V19" s="16">
        <f t="shared" si="20"/>
        <v>18</v>
      </c>
      <c r="W19" s="16">
        <f t="shared" si="21"/>
        <v>6</v>
      </c>
      <c r="X19" s="16">
        <f t="shared" si="22"/>
        <v>12</v>
      </c>
      <c r="Y19" s="16">
        <f t="shared" si="23"/>
        <v>16</v>
      </c>
      <c r="Z19" s="16">
        <f t="shared" si="24"/>
        <v>17</v>
      </c>
      <c r="AA19" s="16">
        <f t="shared" si="25"/>
        <v>13</v>
      </c>
      <c r="AB19" s="16">
        <f t="shared" si="26"/>
        <v>4</v>
      </c>
      <c r="AC19" s="16">
        <f t="shared" si="27"/>
        <v>14</v>
      </c>
      <c r="AD19" s="16">
        <f t="shared" si="28"/>
        <v>3</v>
      </c>
      <c r="AE19" s="16">
        <f t="shared" si="29"/>
        <v>17</v>
      </c>
      <c r="AF19" s="16">
        <f t="shared" si="30"/>
        <v>15</v>
      </c>
      <c r="AG19" s="16">
        <f t="shared" si="31"/>
        <v>16</v>
      </c>
      <c r="AH19" s="16">
        <f t="shared" si="32"/>
        <v>8</v>
      </c>
      <c r="AI19" s="26">
        <f t="shared" si="33"/>
        <v>165000000</v>
      </c>
      <c r="AK19">
        <f t="shared" si="34"/>
        <v>4</v>
      </c>
      <c r="AL19">
        <f t="shared" si="4"/>
        <v>4</v>
      </c>
      <c r="AM19">
        <f t="shared" si="5"/>
        <v>3</v>
      </c>
      <c r="AN19">
        <f t="shared" si="6"/>
        <v>14</v>
      </c>
      <c r="AO19">
        <f t="shared" si="7"/>
        <v>8</v>
      </c>
      <c r="AP19">
        <f t="shared" si="8"/>
        <v>3</v>
      </c>
      <c r="AQ19">
        <f t="shared" si="9"/>
        <v>4</v>
      </c>
      <c r="AR19">
        <f t="shared" si="10"/>
        <v>7</v>
      </c>
      <c r="AS19">
        <f t="shared" si="11"/>
        <v>4</v>
      </c>
      <c r="AT19">
        <f t="shared" si="12"/>
        <v>4</v>
      </c>
      <c r="AU19">
        <f t="shared" si="13"/>
        <v>3</v>
      </c>
      <c r="AV19">
        <f t="shared" si="14"/>
        <v>3</v>
      </c>
      <c r="AW19">
        <f t="shared" si="15"/>
        <v>6</v>
      </c>
      <c r="AX19">
        <f t="shared" si="16"/>
        <v>5</v>
      </c>
      <c r="AY19">
        <f t="shared" si="17"/>
        <v>13</v>
      </c>
      <c r="AZ19">
        <f t="shared" si="35"/>
        <v>165000000</v>
      </c>
    </row>
    <row r="20" spans="1:52" x14ac:dyDescent="0.3">
      <c r="A20" s="13" t="s">
        <v>17</v>
      </c>
      <c r="B20" s="14">
        <v>140000000</v>
      </c>
      <c r="C20" s="15">
        <v>0.7</v>
      </c>
      <c r="D20" s="14">
        <v>96</v>
      </c>
      <c r="E20" s="14">
        <v>95</v>
      </c>
      <c r="F20" s="14">
        <v>90</v>
      </c>
      <c r="G20" s="14">
        <v>93</v>
      </c>
      <c r="H20" s="14">
        <v>8</v>
      </c>
      <c r="I20" s="14">
        <v>91</v>
      </c>
      <c r="J20" s="14">
        <v>96</v>
      </c>
      <c r="K20" s="14">
        <v>1483</v>
      </c>
      <c r="L20" s="14">
        <v>5</v>
      </c>
      <c r="M20" s="14">
        <v>1</v>
      </c>
      <c r="N20" s="14">
        <v>97</v>
      </c>
      <c r="O20" s="14">
        <v>95</v>
      </c>
      <c r="P20" s="14">
        <v>94</v>
      </c>
      <c r="Q20" s="14">
        <v>37</v>
      </c>
      <c r="T20" s="16">
        <f t="shared" si="18"/>
        <v>14</v>
      </c>
      <c r="U20" s="16">
        <f t="shared" si="19"/>
        <v>18</v>
      </c>
      <c r="V20" s="16">
        <f t="shared" si="20"/>
        <v>17</v>
      </c>
      <c r="W20" s="16">
        <f t="shared" si="21"/>
        <v>9</v>
      </c>
      <c r="X20" s="16">
        <f t="shared" si="22"/>
        <v>8</v>
      </c>
      <c r="Y20" s="16">
        <f t="shared" si="23"/>
        <v>10</v>
      </c>
      <c r="Z20" s="16">
        <f t="shared" si="24"/>
        <v>14</v>
      </c>
      <c r="AA20" s="16">
        <f t="shared" si="25"/>
        <v>15</v>
      </c>
      <c r="AB20" s="16">
        <f t="shared" si="26"/>
        <v>3</v>
      </c>
      <c r="AC20" s="16">
        <f t="shared" si="27"/>
        <v>14</v>
      </c>
      <c r="AD20" s="16">
        <f t="shared" si="28"/>
        <v>3</v>
      </c>
      <c r="AE20" s="16">
        <f t="shared" si="29"/>
        <v>15</v>
      </c>
      <c r="AF20" s="16">
        <f t="shared" si="30"/>
        <v>13</v>
      </c>
      <c r="AG20" s="16">
        <f t="shared" si="31"/>
        <v>14</v>
      </c>
      <c r="AH20" s="16">
        <f t="shared" si="32"/>
        <v>1</v>
      </c>
      <c r="AI20" s="26">
        <f t="shared" si="33"/>
        <v>140000000</v>
      </c>
      <c r="AK20">
        <f t="shared" si="34"/>
        <v>7</v>
      </c>
      <c r="AL20">
        <f t="shared" si="4"/>
        <v>3</v>
      </c>
      <c r="AM20">
        <f t="shared" si="5"/>
        <v>4</v>
      </c>
      <c r="AN20">
        <f t="shared" si="6"/>
        <v>10</v>
      </c>
      <c r="AO20">
        <f t="shared" si="7"/>
        <v>12</v>
      </c>
      <c r="AP20">
        <f t="shared" si="8"/>
        <v>6</v>
      </c>
      <c r="AQ20">
        <f t="shared" si="9"/>
        <v>7</v>
      </c>
      <c r="AR20">
        <f t="shared" si="10"/>
        <v>5</v>
      </c>
      <c r="AS20">
        <f t="shared" si="11"/>
        <v>3</v>
      </c>
      <c r="AT20">
        <f t="shared" si="12"/>
        <v>4</v>
      </c>
      <c r="AU20">
        <f t="shared" si="13"/>
        <v>3</v>
      </c>
      <c r="AV20">
        <f t="shared" si="14"/>
        <v>5</v>
      </c>
      <c r="AW20">
        <f t="shared" si="15"/>
        <v>7</v>
      </c>
      <c r="AX20">
        <f t="shared" si="16"/>
        <v>7</v>
      </c>
      <c r="AY20">
        <f t="shared" si="17"/>
        <v>19</v>
      </c>
      <c r="AZ20">
        <f t="shared" si="35"/>
        <v>140000000</v>
      </c>
    </row>
    <row r="21" spans="1:52" x14ac:dyDescent="0.3">
      <c r="A21" s="13" t="s">
        <v>18</v>
      </c>
      <c r="B21" s="14">
        <v>92000000</v>
      </c>
      <c r="C21" s="15">
        <v>0.46</v>
      </c>
      <c r="D21" s="14">
        <v>87</v>
      </c>
      <c r="E21" s="14">
        <v>82</v>
      </c>
      <c r="F21" s="14">
        <v>89</v>
      </c>
      <c r="G21" s="14">
        <v>90</v>
      </c>
      <c r="H21" s="14">
        <v>7</v>
      </c>
      <c r="I21" s="14">
        <v>86</v>
      </c>
      <c r="J21" s="14">
        <v>88</v>
      </c>
      <c r="K21" s="14">
        <v>1863</v>
      </c>
      <c r="L21" s="14">
        <v>2</v>
      </c>
      <c r="M21" s="14">
        <v>1</v>
      </c>
      <c r="N21" s="14">
        <v>90</v>
      </c>
      <c r="O21" s="14">
        <v>89</v>
      </c>
      <c r="P21" s="14">
        <v>86</v>
      </c>
      <c r="Q21" s="14">
        <v>81</v>
      </c>
      <c r="T21" s="16">
        <f t="shared" si="18"/>
        <v>1</v>
      </c>
      <c r="U21" s="16">
        <f t="shared" si="19"/>
        <v>3</v>
      </c>
      <c r="V21" s="16">
        <f t="shared" si="20"/>
        <v>3</v>
      </c>
      <c r="W21" s="16">
        <f t="shared" si="21"/>
        <v>8</v>
      </c>
      <c r="X21" s="16">
        <f t="shared" si="22"/>
        <v>2</v>
      </c>
      <c r="Y21" s="16">
        <f t="shared" si="23"/>
        <v>3</v>
      </c>
      <c r="Z21" s="16">
        <f t="shared" si="24"/>
        <v>3</v>
      </c>
      <c r="AA21" s="16">
        <f t="shared" si="25"/>
        <v>1</v>
      </c>
      <c r="AB21" s="16">
        <f t="shared" si="26"/>
        <v>11</v>
      </c>
      <c r="AC21" s="16">
        <f t="shared" si="27"/>
        <v>1</v>
      </c>
      <c r="AD21" s="16">
        <f t="shared" si="28"/>
        <v>3</v>
      </c>
      <c r="AE21" s="16">
        <f t="shared" si="29"/>
        <v>1</v>
      </c>
      <c r="AF21" s="16">
        <f t="shared" si="30"/>
        <v>1</v>
      </c>
      <c r="AG21" s="16">
        <f t="shared" si="31"/>
        <v>2</v>
      </c>
      <c r="AH21" s="16">
        <f t="shared" si="32"/>
        <v>14</v>
      </c>
      <c r="AI21" s="26">
        <f t="shared" si="33"/>
        <v>92000000</v>
      </c>
      <c r="AK21">
        <f t="shared" si="34"/>
        <v>20</v>
      </c>
      <c r="AL21">
        <f t="shared" si="4"/>
        <v>18</v>
      </c>
      <c r="AM21">
        <f t="shared" si="5"/>
        <v>17</v>
      </c>
      <c r="AN21">
        <f t="shared" si="6"/>
        <v>13</v>
      </c>
      <c r="AO21">
        <f t="shared" si="7"/>
        <v>18</v>
      </c>
      <c r="AP21">
        <f t="shared" si="8"/>
        <v>12</v>
      </c>
      <c r="AQ21">
        <f t="shared" si="9"/>
        <v>18</v>
      </c>
      <c r="AR21">
        <f t="shared" si="10"/>
        <v>20</v>
      </c>
      <c r="AS21">
        <f t="shared" si="11"/>
        <v>11</v>
      </c>
      <c r="AT21">
        <f t="shared" si="12"/>
        <v>19</v>
      </c>
      <c r="AU21">
        <f t="shared" si="13"/>
        <v>3</v>
      </c>
      <c r="AV21">
        <f t="shared" si="14"/>
        <v>20</v>
      </c>
      <c r="AW21">
        <f t="shared" si="15"/>
        <v>18</v>
      </c>
      <c r="AX21">
        <f t="shared" si="16"/>
        <v>19</v>
      </c>
      <c r="AY21">
        <f t="shared" si="17"/>
        <v>7</v>
      </c>
      <c r="AZ21">
        <f t="shared" si="35"/>
        <v>92000000</v>
      </c>
    </row>
    <row r="22" spans="1:52" x14ac:dyDescent="0.3">
      <c r="A22" s="13" t="s">
        <v>19</v>
      </c>
      <c r="B22" s="14">
        <v>96000000</v>
      </c>
      <c r="C22" s="15">
        <v>0.48</v>
      </c>
      <c r="D22" s="14">
        <v>88</v>
      </c>
      <c r="E22" s="14">
        <v>84</v>
      </c>
      <c r="F22" s="14">
        <v>93</v>
      </c>
      <c r="G22" s="14">
        <v>91</v>
      </c>
      <c r="H22" s="14">
        <v>7</v>
      </c>
      <c r="I22" s="14">
        <v>87</v>
      </c>
      <c r="J22" s="14">
        <v>89</v>
      </c>
      <c r="K22" s="14">
        <v>1866</v>
      </c>
      <c r="L22" s="14">
        <v>3</v>
      </c>
      <c r="M22" s="14">
        <v>1</v>
      </c>
      <c r="N22" s="14">
        <v>91</v>
      </c>
      <c r="O22" s="14">
        <v>90</v>
      </c>
      <c r="P22" s="14">
        <v>87</v>
      </c>
      <c r="Q22" s="14">
        <v>78</v>
      </c>
      <c r="T22" s="16">
        <f t="shared" si="18"/>
        <v>3</v>
      </c>
      <c r="U22" s="16">
        <f t="shared" si="19"/>
        <v>4</v>
      </c>
      <c r="V22" s="16">
        <f t="shared" si="20"/>
        <v>6</v>
      </c>
      <c r="W22" s="16">
        <f t="shared" si="21"/>
        <v>15</v>
      </c>
      <c r="X22" s="16">
        <f t="shared" si="22"/>
        <v>4</v>
      </c>
      <c r="Y22" s="16">
        <f t="shared" si="23"/>
        <v>3</v>
      </c>
      <c r="Z22" s="16">
        <f t="shared" si="24"/>
        <v>4</v>
      </c>
      <c r="AA22" s="16">
        <f t="shared" si="25"/>
        <v>2</v>
      </c>
      <c r="AB22" s="16">
        <f t="shared" si="26"/>
        <v>12</v>
      </c>
      <c r="AC22" s="16">
        <f t="shared" si="27"/>
        <v>3</v>
      </c>
      <c r="AD22" s="16">
        <f t="shared" si="28"/>
        <v>3</v>
      </c>
      <c r="AE22" s="16">
        <f t="shared" si="29"/>
        <v>2</v>
      </c>
      <c r="AF22" s="16">
        <f t="shared" si="30"/>
        <v>4</v>
      </c>
      <c r="AG22" s="16">
        <f t="shared" si="31"/>
        <v>3</v>
      </c>
      <c r="AH22" s="16">
        <f t="shared" si="32"/>
        <v>12</v>
      </c>
      <c r="AI22" s="26">
        <f t="shared" si="33"/>
        <v>96000000</v>
      </c>
      <c r="AK22">
        <f t="shared" si="34"/>
        <v>18</v>
      </c>
      <c r="AL22">
        <f t="shared" si="4"/>
        <v>15</v>
      </c>
      <c r="AM22">
        <f t="shared" si="5"/>
        <v>14</v>
      </c>
      <c r="AN22">
        <f t="shared" si="6"/>
        <v>6</v>
      </c>
      <c r="AO22">
        <f t="shared" si="7"/>
        <v>16</v>
      </c>
      <c r="AP22">
        <f t="shared" si="8"/>
        <v>12</v>
      </c>
      <c r="AQ22">
        <f t="shared" si="9"/>
        <v>15</v>
      </c>
      <c r="AR22">
        <f t="shared" si="10"/>
        <v>18</v>
      </c>
      <c r="AS22">
        <f t="shared" si="11"/>
        <v>12</v>
      </c>
      <c r="AT22">
        <f t="shared" si="12"/>
        <v>13</v>
      </c>
      <c r="AU22">
        <f t="shared" si="13"/>
        <v>3</v>
      </c>
      <c r="AV22">
        <f t="shared" si="14"/>
        <v>18</v>
      </c>
      <c r="AW22">
        <f t="shared" si="15"/>
        <v>16</v>
      </c>
      <c r="AX22">
        <f t="shared" si="16"/>
        <v>17</v>
      </c>
      <c r="AY22">
        <f t="shared" si="17"/>
        <v>8</v>
      </c>
      <c r="AZ22">
        <f t="shared" si="35"/>
        <v>96000000</v>
      </c>
    </row>
    <row r="23" spans="1:52" x14ac:dyDescent="0.3">
      <c r="A23" s="13" t="s">
        <v>20</v>
      </c>
      <c r="B23" s="14">
        <v>110000000</v>
      </c>
      <c r="C23" s="15">
        <v>0.55000000000000004</v>
      </c>
      <c r="D23" s="14">
        <v>92</v>
      </c>
      <c r="E23" s="14">
        <v>89</v>
      </c>
      <c r="F23" s="14">
        <v>85</v>
      </c>
      <c r="G23" s="14">
        <v>89</v>
      </c>
      <c r="H23" s="14">
        <v>8</v>
      </c>
      <c r="I23" s="14">
        <v>88</v>
      </c>
      <c r="J23" s="14">
        <v>91</v>
      </c>
      <c r="K23" s="14">
        <v>1839</v>
      </c>
      <c r="L23" s="14">
        <v>4</v>
      </c>
      <c r="M23" s="14">
        <v>1</v>
      </c>
      <c r="N23" s="14">
        <v>93</v>
      </c>
      <c r="O23" s="14">
        <v>92</v>
      </c>
      <c r="P23" s="14">
        <v>90</v>
      </c>
      <c r="Q23" s="14">
        <v>67</v>
      </c>
      <c r="T23" s="16">
        <f t="shared" si="18"/>
        <v>9</v>
      </c>
      <c r="U23" s="16">
        <f t="shared" si="19"/>
        <v>13</v>
      </c>
      <c r="V23" s="16">
        <f t="shared" si="20"/>
        <v>14</v>
      </c>
      <c r="W23" s="16">
        <f t="shared" si="21"/>
        <v>1</v>
      </c>
      <c r="X23" s="16">
        <f t="shared" si="22"/>
        <v>1</v>
      </c>
      <c r="Y23" s="16">
        <f t="shared" si="23"/>
        <v>10</v>
      </c>
      <c r="Z23" s="16">
        <f t="shared" si="24"/>
        <v>7</v>
      </c>
      <c r="AA23" s="16">
        <f t="shared" si="25"/>
        <v>7</v>
      </c>
      <c r="AB23" s="16">
        <f t="shared" si="26"/>
        <v>6</v>
      </c>
      <c r="AC23" s="16">
        <f t="shared" si="27"/>
        <v>9</v>
      </c>
      <c r="AD23" s="16">
        <f t="shared" si="28"/>
        <v>3</v>
      </c>
      <c r="AE23" s="16">
        <f t="shared" si="29"/>
        <v>7</v>
      </c>
      <c r="AF23" s="16">
        <f t="shared" si="30"/>
        <v>8</v>
      </c>
      <c r="AG23" s="16">
        <f t="shared" si="31"/>
        <v>9</v>
      </c>
      <c r="AH23" s="16">
        <f t="shared" si="32"/>
        <v>9</v>
      </c>
      <c r="AI23" s="26">
        <f t="shared" si="33"/>
        <v>110000000</v>
      </c>
      <c r="AK23">
        <f t="shared" si="34"/>
        <v>11</v>
      </c>
      <c r="AL23">
        <f t="shared" si="4"/>
        <v>7</v>
      </c>
      <c r="AM23">
        <f t="shared" si="5"/>
        <v>6</v>
      </c>
      <c r="AN23">
        <f t="shared" si="6"/>
        <v>19</v>
      </c>
      <c r="AO23">
        <f t="shared" si="7"/>
        <v>20</v>
      </c>
      <c r="AP23">
        <f t="shared" si="8"/>
        <v>6</v>
      </c>
      <c r="AQ23">
        <f t="shared" si="9"/>
        <v>12</v>
      </c>
      <c r="AR23">
        <f t="shared" si="10"/>
        <v>13</v>
      </c>
      <c r="AS23">
        <f t="shared" si="11"/>
        <v>6</v>
      </c>
      <c r="AT23">
        <f t="shared" si="12"/>
        <v>8</v>
      </c>
      <c r="AU23">
        <f t="shared" si="13"/>
        <v>3</v>
      </c>
      <c r="AV23">
        <f t="shared" si="14"/>
        <v>14</v>
      </c>
      <c r="AW23">
        <f t="shared" si="15"/>
        <v>12</v>
      </c>
      <c r="AX23">
        <f t="shared" si="16"/>
        <v>10</v>
      </c>
      <c r="AY23">
        <f t="shared" si="17"/>
        <v>11</v>
      </c>
      <c r="AZ23">
        <f t="shared" si="35"/>
        <v>110000000</v>
      </c>
    </row>
    <row r="24" spans="1:52" x14ac:dyDescent="0.3">
      <c r="A24" s="13" t="s">
        <v>21</v>
      </c>
      <c r="B24" s="14">
        <v>102000000</v>
      </c>
      <c r="C24" s="15">
        <v>0.51</v>
      </c>
      <c r="D24" s="14">
        <v>89</v>
      </c>
      <c r="E24" s="14">
        <v>86</v>
      </c>
      <c r="F24" s="14">
        <v>88</v>
      </c>
      <c r="G24" s="14">
        <v>92</v>
      </c>
      <c r="H24" s="14">
        <v>7</v>
      </c>
      <c r="I24" s="14">
        <v>89</v>
      </c>
      <c r="J24" s="14">
        <v>90</v>
      </c>
      <c r="K24" s="14">
        <v>1862</v>
      </c>
      <c r="L24" s="14">
        <v>3</v>
      </c>
      <c r="M24" s="14">
        <v>1</v>
      </c>
      <c r="N24" s="14">
        <v>94</v>
      </c>
      <c r="O24" s="14">
        <v>91</v>
      </c>
      <c r="P24" s="14">
        <v>88</v>
      </c>
      <c r="Q24" s="14">
        <v>55</v>
      </c>
      <c r="T24" s="16">
        <f t="shared" si="18"/>
        <v>6</v>
      </c>
      <c r="U24" s="16">
        <f t="shared" si="19"/>
        <v>7</v>
      </c>
      <c r="V24" s="16">
        <f t="shared" si="20"/>
        <v>10</v>
      </c>
      <c r="W24" s="16">
        <f t="shared" si="21"/>
        <v>6</v>
      </c>
      <c r="X24" s="16">
        <f t="shared" si="22"/>
        <v>6</v>
      </c>
      <c r="Y24" s="16">
        <f t="shared" si="23"/>
        <v>3</v>
      </c>
      <c r="Z24" s="16">
        <f t="shared" si="24"/>
        <v>10</v>
      </c>
      <c r="AA24" s="16">
        <f t="shared" si="25"/>
        <v>4</v>
      </c>
      <c r="AB24" s="16">
        <f t="shared" si="26"/>
        <v>10</v>
      </c>
      <c r="AC24" s="16">
        <f t="shared" si="27"/>
        <v>3</v>
      </c>
      <c r="AD24" s="16">
        <f t="shared" si="28"/>
        <v>3</v>
      </c>
      <c r="AE24" s="16">
        <f t="shared" si="29"/>
        <v>8</v>
      </c>
      <c r="AF24" s="16">
        <f t="shared" si="30"/>
        <v>6</v>
      </c>
      <c r="AG24" s="16">
        <f t="shared" si="31"/>
        <v>5</v>
      </c>
      <c r="AH24" s="16">
        <f t="shared" si="32"/>
        <v>6</v>
      </c>
      <c r="AI24" s="26">
        <f t="shared" si="33"/>
        <v>102000000</v>
      </c>
      <c r="AK24">
        <f t="shared" si="34"/>
        <v>15</v>
      </c>
      <c r="AL24">
        <f t="shared" si="4"/>
        <v>13</v>
      </c>
      <c r="AM24">
        <f t="shared" si="5"/>
        <v>10</v>
      </c>
      <c r="AN24">
        <f t="shared" si="6"/>
        <v>14</v>
      </c>
      <c r="AO24">
        <f t="shared" si="7"/>
        <v>14</v>
      </c>
      <c r="AP24">
        <f t="shared" si="8"/>
        <v>12</v>
      </c>
      <c r="AQ24">
        <f t="shared" si="9"/>
        <v>9</v>
      </c>
      <c r="AR24">
        <f t="shared" si="10"/>
        <v>15</v>
      </c>
      <c r="AS24">
        <f t="shared" si="11"/>
        <v>10</v>
      </c>
      <c r="AT24">
        <f t="shared" si="12"/>
        <v>13</v>
      </c>
      <c r="AU24">
        <f t="shared" si="13"/>
        <v>3</v>
      </c>
      <c r="AV24">
        <f t="shared" si="14"/>
        <v>11</v>
      </c>
      <c r="AW24">
        <f t="shared" si="15"/>
        <v>14</v>
      </c>
      <c r="AX24">
        <f t="shared" si="16"/>
        <v>14</v>
      </c>
      <c r="AY24">
        <f t="shared" si="17"/>
        <v>15</v>
      </c>
      <c r="AZ24">
        <f t="shared" si="35"/>
        <v>102000000</v>
      </c>
    </row>
    <row r="25" spans="1:52" x14ac:dyDescent="0.3">
      <c r="A25" s="13" t="s">
        <v>22</v>
      </c>
      <c r="B25" s="14">
        <v>94000000</v>
      </c>
      <c r="C25" s="15">
        <v>0.47</v>
      </c>
      <c r="D25" s="14">
        <v>90</v>
      </c>
      <c r="E25" s="14">
        <v>85</v>
      </c>
      <c r="F25" s="14">
        <v>91</v>
      </c>
      <c r="G25" s="14">
        <v>90</v>
      </c>
      <c r="H25" s="14">
        <v>7</v>
      </c>
      <c r="I25" s="14">
        <v>88</v>
      </c>
      <c r="J25" s="14">
        <v>89</v>
      </c>
      <c r="K25" s="14">
        <v>1898</v>
      </c>
      <c r="L25" s="14">
        <v>3</v>
      </c>
      <c r="M25" s="14">
        <v>1</v>
      </c>
      <c r="N25" s="14">
        <v>92</v>
      </c>
      <c r="O25" s="14">
        <v>89</v>
      </c>
      <c r="P25" s="14">
        <v>87</v>
      </c>
      <c r="Q25" s="14">
        <v>68</v>
      </c>
      <c r="T25" s="16">
        <f t="shared" si="18"/>
        <v>2</v>
      </c>
      <c r="U25" s="16">
        <f t="shared" si="19"/>
        <v>9</v>
      </c>
      <c r="V25" s="16">
        <f t="shared" si="20"/>
        <v>8</v>
      </c>
      <c r="W25" s="16">
        <f t="shared" si="21"/>
        <v>12</v>
      </c>
      <c r="X25" s="16">
        <f t="shared" si="22"/>
        <v>2</v>
      </c>
      <c r="Y25" s="16">
        <f t="shared" si="23"/>
        <v>3</v>
      </c>
      <c r="Z25" s="16">
        <f t="shared" si="24"/>
        <v>7</v>
      </c>
      <c r="AA25" s="16">
        <f t="shared" si="25"/>
        <v>2</v>
      </c>
      <c r="AB25" s="16">
        <f t="shared" si="26"/>
        <v>16</v>
      </c>
      <c r="AC25" s="16">
        <f t="shared" si="27"/>
        <v>3</v>
      </c>
      <c r="AD25" s="16">
        <f t="shared" si="28"/>
        <v>3</v>
      </c>
      <c r="AE25" s="16">
        <f t="shared" si="29"/>
        <v>4</v>
      </c>
      <c r="AF25" s="16">
        <f t="shared" si="30"/>
        <v>1</v>
      </c>
      <c r="AG25" s="16">
        <f t="shared" si="31"/>
        <v>3</v>
      </c>
      <c r="AH25" s="16">
        <f t="shared" si="32"/>
        <v>11</v>
      </c>
      <c r="AI25" s="26">
        <f t="shared" si="33"/>
        <v>94000000</v>
      </c>
      <c r="AK25">
        <f t="shared" si="34"/>
        <v>19</v>
      </c>
      <c r="AL25">
        <f t="shared" si="4"/>
        <v>11</v>
      </c>
      <c r="AM25">
        <f t="shared" si="5"/>
        <v>12</v>
      </c>
      <c r="AN25">
        <f t="shared" si="6"/>
        <v>8</v>
      </c>
      <c r="AO25">
        <f t="shared" si="7"/>
        <v>18</v>
      </c>
      <c r="AP25">
        <f t="shared" si="8"/>
        <v>12</v>
      </c>
      <c r="AQ25">
        <f t="shared" si="9"/>
        <v>12</v>
      </c>
      <c r="AR25">
        <f t="shared" si="10"/>
        <v>18</v>
      </c>
      <c r="AS25">
        <f t="shared" si="11"/>
        <v>16</v>
      </c>
      <c r="AT25">
        <f t="shared" si="12"/>
        <v>13</v>
      </c>
      <c r="AU25">
        <f t="shared" si="13"/>
        <v>3</v>
      </c>
      <c r="AV25">
        <f t="shared" si="14"/>
        <v>15</v>
      </c>
      <c r="AW25">
        <f t="shared" si="15"/>
        <v>18</v>
      </c>
      <c r="AX25">
        <f t="shared" si="16"/>
        <v>17</v>
      </c>
      <c r="AY25">
        <f t="shared" si="17"/>
        <v>10</v>
      </c>
      <c r="AZ25">
        <f t="shared" si="35"/>
        <v>94000000</v>
      </c>
    </row>
    <row r="26" spans="1:52" x14ac:dyDescent="0.3">
      <c r="A26" s="13" t="s">
        <v>23</v>
      </c>
      <c r="B26" s="14">
        <v>105000000</v>
      </c>
      <c r="C26" s="15">
        <v>0.52500000000000002</v>
      </c>
      <c r="D26" s="14">
        <v>91</v>
      </c>
      <c r="E26" s="14">
        <v>88</v>
      </c>
      <c r="F26" s="14">
        <v>87</v>
      </c>
      <c r="G26" s="14">
        <v>94</v>
      </c>
      <c r="H26" s="14">
        <v>8</v>
      </c>
      <c r="I26" s="14">
        <v>89</v>
      </c>
      <c r="J26" s="14">
        <v>92</v>
      </c>
      <c r="K26" s="14">
        <v>1841</v>
      </c>
      <c r="L26" s="14">
        <v>4</v>
      </c>
      <c r="M26" s="14">
        <v>1</v>
      </c>
      <c r="N26" s="14">
        <v>95</v>
      </c>
      <c r="O26" s="14">
        <v>93</v>
      </c>
      <c r="P26" s="14">
        <v>90</v>
      </c>
      <c r="Q26" s="14">
        <v>78</v>
      </c>
      <c r="T26" s="16">
        <f t="shared" si="18"/>
        <v>7</v>
      </c>
      <c r="U26" s="16">
        <f t="shared" si="19"/>
        <v>11</v>
      </c>
      <c r="V26" s="16">
        <f t="shared" si="20"/>
        <v>13</v>
      </c>
      <c r="W26" s="16">
        <f t="shared" si="21"/>
        <v>4</v>
      </c>
      <c r="X26" s="16">
        <f t="shared" si="22"/>
        <v>10</v>
      </c>
      <c r="Y26" s="16">
        <f t="shared" si="23"/>
        <v>10</v>
      </c>
      <c r="Z26" s="16">
        <f t="shared" si="24"/>
        <v>10</v>
      </c>
      <c r="AA26" s="16">
        <f t="shared" si="25"/>
        <v>9</v>
      </c>
      <c r="AB26" s="16">
        <f t="shared" si="26"/>
        <v>8</v>
      </c>
      <c r="AC26" s="16">
        <f t="shared" si="27"/>
        <v>9</v>
      </c>
      <c r="AD26" s="16">
        <f t="shared" si="28"/>
        <v>3</v>
      </c>
      <c r="AE26" s="16">
        <f t="shared" si="29"/>
        <v>11</v>
      </c>
      <c r="AF26" s="16">
        <f t="shared" si="30"/>
        <v>10</v>
      </c>
      <c r="AG26" s="16">
        <f t="shared" si="31"/>
        <v>9</v>
      </c>
      <c r="AH26" s="16">
        <f t="shared" si="32"/>
        <v>12</v>
      </c>
      <c r="AI26" s="26">
        <f t="shared" si="33"/>
        <v>105000000</v>
      </c>
      <c r="AK26">
        <f t="shared" si="34"/>
        <v>13</v>
      </c>
      <c r="AL26">
        <f t="shared" si="4"/>
        <v>9</v>
      </c>
      <c r="AM26">
        <f t="shared" si="5"/>
        <v>8</v>
      </c>
      <c r="AN26">
        <f t="shared" si="6"/>
        <v>16</v>
      </c>
      <c r="AO26">
        <f t="shared" si="7"/>
        <v>10</v>
      </c>
      <c r="AP26">
        <f t="shared" si="8"/>
        <v>6</v>
      </c>
      <c r="AQ26">
        <f t="shared" si="9"/>
        <v>9</v>
      </c>
      <c r="AR26">
        <f t="shared" si="10"/>
        <v>11</v>
      </c>
      <c r="AS26">
        <f t="shared" si="11"/>
        <v>8</v>
      </c>
      <c r="AT26">
        <f t="shared" si="12"/>
        <v>8</v>
      </c>
      <c r="AU26">
        <f t="shared" si="13"/>
        <v>3</v>
      </c>
      <c r="AV26">
        <f t="shared" si="14"/>
        <v>8</v>
      </c>
      <c r="AW26">
        <f t="shared" si="15"/>
        <v>10</v>
      </c>
      <c r="AX26">
        <f t="shared" si="16"/>
        <v>10</v>
      </c>
      <c r="AY26">
        <f t="shared" si="17"/>
        <v>8</v>
      </c>
      <c r="AZ26">
        <f t="shared" si="35"/>
        <v>105000000</v>
      </c>
    </row>
    <row r="27" spans="1:52" x14ac:dyDescent="0.3">
      <c r="A27" s="13" t="s">
        <v>24</v>
      </c>
      <c r="B27" s="14">
        <v>98000000</v>
      </c>
      <c r="C27" s="15">
        <v>0.49</v>
      </c>
      <c r="D27" s="14">
        <v>88</v>
      </c>
      <c r="E27" s="14">
        <v>84</v>
      </c>
      <c r="F27" s="14">
        <v>86</v>
      </c>
      <c r="G27" s="14">
        <v>91</v>
      </c>
      <c r="H27" s="14">
        <v>7</v>
      </c>
      <c r="I27" s="14">
        <v>87</v>
      </c>
      <c r="J27" s="14">
        <v>90</v>
      </c>
      <c r="K27" s="14">
        <v>1832</v>
      </c>
      <c r="L27" s="14">
        <v>3</v>
      </c>
      <c r="M27" s="14">
        <v>1</v>
      </c>
      <c r="N27" s="14">
        <v>92</v>
      </c>
      <c r="O27" s="14">
        <v>91</v>
      </c>
      <c r="P27" s="14">
        <v>88</v>
      </c>
      <c r="Q27" s="14">
        <v>51</v>
      </c>
      <c r="T27" s="16">
        <f t="shared" si="18"/>
        <v>4</v>
      </c>
      <c r="U27" s="16">
        <f t="shared" si="19"/>
        <v>4</v>
      </c>
      <c r="V27" s="16">
        <f t="shared" si="20"/>
        <v>6</v>
      </c>
      <c r="W27" s="16">
        <f t="shared" si="21"/>
        <v>3</v>
      </c>
      <c r="X27" s="16">
        <f t="shared" si="22"/>
        <v>4</v>
      </c>
      <c r="Y27" s="16">
        <f t="shared" si="23"/>
        <v>3</v>
      </c>
      <c r="Z27" s="16">
        <f t="shared" si="24"/>
        <v>4</v>
      </c>
      <c r="AA27" s="16">
        <f t="shared" si="25"/>
        <v>4</v>
      </c>
      <c r="AB27" s="16">
        <f t="shared" si="26"/>
        <v>5</v>
      </c>
      <c r="AC27" s="16">
        <f t="shared" si="27"/>
        <v>3</v>
      </c>
      <c r="AD27" s="16">
        <f t="shared" si="28"/>
        <v>3</v>
      </c>
      <c r="AE27" s="16">
        <f t="shared" si="29"/>
        <v>4</v>
      </c>
      <c r="AF27" s="16">
        <f t="shared" si="30"/>
        <v>6</v>
      </c>
      <c r="AG27" s="16">
        <f t="shared" si="31"/>
        <v>5</v>
      </c>
      <c r="AH27" s="16">
        <f t="shared" si="32"/>
        <v>5</v>
      </c>
      <c r="AI27" s="26">
        <f t="shared" si="33"/>
        <v>98000000</v>
      </c>
      <c r="AK27">
        <f t="shared" si="34"/>
        <v>16</v>
      </c>
      <c r="AL27">
        <f t="shared" si="4"/>
        <v>15</v>
      </c>
      <c r="AM27">
        <f t="shared" si="5"/>
        <v>14</v>
      </c>
      <c r="AN27">
        <f t="shared" si="6"/>
        <v>18</v>
      </c>
      <c r="AO27">
        <f t="shared" si="7"/>
        <v>16</v>
      </c>
      <c r="AP27">
        <f t="shared" si="8"/>
        <v>12</v>
      </c>
      <c r="AQ27">
        <f t="shared" si="9"/>
        <v>15</v>
      </c>
      <c r="AR27">
        <f t="shared" si="10"/>
        <v>15</v>
      </c>
      <c r="AS27">
        <f t="shared" si="11"/>
        <v>5</v>
      </c>
      <c r="AT27">
        <f t="shared" si="12"/>
        <v>13</v>
      </c>
      <c r="AU27">
        <f t="shared" si="13"/>
        <v>3</v>
      </c>
      <c r="AV27">
        <f t="shared" si="14"/>
        <v>15</v>
      </c>
      <c r="AW27">
        <f t="shared" si="15"/>
        <v>14</v>
      </c>
      <c r="AX27">
        <f t="shared" si="16"/>
        <v>14</v>
      </c>
      <c r="AY27">
        <f t="shared" si="17"/>
        <v>16</v>
      </c>
      <c r="AZ27">
        <f t="shared" si="35"/>
        <v>98000000</v>
      </c>
    </row>
    <row r="31" spans="1:52" x14ac:dyDescent="0.3">
      <c r="A31" t="str">
        <f>A5</f>
        <v>Attribute-ID</v>
      </c>
      <c r="B31" t="str">
        <f t="shared" ref="B31:Q31" si="36">B5</f>
        <v>A1</v>
      </c>
      <c r="C31" t="str">
        <f t="shared" si="36"/>
        <v>A2</v>
      </c>
      <c r="D31" t="str">
        <f t="shared" si="36"/>
        <v>A3</v>
      </c>
      <c r="E31" t="str">
        <f t="shared" si="36"/>
        <v>A4</v>
      </c>
      <c r="F31" t="str">
        <f t="shared" si="36"/>
        <v>A5</v>
      </c>
      <c r="G31" t="str">
        <f t="shared" si="36"/>
        <v>A6</v>
      </c>
      <c r="H31" t="str">
        <f t="shared" si="36"/>
        <v>A7</v>
      </c>
      <c r="I31" t="str">
        <f t="shared" si="36"/>
        <v>A8</v>
      </c>
      <c r="J31" t="str">
        <f t="shared" si="36"/>
        <v>A9</v>
      </c>
      <c r="K31" t="str">
        <f t="shared" si="36"/>
        <v>A10</v>
      </c>
      <c r="L31" t="str">
        <f t="shared" si="36"/>
        <v>A11</v>
      </c>
      <c r="M31" t="str">
        <f t="shared" si="36"/>
        <v>A12</v>
      </c>
      <c r="N31" t="str">
        <f t="shared" si="36"/>
        <v>A13</v>
      </c>
      <c r="O31" t="str">
        <f t="shared" si="36"/>
        <v>A14</v>
      </c>
      <c r="P31" t="str">
        <f t="shared" si="36"/>
        <v>A15</v>
      </c>
      <c r="Q31" t="str">
        <f t="shared" si="36"/>
        <v>A16</v>
      </c>
    </row>
    <row r="32" spans="1:52" x14ac:dyDescent="0.3">
      <c r="A32" t="str">
        <f t="shared" ref="A32:Q32" si="37">A6</f>
        <v>Attribute-ID</v>
      </c>
      <c r="B32" t="str">
        <f t="shared" si="37"/>
        <v>Sales (in $)</v>
      </c>
      <c r="C32" t="str">
        <f t="shared" si="37"/>
        <v>Sales (%)</v>
      </c>
      <c r="D32" t="str">
        <f t="shared" si="37"/>
        <v>Creativity</v>
      </c>
      <c r="E32" t="str">
        <f t="shared" si="37"/>
        <v>Technical Skill</v>
      </c>
      <c r="F32" t="str">
        <f t="shared" si="37"/>
        <v>Innovation</v>
      </c>
      <c r="G32" t="str">
        <f t="shared" si="37"/>
        <v>Popularity</v>
      </c>
      <c r="H32" t="str">
        <f t="shared" si="37"/>
        <v>Exhibition Frequency</v>
      </c>
      <c r="I32" t="str">
        <f t="shared" si="37"/>
        <v>Critical Acclaim</v>
      </c>
      <c r="J32" t="str">
        <f t="shared" si="37"/>
        <v>Influence Score</v>
      </c>
      <c r="K32" t="str">
        <f t="shared" si="37"/>
        <v>Year of Birth</v>
      </c>
      <c r="L32" t="str">
        <f t="shared" si="37"/>
        <v>Major Awards</v>
      </c>
      <c r="M32" t="str">
        <f t="shared" si="37"/>
        <v>Art School Attendance</v>
      </c>
      <c r="N32" t="str">
        <f t="shared" si="37"/>
        <v>Historical Significance</v>
      </c>
      <c r="O32" t="str">
        <f t="shared" si="37"/>
        <v>Cultural Impact</v>
      </c>
      <c r="P32" t="str">
        <f t="shared" si="37"/>
        <v>Market Demand</v>
      </c>
      <c r="Q32" t="str">
        <f t="shared" si="37"/>
        <v>Lifespan</v>
      </c>
    </row>
    <row r="33" spans="1:17" x14ac:dyDescent="0.3">
      <c r="A33" t="str">
        <f t="shared" ref="A33:Q33" si="38">A7</f>
        <v>Attribute-Unit</v>
      </c>
      <c r="B33" t="str">
        <f t="shared" si="38"/>
        <v>Currency</v>
      </c>
      <c r="C33" t="str">
        <f t="shared" si="38"/>
        <v>Percentage</v>
      </c>
      <c r="D33" t="str">
        <f t="shared" si="38"/>
        <v>Integer</v>
      </c>
      <c r="E33" t="str">
        <f t="shared" si="38"/>
        <v>Integer</v>
      </c>
      <c r="F33" t="str">
        <f t="shared" si="38"/>
        <v>Integer</v>
      </c>
      <c r="G33" t="str">
        <f t="shared" si="38"/>
        <v>Integer</v>
      </c>
      <c r="H33" t="str">
        <f t="shared" si="38"/>
        <v>Integer</v>
      </c>
      <c r="I33" t="str">
        <f t="shared" si="38"/>
        <v>Integer</v>
      </c>
      <c r="J33" t="str">
        <f t="shared" si="38"/>
        <v>Integer</v>
      </c>
      <c r="K33" t="str">
        <f t="shared" si="38"/>
        <v>Year</v>
      </c>
      <c r="L33" t="str">
        <f t="shared" si="38"/>
        <v>Integer</v>
      </c>
      <c r="M33" t="str">
        <f t="shared" si="38"/>
        <v>Integer</v>
      </c>
      <c r="N33" t="str">
        <f t="shared" si="38"/>
        <v>Integer</v>
      </c>
      <c r="O33" t="str">
        <f t="shared" si="38"/>
        <v>Integer</v>
      </c>
      <c r="P33" t="str">
        <f t="shared" si="38"/>
        <v>Integer</v>
      </c>
      <c r="Q33" t="str">
        <f t="shared" si="38"/>
        <v>Year</v>
      </c>
    </row>
    <row r="34" spans="1:17" x14ac:dyDescent="0.3">
      <c r="A34" t="str">
        <f t="shared" ref="A34" si="39">A8</f>
        <v>Pablo Picasso</v>
      </c>
      <c r="B34" t="s">
        <v>250</v>
      </c>
      <c r="C34" t="s">
        <v>250</v>
      </c>
      <c r="D34" t="s">
        <v>250</v>
      </c>
      <c r="E34" t="s">
        <v>250</v>
      </c>
      <c r="F34" t="s">
        <v>250</v>
      </c>
      <c r="G34" t="s">
        <v>250</v>
      </c>
      <c r="H34" t="s">
        <v>250</v>
      </c>
      <c r="I34" t="s">
        <v>250</v>
      </c>
      <c r="J34" t="s">
        <v>250</v>
      </c>
      <c r="K34" t="s">
        <v>250</v>
      </c>
      <c r="L34" t="s">
        <v>250</v>
      </c>
      <c r="M34" t="s">
        <v>250</v>
      </c>
      <c r="N34" t="s">
        <v>250</v>
      </c>
      <c r="O34" t="s">
        <v>250</v>
      </c>
      <c r="P34" t="s">
        <v>250</v>
      </c>
      <c r="Q34" t="s">
        <v>250</v>
      </c>
    </row>
    <row r="35" spans="1:17" x14ac:dyDescent="0.3">
      <c r="A35" t="str">
        <f t="shared" ref="A35" si="40">A9</f>
        <v>Vincent van Gogh</v>
      </c>
      <c r="B35" t="s">
        <v>250</v>
      </c>
      <c r="C35" t="s">
        <v>250</v>
      </c>
      <c r="D35" t="s">
        <v>250</v>
      </c>
      <c r="E35" t="s">
        <v>250</v>
      </c>
      <c r="F35" t="s">
        <v>250</v>
      </c>
      <c r="G35" t="s">
        <v>250</v>
      </c>
      <c r="H35" t="s">
        <v>250</v>
      </c>
      <c r="I35" t="s">
        <v>250</v>
      </c>
      <c r="J35" t="s">
        <v>250</v>
      </c>
      <c r="K35" t="s">
        <v>250</v>
      </c>
      <c r="L35" t="s">
        <v>250</v>
      </c>
      <c r="M35" t="s">
        <v>250</v>
      </c>
      <c r="N35" t="s">
        <v>250</v>
      </c>
      <c r="O35" t="s">
        <v>250</v>
      </c>
      <c r="P35" t="s">
        <v>250</v>
      </c>
      <c r="Q35" t="s">
        <v>250</v>
      </c>
    </row>
    <row r="36" spans="1:17" x14ac:dyDescent="0.3">
      <c r="A36" t="str">
        <f t="shared" ref="A36" si="41">A10</f>
        <v>Leonardo da Vinci</v>
      </c>
      <c r="B36" t="s">
        <v>250</v>
      </c>
      <c r="C36" t="s">
        <v>250</v>
      </c>
      <c r="D36" t="s">
        <v>250</v>
      </c>
      <c r="E36" t="s">
        <v>250</v>
      </c>
      <c r="F36" t="s">
        <v>250</v>
      </c>
      <c r="G36" t="s">
        <v>250</v>
      </c>
      <c r="H36" t="s">
        <v>250</v>
      </c>
      <c r="I36" t="s">
        <v>250</v>
      </c>
      <c r="J36" t="s">
        <v>250</v>
      </c>
      <c r="K36" t="s">
        <v>250</v>
      </c>
      <c r="L36" t="s">
        <v>250</v>
      </c>
      <c r="M36" t="s">
        <v>250</v>
      </c>
      <c r="N36" t="s">
        <v>250</v>
      </c>
      <c r="O36" t="s">
        <v>250</v>
      </c>
      <c r="P36" t="s">
        <v>250</v>
      </c>
      <c r="Q36" t="s">
        <v>250</v>
      </c>
    </row>
    <row r="37" spans="1:17" x14ac:dyDescent="0.3">
      <c r="A37" t="str">
        <f t="shared" ref="A37" si="42">A11</f>
        <v>Claude Monet</v>
      </c>
      <c r="B37" t="s">
        <v>250</v>
      </c>
      <c r="C37" t="s">
        <v>250</v>
      </c>
      <c r="D37" t="s">
        <v>250</v>
      </c>
      <c r="E37" t="s">
        <v>250</v>
      </c>
      <c r="F37" t="s">
        <v>250</v>
      </c>
      <c r="G37" t="s">
        <v>250</v>
      </c>
      <c r="H37" t="s">
        <v>250</v>
      </c>
      <c r="I37" t="s">
        <v>250</v>
      </c>
      <c r="J37" t="s">
        <v>250</v>
      </c>
      <c r="K37" t="s">
        <v>250</v>
      </c>
      <c r="L37" t="s">
        <v>250</v>
      </c>
      <c r="M37" t="s">
        <v>250</v>
      </c>
      <c r="N37" t="s">
        <v>250</v>
      </c>
      <c r="O37" t="s">
        <v>250</v>
      </c>
      <c r="P37" t="s">
        <v>250</v>
      </c>
      <c r="Q37" t="s">
        <v>250</v>
      </c>
    </row>
    <row r="38" spans="1:17" x14ac:dyDescent="0.3">
      <c r="A38" t="str">
        <f t="shared" ref="A38" si="43">A12</f>
        <v>Salvador Dalí</v>
      </c>
      <c r="B38" t="s">
        <v>250</v>
      </c>
      <c r="C38" t="s">
        <v>250</v>
      </c>
      <c r="D38" t="s">
        <v>250</v>
      </c>
      <c r="E38" t="s">
        <v>250</v>
      </c>
      <c r="F38" t="s">
        <v>250</v>
      </c>
      <c r="G38" t="s">
        <v>250</v>
      </c>
      <c r="H38" t="s">
        <v>250</v>
      </c>
      <c r="I38" t="s">
        <v>250</v>
      </c>
      <c r="J38" t="s">
        <v>250</v>
      </c>
      <c r="K38" t="s">
        <v>250</v>
      </c>
      <c r="L38" t="s">
        <v>250</v>
      </c>
      <c r="M38" t="s">
        <v>250</v>
      </c>
      <c r="N38" t="s">
        <v>250</v>
      </c>
      <c r="O38" t="s">
        <v>250</v>
      </c>
      <c r="P38" t="s">
        <v>250</v>
      </c>
      <c r="Q38" t="s">
        <v>250</v>
      </c>
    </row>
    <row r="39" spans="1:17" x14ac:dyDescent="0.3">
      <c r="A39" t="str">
        <f t="shared" ref="A39" si="44">A13</f>
        <v>Frida Kahlo</v>
      </c>
      <c r="B39" t="s">
        <v>250</v>
      </c>
      <c r="C39" t="s">
        <v>250</v>
      </c>
      <c r="D39" t="s">
        <v>250</v>
      </c>
      <c r="E39" t="s">
        <v>250</v>
      </c>
      <c r="F39" t="s">
        <v>250</v>
      </c>
      <c r="G39" t="s">
        <v>250</v>
      </c>
      <c r="H39" t="s">
        <v>250</v>
      </c>
      <c r="I39" t="s">
        <v>250</v>
      </c>
      <c r="J39" t="s">
        <v>250</v>
      </c>
      <c r="K39" t="s">
        <v>250</v>
      </c>
      <c r="L39" t="s">
        <v>250</v>
      </c>
      <c r="M39" t="s">
        <v>250</v>
      </c>
      <c r="N39" t="s">
        <v>250</v>
      </c>
      <c r="O39" t="s">
        <v>250</v>
      </c>
      <c r="P39" t="s">
        <v>250</v>
      </c>
      <c r="Q39" t="s">
        <v>250</v>
      </c>
    </row>
    <row r="40" spans="1:17" x14ac:dyDescent="0.3">
      <c r="A40" t="str">
        <f t="shared" ref="A40" si="45">A14</f>
        <v>Jackson Pollock</v>
      </c>
      <c r="B40" t="s">
        <v>250</v>
      </c>
      <c r="C40" t="s">
        <v>250</v>
      </c>
      <c r="D40" t="s">
        <v>250</v>
      </c>
      <c r="E40" t="s">
        <v>250</v>
      </c>
      <c r="F40" t="s">
        <v>250</v>
      </c>
      <c r="G40" t="s">
        <v>250</v>
      </c>
      <c r="H40" t="s">
        <v>250</v>
      </c>
      <c r="I40" t="s">
        <v>250</v>
      </c>
      <c r="J40" t="s">
        <v>250</v>
      </c>
      <c r="K40" t="s">
        <v>250</v>
      </c>
      <c r="L40" t="s">
        <v>250</v>
      </c>
      <c r="M40" t="s">
        <v>250</v>
      </c>
      <c r="N40" t="s">
        <v>250</v>
      </c>
      <c r="O40" t="s">
        <v>250</v>
      </c>
      <c r="P40" t="s">
        <v>250</v>
      </c>
      <c r="Q40" t="s">
        <v>250</v>
      </c>
    </row>
    <row r="41" spans="1:17" x14ac:dyDescent="0.3">
      <c r="A41" t="str">
        <f t="shared" ref="A41" si="46">A15</f>
        <v>Georgia O'Keeffe</v>
      </c>
      <c r="B41" t="s">
        <v>250</v>
      </c>
      <c r="C41" t="s">
        <v>250</v>
      </c>
      <c r="D41" t="s">
        <v>250</v>
      </c>
      <c r="E41" t="s">
        <v>250</v>
      </c>
      <c r="F41" t="s">
        <v>250</v>
      </c>
      <c r="G41" t="s">
        <v>250</v>
      </c>
      <c r="H41" t="s">
        <v>250</v>
      </c>
      <c r="I41" t="s">
        <v>250</v>
      </c>
      <c r="J41" t="s">
        <v>250</v>
      </c>
      <c r="K41" t="s">
        <v>250</v>
      </c>
      <c r="L41" t="s">
        <v>250</v>
      </c>
      <c r="M41" t="s">
        <v>250</v>
      </c>
      <c r="N41" t="s">
        <v>250</v>
      </c>
      <c r="O41" t="s">
        <v>250</v>
      </c>
      <c r="P41" t="s">
        <v>250</v>
      </c>
      <c r="Q41" t="s">
        <v>250</v>
      </c>
    </row>
    <row r="42" spans="1:17" x14ac:dyDescent="0.3">
      <c r="A42" t="str">
        <f t="shared" ref="A42" si="47">A16</f>
        <v>Andy Warhol</v>
      </c>
      <c r="B42" t="s">
        <v>250</v>
      </c>
      <c r="C42" t="s">
        <v>250</v>
      </c>
      <c r="D42" t="s">
        <v>250</v>
      </c>
      <c r="E42" t="s">
        <v>250</v>
      </c>
      <c r="F42" t="s">
        <v>250</v>
      </c>
      <c r="G42" t="s">
        <v>250</v>
      </c>
      <c r="H42" t="s">
        <v>250</v>
      </c>
      <c r="I42" t="s">
        <v>250</v>
      </c>
      <c r="J42" t="s">
        <v>250</v>
      </c>
      <c r="K42" t="s">
        <v>250</v>
      </c>
      <c r="L42" t="s">
        <v>250</v>
      </c>
      <c r="M42" t="s">
        <v>250</v>
      </c>
      <c r="N42" t="s">
        <v>250</v>
      </c>
      <c r="O42" t="s">
        <v>250</v>
      </c>
      <c r="P42" t="s">
        <v>250</v>
      </c>
      <c r="Q42" t="s">
        <v>250</v>
      </c>
    </row>
    <row r="43" spans="1:17" x14ac:dyDescent="0.3">
      <c r="A43" t="str">
        <f t="shared" ref="A43" si="48">A17</f>
        <v>Henri Matisse</v>
      </c>
      <c r="B43" t="s">
        <v>250</v>
      </c>
      <c r="C43" t="s">
        <v>250</v>
      </c>
      <c r="D43" t="s">
        <v>250</v>
      </c>
      <c r="E43" t="s">
        <v>250</v>
      </c>
      <c r="F43" t="s">
        <v>250</v>
      </c>
      <c r="G43" t="s">
        <v>250</v>
      </c>
      <c r="H43" t="s">
        <v>250</v>
      </c>
      <c r="I43" t="s">
        <v>250</v>
      </c>
      <c r="J43" t="s">
        <v>250</v>
      </c>
      <c r="K43" t="s">
        <v>250</v>
      </c>
      <c r="L43" t="s">
        <v>250</v>
      </c>
      <c r="M43" t="s">
        <v>250</v>
      </c>
      <c r="N43" t="s">
        <v>250</v>
      </c>
      <c r="O43" t="s">
        <v>250</v>
      </c>
      <c r="P43" t="s">
        <v>250</v>
      </c>
      <c r="Q43" t="s">
        <v>250</v>
      </c>
    </row>
    <row r="44" spans="1:17" x14ac:dyDescent="0.3">
      <c r="A44" t="str">
        <f t="shared" ref="A44" si="49">A18</f>
        <v>Michelangelo</v>
      </c>
      <c r="B44" t="s">
        <v>250</v>
      </c>
      <c r="C44" t="s">
        <v>250</v>
      </c>
      <c r="D44" t="s">
        <v>250</v>
      </c>
      <c r="E44" t="s">
        <v>250</v>
      </c>
      <c r="F44" t="s">
        <v>250</v>
      </c>
      <c r="G44" t="s">
        <v>250</v>
      </c>
      <c r="H44" t="s">
        <v>250</v>
      </c>
      <c r="I44" t="s">
        <v>250</v>
      </c>
      <c r="J44" t="s">
        <v>250</v>
      </c>
      <c r="K44" t="s">
        <v>250</v>
      </c>
      <c r="L44" t="s">
        <v>250</v>
      </c>
      <c r="M44" t="s">
        <v>250</v>
      </c>
      <c r="N44" t="s">
        <v>250</v>
      </c>
      <c r="O44" t="s">
        <v>250</v>
      </c>
      <c r="P44" t="s">
        <v>250</v>
      </c>
      <c r="Q44" t="s">
        <v>250</v>
      </c>
    </row>
    <row r="45" spans="1:17" x14ac:dyDescent="0.3">
      <c r="A45" t="str">
        <f t="shared" ref="A45" si="50">A19</f>
        <v>Rembrandt</v>
      </c>
      <c r="B45" t="s">
        <v>250</v>
      </c>
      <c r="C45" t="s">
        <v>250</v>
      </c>
      <c r="D45" t="s">
        <v>250</v>
      </c>
      <c r="E45" t="s">
        <v>250</v>
      </c>
      <c r="F45" t="s">
        <v>250</v>
      </c>
      <c r="G45" t="s">
        <v>250</v>
      </c>
      <c r="H45" t="s">
        <v>250</v>
      </c>
      <c r="I45" t="s">
        <v>250</v>
      </c>
      <c r="J45" t="s">
        <v>250</v>
      </c>
      <c r="K45" t="s">
        <v>250</v>
      </c>
      <c r="L45" t="s">
        <v>250</v>
      </c>
      <c r="M45" t="s">
        <v>250</v>
      </c>
      <c r="N45" t="s">
        <v>250</v>
      </c>
      <c r="O45" t="s">
        <v>250</v>
      </c>
      <c r="P45" t="s">
        <v>250</v>
      </c>
      <c r="Q45" t="s">
        <v>250</v>
      </c>
    </row>
    <row r="46" spans="1:17" x14ac:dyDescent="0.3">
      <c r="A46" t="str">
        <f t="shared" ref="A46" si="51">A20</f>
        <v>Raphael</v>
      </c>
      <c r="B46" t="s">
        <v>250</v>
      </c>
      <c r="C46" t="s">
        <v>250</v>
      </c>
      <c r="D46" t="s">
        <v>250</v>
      </c>
      <c r="E46" t="s">
        <v>250</v>
      </c>
      <c r="F46" t="s">
        <v>250</v>
      </c>
      <c r="G46" t="s">
        <v>250</v>
      </c>
      <c r="H46" t="s">
        <v>250</v>
      </c>
      <c r="I46" t="s">
        <v>250</v>
      </c>
      <c r="J46" t="s">
        <v>250</v>
      </c>
      <c r="K46" t="s">
        <v>250</v>
      </c>
      <c r="L46" t="s">
        <v>250</v>
      </c>
      <c r="M46" t="s">
        <v>250</v>
      </c>
      <c r="N46" t="s">
        <v>250</v>
      </c>
      <c r="O46" t="s">
        <v>250</v>
      </c>
      <c r="P46" t="s">
        <v>250</v>
      </c>
      <c r="Q46" t="s">
        <v>250</v>
      </c>
    </row>
    <row r="47" spans="1:17" x14ac:dyDescent="0.3">
      <c r="A47" t="str">
        <f t="shared" ref="A47" si="52">A21</f>
        <v>Edvard Munch</v>
      </c>
      <c r="B47" t="s">
        <v>250</v>
      </c>
      <c r="C47" t="s">
        <v>250</v>
      </c>
      <c r="D47" t="s">
        <v>250</v>
      </c>
      <c r="E47" t="s">
        <v>250</v>
      </c>
      <c r="F47" t="s">
        <v>250</v>
      </c>
      <c r="G47" t="s">
        <v>250</v>
      </c>
      <c r="H47" t="s">
        <v>250</v>
      </c>
      <c r="I47" t="s">
        <v>250</v>
      </c>
      <c r="J47" t="s">
        <v>250</v>
      </c>
      <c r="K47" t="s">
        <v>250</v>
      </c>
      <c r="L47" t="s">
        <v>250</v>
      </c>
      <c r="M47" t="s">
        <v>250</v>
      </c>
      <c r="N47" t="s">
        <v>250</v>
      </c>
      <c r="O47" t="s">
        <v>250</v>
      </c>
      <c r="P47" t="s">
        <v>250</v>
      </c>
      <c r="Q47" t="s">
        <v>250</v>
      </c>
    </row>
    <row r="48" spans="1:17" x14ac:dyDescent="0.3">
      <c r="A48" t="str">
        <f t="shared" ref="A48" si="53">A22</f>
        <v>Wassily Kandinsky</v>
      </c>
      <c r="B48" t="s">
        <v>250</v>
      </c>
      <c r="C48" t="s">
        <v>250</v>
      </c>
      <c r="D48" t="s">
        <v>250</v>
      </c>
      <c r="E48" t="s">
        <v>250</v>
      </c>
      <c r="F48" t="s">
        <v>250</v>
      </c>
      <c r="G48" t="s">
        <v>250</v>
      </c>
      <c r="H48" t="s">
        <v>250</v>
      </c>
      <c r="I48" t="s">
        <v>250</v>
      </c>
      <c r="J48" t="s">
        <v>250</v>
      </c>
      <c r="K48" t="s">
        <v>250</v>
      </c>
      <c r="L48" t="s">
        <v>250</v>
      </c>
      <c r="M48" t="s">
        <v>250</v>
      </c>
      <c r="N48" t="s">
        <v>250</v>
      </c>
      <c r="O48" t="s">
        <v>250</v>
      </c>
      <c r="P48" t="s">
        <v>250</v>
      </c>
      <c r="Q48" t="s">
        <v>250</v>
      </c>
    </row>
    <row r="49" spans="1:17" x14ac:dyDescent="0.3">
      <c r="A49" t="str">
        <f t="shared" ref="A49" si="54">A23</f>
        <v>Paul Cézanne</v>
      </c>
      <c r="B49" t="s">
        <v>250</v>
      </c>
      <c r="C49" t="s">
        <v>250</v>
      </c>
      <c r="D49" t="s">
        <v>250</v>
      </c>
      <c r="E49" t="s">
        <v>250</v>
      </c>
      <c r="F49" t="s">
        <v>250</v>
      </c>
      <c r="G49" t="s">
        <v>250</v>
      </c>
      <c r="H49" t="s">
        <v>250</v>
      </c>
      <c r="I49" t="s">
        <v>250</v>
      </c>
      <c r="J49" t="s">
        <v>250</v>
      </c>
      <c r="K49" t="s">
        <v>250</v>
      </c>
      <c r="L49" t="s">
        <v>250</v>
      </c>
      <c r="M49" t="s">
        <v>250</v>
      </c>
      <c r="N49" t="s">
        <v>250</v>
      </c>
      <c r="O49" t="s">
        <v>250</v>
      </c>
      <c r="P49" t="s">
        <v>250</v>
      </c>
      <c r="Q49" t="s">
        <v>250</v>
      </c>
    </row>
    <row r="50" spans="1:17" x14ac:dyDescent="0.3">
      <c r="A50" t="str">
        <f t="shared" ref="A50" si="55">A24</f>
        <v>Gustav Klimt</v>
      </c>
      <c r="B50" t="s">
        <v>250</v>
      </c>
      <c r="C50" t="s">
        <v>250</v>
      </c>
      <c r="D50" t="s">
        <v>250</v>
      </c>
      <c r="E50" t="s">
        <v>250</v>
      </c>
      <c r="F50" t="s">
        <v>250</v>
      </c>
      <c r="G50" t="s">
        <v>250</v>
      </c>
      <c r="H50" t="s">
        <v>250</v>
      </c>
      <c r="I50" t="s">
        <v>250</v>
      </c>
      <c r="J50" t="s">
        <v>250</v>
      </c>
      <c r="K50" t="s">
        <v>250</v>
      </c>
      <c r="L50" t="s">
        <v>250</v>
      </c>
      <c r="M50" t="s">
        <v>250</v>
      </c>
      <c r="N50" t="s">
        <v>250</v>
      </c>
      <c r="O50" t="s">
        <v>250</v>
      </c>
      <c r="P50" t="s">
        <v>250</v>
      </c>
      <c r="Q50" t="s">
        <v>250</v>
      </c>
    </row>
    <row r="51" spans="1:17" x14ac:dyDescent="0.3">
      <c r="A51" t="str">
        <f t="shared" ref="A51" si="56">A25</f>
        <v>René Magritte</v>
      </c>
      <c r="B51" t="s">
        <v>250</v>
      </c>
      <c r="C51" t="s">
        <v>250</v>
      </c>
      <c r="D51" t="s">
        <v>250</v>
      </c>
      <c r="E51" t="s">
        <v>250</v>
      </c>
      <c r="F51" t="s">
        <v>250</v>
      </c>
      <c r="G51" t="s">
        <v>250</v>
      </c>
      <c r="H51" t="s">
        <v>250</v>
      </c>
      <c r="I51" t="s">
        <v>250</v>
      </c>
      <c r="J51" t="s">
        <v>250</v>
      </c>
      <c r="K51" t="s">
        <v>250</v>
      </c>
      <c r="L51" t="s">
        <v>250</v>
      </c>
      <c r="M51" t="s">
        <v>250</v>
      </c>
      <c r="N51" t="s">
        <v>250</v>
      </c>
      <c r="O51" t="s">
        <v>250</v>
      </c>
      <c r="P51" t="s">
        <v>250</v>
      </c>
      <c r="Q51" t="s">
        <v>250</v>
      </c>
    </row>
    <row r="52" spans="1:17" x14ac:dyDescent="0.3">
      <c r="A52" t="str">
        <f t="shared" ref="A52" si="57">A26</f>
        <v>Pierre-Auguste Renoir</v>
      </c>
      <c r="B52" t="s">
        <v>250</v>
      </c>
      <c r="C52" t="s">
        <v>250</v>
      </c>
      <c r="D52" t="s">
        <v>250</v>
      </c>
      <c r="E52" t="s">
        <v>250</v>
      </c>
      <c r="F52" t="s">
        <v>250</v>
      </c>
      <c r="G52" t="s">
        <v>250</v>
      </c>
      <c r="H52" t="s">
        <v>250</v>
      </c>
      <c r="I52" t="s">
        <v>250</v>
      </c>
      <c r="J52" t="s">
        <v>250</v>
      </c>
      <c r="K52" t="s">
        <v>250</v>
      </c>
      <c r="L52" t="s">
        <v>250</v>
      </c>
      <c r="M52" t="s">
        <v>250</v>
      </c>
      <c r="N52" t="s">
        <v>250</v>
      </c>
      <c r="O52" t="s">
        <v>250</v>
      </c>
      <c r="P52" t="s">
        <v>250</v>
      </c>
      <c r="Q52" t="s">
        <v>250</v>
      </c>
    </row>
    <row r="53" spans="1:17" x14ac:dyDescent="0.3">
      <c r="A53" t="str">
        <f t="shared" ref="A53" si="58">A27</f>
        <v>Edouard Manet</v>
      </c>
      <c r="B53" t="s">
        <v>250</v>
      </c>
      <c r="C53" t="s">
        <v>250</v>
      </c>
      <c r="D53" t="s">
        <v>250</v>
      </c>
      <c r="E53" t="s">
        <v>250</v>
      </c>
      <c r="F53" t="s">
        <v>250</v>
      </c>
      <c r="G53" t="s">
        <v>250</v>
      </c>
      <c r="H53" t="s">
        <v>250</v>
      </c>
      <c r="I53" t="s">
        <v>250</v>
      </c>
      <c r="J53" t="s">
        <v>250</v>
      </c>
      <c r="K53" t="s">
        <v>250</v>
      </c>
      <c r="L53" t="s">
        <v>250</v>
      </c>
      <c r="M53" t="s">
        <v>250</v>
      </c>
      <c r="N53" t="s">
        <v>250</v>
      </c>
      <c r="O53" t="s">
        <v>250</v>
      </c>
      <c r="P53" t="s">
        <v>250</v>
      </c>
      <c r="Q53" t="s">
        <v>250</v>
      </c>
    </row>
  </sheetData>
  <mergeCells count="1">
    <mergeCell ref="T2:AI2"/>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AFF00-7E3D-4D6C-A609-B05A6FEA245A}">
  <dimension ref="A1:T107"/>
  <sheetViews>
    <sheetView workbookViewId="0"/>
  </sheetViews>
  <sheetFormatPr baseColWidth="10" defaultColWidth="8.88671875" defaultRowHeight="14.4" x14ac:dyDescent="0.3"/>
  <sheetData>
    <row r="1" spans="1:17" ht="18" x14ac:dyDescent="0.3">
      <c r="A1" s="27"/>
    </row>
    <row r="2" spans="1:17" x14ac:dyDescent="0.3">
      <c r="A2" s="4"/>
    </row>
    <row r="5" spans="1:17" ht="18" x14ac:dyDescent="0.3">
      <c r="A5" s="28" t="s">
        <v>80</v>
      </c>
      <c r="B5" s="29">
        <v>3596776</v>
      </c>
      <c r="C5" s="28" t="s">
        <v>81</v>
      </c>
      <c r="D5" s="29">
        <v>20</v>
      </c>
      <c r="E5" s="28" t="s">
        <v>82</v>
      </c>
      <c r="F5" s="29">
        <v>15</v>
      </c>
      <c r="G5" s="28" t="s">
        <v>83</v>
      </c>
      <c r="H5" s="29">
        <v>20</v>
      </c>
      <c r="I5" s="28" t="s">
        <v>84</v>
      </c>
      <c r="J5" s="29">
        <v>0</v>
      </c>
      <c r="K5" s="28" t="s">
        <v>85</v>
      </c>
      <c r="L5" s="29" t="s">
        <v>251</v>
      </c>
    </row>
    <row r="6" spans="1:17" ht="18.600000000000001" thickBot="1" x14ac:dyDescent="0.35">
      <c r="A6" s="27"/>
    </row>
    <row r="7" spans="1:17" ht="15" thickBot="1" x14ac:dyDescent="0.35">
      <c r="A7" s="30" t="s">
        <v>86</v>
      </c>
      <c r="B7" s="30" t="s">
        <v>194</v>
      </c>
      <c r="C7" s="30" t="s">
        <v>195</v>
      </c>
      <c r="D7" s="30" t="s">
        <v>196</v>
      </c>
      <c r="E7" s="30" t="s">
        <v>197</v>
      </c>
      <c r="F7" s="30" t="s">
        <v>198</v>
      </c>
      <c r="G7" s="30" t="s">
        <v>199</v>
      </c>
      <c r="H7" s="30" t="s">
        <v>200</v>
      </c>
      <c r="I7" s="30" t="s">
        <v>201</v>
      </c>
      <c r="J7" s="30" t="s">
        <v>202</v>
      </c>
      <c r="K7" s="30" t="s">
        <v>203</v>
      </c>
      <c r="L7" s="30" t="s">
        <v>204</v>
      </c>
      <c r="M7" s="30" t="s">
        <v>205</v>
      </c>
      <c r="N7" s="30" t="s">
        <v>206</v>
      </c>
      <c r="O7" s="30" t="s">
        <v>207</v>
      </c>
      <c r="P7" s="30" t="s">
        <v>208</v>
      </c>
      <c r="Q7" s="30" t="s">
        <v>209</v>
      </c>
    </row>
    <row r="8" spans="1:17" ht="15" thickBot="1" x14ac:dyDescent="0.35">
      <c r="A8" s="30" t="s">
        <v>210</v>
      </c>
      <c r="B8" s="31">
        <v>1</v>
      </c>
      <c r="C8" s="31">
        <v>4</v>
      </c>
      <c r="D8" s="31">
        <v>5</v>
      </c>
      <c r="E8" s="31">
        <v>1</v>
      </c>
      <c r="F8" s="31">
        <v>1</v>
      </c>
      <c r="G8" s="31">
        <v>3</v>
      </c>
      <c r="H8" s="31">
        <v>3</v>
      </c>
      <c r="I8" s="31">
        <v>1</v>
      </c>
      <c r="J8" s="31">
        <v>14</v>
      </c>
      <c r="K8" s="31">
        <v>2</v>
      </c>
      <c r="L8" s="31">
        <v>3</v>
      </c>
      <c r="M8" s="31">
        <v>3</v>
      </c>
      <c r="N8" s="31">
        <v>1</v>
      </c>
      <c r="O8" s="31">
        <v>1</v>
      </c>
      <c r="P8" s="31">
        <v>2</v>
      </c>
      <c r="Q8" s="31">
        <v>200000000</v>
      </c>
    </row>
    <row r="9" spans="1:17" ht="15" thickBot="1" x14ac:dyDescent="0.35">
      <c r="A9" s="30" t="s">
        <v>211</v>
      </c>
      <c r="B9" s="31">
        <v>5</v>
      </c>
      <c r="C9" s="31">
        <v>7</v>
      </c>
      <c r="D9" s="31">
        <v>12</v>
      </c>
      <c r="E9" s="31">
        <v>5</v>
      </c>
      <c r="F9" s="31">
        <v>4</v>
      </c>
      <c r="G9" s="31">
        <v>6</v>
      </c>
      <c r="H9" s="31">
        <v>8</v>
      </c>
      <c r="I9" s="31">
        <v>3</v>
      </c>
      <c r="J9" s="31">
        <v>9</v>
      </c>
      <c r="K9" s="31">
        <v>8</v>
      </c>
      <c r="L9" s="31">
        <v>1</v>
      </c>
      <c r="M9" s="31">
        <v>5</v>
      </c>
      <c r="N9" s="31">
        <v>3</v>
      </c>
      <c r="O9" s="31">
        <v>6</v>
      </c>
      <c r="P9" s="31">
        <v>19</v>
      </c>
      <c r="Q9" s="31">
        <v>150000000</v>
      </c>
    </row>
    <row r="10" spans="1:17" ht="15" thickBot="1" x14ac:dyDescent="0.35">
      <c r="A10" s="30" t="s">
        <v>212</v>
      </c>
      <c r="B10" s="31">
        <v>2</v>
      </c>
      <c r="C10" s="31">
        <v>1</v>
      </c>
      <c r="D10" s="31">
        <v>1</v>
      </c>
      <c r="E10" s="31">
        <v>2</v>
      </c>
      <c r="F10" s="31">
        <v>3</v>
      </c>
      <c r="G10" s="31">
        <v>1</v>
      </c>
      <c r="H10" s="31">
        <v>1</v>
      </c>
      <c r="I10" s="31">
        <v>2</v>
      </c>
      <c r="J10" s="31">
        <v>1</v>
      </c>
      <c r="K10" s="31">
        <v>1</v>
      </c>
      <c r="L10" s="31">
        <v>3</v>
      </c>
      <c r="M10" s="31">
        <v>1</v>
      </c>
      <c r="N10" s="31">
        <v>1</v>
      </c>
      <c r="O10" s="31">
        <v>3</v>
      </c>
      <c r="P10" s="31">
        <v>11</v>
      </c>
      <c r="Q10" s="31">
        <v>180000000</v>
      </c>
    </row>
    <row r="11" spans="1:17" ht="15" thickBot="1" x14ac:dyDescent="0.35">
      <c r="A11" s="30" t="s">
        <v>213</v>
      </c>
      <c r="B11" s="31">
        <v>9</v>
      </c>
      <c r="C11" s="31">
        <v>11</v>
      </c>
      <c r="D11" s="31">
        <v>9</v>
      </c>
      <c r="E11" s="31">
        <v>19</v>
      </c>
      <c r="F11" s="31">
        <v>8</v>
      </c>
      <c r="G11" s="31">
        <v>12</v>
      </c>
      <c r="H11" s="31">
        <v>12</v>
      </c>
      <c r="I11" s="31">
        <v>10</v>
      </c>
      <c r="J11" s="31">
        <v>7</v>
      </c>
      <c r="K11" s="31">
        <v>13</v>
      </c>
      <c r="L11" s="31">
        <v>3</v>
      </c>
      <c r="M11" s="31">
        <v>8</v>
      </c>
      <c r="N11" s="31">
        <v>9</v>
      </c>
      <c r="O11" s="31">
        <v>10</v>
      </c>
      <c r="P11" s="31">
        <v>4</v>
      </c>
      <c r="Q11" s="31">
        <v>120000000</v>
      </c>
    </row>
    <row r="12" spans="1:17" ht="15" thickBot="1" x14ac:dyDescent="0.35">
      <c r="A12" s="30" t="s">
        <v>214</v>
      </c>
      <c r="B12" s="31">
        <v>8</v>
      </c>
      <c r="C12" s="31">
        <v>6</v>
      </c>
      <c r="D12" s="31">
        <v>6</v>
      </c>
      <c r="E12" s="31">
        <v>7</v>
      </c>
      <c r="F12" s="31">
        <v>6</v>
      </c>
      <c r="G12" s="31">
        <v>6</v>
      </c>
      <c r="H12" s="31">
        <v>6</v>
      </c>
      <c r="I12" s="31">
        <v>7</v>
      </c>
      <c r="J12" s="31">
        <v>17</v>
      </c>
      <c r="K12" s="31">
        <v>4</v>
      </c>
      <c r="L12" s="31">
        <v>3</v>
      </c>
      <c r="M12" s="31">
        <v>7</v>
      </c>
      <c r="N12" s="31">
        <v>7</v>
      </c>
      <c r="O12" s="31">
        <v>8</v>
      </c>
      <c r="P12" s="31">
        <v>5</v>
      </c>
      <c r="Q12" s="31">
        <v>130000000</v>
      </c>
    </row>
    <row r="13" spans="1:17" ht="15" thickBot="1" x14ac:dyDescent="0.35">
      <c r="A13" s="30" t="s">
        <v>215</v>
      </c>
      <c r="B13" s="31">
        <v>11</v>
      </c>
      <c r="C13" s="31">
        <v>15</v>
      </c>
      <c r="D13" s="31">
        <v>19</v>
      </c>
      <c r="E13" s="31">
        <v>10</v>
      </c>
      <c r="F13" s="31">
        <v>7</v>
      </c>
      <c r="G13" s="31">
        <v>19</v>
      </c>
      <c r="H13" s="31">
        <v>19</v>
      </c>
      <c r="I13" s="31">
        <v>13</v>
      </c>
      <c r="J13" s="31">
        <v>18</v>
      </c>
      <c r="K13" s="31">
        <v>13</v>
      </c>
      <c r="L13" s="31">
        <v>1</v>
      </c>
      <c r="M13" s="31">
        <v>11</v>
      </c>
      <c r="N13" s="31">
        <v>10</v>
      </c>
      <c r="O13" s="31">
        <v>9</v>
      </c>
      <c r="P13" s="31">
        <v>17</v>
      </c>
      <c r="Q13" s="31">
        <v>110000000</v>
      </c>
    </row>
    <row r="14" spans="1:17" ht="15" thickBot="1" x14ac:dyDescent="0.35">
      <c r="A14" s="30" t="s">
        <v>216</v>
      </c>
      <c r="B14" s="31">
        <v>13</v>
      </c>
      <c r="C14" s="31">
        <v>20</v>
      </c>
      <c r="D14" s="31">
        <v>20</v>
      </c>
      <c r="E14" s="31">
        <v>8</v>
      </c>
      <c r="F14" s="31">
        <v>10</v>
      </c>
      <c r="G14" s="31">
        <v>12</v>
      </c>
      <c r="H14" s="31">
        <v>15</v>
      </c>
      <c r="I14" s="31">
        <v>11</v>
      </c>
      <c r="J14" s="31">
        <v>19</v>
      </c>
      <c r="K14" s="31">
        <v>8</v>
      </c>
      <c r="L14" s="31">
        <v>3</v>
      </c>
      <c r="M14" s="31">
        <v>15</v>
      </c>
      <c r="N14" s="31">
        <v>16</v>
      </c>
      <c r="O14" s="31">
        <v>13</v>
      </c>
      <c r="P14" s="31">
        <v>18</v>
      </c>
      <c r="Q14" s="31">
        <v>105000000</v>
      </c>
    </row>
    <row r="15" spans="1:17" ht="15" thickBot="1" x14ac:dyDescent="0.35">
      <c r="A15" s="30" t="s">
        <v>217</v>
      </c>
      <c r="B15" s="31">
        <v>16</v>
      </c>
      <c r="C15" s="31">
        <v>19</v>
      </c>
      <c r="D15" s="31">
        <v>17</v>
      </c>
      <c r="E15" s="31">
        <v>16</v>
      </c>
      <c r="F15" s="31">
        <v>12</v>
      </c>
      <c r="G15" s="31">
        <v>19</v>
      </c>
      <c r="H15" s="31">
        <v>20</v>
      </c>
      <c r="I15" s="31">
        <v>15</v>
      </c>
      <c r="J15" s="31">
        <v>15</v>
      </c>
      <c r="K15" s="31">
        <v>19</v>
      </c>
      <c r="L15" s="31">
        <v>3</v>
      </c>
      <c r="M15" s="31">
        <v>18</v>
      </c>
      <c r="N15" s="31">
        <v>18</v>
      </c>
      <c r="O15" s="31">
        <v>20</v>
      </c>
      <c r="P15" s="31">
        <v>1</v>
      </c>
      <c r="Q15" s="31">
        <v>98000000</v>
      </c>
    </row>
    <row r="16" spans="1:17" ht="15" thickBot="1" x14ac:dyDescent="0.35">
      <c r="A16" s="30" t="s">
        <v>218</v>
      </c>
      <c r="B16" s="31">
        <v>6</v>
      </c>
      <c r="C16" s="31">
        <v>13</v>
      </c>
      <c r="D16" s="31">
        <v>16</v>
      </c>
      <c r="E16" s="31">
        <v>4</v>
      </c>
      <c r="F16" s="31">
        <v>1</v>
      </c>
      <c r="G16" s="31">
        <v>3</v>
      </c>
      <c r="H16" s="31">
        <v>5</v>
      </c>
      <c r="I16" s="31">
        <v>5</v>
      </c>
      <c r="J16" s="31">
        <v>20</v>
      </c>
      <c r="K16" s="31">
        <v>4</v>
      </c>
      <c r="L16" s="31">
        <v>3</v>
      </c>
      <c r="M16" s="31">
        <v>8</v>
      </c>
      <c r="N16" s="31">
        <v>5</v>
      </c>
      <c r="O16" s="31">
        <v>2</v>
      </c>
      <c r="P16" s="31">
        <v>14</v>
      </c>
      <c r="Q16" s="31">
        <v>145000000</v>
      </c>
    </row>
    <row r="17" spans="1:17" ht="15" thickBot="1" x14ac:dyDescent="0.35">
      <c r="A17" s="30" t="s">
        <v>219</v>
      </c>
      <c r="B17" s="31">
        <v>10</v>
      </c>
      <c r="C17" s="31">
        <v>9</v>
      </c>
      <c r="D17" s="31">
        <v>10</v>
      </c>
      <c r="E17" s="31">
        <v>10</v>
      </c>
      <c r="F17" s="31">
        <v>14</v>
      </c>
      <c r="G17" s="31">
        <v>6</v>
      </c>
      <c r="H17" s="31">
        <v>9</v>
      </c>
      <c r="I17" s="31">
        <v>9</v>
      </c>
      <c r="J17" s="31">
        <v>13</v>
      </c>
      <c r="K17" s="31">
        <v>8</v>
      </c>
      <c r="L17" s="31">
        <v>3</v>
      </c>
      <c r="M17" s="31">
        <v>11</v>
      </c>
      <c r="N17" s="31">
        <v>12</v>
      </c>
      <c r="O17" s="31">
        <v>14</v>
      </c>
      <c r="P17" s="31">
        <v>5</v>
      </c>
      <c r="Q17" s="31">
        <v>115000000</v>
      </c>
    </row>
    <row r="18" spans="1:17" ht="15" thickBot="1" x14ac:dyDescent="0.35">
      <c r="A18" s="30" t="s">
        <v>220</v>
      </c>
      <c r="B18" s="31">
        <v>3</v>
      </c>
      <c r="C18" s="31">
        <v>2</v>
      </c>
      <c r="D18" s="31">
        <v>1</v>
      </c>
      <c r="E18" s="31">
        <v>3</v>
      </c>
      <c r="F18" s="31">
        <v>4</v>
      </c>
      <c r="G18" s="31">
        <v>1</v>
      </c>
      <c r="H18" s="31">
        <v>2</v>
      </c>
      <c r="I18" s="31">
        <v>3</v>
      </c>
      <c r="J18" s="31">
        <v>2</v>
      </c>
      <c r="K18" s="31">
        <v>2</v>
      </c>
      <c r="L18" s="31">
        <v>3</v>
      </c>
      <c r="M18" s="31">
        <v>2</v>
      </c>
      <c r="N18" s="31">
        <v>3</v>
      </c>
      <c r="O18" s="31">
        <v>4</v>
      </c>
      <c r="P18" s="31">
        <v>3</v>
      </c>
      <c r="Q18" s="31">
        <v>175000000</v>
      </c>
    </row>
    <row r="19" spans="1:17" ht="15" thickBot="1" x14ac:dyDescent="0.35">
      <c r="A19" s="30" t="s">
        <v>221</v>
      </c>
      <c r="B19" s="31">
        <v>4</v>
      </c>
      <c r="C19" s="31">
        <v>4</v>
      </c>
      <c r="D19" s="31">
        <v>3</v>
      </c>
      <c r="E19" s="31">
        <v>14</v>
      </c>
      <c r="F19" s="31">
        <v>8</v>
      </c>
      <c r="G19" s="31">
        <v>3</v>
      </c>
      <c r="H19" s="31">
        <v>4</v>
      </c>
      <c r="I19" s="31">
        <v>7</v>
      </c>
      <c r="J19" s="31">
        <v>4</v>
      </c>
      <c r="K19" s="31">
        <v>4</v>
      </c>
      <c r="L19" s="31">
        <v>3</v>
      </c>
      <c r="M19" s="31">
        <v>3</v>
      </c>
      <c r="N19" s="31">
        <v>6</v>
      </c>
      <c r="O19" s="31">
        <v>5</v>
      </c>
      <c r="P19" s="31">
        <v>13</v>
      </c>
      <c r="Q19" s="31">
        <v>165000000</v>
      </c>
    </row>
    <row r="20" spans="1:17" ht="15" thickBot="1" x14ac:dyDescent="0.35">
      <c r="A20" s="30" t="s">
        <v>222</v>
      </c>
      <c r="B20" s="31">
        <v>7</v>
      </c>
      <c r="C20" s="31">
        <v>3</v>
      </c>
      <c r="D20" s="31">
        <v>4</v>
      </c>
      <c r="E20" s="31">
        <v>10</v>
      </c>
      <c r="F20" s="31">
        <v>12</v>
      </c>
      <c r="G20" s="31">
        <v>6</v>
      </c>
      <c r="H20" s="31">
        <v>7</v>
      </c>
      <c r="I20" s="31">
        <v>5</v>
      </c>
      <c r="J20" s="31">
        <v>3</v>
      </c>
      <c r="K20" s="31">
        <v>4</v>
      </c>
      <c r="L20" s="31">
        <v>3</v>
      </c>
      <c r="M20" s="31">
        <v>5</v>
      </c>
      <c r="N20" s="31">
        <v>7</v>
      </c>
      <c r="O20" s="31">
        <v>7</v>
      </c>
      <c r="P20" s="31">
        <v>19</v>
      </c>
      <c r="Q20" s="31">
        <v>140000000</v>
      </c>
    </row>
    <row r="21" spans="1:17" ht="15" thickBot="1" x14ac:dyDescent="0.35">
      <c r="A21" s="30" t="s">
        <v>223</v>
      </c>
      <c r="B21" s="31">
        <v>20</v>
      </c>
      <c r="C21" s="31">
        <v>18</v>
      </c>
      <c r="D21" s="31">
        <v>17</v>
      </c>
      <c r="E21" s="31">
        <v>13</v>
      </c>
      <c r="F21" s="31">
        <v>18</v>
      </c>
      <c r="G21" s="31">
        <v>12</v>
      </c>
      <c r="H21" s="31">
        <v>18</v>
      </c>
      <c r="I21" s="31">
        <v>20</v>
      </c>
      <c r="J21" s="31">
        <v>11</v>
      </c>
      <c r="K21" s="31">
        <v>19</v>
      </c>
      <c r="L21" s="31">
        <v>3</v>
      </c>
      <c r="M21" s="31">
        <v>20</v>
      </c>
      <c r="N21" s="31">
        <v>18</v>
      </c>
      <c r="O21" s="31">
        <v>19</v>
      </c>
      <c r="P21" s="31">
        <v>7</v>
      </c>
      <c r="Q21" s="31">
        <v>92000000</v>
      </c>
    </row>
    <row r="22" spans="1:17" ht="15" thickBot="1" x14ac:dyDescent="0.35">
      <c r="A22" s="30" t="s">
        <v>224</v>
      </c>
      <c r="B22" s="31">
        <v>18</v>
      </c>
      <c r="C22" s="31">
        <v>15</v>
      </c>
      <c r="D22" s="31">
        <v>14</v>
      </c>
      <c r="E22" s="31">
        <v>6</v>
      </c>
      <c r="F22" s="31">
        <v>16</v>
      </c>
      <c r="G22" s="31">
        <v>12</v>
      </c>
      <c r="H22" s="31">
        <v>15</v>
      </c>
      <c r="I22" s="31">
        <v>18</v>
      </c>
      <c r="J22" s="31">
        <v>12</v>
      </c>
      <c r="K22" s="31">
        <v>13</v>
      </c>
      <c r="L22" s="31">
        <v>3</v>
      </c>
      <c r="M22" s="31">
        <v>18</v>
      </c>
      <c r="N22" s="31">
        <v>16</v>
      </c>
      <c r="O22" s="31">
        <v>17</v>
      </c>
      <c r="P22" s="31">
        <v>8</v>
      </c>
      <c r="Q22" s="31">
        <v>96000000</v>
      </c>
    </row>
    <row r="23" spans="1:17" ht="15" thickBot="1" x14ac:dyDescent="0.35">
      <c r="A23" s="30" t="s">
        <v>225</v>
      </c>
      <c r="B23" s="31">
        <v>11</v>
      </c>
      <c r="C23" s="31">
        <v>7</v>
      </c>
      <c r="D23" s="31">
        <v>6</v>
      </c>
      <c r="E23" s="31">
        <v>19</v>
      </c>
      <c r="F23" s="31">
        <v>20</v>
      </c>
      <c r="G23" s="31">
        <v>6</v>
      </c>
      <c r="H23" s="31">
        <v>12</v>
      </c>
      <c r="I23" s="31">
        <v>13</v>
      </c>
      <c r="J23" s="31">
        <v>6</v>
      </c>
      <c r="K23" s="31">
        <v>8</v>
      </c>
      <c r="L23" s="31">
        <v>3</v>
      </c>
      <c r="M23" s="31">
        <v>14</v>
      </c>
      <c r="N23" s="31">
        <v>12</v>
      </c>
      <c r="O23" s="31">
        <v>10</v>
      </c>
      <c r="P23" s="31">
        <v>11</v>
      </c>
      <c r="Q23" s="31">
        <v>110000000</v>
      </c>
    </row>
    <row r="24" spans="1:17" ht="15" thickBot="1" x14ac:dyDescent="0.35">
      <c r="A24" s="30" t="s">
        <v>226</v>
      </c>
      <c r="B24" s="31">
        <v>15</v>
      </c>
      <c r="C24" s="31">
        <v>13</v>
      </c>
      <c r="D24" s="31">
        <v>10</v>
      </c>
      <c r="E24" s="31">
        <v>14</v>
      </c>
      <c r="F24" s="31">
        <v>14</v>
      </c>
      <c r="G24" s="31">
        <v>12</v>
      </c>
      <c r="H24" s="31">
        <v>9</v>
      </c>
      <c r="I24" s="31">
        <v>15</v>
      </c>
      <c r="J24" s="31">
        <v>10</v>
      </c>
      <c r="K24" s="31">
        <v>13</v>
      </c>
      <c r="L24" s="31">
        <v>3</v>
      </c>
      <c r="M24" s="31">
        <v>11</v>
      </c>
      <c r="N24" s="31">
        <v>14</v>
      </c>
      <c r="O24" s="31">
        <v>14</v>
      </c>
      <c r="P24" s="31">
        <v>15</v>
      </c>
      <c r="Q24" s="31">
        <v>102000000</v>
      </c>
    </row>
    <row r="25" spans="1:17" ht="15" thickBot="1" x14ac:dyDescent="0.35">
      <c r="A25" s="30" t="s">
        <v>227</v>
      </c>
      <c r="B25" s="31">
        <v>19</v>
      </c>
      <c r="C25" s="31">
        <v>11</v>
      </c>
      <c r="D25" s="31">
        <v>12</v>
      </c>
      <c r="E25" s="31">
        <v>8</v>
      </c>
      <c r="F25" s="31">
        <v>18</v>
      </c>
      <c r="G25" s="31">
        <v>12</v>
      </c>
      <c r="H25" s="31">
        <v>12</v>
      </c>
      <c r="I25" s="31">
        <v>18</v>
      </c>
      <c r="J25" s="31">
        <v>16</v>
      </c>
      <c r="K25" s="31">
        <v>13</v>
      </c>
      <c r="L25" s="31">
        <v>3</v>
      </c>
      <c r="M25" s="31">
        <v>15</v>
      </c>
      <c r="N25" s="31">
        <v>18</v>
      </c>
      <c r="O25" s="31">
        <v>17</v>
      </c>
      <c r="P25" s="31">
        <v>10</v>
      </c>
      <c r="Q25" s="31">
        <v>94000000</v>
      </c>
    </row>
    <row r="26" spans="1:17" ht="15" thickBot="1" x14ac:dyDescent="0.35">
      <c r="A26" s="30" t="s">
        <v>228</v>
      </c>
      <c r="B26" s="31">
        <v>13</v>
      </c>
      <c r="C26" s="31">
        <v>9</v>
      </c>
      <c r="D26" s="31">
        <v>8</v>
      </c>
      <c r="E26" s="31">
        <v>16</v>
      </c>
      <c r="F26" s="31">
        <v>10</v>
      </c>
      <c r="G26" s="31">
        <v>6</v>
      </c>
      <c r="H26" s="31">
        <v>9</v>
      </c>
      <c r="I26" s="31">
        <v>11</v>
      </c>
      <c r="J26" s="31">
        <v>8</v>
      </c>
      <c r="K26" s="31">
        <v>8</v>
      </c>
      <c r="L26" s="31">
        <v>3</v>
      </c>
      <c r="M26" s="31">
        <v>8</v>
      </c>
      <c r="N26" s="31">
        <v>10</v>
      </c>
      <c r="O26" s="31">
        <v>10</v>
      </c>
      <c r="P26" s="31">
        <v>8</v>
      </c>
      <c r="Q26" s="31">
        <v>105000000</v>
      </c>
    </row>
    <row r="27" spans="1:17" ht="15" thickBot="1" x14ac:dyDescent="0.35">
      <c r="A27" s="30" t="s">
        <v>229</v>
      </c>
      <c r="B27" s="31">
        <v>16</v>
      </c>
      <c r="C27" s="31">
        <v>15</v>
      </c>
      <c r="D27" s="31">
        <v>14</v>
      </c>
      <c r="E27" s="31">
        <v>18</v>
      </c>
      <c r="F27" s="31">
        <v>16</v>
      </c>
      <c r="G27" s="31">
        <v>12</v>
      </c>
      <c r="H27" s="31">
        <v>15</v>
      </c>
      <c r="I27" s="31">
        <v>15</v>
      </c>
      <c r="J27" s="31">
        <v>5</v>
      </c>
      <c r="K27" s="31">
        <v>13</v>
      </c>
      <c r="L27" s="31">
        <v>3</v>
      </c>
      <c r="M27" s="31">
        <v>15</v>
      </c>
      <c r="N27" s="31">
        <v>14</v>
      </c>
      <c r="O27" s="31">
        <v>14</v>
      </c>
      <c r="P27" s="31">
        <v>16</v>
      </c>
      <c r="Q27" s="31">
        <v>98000000</v>
      </c>
    </row>
    <row r="28" spans="1:17" ht="18.600000000000001" thickBot="1" x14ac:dyDescent="0.35">
      <c r="A28" s="27"/>
    </row>
    <row r="29" spans="1:17" ht="15" thickBot="1" x14ac:dyDescent="0.35">
      <c r="A29" s="30" t="s">
        <v>87</v>
      </c>
      <c r="B29" s="30" t="s">
        <v>194</v>
      </c>
      <c r="C29" s="30" t="s">
        <v>195</v>
      </c>
      <c r="D29" s="30" t="s">
        <v>196</v>
      </c>
      <c r="E29" s="30" t="s">
        <v>197</v>
      </c>
      <c r="F29" s="30" t="s">
        <v>198</v>
      </c>
      <c r="G29" s="30" t="s">
        <v>199</v>
      </c>
      <c r="H29" s="30" t="s">
        <v>200</v>
      </c>
      <c r="I29" s="30" t="s">
        <v>201</v>
      </c>
      <c r="J29" s="30" t="s">
        <v>202</v>
      </c>
      <c r="K29" s="30" t="s">
        <v>203</v>
      </c>
      <c r="L29" s="30" t="s">
        <v>204</v>
      </c>
      <c r="M29" s="30" t="s">
        <v>205</v>
      </c>
      <c r="N29" s="30" t="s">
        <v>206</v>
      </c>
      <c r="O29" s="30" t="s">
        <v>207</v>
      </c>
      <c r="P29" s="30" t="s">
        <v>208</v>
      </c>
    </row>
    <row r="30" spans="1:17" ht="20.399999999999999" thickBot="1" x14ac:dyDescent="0.35">
      <c r="A30" s="30" t="s">
        <v>88</v>
      </c>
      <c r="B30" s="31" t="s">
        <v>252</v>
      </c>
      <c r="C30" s="31" t="s">
        <v>253</v>
      </c>
      <c r="D30" s="31" t="s">
        <v>89</v>
      </c>
      <c r="E30" s="31" t="s">
        <v>254</v>
      </c>
      <c r="F30" s="31" t="s">
        <v>255</v>
      </c>
      <c r="G30" s="31" t="s">
        <v>89</v>
      </c>
      <c r="H30" s="31" t="s">
        <v>256</v>
      </c>
      <c r="I30" s="31" t="s">
        <v>89</v>
      </c>
      <c r="J30" s="31" t="s">
        <v>257</v>
      </c>
      <c r="K30" s="31" t="s">
        <v>258</v>
      </c>
      <c r="L30" s="31" t="s">
        <v>259</v>
      </c>
      <c r="M30" s="31" t="s">
        <v>254</v>
      </c>
      <c r="N30" s="31" t="s">
        <v>260</v>
      </c>
      <c r="O30" s="31" t="s">
        <v>261</v>
      </c>
      <c r="P30" s="31" t="s">
        <v>262</v>
      </c>
    </row>
    <row r="31" spans="1:17" ht="20.399999999999999" thickBot="1" x14ac:dyDescent="0.35">
      <c r="A31" s="30" t="s">
        <v>90</v>
      </c>
      <c r="B31" s="31" t="s">
        <v>252</v>
      </c>
      <c r="C31" s="31" t="s">
        <v>263</v>
      </c>
      <c r="D31" s="31" t="s">
        <v>89</v>
      </c>
      <c r="E31" s="31" t="s">
        <v>254</v>
      </c>
      <c r="F31" s="31" t="s">
        <v>264</v>
      </c>
      <c r="G31" s="31" t="s">
        <v>89</v>
      </c>
      <c r="H31" s="31" t="s">
        <v>256</v>
      </c>
      <c r="I31" s="31" t="s">
        <v>89</v>
      </c>
      <c r="J31" s="31" t="s">
        <v>257</v>
      </c>
      <c r="K31" s="31" t="s">
        <v>258</v>
      </c>
      <c r="L31" s="31" t="s">
        <v>265</v>
      </c>
      <c r="M31" s="31" t="s">
        <v>254</v>
      </c>
      <c r="N31" s="31" t="s">
        <v>266</v>
      </c>
      <c r="O31" s="31" t="s">
        <v>261</v>
      </c>
      <c r="P31" s="31" t="s">
        <v>262</v>
      </c>
    </row>
    <row r="32" spans="1:17" ht="20.399999999999999" thickBot="1" x14ac:dyDescent="0.35">
      <c r="A32" s="30" t="s">
        <v>91</v>
      </c>
      <c r="B32" s="31" t="s">
        <v>252</v>
      </c>
      <c r="C32" s="31" t="s">
        <v>263</v>
      </c>
      <c r="D32" s="31" t="s">
        <v>89</v>
      </c>
      <c r="E32" s="31" t="s">
        <v>254</v>
      </c>
      <c r="F32" s="31" t="s">
        <v>264</v>
      </c>
      <c r="G32" s="31" t="s">
        <v>89</v>
      </c>
      <c r="H32" s="31" t="s">
        <v>256</v>
      </c>
      <c r="I32" s="31" t="s">
        <v>89</v>
      </c>
      <c r="J32" s="31" t="s">
        <v>257</v>
      </c>
      <c r="K32" s="31" t="s">
        <v>89</v>
      </c>
      <c r="L32" s="31" t="s">
        <v>265</v>
      </c>
      <c r="M32" s="31" t="s">
        <v>254</v>
      </c>
      <c r="N32" s="31" t="s">
        <v>266</v>
      </c>
      <c r="O32" s="31" t="s">
        <v>267</v>
      </c>
      <c r="P32" s="31" t="s">
        <v>262</v>
      </c>
    </row>
    <row r="33" spans="1:16" ht="20.399999999999999" thickBot="1" x14ac:dyDescent="0.35">
      <c r="A33" s="30" t="s">
        <v>92</v>
      </c>
      <c r="B33" s="31" t="s">
        <v>252</v>
      </c>
      <c r="C33" s="31" t="s">
        <v>268</v>
      </c>
      <c r="D33" s="31" t="s">
        <v>89</v>
      </c>
      <c r="E33" s="31" t="s">
        <v>254</v>
      </c>
      <c r="F33" s="31" t="s">
        <v>264</v>
      </c>
      <c r="G33" s="31" t="s">
        <v>89</v>
      </c>
      <c r="H33" s="31" t="s">
        <v>256</v>
      </c>
      <c r="I33" s="31" t="s">
        <v>89</v>
      </c>
      <c r="J33" s="31" t="s">
        <v>257</v>
      </c>
      <c r="K33" s="31" t="s">
        <v>89</v>
      </c>
      <c r="L33" s="31" t="s">
        <v>89</v>
      </c>
      <c r="M33" s="31" t="s">
        <v>254</v>
      </c>
      <c r="N33" s="31" t="s">
        <v>266</v>
      </c>
      <c r="O33" s="31" t="s">
        <v>267</v>
      </c>
      <c r="P33" s="31" t="s">
        <v>262</v>
      </c>
    </row>
    <row r="34" spans="1:16" ht="20.399999999999999" thickBot="1" x14ac:dyDescent="0.35">
      <c r="A34" s="30" t="s">
        <v>93</v>
      </c>
      <c r="B34" s="31" t="s">
        <v>252</v>
      </c>
      <c r="C34" s="31" t="s">
        <v>269</v>
      </c>
      <c r="D34" s="31" t="s">
        <v>89</v>
      </c>
      <c r="E34" s="31" t="s">
        <v>254</v>
      </c>
      <c r="F34" s="31" t="s">
        <v>264</v>
      </c>
      <c r="G34" s="31" t="s">
        <v>89</v>
      </c>
      <c r="H34" s="31" t="s">
        <v>270</v>
      </c>
      <c r="I34" s="31" t="s">
        <v>89</v>
      </c>
      <c r="J34" s="31" t="s">
        <v>271</v>
      </c>
      <c r="K34" s="31" t="s">
        <v>89</v>
      </c>
      <c r="L34" s="31" t="s">
        <v>89</v>
      </c>
      <c r="M34" s="31" t="s">
        <v>254</v>
      </c>
      <c r="N34" s="31" t="s">
        <v>266</v>
      </c>
      <c r="O34" s="31" t="s">
        <v>267</v>
      </c>
      <c r="P34" s="31" t="s">
        <v>272</v>
      </c>
    </row>
    <row r="35" spans="1:16" ht="20.399999999999999" thickBot="1" x14ac:dyDescent="0.35">
      <c r="A35" s="30" t="s">
        <v>94</v>
      </c>
      <c r="B35" s="31" t="s">
        <v>273</v>
      </c>
      <c r="C35" s="31" t="s">
        <v>269</v>
      </c>
      <c r="D35" s="31" t="s">
        <v>89</v>
      </c>
      <c r="E35" s="31" t="s">
        <v>254</v>
      </c>
      <c r="F35" s="31" t="s">
        <v>264</v>
      </c>
      <c r="G35" s="31" t="s">
        <v>89</v>
      </c>
      <c r="H35" s="31" t="s">
        <v>270</v>
      </c>
      <c r="I35" s="31" t="s">
        <v>89</v>
      </c>
      <c r="J35" s="31" t="s">
        <v>274</v>
      </c>
      <c r="K35" s="31" t="s">
        <v>89</v>
      </c>
      <c r="L35" s="31" t="s">
        <v>89</v>
      </c>
      <c r="M35" s="31" t="s">
        <v>254</v>
      </c>
      <c r="N35" s="31" t="s">
        <v>266</v>
      </c>
      <c r="O35" s="31" t="s">
        <v>267</v>
      </c>
      <c r="P35" s="31" t="s">
        <v>89</v>
      </c>
    </row>
    <row r="36" spans="1:16" ht="20.399999999999999" thickBot="1" x14ac:dyDescent="0.35">
      <c r="A36" s="30" t="s">
        <v>95</v>
      </c>
      <c r="B36" s="31" t="s">
        <v>275</v>
      </c>
      <c r="C36" s="31" t="s">
        <v>269</v>
      </c>
      <c r="D36" s="31" t="s">
        <v>89</v>
      </c>
      <c r="E36" s="31" t="s">
        <v>254</v>
      </c>
      <c r="F36" s="31" t="s">
        <v>264</v>
      </c>
      <c r="G36" s="31" t="s">
        <v>89</v>
      </c>
      <c r="H36" s="31" t="s">
        <v>276</v>
      </c>
      <c r="I36" s="31" t="s">
        <v>89</v>
      </c>
      <c r="J36" s="31" t="s">
        <v>274</v>
      </c>
      <c r="K36" s="31" t="s">
        <v>89</v>
      </c>
      <c r="L36" s="31" t="s">
        <v>89</v>
      </c>
      <c r="M36" s="31" t="s">
        <v>254</v>
      </c>
      <c r="N36" s="31" t="s">
        <v>266</v>
      </c>
      <c r="O36" s="31" t="s">
        <v>267</v>
      </c>
      <c r="P36" s="31" t="s">
        <v>89</v>
      </c>
    </row>
    <row r="37" spans="1:16" ht="20.399999999999999" thickBot="1" x14ac:dyDescent="0.35">
      <c r="A37" s="30" t="s">
        <v>96</v>
      </c>
      <c r="B37" s="31" t="s">
        <v>275</v>
      </c>
      <c r="C37" s="31" t="s">
        <v>254</v>
      </c>
      <c r="D37" s="31" t="s">
        <v>89</v>
      </c>
      <c r="E37" s="31" t="s">
        <v>254</v>
      </c>
      <c r="F37" s="31" t="s">
        <v>264</v>
      </c>
      <c r="G37" s="31" t="s">
        <v>89</v>
      </c>
      <c r="H37" s="31" t="s">
        <v>276</v>
      </c>
      <c r="I37" s="31" t="s">
        <v>89</v>
      </c>
      <c r="J37" s="31" t="s">
        <v>274</v>
      </c>
      <c r="K37" s="31" t="s">
        <v>89</v>
      </c>
      <c r="L37" s="31" t="s">
        <v>89</v>
      </c>
      <c r="M37" s="31" t="s">
        <v>254</v>
      </c>
      <c r="N37" s="31" t="s">
        <v>266</v>
      </c>
      <c r="O37" s="31" t="s">
        <v>267</v>
      </c>
      <c r="P37" s="31" t="s">
        <v>89</v>
      </c>
    </row>
    <row r="38" spans="1:16" ht="20.399999999999999" thickBot="1" x14ac:dyDescent="0.35">
      <c r="A38" s="30" t="s">
        <v>97</v>
      </c>
      <c r="B38" s="31" t="s">
        <v>275</v>
      </c>
      <c r="C38" s="31" t="s">
        <v>254</v>
      </c>
      <c r="D38" s="31" t="s">
        <v>89</v>
      </c>
      <c r="E38" s="31" t="s">
        <v>89</v>
      </c>
      <c r="F38" s="31" t="s">
        <v>264</v>
      </c>
      <c r="G38" s="31" t="s">
        <v>89</v>
      </c>
      <c r="H38" s="31" t="s">
        <v>277</v>
      </c>
      <c r="I38" s="31" t="s">
        <v>89</v>
      </c>
      <c r="J38" s="31" t="s">
        <v>274</v>
      </c>
      <c r="K38" s="31" t="s">
        <v>89</v>
      </c>
      <c r="L38" s="31" t="s">
        <v>89</v>
      </c>
      <c r="M38" s="31" t="s">
        <v>254</v>
      </c>
      <c r="N38" s="31" t="s">
        <v>266</v>
      </c>
      <c r="O38" s="31" t="s">
        <v>267</v>
      </c>
      <c r="P38" s="31" t="s">
        <v>89</v>
      </c>
    </row>
    <row r="39" spans="1:16" ht="20.399999999999999" thickBot="1" x14ac:dyDescent="0.35">
      <c r="A39" s="30" t="s">
        <v>98</v>
      </c>
      <c r="B39" s="31" t="s">
        <v>278</v>
      </c>
      <c r="C39" s="31" t="s">
        <v>89</v>
      </c>
      <c r="D39" s="31" t="s">
        <v>89</v>
      </c>
      <c r="E39" s="31" t="s">
        <v>89</v>
      </c>
      <c r="F39" s="31" t="s">
        <v>264</v>
      </c>
      <c r="G39" s="31" t="s">
        <v>89</v>
      </c>
      <c r="H39" s="31" t="s">
        <v>277</v>
      </c>
      <c r="I39" s="31" t="s">
        <v>89</v>
      </c>
      <c r="J39" s="31" t="s">
        <v>274</v>
      </c>
      <c r="K39" s="31" t="s">
        <v>89</v>
      </c>
      <c r="L39" s="31" t="s">
        <v>89</v>
      </c>
      <c r="M39" s="31" t="s">
        <v>254</v>
      </c>
      <c r="N39" s="31" t="s">
        <v>266</v>
      </c>
      <c r="O39" s="31" t="s">
        <v>89</v>
      </c>
      <c r="P39" s="31" t="s">
        <v>89</v>
      </c>
    </row>
    <row r="40" spans="1:16" ht="20.399999999999999" thickBot="1" x14ac:dyDescent="0.35">
      <c r="A40" s="30" t="s">
        <v>99</v>
      </c>
      <c r="B40" s="31" t="s">
        <v>279</v>
      </c>
      <c r="C40" s="31" t="s">
        <v>89</v>
      </c>
      <c r="D40" s="31" t="s">
        <v>89</v>
      </c>
      <c r="E40" s="31" t="s">
        <v>89</v>
      </c>
      <c r="F40" s="31" t="s">
        <v>89</v>
      </c>
      <c r="G40" s="31" t="s">
        <v>89</v>
      </c>
      <c r="H40" s="31" t="s">
        <v>277</v>
      </c>
      <c r="I40" s="31" t="s">
        <v>89</v>
      </c>
      <c r="J40" s="31" t="s">
        <v>274</v>
      </c>
      <c r="K40" s="31" t="s">
        <v>89</v>
      </c>
      <c r="L40" s="31" t="s">
        <v>89</v>
      </c>
      <c r="M40" s="31" t="s">
        <v>254</v>
      </c>
      <c r="N40" s="31" t="s">
        <v>266</v>
      </c>
      <c r="O40" s="31" t="s">
        <v>89</v>
      </c>
      <c r="P40" s="31" t="s">
        <v>89</v>
      </c>
    </row>
    <row r="41" spans="1:16" ht="20.399999999999999" thickBot="1" x14ac:dyDescent="0.35">
      <c r="A41" s="30" t="s">
        <v>100</v>
      </c>
      <c r="B41" s="31" t="s">
        <v>280</v>
      </c>
      <c r="C41" s="31" t="s">
        <v>89</v>
      </c>
      <c r="D41" s="31" t="s">
        <v>89</v>
      </c>
      <c r="E41" s="31" t="s">
        <v>89</v>
      </c>
      <c r="F41" s="31" t="s">
        <v>89</v>
      </c>
      <c r="G41" s="31" t="s">
        <v>89</v>
      </c>
      <c r="H41" s="31" t="s">
        <v>277</v>
      </c>
      <c r="I41" s="31" t="s">
        <v>89</v>
      </c>
      <c r="J41" s="31" t="s">
        <v>274</v>
      </c>
      <c r="K41" s="31" t="s">
        <v>89</v>
      </c>
      <c r="L41" s="31" t="s">
        <v>89</v>
      </c>
      <c r="M41" s="31" t="s">
        <v>254</v>
      </c>
      <c r="N41" s="31" t="s">
        <v>266</v>
      </c>
      <c r="O41" s="31" t="s">
        <v>89</v>
      </c>
      <c r="P41" s="31" t="s">
        <v>89</v>
      </c>
    </row>
    <row r="42" spans="1:16" ht="20.399999999999999" thickBot="1" x14ac:dyDescent="0.35">
      <c r="A42" s="30" t="s">
        <v>101</v>
      </c>
      <c r="B42" s="31" t="s">
        <v>280</v>
      </c>
      <c r="C42" s="31" t="s">
        <v>89</v>
      </c>
      <c r="D42" s="31" t="s">
        <v>89</v>
      </c>
      <c r="E42" s="31" t="s">
        <v>89</v>
      </c>
      <c r="F42" s="31" t="s">
        <v>89</v>
      </c>
      <c r="G42" s="31" t="s">
        <v>89</v>
      </c>
      <c r="H42" s="31" t="s">
        <v>277</v>
      </c>
      <c r="I42" s="31" t="s">
        <v>89</v>
      </c>
      <c r="J42" s="31" t="s">
        <v>274</v>
      </c>
      <c r="K42" s="31" t="s">
        <v>89</v>
      </c>
      <c r="L42" s="31" t="s">
        <v>89</v>
      </c>
      <c r="M42" s="31" t="s">
        <v>254</v>
      </c>
      <c r="N42" s="31" t="s">
        <v>266</v>
      </c>
      <c r="O42" s="31" t="s">
        <v>89</v>
      </c>
      <c r="P42" s="31" t="s">
        <v>89</v>
      </c>
    </row>
    <row r="43" spans="1:16" ht="20.399999999999999" thickBot="1" x14ac:dyDescent="0.35">
      <c r="A43" s="30" t="s">
        <v>102</v>
      </c>
      <c r="B43" s="31" t="s">
        <v>280</v>
      </c>
      <c r="C43" s="31" t="s">
        <v>89</v>
      </c>
      <c r="D43" s="31" t="s">
        <v>89</v>
      </c>
      <c r="E43" s="31" t="s">
        <v>89</v>
      </c>
      <c r="F43" s="31" t="s">
        <v>89</v>
      </c>
      <c r="G43" s="31" t="s">
        <v>89</v>
      </c>
      <c r="H43" s="31" t="s">
        <v>277</v>
      </c>
      <c r="I43" s="31" t="s">
        <v>89</v>
      </c>
      <c r="J43" s="31" t="s">
        <v>274</v>
      </c>
      <c r="K43" s="31" t="s">
        <v>89</v>
      </c>
      <c r="L43" s="31" t="s">
        <v>89</v>
      </c>
      <c r="M43" s="31" t="s">
        <v>254</v>
      </c>
      <c r="N43" s="31" t="s">
        <v>266</v>
      </c>
      <c r="O43" s="31" t="s">
        <v>89</v>
      </c>
      <c r="P43" s="31" t="s">
        <v>89</v>
      </c>
    </row>
    <row r="44" spans="1:16" ht="15" thickBot="1" x14ac:dyDescent="0.35">
      <c r="A44" s="30" t="s">
        <v>103</v>
      </c>
      <c r="B44" s="31" t="s">
        <v>281</v>
      </c>
      <c r="C44" s="31" t="s">
        <v>89</v>
      </c>
      <c r="D44" s="31" t="s">
        <v>89</v>
      </c>
      <c r="E44" s="31" t="s">
        <v>89</v>
      </c>
      <c r="F44" s="31" t="s">
        <v>89</v>
      </c>
      <c r="G44" s="31" t="s">
        <v>89</v>
      </c>
      <c r="H44" s="31" t="s">
        <v>277</v>
      </c>
      <c r="I44" s="31" t="s">
        <v>89</v>
      </c>
      <c r="J44" s="31" t="s">
        <v>274</v>
      </c>
      <c r="K44" s="31" t="s">
        <v>89</v>
      </c>
      <c r="L44" s="31" t="s">
        <v>89</v>
      </c>
      <c r="M44" s="31" t="s">
        <v>254</v>
      </c>
      <c r="N44" s="31" t="s">
        <v>266</v>
      </c>
      <c r="O44" s="31" t="s">
        <v>89</v>
      </c>
      <c r="P44" s="31" t="s">
        <v>89</v>
      </c>
    </row>
    <row r="45" spans="1:16" ht="15" thickBot="1" x14ac:dyDescent="0.35">
      <c r="A45" s="30" t="s">
        <v>104</v>
      </c>
      <c r="B45" s="31" t="s">
        <v>282</v>
      </c>
      <c r="C45" s="31" t="s">
        <v>89</v>
      </c>
      <c r="D45" s="31" t="s">
        <v>89</v>
      </c>
      <c r="E45" s="31" t="s">
        <v>89</v>
      </c>
      <c r="F45" s="31" t="s">
        <v>89</v>
      </c>
      <c r="G45" s="31" t="s">
        <v>89</v>
      </c>
      <c r="H45" s="31" t="s">
        <v>89</v>
      </c>
      <c r="I45" s="31" t="s">
        <v>89</v>
      </c>
      <c r="J45" s="31" t="s">
        <v>274</v>
      </c>
      <c r="K45" s="31" t="s">
        <v>89</v>
      </c>
      <c r="L45" s="31" t="s">
        <v>89</v>
      </c>
      <c r="M45" s="31" t="s">
        <v>89</v>
      </c>
      <c r="N45" s="31" t="s">
        <v>266</v>
      </c>
      <c r="O45" s="31" t="s">
        <v>89</v>
      </c>
      <c r="P45" s="31" t="s">
        <v>89</v>
      </c>
    </row>
    <row r="46" spans="1:16" ht="15" thickBot="1" x14ac:dyDescent="0.35">
      <c r="A46" s="30" t="s">
        <v>105</v>
      </c>
      <c r="B46" s="31" t="s">
        <v>277</v>
      </c>
      <c r="C46" s="31" t="s">
        <v>89</v>
      </c>
      <c r="D46" s="31" t="s">
        <v>89</v>
      </c>
      <c r="E46" s="31" t="s">
        <v>89</v>
      </c>
      <c r="F46" s="31" t="s">
        <v>89</v>
      </c>
      <c r="G46" s="31" t="s">
        <v>89</v>
      </c>
      <c r="H46" s="31" t="s">
        <v>89</v>
      </c>
      <c r="I46" s="31" t="s">
        <v>89</v>
      </c>
      <c r="J46" s="31" t="s">
        <v>274</v>
      </c>
      <c r="K46" s="31" t="s">
        <v>89</v>
      </c>
      <c r="L46" s="31" t="s">
        <v>89</v>
      </c>
      <c r="M46" s="31" t="s">
        <v>89</v>
      </c>
      <c r="N46" s="31" t="s">
        <v>89</v>
      </c>
      <c r="O46" s="31" t="s">
        <v>89</v>
      </c>
      <c r="P46" s="31" t="s">
        <v>89</v>
      </c>
    </row>
    <row r="47" spans="1:16" ht="15" thickBot="1" x14ac:dyDescent="0.35">
      <c r="A47" s="30" t="s">
        <v>106</v>
      </c>
      <c r="B47" s="31" t="s">
        <v>277</v>
      </c>
      <c r="C47" s="31" t="s">
        <v>89</v>
      </c>
      <c r="D47" s="31" t="s">
        <v>89</v>
      </c>
      <c r="E47" s="31" t="s">
        <v>89</v>
      </c>
      <c r="F47" s="31" t="s">
        <v>89</v>
      </c>
      <c r="G47" s="31" t="s">
        <v>89</v>
      </c>
      <c r="H47" s="31" t="s">
        <v>89</v>
      </c>
      <c r="I47" s="31" t="s">
        <v>89</v>
      </c>
      <c r="J47" s="31" t="s">
        <v>274</v>
      </c>
      <c r="K47" s="31" t="s">
        <v>89</v>
      </c>
      <c r="L47" s="31" t="s">
        <v>89</v>
      </c>
      <c r="M47" s="31" t="s">
        <v>89</v>
      </c>
      <c r="N47" s="31" t="s">
        <v>89</v>
      </c>
      <c r="O47" s="31" t="s">
        <v>89</v>
      </c>
      <c r="P47" s="31" t="s">
        <v>89</v>
      </c>
    </row>
    <row r="48" spans="1:16" ht="15" thickBot="1" x14ac:dyDescent="0.35">
      <c r="A48" s="30" t="s">
        <v>107</v>
      </c>
      <c r="B48" s="31" t="s">
        <v>89</v>
      </c>
      <c r="C48" s="31" t="s">
        <v>89</v>
      </c>
      <c r="D48" s="31" t="s">
        <v>89</v>
      </c>
      <c r="E48" s="31" t="s">
        <v>89</v>
      </c>
      <c r="F48" s="31" t="s">
        <v>89</v>
      </c>
      <c r="G48" s="31" t="s">
        <v>89</v>
      </c>
      <c r="H48" s="31" t="s">
        <v>89</v>
      </c>
      <c r="I48" s="31" t="s">
        <v>89</v>
      </c>
      <c r="J48" s="31" t="s">
        <v>274</v>
      </c>
      <c r="K48" s="31" t="s">
        <v>89</v>
      </c>
      <c r="L48" s="31" t="s">
        <v>89</v>
      </c>
      <c r="M48" s="31" t="s">
        <v>89</v>
      </c>
      <c r="N48" s="31" t="s">
        <v>89</v>
      </c>
      <c r="O48" s="31" t="s">
        <v>89</v>
      </c>
      <c r="P48" s="31" t="s">
        <v>89</v>
      </c>
    </row>
    <row r="49" spans="1:16" ht="15" thickBot="1" x14ac:dyDescent="0.35">
      <c r="A49" s="30" t="s">
        <v>108</v>
      </c>
      <c r="B49" s="31" t="s">
        <v>89</v>
      </c>
      <c r="C49" s="31" t="s">
        <v>89</v>
      </c>
      <c r="D49" s="31" t="s">
        <v>89</v>
      </c>
      <c r="E49" s="31" t="s">
        <v>89</v>
      </c>
      <c r="F49" s="31" t="s">
        <v>89</v>
      </c>
      <c r="G49" s="31" t="s">
        <v>89</v>
      </c>
      <c r="H49" s="31" t="s">
        <v>89</v>
      </c>
      <c r="I49" s="31" t="s">
        <v>89</v>
      </c>
      <c r="J49" s="31" t="s">
        <v>283</v>
      </c>
      <c r="K49" s="31" t="s">
        <v>89</v>
      </c>
      <c r="L49" s="31" t="s">
        <v>89</v>
      </c>
      <c r="M49" s="31" t="s">
        <v>89</v>
      </c>
      <c r="N49" s="31" t="s">
        <v>89</v>
      </c>
      <c r="O49" s="31" t="s">
        <v>89</v>
      </c>
      <c r="P49" s="31" t="s">
        <v>89</v>
      </c>
    </row>
    <row r="50" spans="1:16" ht="18.600000000000001" thickBot="1" x14ac:dyDescent="0.35">
      <c r="A50" s="27"/>
    </row>
    <row r="51" spans="1:16" ht="15" thickBot="1" x14ac:dyDescent="0.35">
      <c r="A51" s="30" t="s">
        <v>109</v>
      </c>
      <c r="B51" s="30" t="s">
        <v>194</v>
      </c>
      <c r="C51" s="30" t="s">
        <v>195</v>
      </c>
      <c r="D51" s="30" t="s">
        <v>196</v>
      </c>
      <c r="E51" s="30" t="s">
        <v>197</v>
      </c>
      <c r="F51" s="30" t="s">
        <v>198</v>
      </c>
      <c r="G51" s="30" t="s">
        <v>199</v>
      </c>
      <c r="H51" s="30" t="s">
        <v>200</v>
      </c>
      <c r="I51" s="30" t="s">
        <v>201</v>
      </c>
      <c r="J51" s="30" t="s">
        <v>202</v>
      </c>
      <c r="K51" s="30" t="s">
        <v>203</v>
      </c>
      <c r="L51" s="30" t="s">
        <v>204</v>
      </c>
      <c r="M51" s="30" t="s">
        <v>205</v>
      </c>
      <c r="N51" s="30" t="s">
        <v>206</v>
      </c>
      <c r="O51" s="30" t="s">
        <v>207</v>
      </c>
      <c r="P51" s="30" t="s">
        <v>208</v>
      </c>
    </row>
    <row r="52" spans="1:16" ht="15" thickBot="1" x14ac:dyDescent="0.35">
      <c r="A52" s="30" t="s">
        <v>88</v>
      </c>
      <c r="B52" s="31">
        <v>42500000</v>
      </c>
      <c r="C52" s="31">
        <v>15250000</v>
      </c>
      <c r="D52" s="31">
        <v>0</v>
      </c>
      <c r="E52" s="31">
        <v>500000</v>
      </c>
      <c r="F52" s="31">
        <v>10000000</v>
      </c>
      <c r="G52" s="31">
        <v>0</v>
      </c>
      <c r="H52" s="31">
        <v>10500000</v>
      </c>
      <c r="I52" s="31">
        <v>0</v>
      </c>
      <c r="J52" s="31">
        <v>53000000</v>
      </c>
      <c r="K52" s="31">
        <v>3000000</v>
      </c>
      <c r="L52" s="31">
        <v>47000000</v>
      </c>
      <c r="M52" s="31">
        <v>500000</v>
      </c>
      <c r="N52" s="31">
        <v>6000000</v>
      </c>
      <c r="O52" s="31">
        <v>22750000</v>
      </c>
      <c r="P52" s="31">
        <v>4000000</v>
      </c>
    </row>
    <row r="53" spans="1:16" ht="15" thickBot="1" x14ac:dyDescent="0.35">
      <c r="A53" s="30" t="s">
        <v>90</v>
      </c>
      <c r="B53" s="31">
        <v>42500000</v>
      </c>
      <c r="C53" s="31">
        <v>10750000</v>
      </c>
      <c r="D53" s="31">
        <v>0</v>
      </c>
      <c r="E53" s="31">
        <v>500000</v>
      </c>
      <c r="F53" s="31">
        <v>1000000</v>
      </c>
      <c r="G53" s="31">
        <v>0</v>
      </c>
      <c r="H53" s="31">
        <v>10500000</v>
      </c>
      <c r="I53" s="31">
        <v>0</v>
      </c>
      <c r="J53" s="31">
        <v>53000000</v>
      </c>
      <c r="K53" s="31">
        <v>3000000</v>
      </c>
      <c r="L53" s="31">
        <v>46000000</v>
      </c>
      <c r="M53" s="31">
        <v>500000</v>
      </c>
      <c r="N53" s="31">
        <v>1500000</v>
      </c>
      <c r="O53" s="31">
        <v>22750000</v>
      </c>
      <c r="P53" s="31">
        <v>4000000</v>
      </c>
    </row>
    <row r="54" spans="1:16" ht="15" thickBot="1" x14ac:dyDescent="0.35">
      <c r="A54" s="30" t="s">
        <v>91</v>
      </c>
      <c r="B54" s="31">
        <v>42500000</v>
      </c>
      <c r="C54" s="31">
        <v>10750000</v>
      </c>
      <c r="D54" s="31">
        <v>0</v>
      </c>
      <c r="E54" s="31">
        <v>500000</v>
      </c>
      <c r="F54" s="31">
        <v>1000000</v>
      </c>
      <c r="G54" s="31">
        <v>0</v>
      </c>
      <c r="H54" s="31">
        <v>10500000</v>
      </c>
      <c r="I54" s="31">
        <v>0</v>
      </c>
      <c r="J54" s="31">
        <v>53000000</v>
      </c>
      <c r="K54" s="31">
        <v>0</v>
      </c>
      <c r="L54" s="31">
        <v>46000000</v>
      </c>
      <c r="M54" s="31">
        <v>500000</v>
      </c>
      <c r="N54" s="31">
        <v>1500000</v>
      </c>
      <c r="O54" s="31">
        <v>1750000</v>
      </c>
      <c r="P54" s="31">
        <v>4000000</v>
      </c>
    </row>
    <row r="55" spans="1:16" ht="15" thickBot="1" x14ac:dyDescent="0.35">
      <c r="A55" s="30" t="s">
        <v>92</v>
      </c>
      <c r="B55" s="31">
        <v>42500000</v>
      </c>
      <c r="C55" s="31">
        <v>8250000</v>
      </c>
      <c r="D55" s="31">
        <v>0</v>
      </c>
      <c r="E55" s="31">
        <v>500000</v>
      </c>
      <c r="F55" s="31">
        <v>1000000</v>
      </c>
      <c r="G55" s="31">
        <v>0</v>
      </c>
      <c r="H55" s="31">
        <v>10500000</v>
      </c>
      <c r="I55" s="31">
        <v>0</v>
      </c>
      <c r="J55" s="31">
        <v>53000000</v>
      </c>
      <c r="K55" s="31">
        <v>0</v>
      </c>
      <c r="L55" s="31">
        <v>0</v>
      </c>
      <c r="M55" s="31">
        <v>500000</v>
      </c>
      <c r="N55" s="31">
        <v>1500000</v>
      </c>
      <c r="O55" s="31">
        <v>1750000</v>
      </c>
      <c r="P55" s="31">
        <v>4000000</v>
      </c>
    </row>
    <row r="56" spans="1:16" ht="15" thickBot="1" x14ac:dyDescent="0.35">
      <c r="A56" s="30" t="s">
        <v>93</v>
      </c>
      <c r="B56" s="31">
        <v>42500000</v>
      </c>
      <c r="C56" s="31">
        <v>2750000</v>
      </c>
      <c r="D56" s="31">
        <v>0</v>
      </c>
      <c r="E56" s="31">
        <v>500000</v>
      </c>
      <c r="F56" s="31">
        <v>1000000</v>
      </c>
      <c r="G56" s="31">
        <v>0</v>
      </c>
      <c r="H56" s="31">
        <v>8500000</v>
      </c>
      <c r="I56" s="31">
        <v>0</v>
      </c>
      <c r="J56" s="31">
        <v>47000000</v>
      </c>
      <c r="K56" s="31">
        <v>0</v>
      </c>
      <c r="L56" s="31">
        <v>0</v>
      </c>
      <c r="M56" s="31">
        <v>500000</v>
      </c>
      <c r="N56" s="31">
        <v>1500000</v>
      </c>
      <c r="O56" s="31">
        <v>1750000</v>
      </c>
      <c r="P56" s="31">
        <v>1500000</v>
      </c>
    </row>
    <row r="57" spans="1:16" ht="15" thickBot="1" x14ac:dyDescent="0.35">
      <c r="A57" s="30" t="s">
        <v>94</v>
      </c>
      <c r="B57" s="31">
        <v>32000000</v>
      </c>
      <c r="C57" s="31">
        <v>2750000</v>
      </c>
      <c r="D57" s="31">
        <v>0</v>
      </c>
      <c r="E57" s="31">
        <v>500000</v>
      </c>
      <c r="F57" s="31">
        <v>1000000</v>
      </c>
      <c r="G57" s="31">
        <v>0</v>
      </c>
      <c r="H57" s="31">
        <v>8500000</v>
      </c>
      <c r="I57" s="31">
        <v>0</v>
      </c>
      <c r="J57" s="31">
        <v>46000000</v>
      </c>
      <c r="K57" s="31">
        <v>0</v>
      </c>
      <c r="L57" s="31">
        <v>0</v>
      </c>
      <c r="M57" s="31">
        <v>500000</v>
      </c>
      <c r="N57" s="31">
        <v>1500000</v>
      </c>
      <c r="O57" s="31">
        <v>1750000</v>
      </c>
      <c r="P57" s="31">
        <v>0</v>
      </c>
    </row>
    <row r="58" spans="1:16" ht="15" thickBot="1" x14ac:dyDescent="0.35">
      <c r="A58" s="30" t="s">
        <v>95</v>
      </c>
      <c r="B58" s="31">
        <v>20000000</v>
      </c>
      <c r="C58" s="31">
        <v>2750000</v>
      </c>
      <c r="D58" s="31">
        <v>0</v>
      </c>
      <c r="E58" s="31">
        <v>500000</v>
      </c>
      <c r="F58" s="31">
        <v>1000000</v>
      </c>
      <c r="G58" s="31">
        <v>0</v>
      </c>
      <c r="H58" s="31">
        <v>6500000</v>
      </c>
      <c r="I58" s="31">
        <v>0</v>
      </c>
      <c r="J58" s="31">
        <v>46000000</v>
      </c>
      <c r="K58" s="31">
        <v>0</v>
      </c>
      <c r="L58" s="31">
        <v>0</v>
      </c>
      <c r="M58" s="31">
        <v>500000</v>
      </c>
      <c r="N58" s="31">
        <v>1500000</v>
      </c>
      <c r="O58" s="31">
        <v>1750000</v>
      </c>
      <c r="P58" s="31">
        <v>0</v>
      </c>
    </row>
    <row r="59" spans="1:16" ht="15" thickBot="1" x14ac:dyDescent="0.35">
      <c r="A59" s="30" t="s">
        <v>96</v>
      </c>
      <c r="B59" s="31">
        <v>20000000</v>
      </c>
      <c r="C59" s="31">
        <v>500000</v>
      </c>
      <c r="D59" s="31">
        <v>0</v>
      </c>
      <c r="E59" s="31">
        <v>500000</v>
      </c>
      <c r="F59" s="31">
        <v>1000000</v>
      </c>
      <c r="G59" s="31">
        <v>0</v>
      </c>
      <c r="H59" s="31">
        <v>6500000</v>
      </c>
      <c r="I59" s="31">
        <v>0</v>
      </c>
      <c r="J59" s="31">
        <v>46000000</v>
      </c>
      <c r="K59" s="31">
        <v>0</v>
      </c>
      <c r="L59" s="31">
        <v>0</v>
      </c>
      <c r="M59" s="31">
        <v>500000</v>
      </c>
      <c r="N59" s="31">
        <v>1500000</v>
      </c>
      <c r="O59" s="31">
        <v>1750000</v>
      </c>
      <c r="P59" s="31">
        <v>0</v>
      </c>
    </row>
    <row r="60" spans="1:16" ht="15" thickBot="1" x14ac:dyDescent="0.35">
      <c r="A60" s="30" t="s">
        <v>97</v>
      </c>
      <c r="B60" s="31">
        <v>20000000</v>
      </c>
      <c r="C60" s="31">
        <v>500000</v>
      </c>
      <c r="D60" s="31">
        <v>0</v>
      </c>
      <c r="E60" s="31">
        <v>0</v>
      </c>
      <c r="F60" s="31">
        <v>1000000</v>
      </c>
      <c r="G60" s="31">
        <v>0</v>
      </c>
      <c r="H60" s="31">
        <v>1000000</v>
      </c>
      <c r="I60" s="31">
        <v>0</v>
      </c>
      <c r="J60" s="31">
        <v>46000000</v>
      </c>
      <c r="K60" s="31">
        <v>0</v>
      </c>
      <c r="L60" s="31">
        <v>0</v>
      </c>
      <c r="M60" s="31">
        <v>500000</v>
      </c>
      <c r="N60" s="31">
        <v>1500000</v>
      </c>
      <c r="O60" s="31">
        <v>1750000</v>
      </c>
      <c r="P60" s="31">
        <v>0</v>
      </c>
    </row>
    <row r="61" spans="1:16" ht="15" thickBot="1" x14ac:dyDescent="0.35">
      <c r="A61" s="30" t="s">
        <v>98</v>
      </c>
      <c r="B61" s="31">
        <v>18000000</v>
      </c>
      <c r="C61" s="31">
        <v>0</v>
      </c>
      <c r="D61" s="31">
        <v>0</v>
      </c>
      <c r="E61" s="31">
        <v>0</v>
      </c>
      <c r="F61" s="31">
        <v>1000000</v>
      </c>
      <c r="G61" s="31">
        <v>0</v>
      </c>
      <c r="H61" s="31">
        <v>1000000</v>
      </c>
      <c r="I61" s="31">
        <v>0</v>
      </c>
      <c r="J61" s="31">
        <v>46000000</v>
      </c>
      <c r="K61" s="31">
        <v>0</v>
      </c>
      <c r="L61" s="31">
        <v>0</v>
      </c>
      <c r="M61" s="31">
        <v>500000</v>
      </c>
      <c r="N61" s="31">
        <v>1500000</v>
      </c>
      <c r="O61" s="31">
        <v>0</v>
      </c>
      <c r="P61" s="31">
        <v>0</v>
      </c>
    </row>
    <row r="62" spans="1:16" ht="15" thickBot="1" x14ac:dyDescent="0.35">
      <c r="A62" s="30" t="s">
        <v>99</v>
      </c>
      <c r="B62" s="31">
        <v>12250000</v>
      </c>
      <c r="C62" s="31">
        <v>0</v>
      </c>
      <c r="D62" s="31">
        <v>0</v>
      </c>
      <c r="E62" s="31">
        <v>0</v>
      </c>
      <c r="F62" s="31">
        <v>0</v>
      </c>
      <c r="G62" s="31">
        <v>0</v>
      </c>
      <c r="H62" s="31">
        <v>1000000</v>
      </c>
      <c r="I62" s="31">
        <v>0</v>
      </c>
      <c r="J62" s="31">
        <v>46000000</v>
      </c>
      <c r="K62" s="31">
        <v>0</v>
      </c>
      <c r="L62" s="31">
        <v>0</v>
      </c>
      <c r="M62" s="31">
        <v>500000</v>
      </c>
      <c r="N62" s="31">
        <v>1500000</v>
      </c>
      <c r="O62" s="31">
        <v>0</v>
      </c>
      <c r="P62" s="31">
        <v>0</v>
      </c>
    </row>
    <row r="63" spans="1:16" ht="15" thickBot="1" x14ac:dyDescent="0.35">
      <c r="A63" s="30" t="s">
        <v>100</v>
      </c>
      <c r="B63" s="31">
        <v>8500000</v>
      </c>
      <c r="C63" s="31">
        <v>0</v>
      </c>
      <c r="D63" s="31">
        <v>0</v>
      </c>
      <c r="E63" s="31">
        <v>0</v>
      </c>
      <c r="F63" s="31">
        <v>0</v>
      </c>
      <c r="G63" s="31">
        <v>0</v>
      </c>
      <c r="H63" s="31">
        <v>1000000</v>
      </c>
      <c r="I63" s="31">
        <v>0</v>
      </c>
      <c r="J63" s="31">
        <v>46000000</v>
      </c>
      <c r="K63" s="31">
        <v>0</v>
      </c>
      <c r="L63" s="31">
        <v>0</v>
      </c>
      <c r="M63" s="31">
        <v>500000</v>
      </c>
      <c r="N63" s="31">
        <v>1500000</v>
      </c>
      <c r="O63" s="31">
        <v>0</v>
      </c>
      <c r="P63" s="31">
        <v>0</v>
      </c>
    </row>
    <row r="64" spans="1:16" ht="15" thickBot="1" x14ac:dyDescent="0.35">
      <c r="A64" s="30" t="s">
        <v>101</v>
      </c>
      <c r="B64" s="31">
        <v>8500000</v>
      </c>
      <c r="C64" s="31">
        <v>0</v>
      </c>
      <c r="D64" s="31">
        <v>0</v>
      </c>
      <c r="E64" s="31">
        <v>0</v>
      </c>
      <c r="F64" s="31">
        <v>0</v>
      </c>
      <c r="G64" s="31">
        <v>0</v>
      </c>
      <c r="H64" s="31">
        <v>1000000</v>
      </c>
      <c r="I64" s="31">
        <v>0</v>
      </c>
      <c r="J64" s="31">
        <v>46000000</v>
      </c>
      <c r="K64" s="31">
        <v>0</v>
      </c>
      <c r="L64" s="31">
        <v>0</v>
      </c>
      <c r="M64" s="31">
        <v>500000</v>
      </c>
      <c r="N64" s="31">
        <v>1500000</v>
      </c>
      <c r="O64" s="31">
        <v>0</v>
      </c>
      <c r="P64" s="31">
        <v>0</v>
      </c>
    </row>
    <row r="65" spans="1:20" ht="15" thickBot="1" x14ac:dyDescent="0.35">
      <c r="A65" s="30" t="s">
        <v>102</v>
      </c>
      <c r="B65" s="31">
        <v>8500000</v>
      </c>
      <c r="C65" s="31">
        <v>0</v>
      </c>
      <c r="D65" s="31">
        <v>0</v>
      </c>
      <c r="E65" s="31">
        <v>0</v>
      </c>
      <c r="F65" s="31">
        <v>0</v>
      </c>
      <c r="G65" s="31">
        <v>0</v>
      </c>
      <c r="H65" s="31">
        <v>1000000</v>
      </c>
      <c r="I65" s="31">
        <v>0</v>
      </c>
      <c r="J65" s="31">
        <v>46000000</v>
      </c>
      <c r="K65" s="31">
        <v>0</v>
      </c>
      <c r="L65" s="31">
        <v>0</v>
      </c>
      <c r="M65" s="31">
        <v>500000</v>
      </c>
      <c r="N65" s="31">
        <v>1500000</v>
      </c>
      <c r="O65" s="31">
        <v>0</v>
      </c>
      <c r="P65" s="31">
        <v>0</v>
      </c>
    </row>
    <row r="66" spans="1:20" ht="15" thickBot="1" x14ac:dyDescent="0.35">
      <c r="A66" s="30" t="s">
        <v>103</v>
      </c>
      <c r="B66" s="31">
        <v>7000000</v>
      </c>
      <c r="C66" s="31">
        <v>0</v>
      </c>
      <c r="D66" s="31">
        <v>0</v>
      </c>
      <c r="E66" s="31">
        <v>0</v>
      </c>
      <c r="F66" s="31">
        <v>0</v>
      </c>
      <c r="G66" s="31">
        <v>0</v>
      </c>
      <c r="H66" s="31">
        <v>1000000</v>
      </c>
      <c r="I66" s="31">
        <v>0</v>
      </c>
      <c r="J66" s="31">
        <v>46000000</v>
      </c>
      <c r="K66" s="31">
        <v>0</v>
      </c>
      <c r="L66" s="31">
        <v>0</v>
      </c>
      <c r="M66" s="31">
        <v>500000</v>
      </c>
      <c r="N66" s="31">
        <v>1500000</v>
      </c>
      <c r="O66" s="31">
        <v>0</v>
      </c>
      <c r="P66" s="31">
        <v>0</v>
      </c>
    </row>
    <row r="67" spans="1:20" ht="15" thickBot="1" x14ac:dyDescent="0.35">
      <c r="A67" s="30" t="s">
        <v>104</v>
      </c>
      <c r="B67" s="31">
        <v>2000000</v>
      </c>
      <c r="C67" s="31">
        <v>0</v>
      </c>
      <c r="D67" s="31">
        <v>0</v>
      </c>
      <c r="E67" s="31">
        <v>0</v>
      </c>
      <c r="F67" s="31">
        <v>0</v>
      </c>
      <c r="G67" s="31">
        <v>0</v>
      </c>
      <c r="H67" s="31">
        <v>0</v>
      </c>
      <c r="I67" s="31">
        <v>0</v>
      </c>
      <c r="J67" s="31">
        <v>46000000</v>
      </c>
      <c r="K67" s="31">
        <v>0</v>
      </c>
      <c r="L67" s="31">
        <v>0</v>
      </c>
      <c r="M67" s="31">
        <v>0</v>
      </c>
      <c r="N67" s="31">
        <v>1500000</v>
      </c>
      <c r="O67" s="31">
        <v>0</v>
      </c>
      <c r="P67" s="31">
        <v>0</v>
      </c>
    </row>
    <row r="68" spans="1:20" ht="15" thickBot="1" x14ac:dyDescent="0.35">
      <c r="A68" s="30" t="s">
        <v>105</v>
      </c>
      <c r="B68" s="31">
        <v>1000000</v>
      </c>
      <c r="C68" s="31">
        <v>0</v>
      </c>
      <c r="D68" s="31">
        <v>0</v>
      </c>
      <c r="E68" s="31">
        <v>0</v>
      </c>
      <c r="F68" s="31">
        <v>0</v>
      </c>
      <c r="G68" s="31">
        <v>0</v>
      </c>
      <c r="H68" s="31">
        <v>0</v>
      </c>
      <c r="I68" s="31">
        <v>0</v>
      </c>
      <c r="J68" s="31">
        <v>46000000</v>
      </c>
      <c r="K68" s="31">
        <v>0</v>
      </c>
      <c r="L68" s="31">
        <v>0</v>
      </c>
      <c r="M68" s="31">
        <v>0</v>
      </c>
      <c r="N68" s="31">
        <v>0</v>
      </c>
      <c r="O68" s="31">
        <v>0</v>
      </c>
      <c r="P68" s="31">
        <v>0</v>
      </c>
    </row>
    <row r="69" spans="1:20" ht="15" thickBot="1" x14ac:dyDescent="0.35">
      <c r="A69" s="30" t="s">
        <v>106</v>
      </c>
      <c r="B69" s="31">
        <v>1000000</v>
      </c>
      <c r="C69" s="31">
        <v>0</v>
      </c>
      <c r="D69" s="31">
        <v>0</v>
      </c>
      <c r="E69" s="31">
        <v>0</v>
      </c>
      <c r="F69" s="31">
        <v>0</v>
      </c>
      <c r="G69" s="31">
        <v>0</v>
      </c>
      <c r="H69" s="31">
        <v>0</v>
      </c>
      <c r="I69" s="31">
        <v>0</v>
      </c>
      <c r="J69" s="31">
        <v>46000000</v>
      </c>
      <c r="K69" s="31">
        <v>0</v>
      </c>
      <c r="L69" s="31">
        <v>0</v>
      </c>
      <c r="M69" s="31">
        <v>0</v>
      </c>
      <c r="N69" s="31">
        <v>0</v>
      </c>
      <c r="O69" s="31">
        <v>0</v>
      </c>
      <c r="P69" s="31">
        <v>0</v>
      </c>
    </row>
    <row r="70" spans="1:20" ht="15" thickBot="1" x14ac:dyDescent="0.35">
      <c r="A70" s="30" t="s">
        <v>107</v>
      </c>
      <c r="B70" s="31">
        <v>0</v>
      </c>
      <c r="C70" s="31">
        <v>0</v>
      </c>
      <c r="D70" s="31">
        <v>0</v>
      </c>
      <c r="E70" s="31">
        <v>0</v>
      </c>
      <c r="F70" s="31">
        <v>0</v>
      </c>
      <c r="G70" s="31">
        <v>0</v>
      </c>
      <c r="H70" s="31">
        <v>0</v>
      </c>
      <c r="I70" s="31">
        <v>0</v>
      </c>
      <c r="J70" s="31">
        <v>46000000</v>
      </c>
      <c r="K70" s="31">
        <v>0</v>
      </c>
      <c r="L70" s="31">
        <v>0</v>
      </c>
      <c r="M70" s="31">
        <v>0</v>
      </c>
      <c r="N70" s="31">
        <v>0</v>
      </c>
      <c r="O70" s="31">
        <v>0</v>
      </c>
      <c r="P70" s="31">
        <v>0</v>
      </c>
    </row>
    <row r="71" spans="1:20" ht="15" thickBot="1" x14ac:dyDescent="0.35">
      <c r="A71" s="30" t="s">
        <v>108</v>
      </c>
      <c r="B71" s="31">
        <v>0</v>
      </c>
      <c r="C71" s="31">
        <v>0</v>
      </c>
      <c r="D71" s="31">
        <v>0</v>
      </c>
      <c r="E71" s="31">
        <v>0</v>
      </c>
      <c r="F71" s="31">
        <v>0</v>
      </c>
      <c r="G71" s="31">
        <v>0</v>
      </c>
      <c r="H71" s="31">
        <v>0</v>
      </c>
      <c r="I71" s="31">
        <v>0</v>
      </c>
      <c r="J71" s="31">
        <v>23250000</v>
      </c>
      <c r="K71" s="31">
        <v>0</v>
      </c>
      <c r="L71" s="31">
        <v>0</v>
      </c>
      <c r="M71" s="31">
        <v>0</v>
      </c>
      <c r="N71" s="31">
        <v>0</v>
      </c>
      <c r="O71" s="31">
        <v>0</v>
      </c>
      <c r="P71" s="31">
        <v>0</v>
      </c>
    </row>
    <row r="72" spans="1:20" ht="18.600000000000001" thickBot="1" x14ac:dyDescent="0.35">
      <c r="A72" s="27"/>
    </row>
    <row r="73" spans="1:20" ht="15" thickBot="1" x14ac:dyDescent="0.35">
      <c r="A73" s="30" t="s">
        <v>110</v>
      </c>
      <c r="B73" s="30" t="s">
        <v>194</v>
      </c>
      <c r="C73" s="30" t="s">
        <v>195</v>
      </c>
      <c r="D73" s="30" t="s">
        <v>196</v>
      </c>
      <c r="E73" s="30" t="s">
        <v>197</v>
      </c>
      <c r="F73" s="30" t="s">
        <v>198</v>
      </c>
      <c r="G73" s="30" t="s">
        <v>199</v>
      </c>
      <c r="H73" s="30" t="s">
        <v>200</v>
      </c>
      <c r="I73" s="30" t="s">
        <v>201</v>
      </c>
      <c r="J73" s="30" t="s">
        <v>202</v>
      </c>
      <c r="K73" s="30" t="s">
        <v>203</v>
      </c>
      <c r="L73" s="30" t="s">
        <v>204</v>
      </c>
      <c r="M73" s="30" t="s">
        <v>205</v>
      </c>
      <c r="N73" s="30" t="s">
        <v>206</v>
      </c>
      <c r="O73" s="30" t="s">
        <v>207</v>
      </c>
      <c r="P73" s="30" t="s">
        <v>208</v>
      </c>
      <c r="Q73" s="30" t="s">
        <v>285</v>
      </c>
      <c r="R73" s="30" t="s">
        <v>286</v>
      </c>
      <c r="S73" s="30" t="s">
        <v>113</v>
      </c>
      <c r="T73" s="30" t="s">
        <v>287</v>
      </c>
    </row>
    <row r="74" spans="1:20" ht="15" thickBot="1" x14ac:dyDescent="0.35">
      <c r="A74" s="30" t="s">
        <v>210</v>
      </c>
      <c r="B74" s="31">
        <v>42500000</v>
      </c>
      <c r="C74" s="31">
        <v>8250000</v>
      </c>
      <c r="D74" s="31">
        <v>0</v>
      </c>
      <c r="E74" s="31">
        <v>500000</v>
      </c>
      <c r="F74" s="31">
        <v>10000000</v>
      </c>
      <c r="G74" s="31">
        <v>0</v>
      </c>
      <c r="H74" s="31">
        <v>10500000</v>
      </c>
      <c r="I74" s="31">
        <v>0</v>
      </c>
      <c r="J74" s="31">
        <v>46000000</v>
      </c>
      <c r="K74" s="31">
        <v>3000000</v>
      </c>
      <c r="L74" s="31">
        <v>46000000</v>
      </c>
      <c r="M74" s="31">
        <v>500000</v>
      </c>
      <c r="N74" s="31">
        <v>6000000</v>
      </c>
      <c r="O74" s="31">
        <v>22750000</v>
      </c>
      <c r="P74" s="31">
        <v>4000000</v>
      </c>
      <c r="Q74" s="31">
        <v>200000000</v>
      </c>
      <c r="R74" s="31">
        <v>200000000</v>
      </c>
      <c r="S74" s="31">
        <v>0</v>
      </c>
      <c r="T74" s="31">
        <v>0</v>
      </c>
    </row>
    <row r="75" spans="1:20" ht="15" thickBot="1" x14ac:dyDescent="0.35">
      <c r="A75" s="30" t="s">
        <v>211</v>
      </c>
      <c r="B75" s="31">
        <v>42500000</v>
      </c>
      <c r="C75" s="31">
        <v>2750000</v>
      </c>
      <c r="D75" s="31">
        <v>0</v>
      </c>
      <c r="E75" s="31">
        <v>500000</v>
      </c>
      <c r="F75" s="31">
        <v>1000000</v>
      </c>
      <c r="G75" s="31">
        <v>0</v>
      </c>
      <c r="H75" s="31">
        <v>6500000</v>
      </c>
      <c r="I75" s="31">
        <v>0</v>
      </c>
      <c r="J75" s="31">
        <v>46000000</v>
      </c>
      <c r="K75" s="31">
        <v>0</v>
      </c>
      <c r="L75" s="31">
        <v>47000000</v>
      </c>
      <c r="M75" s="31">
        <v>500000</v>
      </c>
      <c r="N75" s="31">
        <v>1500000</v>
      </c>
      <c r="O75" s="31">
        <v>1750000</v>
      </c>
      <c r="P75" s="31">
        <v>0</v>
      </c>
      <c r="Q75" s="31">
        <v>150000000</v>
      </c>
      <c r="R75" s="31">
        <v>150000000</v>
      </c>
      <c r="S75" s="31">
        <v>0</v>
      </c>
      <c r="T75" s="31">
        <v>0</v>
      </c>
    </row>
    <row r="76" spans="1:20" ht="15" thickBot="1" x14ac:dyDescent="0.35">
      <c r="A76" s="30" t="s">
        <v>212</v>
      </c>
      <c r="B76" s="31">
        <v>42500000</v>
      </c>
      <c r="C76" s="31">
        <v>15250000</v>
      </c>
      <c r="D76" s="31">
        <v>0</v>
      </c>
      <c r="E76" s="31">
        <v>500000</v>
      </c>
      <c r="F76" s="31">
        <v>1000000</v>
      </c>
      <c r="G76" s="31">
        <v>0</v>
      </c>
      <c r="H76" s="31">
        <v>10500000</v>
      </c>
      <c r="I76" s="31">
        <v>0</v>
      </c>
      <c r="J76" s="31">
        <v>53000000</v>
      </c>
      <c r="K76" s="31">
        <v>3000000</v>
      </c>
      <c r="L76" s="31">
        <v>46000000</v>
      </c>
      <c r="M76" s="31">
        <v>500000</v>
      </c>
      <c r="N76" s="31">
        <v>6000000</v>
      </c>
      <c r="O76" s="31">
        <v>1750000</v>
      </c>
      <c r="P76" s="31">
        <v>0</v>
      </c>
      <c r="Q76" s="31">
        <v>180000000</v>
      </c>
      <c r="R76" s="31">
        <v>180000000</v>
      </c>
      <c r="S76" s="31">
        <v>0</v>
      </c>
      <c r="T76" s="31">
        <v>0</v>
      </c>
    </row>
    <row r="77" spans="1:20" ht="15" thickBot="1" x14ac:dyDescent="0.35">
      <c r="A77" s="30" t="s">
        <v>213</v>
      </c>
      <c r="B77" s="31">
        <v>20000000</v>
      </c>
      <c r="C77" s="31">
        <v>0</v>
      </c>
      <c r="D77" s="31">
        <v>0</v>
      </c>
      <c r="E77" s="31">
        <v>0</v>
      </c>
      <c r="F77" s="31">
        <v>1000000</v>
      </c>
      <c r="G77" s="31">
        <v>0</v>
      </c>
      <c r="H77" s="31">
        <v>1000000</v>
      </c>
      <c r="I77" s="31">
        <v>0</v>
      </c>
      <c r="J77" s="31">
        <v>46000000</v>
      </c>
      <c r="K77" s="31">
        <v>0</v>
      </c>
      <c r="L77" s="31">
        <v>46000000</v>
      </c>
      <c r="M77" s="31">
        <v>500000</v>
      </c>
      <c r="N77" s="31">
        <v>1500000</v>
      </c>
      <c r="O77" s="31">
        <v>0</v>
      </c>
      <c r="P77" s="31">
        <v>4000000</v>
      </c>
      <c r="Q77" s="31">
        <v>120000000</v>
      </c>
      <c r="R77" s="31">
        <v>120000000</v>
      </c>
      <c r="S77" s="31">
        <v>0</v>
      </c>
      <c r="T77" s="31">
        <v>0</v>
      </c>
    </row>
    <row r="78" spans="1:20" ht="15" thickBot="1" x14ac:dyDescent="0.35">
      <c r="A78" s="30" t="s">
        <v>214</v>
      </c>
      <c r="B78" s="31">
        <v>20000000</v>
      </c>
      <c r="C78" s="31">
        <v>2750000</v>
      </c>
      <c r="D78" s="31">
        <v>0</v>
      </c>
      <c r="E78" s="31">
        <v>500000</v>
      </c>
      <c r="F78" s="31">
        <v>1000000</v>
      </c>
      <c r="G78" s="31">
        <v>0</v>
      </c>
      <c r="H78" s="31">
        <v>8500000</v>
      </c>
      <c r="I78" s="31">
        <v>0</v>
      </c>
      <c r="J78" s="31">
        <v>46000000</v>
      </c>
      <c r="K78" s="31">
        <v>0</v>
      </c>
      <c r="L78" s="31">
        <v>46000000</v>
      </c>
      <c r="M78" s="31">
        <v>500000</v>
      </c>
      <c r="N78" s="31">
        <v>1500000</v>
      </c>
      <c r="O78" s="31">
        <v>1750000</v>
      </c>
      <c r="P78" s="31">
        <v>1500000</v>
      </c>
      <c r="Q78" s="31">
        <v>130000000</v>
      </c>
      <c r="R78" s="31">
        <v>130000000</v>
      </c>
      <c r="S78" s="31">
        <v>0</v>
      </c>
      <c r="T78" s="31">
        <v>0</v>
      </c>
    </row>
    <row r="79" spans="1:20" ht="15" thickBot="1" x14ac:dyDescent="0.35">
      <c r="A79" s="30" t="s">
        <v>215</v>
      </c>
      <c r="B79" s="31">
        <v>12250000</v>
      </c>
      <c r="C79" s="31">
        <v>0</v>
      </c>
      <c r="D79" s="31">
        <v>0</v>
      </c>
      <c r="E79" s="31">
        <v>0</v>
      </c>
      <c r="F79" s="31">
        <v>1000000</v>
      </c>
      <c r="G79" s="31">
        <v>0</v>
      </c>
      <c r="H79" s="31">
        <v>0</v>
      </c>
      <c r="I79" s="31">
        <v>0</v>
      </c>
      <c r="J79" s="31">
        <v>46000000</v>
      </c>
      <c r="K79" s="31">
        <v>0</v>
      </c>
      <c r="L79" s="31">
        <v>47000000</v>
      </c>
      <c r="M79" s="31">
        <v>500000</v>
      </c>
      <c r="N79" s="31">
        <v>1500000</v>
      </c>
      <c r="O79" s="31">
        <v>1750000</v>
      </c>
      <c r="P79" s="31">
        <v>0</v>
      </c>
      <c r="Q79" s="31">
        <v>110000000</v>
      </c>
      <c r="R79" s="31">
        <v>110000000</v>
      </c>
      <c r="S79" s="31">
        <v>0</v>
      </c>
      <c r="T79" s="31">
        <v>0</v>
      </c>
    </row>
    <row r="80" spans="1:20" ht="15" thickBot="1" x14ac:dyDescent="0.35">
      <c r="A80" s="30" t="s">
        <v>216</v>
      </c>
      <c r="B80" s="31">
        <v>8500000</v>
      </c>
      <c r="C80" s="31">
        <v>0</v>
      </c>
      <c r="D80" s="31">
        <v>0</v>
      </c>
      <c r="E80" s="31">
        <v>500000</v>
      </c>
      <c r="F80" s="31">
        <v>1000000</v>
      </c>
      <c r="G80" s="31">
        <v>0</v>
      </c>
      <c r="H80" s="31">
        <v>1000000</v>
      </c>
      <c r="I80" s="31">
        <v>0</v>
      </c>
      <c r="J80" s="31">
        <v>46000000</v>
      </c>
      <c r="K80" s="31">
        <v>0</v>
      </c>
      <c r="L80" s="31">
        <v>46000000</v>
      </c>
      <c r="M80" s="31">
        <v>500000</v>
      </c>
      <c r="N80" s="31">
        <v>1500000</v>
      </c>
      <c r="O80" s="31">
        <v>0</v>
      </c>
      <c r="P80" s="31">
        <v>0</v>
      </c>
      <c r="Q80" s="31">
        <v>105000000</v>
      </c>
      <c r="R80" s="31">
        <v>105000000</v>
      </c>
      <c r="S80" s="31">
        <v>0</v>
      </c>
      <c r="T80" s="31">
        <v>0</v>
      </c>
    </row>
    <row r="81" spans="1:20" ht="15" thickBot="1" x14ac:dyDescent="0.35">
      <c r="A81" s="30" t="s">
        <v>217</v>
      </c>
      <c r="B81" s="31">
        <v>2000000</v>
      </c>
      <c r="C81" s="31">
        <v>0</v>
      </c>
      <c r="D81" s="31">
        <v>0</v>
      </c>
      <c r="E81" s="31">
        <v>0</v>
      </c>
      <c r="F81" s="31">
        <v>0</v>
      </c>
      <c r="G81" s="31">
        <v>0</v>
      </c>
      <c r="H81" s="31">
        <v>0</v>
      </c>
      <c r="I81" s="31">
        <v>0</v>
      </c>
      <c r="J81" s="31">
        <v>46000000</v>
      </c>
      <c r="K81" s="31">
        <v>0</v>
      </c>
      <c r="L81" s="31">
        <v>46000000</v>
      </c>
      <c r="M81" s="31">
        <v>0</v>
      </c>
      <c r="N81" s="31">
        <v>0</v>
      </c>
      <c r="O81" s="31">
        <v>0</v>
      </c>
      <c r="P81" s="31">
        <v>4000000</v>
      </c>
      <c r="Q81" s="31">
        <v>98000000</v>
      </c>
      <c r="R81" s="31">
        <v>98000000</v>
      </c>
      <c r="S81" s="31">
        <v>0</v>
      </c>
      <c r="T81" s="31">
        <v>0</v>
      </c>
    </row>
    <row r="82" spans="1:20" ht="15" thickBot="1" x14ac:dyDescent="0.35">
      <c r="A82" s="30" t="s">
        <v>218</v>
      </c>
      <c r="B82" s="31">
        <v>32000000</v>
      </c>
      <c r="C82" s="31">
        <v>0</v>
      </c>
      <c r="D82" s="31">
        <v>0</v>
      </c>
      <c r="E82" s="31">
        <v>500000</v>
      </c>
      <c r="F82" s="31">
        <v>10000000</v>
      </c>
      <c r="G82" s="31">
        <v>0</v>
      </c>
      <c r="H82" s="31">
        <v>8500000</v>
      </c>
      <c r="I82" s="31">
        <v>0</v>
      </c>
      <c r="J82" s="31">
        <v>23250000</v>
      </c>
      <c r="K82" s="31">
        <v>0</v>
      </c>
      <c r="L82" s="31">
        <v>46000000</v>
      </c>
      <c r="M82" s="31">
        <v>500000</v>
      </c>
      <c r="N82" s="31">
        <v>1500000</v>
      </c>
      <c r="O82" s="31">
        <v>22750000</v>
      </c>
      <c r="P82" s="31">
        <v>0</v>
      </c>
      <c r="Q82" s="31">
        <v>145000000</v>
      </c>
      <c r="R82" s="31">
        <v>145000000</v>
      </c>
      <c r="S82" s="31">
        <v>0</v>
      </c>
      <c r="T82" s="31">
        <v>0</v>
      </c>
    </row>
    <row r="83" spans="1:20" ht="15" thickBot="1" x14ac:dyDescent="0.35">
      <c r="A83" s="30" t="s">
        <v>219</v>
      </c>
      <c r="B83" s="31">
        <v>18000000</v>
      </c>
      <c r="C83" s="31">
        <v>500000</v>
      </c>
      <c r="D83" s="31">
        <v>0</v>
      </c>
      <c r="E83" s="31">
        <v>0</v>
      </c>
      <c r="F83" s="31">
        <v>0</v>
      </c>
      <c r="G83" s="31">
        <v>0</v>
      </c>
      <c r="H83" s="31">
        <v>1000000</v>
      </c>
      <c r="I83" s="31">
        <v>0</v>
      </c>
      <c r="J83" s="31">
        <v>46000000</v>
      </c>
      <c r="K83" s="31">
        <v>0</v>
      </c>
      <c r="L83" s="31">
        <v>46000000</v>
      </c>
      <c r="M83" s="31">
        <v>500000</v>
      </c>
      <c r="N83" s="31">
        <v>1500000</v>
      </c>
      <c r="O83" s="31">
        <v>0</v>
      </c>
      <c r="P83" s="31">
        <v>1500000</v>
      </c>
      <c r="Q83" s="31">
        <v>115000000</v>
      </c>
      <c r="R83" s="31">
        <v>115000000</v>
      </c>
      <c r="S83" s="31">
        <v>0</v>
      </c>
      <c r="T83" s="31">
        <v>0</v>
      </c>
    </row>
    <row r="84" spans="1:20" ht="15" thickBot="1" x14ac:dyDescent="0.35">
      <c r="A84" s="30" t="s">
        <v>220</v>
      </c>
      <c r="B84" s="31">
        <v>42500000</v>
      </c>
      <c r="C84" s="31">
        <v>10750000</v>
      </c>
      <c r="D84" s="31">
        <v>0</v>
      </c>
      <c r="E84" s="31">
        <v>500000</v>
      </c>
      <c r="F84" s="31">
        <v>1000000</v>
      </c>
      <c r="G84" s="31">
        <v>0</v>
      </c>
      <c r="H84" s="31">
        <v>10500000</v>
      </c>
      <c r="I84" s="31">
        <v>0</v>
      </c>
      <c r="J84" s="31">
        <v>53000000</v>
      </c>
      <c r="K84" s="31">
        <v>3000000</v>
      </c>
      <c r="L84" s="31">
        <v>46000000</v>
      </c>
      <c r="M84" s="31">
        <v>500000</v>
      </c>
      <c r="N84" s="31">
        <v>1500000</v>
      </c>
      <c r="O84" s="31">
        <v>1750000</v>
      </c>
      <c r="P84" s="31">
        <v>4000000</v>
      </c>
      <c r="Q84" s="31">
        <v>175000000</v>
      </c>
      <c r="R84" s="31">
        <v>175000000</v>
      </c>
      <c r="S84" s="31">
        <v>0</v>
      </c>
      <c r="T84" s="31">
        <v>0</v>
      </c>
    </row>
    <row r="85" spans="1:20" ht="15" thickBot="1" x14ac:dyDescent="0.35">
      <c r="A85" s="30" t="s">
        <v>221</v>
      </c>
      <c r="B85" s="31">
        <v>42500000</v>
      </c>
      <c r="C85" s="31">
        <v>8250000</v>
      </c>
      <c r="D85" s="31">
        <v>0</v>
      </c>
      <c r="E85" s="31">
        <v>0</v>
      </c>
      <c r="F85" s="31">
        <v>1000000</v>
      </c>
      <c r="G85" s="31">
        <v>0</v>
      </c>
      <c r="H85" s="31">
        <v>10500000</v>
      </c>
      <c r="I85" s="31">
        <v>0</v>
      </c>
      <c r="J85" s="31">
        <v>53000000</v>
      </c>
      <c r="K85" s="31">
        <v>0</v>
      </c>
      <c r="L85" s="31">
        <v>46000000</v>
      </c>
      <c r="M85" s="31">
        <v>500000</v>
      </c>
      <c r="N85" s="31">
        <v>1500000</v>
      </c>
      <c r="O85" s="31">
        <v>1750000</v>
      </c>
      <c r="P85" s="31">
        <v>0</v>
      </c>
      <c r="Q85" s="31">
        <v>165000000</v>
      </c>
      <c r="R85" s="31">
        <v>165000000</v>
      </c>
      <c r="S85" s="31">
        <v>0</v>
      </c>
      <c r="T85" s="31">
        <v>0</v>
      </c>
    </row>
    <row r="86" spans="1:20" ht="15" thickBot="1" x14ac:dyDescent="0.35">
      <c r="A86" s="30" t="s">
        <v>222</v>
      </c>
      <c r="B86" s="31">
        <v>20000000</v>
      </c>
      <c r="C86" s="31">
        <v>10750000</v>
      </c>
      <c r="D86" s="31">
        <v>0</v>
      </c>
      <c r="E86" s="31">
        <v>0</v>
      </c>
      <c r="F86" s="31">
        <v>0</v>
      </c>
      <c r="G86" s="31">
        <v>0</v>
      </c>
      <c r="H86" s="31">
        <v>6500000</v>
      </c>
      <c r="I86" s="31">
        <v>0</v>
      </c>
      <c r="J86" s="31">
        <v>53000000</v>
      </c>
      <c r="K86" s="31">
        <v>0</v>
      </c>
      <c r="L86" s="31">
        <v>46000000</v>
      </c>
      <c r="M86" s="31">
        <v>500000</v>
      </c>
      <c r="N86" s="31">
        <v>1500000</v>
      </c>
      <c r="O86" s="31">
        <v>1750000</v>
      </c>
      <c r="P86" s="31">
        <v>0</v>
      </c>
      <c r="Q86" s="31">
        <v>140000000</v>
      </c>
      <c r="R86" s="31">
        <v>140000000</v>
      </c>
      <c r="S86" s="31">
        <v>0</v>
      </c>
      <c r="T86" s="31">
        <v>0</v>
      </c>
    </row>
    <row r="87" spans="1:20" ht="15" thickBot="1" x14ac:dyDescent="0.35">
      <c r="A87" s="30" t="s">
        <v>223</v>
      </c>
      <c r="B87" s="31">
        <v>0</v>
      </c>
      <c r="C87" s="31">
        <v>0</v>
      </c>
      <c r="D87" s="31">
        <v>0</v>
      </c>
      <c r="E87" s="31">
        <v>0</v>
      </c>
      <c r="F87" s="31">
        <v>0</v>
      </c>
      <c r="G87" s="31">
        <v>0</v>
      </c>
      <c r="H87" s="31">
        <v>0</v>
      </c>
      <c r="I87" s="31">
        <v>0</v>
      </c>
      <c r="J87" s="31">
        <v>46000000</v>
      </c>
      <c r="K87" s="31">
        <v>0</v>
      </c>
      <c r="L87" s="31">
        <v>46000000</v>
      </c>
      <c r="M87" s="31">
        <v>0</v>
      </c>
      <c r="N87" s="31">
        <v>0</v>
      </c>
      <c r="O87" s="31">
        <v>0</v>
      </c>
      <c r="P87" s="31">
        <v>0</v>
      </c>
      <c r="Q87" s="31">
        <v>92000000</v>
      </c>
      <c r="R87" s="31">
        <v>92000000</v>
      </c>
      <c r="S87" s="31">
        <v>0</v>
      </c>
      <c r="T87" s="31">
        <v>0</v>
      </c>
    </row>
    <row r="88" spans="1:20" ht="15" thickBot="1" x14ac:dyDescent="0.35">
      <c r="A88" s="30" t="s">
        <v>224</v>
      </c>
      <c r="B88" s="31">
        <v>1000000</v>
      </c>
      <c r="C88" s="31">
        <v>0</v>
      </c>
      <c r="D88" s="31">
        <v>0</v>
      </c>
      <c r="E88" s="31">
        <v>500000</v>
      </c>
      <c r="F88" s="31">
        <v>0</v>
      </c>
      <c r="G88" s="31">
        <v>0</v>
      </c>
      <c r="H88" s="31">
        <v>1000000</v>
      </c>
      <c r="I88" s="31">
        <v>0</v>
      </c>
      <c r="J88" s="31">
        <v>46000000</v>
      </c>
      <c r="K88" s="31">
        <v>0</v>
      </c>
      <c r="L88" s="31">
        <v>46000000</v>
      </c>
      <c r="M88" s="31">
        <v>0</v>
      </c>
      <c r="N88" s="31">
        <v>1500000</v>
      </c>
      <c r="O88" s="31">
        <v>0</v>
      </c>
      <c r="P88" s="31">
        <v>0</v>
      </c>
      <c r="Q88" s="31">
        <v>96000000</v>
      </c>
      <c r="R88" s="31">
        <v>96000000</v>
      </c>
      <c r="S88" s="31">
        <v>0</v>
      </c>
      <c r="T88" s="31">
        <v>0</v>
      </c>
    </row>
    <row r="89" spans="1:20" ht="15" thickBot="1" x14ac:dyDescent="0.35">
      <c r="A89" s="30" t="s">
        <v>225</v>
      </c>
      <c r="B89" s="31">
        <v>12250000</v>
      </c>
      <c r="C89" s="31">
        <v>2750000</v>
      </c>
      <c r="D89" s="31">
        <v>0</v>
      </c>
      <c r="E89" s="31">
        <v>0</v>
      </c>
      <c r="F89" s="31">
        <v>0</v>
      </c>
      <c r="G89" s="31">
        <v>0</v>
      </c>
      <c r="H89" s="31">
        <v>1000000</v>
      </c>
      <c r="I89" s="31">
        <v>0</v>
      </c>
      <c r="J89" s="31">
        <v>46000000</v>
      </c>
      <c r="K89" s="31">
        <v>0</v>
      </c>
      <c r="L89" s="31">
        <v>46000000</v>
      </c>
      <c r="M89" s="31">
        <v>500000</v>
      </c>
      <c r="N89" s="31">
        <v>1500000</v>
      </c>
      <c r="O89" s="31">
        <v>0</v>
      </c>
      <c r="P89" s="31">
        <v>0</v>
      </c>
      <c r="Q89" s="31">
        <v>110000000</v>
      </c>
      <c r="R89" s="31">
        <v>110000000</v>
      </c>
      <c r="S89" s="31">
        <v>0</v>
      </c>
      <c r="T89" s="31">
        <v>0</v>
      </c>
    </row>
    <row r="90" spans="1:20" ht="15" thickBot="1" x14ac:dyDescent="0.35">
      <c r="A90" s="30" t="s">
        <v>226</v>
      </c>
      <c r="B90" s="31">
        <v>7000000</v>
      </c>
      <c r="C90" s="31">
        <v>0</v>
      </c>
      <c r="D90" s="31">
        <v>0</v>
      </c>
      <c r="E90" s="31">
        <v>0</v>
      </c>
      <c r="F90" s="31">
        <v>0</v>
      </c>
      <c r="G90" s="31">
        <v>0</v>
      </c>
      <c r="H90" s="31">
        <v>1000000</v>
      </c>
      <c r="I90" s="31">
        <v>0</v>
      </c>
      <c r="J90" s="31">
        <v>46000000</v>
      </c>
      <c r="K90" s="31">
        <v>0</v>
      </c>
      <c r="L90" s="31">
        <v>46000000</v>
      </c>
      <c r="M90" s="31">
        <v>500000</v>
      </c>
      <c r="N90" s="31">
        <v>1500000</v>
      </c>
      <c r="O90" s="31">
        <v>0</v>
      </c>
      <c r="P90" s="31">
        <v>0</v>
      </c>
      <c r="Q90" s="31">
        <v>102000000</v>
      </c>
      <c r="R90" s="31">
        <v>102000000</v>
      </c>
      <c r="S90" s="31">
        <v>0</v>
      </c>
      <c r="T90" s="31">
        <v>0</v>
      </c>
    </row>
    <row r="91" spans="1:20" ht="15" thickBot="1" x14ac:dyDescent="0.35">
      <c r="A91" s="30" t="s">
        <v>227</v>
      </c>
      <c r="B91" s="31">
        <v>0</v>
      </c>
      <c r="C91" s="31">
        <v>0</v>
      </c>
      <c r="D91" s="31">
        <v>0</v>
      </c>
      <c r="E91" s="31">
        <v>500000</v>
      </c>
      <c r="F91" s="31">
        <v>0</v>
      </c>
      <c r="G91" s="31">
        <v>0</v>
      </c>
      <c r="H91" s="31">
        <v>1000000</v>
      </c>
      <c r="I91" s="31">
        <v>0</v>
      </c>
      <c r="J91" s="31">
        <v>46000000</v>
      </c>
      <c r="K91" s="31">
        <v>0</v>
      </c>
      <c r="L91" s="31">
        <v>46000000</v>
      </c>
      <c r="M91" s="31">
        <v>500000</v>
      </c>
      <c r="N91" s="31">
        <v>0</v>
      </c>
      <c r="O91" s="31">
        <v>0</v>
      </c>
      <c r="P91" s="31">
        <v>0</v>
      </c>
      <c r="Q91" s="31">
        <v>94000000</v>
      </c>
      <c r="R91" s="31">
        <v>94000000</v>
      </c>
      <c r="S91" s="31">
        <v>0</v>
      </c>
      <c r="T91" s="31">
        <v>0</v>
      </c>
    </row>
    <row r="92" spans="1:20" ht="15" thickBot="1" x14ac:dyDescent="0.35">
      <c r="A92" s="30" t="s">
        <v>228</v>
      </c>
      <c r="B92" s="31">
        <v>8500000</v>
      </c>
      <c r="C92" s="31">
        <v>500000</v>
      </c>
      <c r="D92" s="31">
        <v>0</v>
      </c>
      <c r="E92" s="31">
        <v>0</v>
      </c>
      <c r="F92" s="31">
        <v>1000000</v>
      </c>
      <c r="G92" s="31">
        <v>0</v>
      </c>
      <c r="H92" s="31">
        <v>1000000</v>
      </c>
      <c r="I92" s="31">
        <v>0</v>
      </c>
      <c r="J92" s="31">
        <v>46000000</v>
      </c>
      <c r="K92" s="31">
        <v>0</v>
      </c>
      <c r="L92" s="31">
        <v>46000000</v>
      </c>
      <c r="M92" s="31">
        <v>500000</v>
      </c>
      <c r="N92" s="31">
        <v>1500000</v>
      </c>
      <c r="O92" s="31">
        <v>0</v>
      </c>
      <c r="P92" s="31">
        <v>0</v>
      </c>
      <c r="Q92" s="31">
        <v>105000000</v>
      </c>
      <c r="R92" s="31">
        <v>105000000</v>
      </c>
      <c r="S92" s="31">
        <v>0</v>
      </c>
      <c r="T92" s="31">
        <v>0</v>
      </c>
    </row>
    <row r="93" spans="1:20" ht="15" thickBot="1" x14ac:dyDescent="0.35">
      <c r="A93" s="30" t="s">
        <v>229</v>
      </c>
      <c r="B93" s="31">
        <v>2000000</v>
      </c>
      <c r="C93" s="31">
        <v>0</v>
      </c>
      <c r="D93" s="31">
        <v>0</v>
      </c>
      <c r="E93" s="31">
        <v>0</v>
      </c>
      <c r="F93" s="31">
        <v>0</v>
      </c>
      <c r="G93" s="31">
        <v>0</v>
      </c>
      <c r="H93" s="31">
        <v>1000000</v>
      </c>
      <c r="I93" s="31">
        <v>0</v>
      </c>
      <c r="J93" s="31">
        <v>47000000</v>
      </c>
      <c r="K93" s="31">
        <v>0</v>
      </c>
      <c r="L93" s="31">
        <v>46000000</v>
      </c>
      <c r="M93" s="31">
        <v>500000</v>
      </c>
      <c r="N93" s="31">
        <v>1500000</v>
      </c>
      <c r="O93" s="31">
        <v>0</v>
      </c>
      <c r="P93" s="31">
        <v>0</v>
      </c>
      <c r="Q93" s="31">
        <v>98000000</v>
      </c>
      <c r="R93" s="31">
        <v>98000000</v>
      </c>
      <c r="S93" s="31">
        <v>0</v>
      </c>
      <c r="T93" s="31">
        <v>0</v>
      </c>
    </row>
    <row r="94" spans="1:20" ht="15" thickBot="1" x14ac:dyDescent="0.35"/>
    <row r="95" spans="1:20" ht="15" thickBot="1" x14ac:dyDescent="0.35">
      <c r="A95" s="32" t="s">
        <v>115</v>
      </c>
      <c r="B95" s="33">
        <v>215000000</v>
      </c>
    </row>
    <row r="96" spans="1:20" ht="15" thickBot="1" x14ac:dyDescent="0.35">
      <c r="A96" s="32" t="s">
        <v>122</v>
      </c>
      <c r="B96" s="33">
        <v>23250000</v>
      </c>
    </row>
    <row r="97" spans="1:2" ht="15" thickBot="1" x14ac:dyDescent="0.35">
      <c r="A97" s="32" t="s">
        <v>116</v>
      </c>
      <c r="B97" s="33">
        <v>2530000000</v>
      </c>
    </row>
    <row r="98" spans="1:2" ht="15" thickBot="1" x14ac:dyDescent="0.35">
      <c r="A98" s="32" t="s">
        <v>117</v>
      </c>
      <c r="B98" s="33">
        <v>2530000000</v>
      </c>
    </row>
    <row r="99" spans="1:2" ht="15" thickBot="1" x14ac:dyDescent="0.35">
      <c r="A99" s="32" t="s">
        <v>118</v>
      </c>
      <c r="B99" s="33">
        <v>0</v>
      </c>
    </row>
    <row r="100" spans="1:2" ht="15" thickBot="1" x14ac:dyDescent="0.35">
      <c r="A100" s="32" t="s">
        <v>119</v>
      </c>
      <c r="B100" s="33"/>
    </row>
    <row r="101" spans="1:2" ht="15" thickBot="1" x14ac:dyDescent="0.35">
      <c r="A101" s="32" t="s">
        <v>120</v>
      </c>
      <c r="B101" s="33"/>
    </row>
    <row r="102" spans="1:2" ht="15" thickBot="1" x14ac:dyDescent="0.35">
      <c r="A102" s="32" t="s">
        <v>121</v>
      </c>
      <c r="B102" s="33">
        <v>0</v>
      </c>
    </row>
    <row r="104" spans="1:2" x14ac:dyDescent="0.3">
      <c r="A104" s="34" t="s">
        <v>247</v>
      </c>
    </row>
    <row r="106" spans="1:2" x14ac:dyDescent="0.3">
      <c r="A106" s="35" t="s">
        <v>248</v>
      </c>
    </row>
    <row r="107" spans="1:2" x14ac:dyDescent="0.3">
      <c r="A107" s="35" t="s">
        <v>284</v>
      </c>
    </row>
  </sheetData>
  <hyperlinks>
    <hyperlink ref="A104" r:id="rId1" display="https://miau.my-x.hu/myx-free/coco/test/359677620240519080727.html" xr:uid="{93B97D51-19FC-4275-8241-CFAA0F59317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1FBF8-3C0E-4544-87F4-D7ED559E94D0}">
  <dimension ref="A1:T107"/>
  <sheetViews>
    <sheetView workbookViewId="0"/>
  </sheetViews>
  <sheetFormatPr baseColWidth="10" defaultColWidth="8.88671875" defaultRowHeight="14.4" x14ac:dyDescent="0.3"/>
  <cols>
    <col min="2" max="2" width="10.21875" bestFit="1" customWidth="1"/>
  </cols>
  <sheetData>
    <row r="1" spans="1:17" ht="18" x14ac:dyDescent="0.3">
      <c r="A1" s="27"/>
    </row>
    <row r="2" spans="1:17" x14ac:dyDescent="0.3">
      <c r="A2" s="4"/>
    </row>
    <row r="4" spans="1:17" x14ac:dyDescent="0.3">
      <c r="A4" s="37"/>
      <c r="B4" s="37"/>
      <c r="C4" s="37"/>
      <c r="D4" s="37"/>
      <c r="E4" s="37"/>
      <c r="F4" s="37"/>
      <c r="G4" s="37"/>
      <c r="H4" s="37"/>
      <c r="I4" s="37"/>
      <c r="J4" s="37"/>
      <c r="K4" s="37"/>
      <c r="L4" s="37"/>
      <c r="M4" s="37"/>
      <c r="N4" s="37"/>
      <c r="O4" s="37"/>
      <c r="P4" s="37"/>
      <c r="Q4" s="37">
        <f>C99</f>
        <v>1.4723994743083006E-2</v>
      </c>
    </row>
    <row r="5" spans="1:17" ht="18" x14ac:dyDescent="0.3">
      <c r="A5" s="38" t="s">
        <v>80</v>
      </c>
      <c r="B5" s="39">
        <v>5063340</v>
      </c>
      <c r="C5" s="38" t="s">
        <v>81</v>
      </c>
      <c r="D5" s="39">
        <v>20</v>
      </c>
      <c r="E5" s="38" t="s">
        <v>82</v>
      </c>
      <c r="F5" s="39">
        <v>15</v>
      </c>
      <c r="G5" s="38" t="s">
        <v>83</v>
      </c>
      <c r="H5" s="39">
        <v>20</v>
      </c>
      <c r="I5" s="38" t="s">
        <v>84</v>
      </c>
      <c r="J5" s="39">
        <v>0</v>
      </c>
      <c r="K5" s="38" t="s">
        <v>85</v>
      </c>
      <c r="L5" s="39" t="s">
        <v>193</v>
      </c>
      <c r="M5" s="37"/>
      <c r="N5" s="37"/>
      <c r="O5" s="37"/>
      <c r="P5" s="37"/>
      <c r="Q5" s="37">
        <f>R94</f>
        <v>0.46506010730679853</v>
      </c>
    </row>
    <row r="6" spans="1:17" ht="18.600000000000001" thickBot="1" x14ac:dyDescent="0.35">
      <c r="A6" s="40"/>
      <c r="B6" s="37">
        <f>CORREL(B8:B27,$Q$8:$Q$27)</f>
        <v>0.94945058734147858</v>
      </c>
      <c r="C6" s="37">
        <f t="shared" ref="C6:Q6" si="0">CORREL(C8:C27,$Q$8:$Q$27)</f>
        <v>0.78772192104429661</v>
      </c>
      <c r="D6" s="37">
        <f t="shared" si="0"/>
        <v>0.69885578700840967</v>
      </c>
      <c r="E6" s="37">
        <f t="shared" si="0"/>
        <v>0.62751210462053775</v>
      </c>
      <c r="F6" s="37">
        <f t="shared" si="0"/>
        <v>0.79329400359358548</v>
      </c>
      <c r="G6" s="37">
        <f t="shared" si="0"/>
        <v>0.87493306999885556</v>
      </c>
      <c r="H6" s="37">
        <f t="shared" si="0"/>
        <v>0.88755478845081648</v>
      </c>
      <c r="I6" s="37">
        <f t="shared" si="0"/>
        <v>0.9166836045706086</v>
      </c>
      <c r="J6" s="37">
        <f t="shared" si="0"/>
        <v>-0.33723196741071354</v>
      </c>
      <c r="K6" s="37">
        <f t="shared" si="0"/>
        <v>0.88534577414481697</v>
      </c>
      <c r="L6" s="37">
        <f t="shared" si="0"/>
        <v>-3.6680195919720091E-2</v>
      </c>
      <c r="M6" s="37">
        <f t="shared" si="0"/>
        <v>0.90657174530566542</v>
      </c>
      <c r="N6" s="37">
        <f t="shared" si="0"/>
        <v>0.91218507301946061</v>
      </c>
      <c r="O6" s="37">
        <f t="shared" si="0"/>
        <v>0.9065570799360283</v>
      </c>
      <c r="P6" s="37">
        <f t="shared" si="0"/>
        <v>0.10645197284462493</v>
      </c>
      <c r="Q6" s="37">
        <f t="shared" si="0"/>
        <v>1</v>
      </c>
    </row>
    <row r="7" spans="1:17" ht="15" thickBot="1" x14ac:dyDescent="0.35">
      <c r="A7" s="41" t="s">
        <v>86</v>
      </c>
      <c r="B7" s="41" t="s">
        <v>194</v>
      </c>
      <c r="C7" s="41" t="s">
        <v>195</v>
      </c>
      <c r="D7" s="41" t="s">
        <v>196</v>
      </c>
      <c r="E7" s="41" t="s">
        <v>197</v>
      </c>
      <c r="F7" s="41" t="s">
        <v>198</v>
      </c>
      <c r="G7" s="41" t="s">
        <v>199</v>
      </c>
      <c r="H7" s="41" t="s">
        <v>200</v>
      </c>
      <c r="I7" s="41" t="s">
        <v>201</v>
      </c>
      <c r="J7" s="41" t="s">
        <v>202</v>
      </c>
      <c r="K7" s="41" t="s">
        <v>203</v>
      </c>
      <c r="L7" s="41" t="s">
        <v>204</v>
      </c>
      <c r="M7" s="41" t="s">
        <v>205</v>
      </c>
      <c r="N7" s="41" t="s">
        <v>206</v>
      </c>
      <c r="O7" s="41" t="s">
        <v>207</v>
      </c>
      <c r="P7" s="41" t="s">
        <v>208</v>
      </c>
      <c r="Q7" s="41" t="s">
        <v>209</v>
      </c>
    </row>
    <row r="8" spans="1:17" ht="15" thickBot="1" x14ac:dyDescent="0.35">
      <c r="A8" s="30" t="s">
        <v>210</v>
      </c>
      <c r="B8" s="31">
        <v>20</v>
      </c>
      <c r="C8" s="31">
        <v>16</v>
      </c>
      <c r="D8" s="31">
        <v>16</v>
      </c>
      <c r="E8" s="31">
        <v>20</v>
      </c>
      <c r="F8" s="31">
        <v>19</v>
      </c>
      <c r="G8" s="31">
        <v>16</v>
      </c>
      <c r="H8" s="31">
        <v>18</v>
      </c>
      <c r="I8" s="31">
        <v>20</v>
      </c>
      <c r="J8" s="31">
        <v>14</v>
      </c>
      <c r="K8" s="31">
        <v>18</v>
      </c>
      <c r="L8" s="31">
        <v>3</v>
      </c>
      <c r="M8" s="31">
        <v>17</v>
      </c>
      <c r="N8" s="31">
        <v>19</v>
      </c>
      <c r="O8" s="31">
        <v>20</v>
      </c>
      <c r="P8" s="31">
        <v>19</v>
      </c>
      <c r="Q8" s="31">
        <v>200000000</v>
      </c>
    </row>
    <row r="9" spans="1:17" ht="15" thickBot="1" x14ac:dyDescent="0.35">
      <c r="A9" s="30" t="s">
        <v>211</v>
      </c>
      <c r="B9" s="31">
        <v>16</v>
      </c>
      <c r="C9" s="31">
        <v>13</v>
      </c>
      <c r="D9" s="31">
        <v>8</v>
      </c>
      <c r="E9" s="31">
        <v>16</v>
      </c>
      <c r="F9" s="31">
        <v>16</v>
      </c>
      <c r="G9" s="31">
        <v>10</v>
      </c>
      <c r="H9" s="31">
        <v>13</v>
      </c>
      <c r="I9" s="31">
        <v>17</v>
      </c>
      <c r="J9" s="31">
        <v>9</v>
      </c>
      <c r="K9" s="31">
        <v>9</v>
      </c>
      <c r="L9" s="31">
        <v>1</v>
      </c>
      <c r="M9" s="31">
        <v>15</v>
      </c>
      <c r="N9" s="31">
        <v>17</v>
      </c>
      <c r="O9" s="31">
        <v>15</v>
      </c>
      <c r="P9" s="31">
        <v>1</v>
      </c>
      <c r="Q9" s="31">
        <v>150000000</v>
      </c>
    </row>
    <row r="10" spans="1:17" ht="15" thickBot="1" x14ac:dyDescent="0.35">
      <c r="A10" s="30" t="s">
        <v>212</v>
      </c>
      <c r="B10" s="31">
        <v>19</v>
      </c>
      <c r="C10" s="31">
        <v>20</v>
      </c>
      <c r="D10" s="31">
        <v>19</v>
      </c>
      <c r="E10" s="31">
        <v>19</v>
      </c>
      <c r="F10" s="31">
        <v>18</v>
      </c>
      <c r="G10" s="31">
        <v>19</v>
      </c>
      <c r="H10" s="31">
        <v>20</v>
      </c>
      <c r="I10" s="31">
        <v>19</v>
      </c>
      <c r="J10" s="31">
        <v>1</v>
      </c>
      <c r="K10" s="31">
        <v>20</v>
      </c>
      <c r="L10" s="31">
        <v>3</v>
      </c>
      <c r="M10" s="31">
        <v>20</v>
      </c>
      <c r="N10" s="31">
        <v>19</v>
      </c>
      <c r="O10" s="31">
        <v>18</v>
      </c>
      <c r="P10" s="31">
        <v>9</v>
      </c>
      <c r="Q10" s="31">
        <v>180000000</v>
      </c>
    </row>
    <row r="11" spans="1:17" ht="15" thickBot="1" x14ac:dyDescent="0.35">
      <c r="A11" s="30" t="s">
        <v>213</v>
      </c>
      <c r="B11" s="31">
        <v>12</v>
      </c>
      <c r="C11" s="31">
        <v>9</v>
      </c>
      <c r="D11" s="31">
        <v>12</v>
      </c>
      <c r="E11" s="31">
        <v>1</v>
      </c>
      <c r="F11" s="31">
        <v>12</v>
      </c>
      <c r="G11" s="31">
        <v>3</v>
      </c>
      <c r="H11" s="31">
        <v>7</v>
      </c>
      <c r="I11" s="31">
        <v>11</v>
      </c>
      <c r="J11" s="31">
        <v>7</v>
      </c>
      <c r="K11" s="31">
        <v>3</v>
      </c>
      <c r="L11" s="31">
        <v>3</v>
      </c>
      <c r="M11" s="31">
        <v>11</v>
      </c>
      <c r="N11" s="31">
        <v>12</v>
      </c>
      <c r="O11" s="31">
        <v>9</v>
      </c>
      <c r="P11" s="31">
        <v>17</v>
      </c>
      <c r="Q11" s="31">
        <v>120000000</v>
      </c>
    </row>
    <row r="12" spans="1:17" ht="15" thickBot="1" x14ac:dyDescent="0.35">
      <c r="A12" s="30" t="s">
        <v>214</v>
      </c>
      <c r="B12" s="31">
        <v>13</v>
      </c>
      <c r="C12" s="31">
        <v>15</v>
      </c>
      <c r="D12" s="31">
        <v>14</v>
      </c>
      <c r="E12" s="31">
        <v>14</v>
      </c>
      <c r="F12" s="31">
        <v>15</v>
      </c>
      <c r="G12" s="31">
        <v>10</v>
      </c>
      <c r="H12" s="31">
        <v>15</v>
      </c>
      <c r="I12" s="31">
        <v>13</v>
      </c>
      <c r="J12" s="31">
        <v>17</v>
      </c>
      <c r="K12" s="31">
        <v>14</v>
      </c>
      <c r="L12" s="31">
        <v>3</v>
      </c>
      <c r="M12" s="31">
        <v>14</v>
      </c>
      <c r="N12" s="31">
        <v>13</v>
      </c>
      <c r="O12" s="31">
        <v>13</v>
      </c>
      <c r="P12" s="31">
        <v>15</v>
      </c>
      <c r="Q12" s="31">
        <v>130000000</v>
      </c>
    </row>
    <row r="13" spans="1:17" ht="15" thickBot="1" x14ac:dyDescent="0.35">
      <c r="A13" s="30" t="s">
        <v>215</v>
      </c>
      <c r="B13" s="31">
        <v>9</v>
      </c>
      <c r="C13" s="31">
        <v>4</v>
      </c>
      <c r="D13" s="31">
        <v>2</v>
      </c>
      <c r="E13" s="31">
        <v>9</v>
      </c>
      <c r="F13" s="31">
        <v>14</v>
      </c>
      <c r="G13" s="31">
        <v>1</v>
      </c>
      <c r="H13" s="31">
        <v>2</v>
      </c>
      <c r="I13" s="31">
        <v>7</v>
      </c>
      <c r="J13" s="31">
        <v>18</v>
      </c>
      <c r="K13" s="31">
        <v>3</v>
      </c>
      <c r="L13" s="31">
        <v>1</v>
      </c>
      <c r="M13" s="31">
        <v>8</v>
      </c>
      <c r="N13" s="31">
        <v>10</v>
      </c>
      <c r="O13" s="31">
        <v>12</v>
      </c>
      <c r="P13" s="31">
        <v>4</v>
      </c>
      <c r="Q13" s="31">
        <v>110000000</v>
      </c>
    </row>
    <row r="14" spans="1:17" ht="15" thickBot="1" x14ac:dyDescent="0.35">
      <c r="A14" s="30" t="s">
        <v>216</v>
      </c>
      <c r="B14" s="31">
        <v>7</v>
      </c>
      <c r="C14" s="31">
        <v>1</v>
      </c>
      <c r="D14" s="31">
        <v>1</v>
      </c>
      <c r="E14" s="31">
        <v>12</v>
      </c>
      <c r="F14" s="31">
        <v>10</v>
      </c>
      <c r="G14" s="31">
        <v>3</v>
      </c>
      <c r="H14" s="31">
        <v>4</v>
      </c>
      <c r="I14" s="31">
        <v>9</v>
      </c>
      <c r="J14" s="31">
        <v>19</v>
      </c>
      <c r="K14" s="31">
        <v>9</v>
      </c>
      <c r="L14" s="31">
        <v>3</v>
      </c>
      <c r="M14" s="31">
        <v>4</v>
      </c>
      <c r="N14" s="31">
        <v>4</v>
      </c>
      <c r="O14" s="31">
        <v>8</v>
      </c>
      <c r="P14" s="31">
        <v>3</v>
      </c>
      <c r="Q14" s="31">
        <v>105000000</v>
      </c>
    </row>
    <row r="15" spans="1:17" ht="15" thickBot="1" x14ac:dyDescent="0.35">
      <c r="A15" s="30" t="s">
        <v>217</v>
      </c>
      <c r="B15" s="31">
        <v>4</v>
      </c>
      <c r="C15" s="31">
        <v>2</v>
      </c>
      <c r="D15" s="31">
        <v>3</v>
      </c>
      <c r="E15" s="31">
        <v>4</v>
      </c>
      <c r="F15" s="31">
        <v>8</v>
      </c>
      <c r="G15" s="31">
        <v>1</v>
      </c>
      <c r="H15" s="31">
        <v>1</v>
      </c>
      <c r="I15" s="31">
        <v>4</v>
      </c>
      <c r="J15" s="31">
        <v>15</v>
      </c>
      <c r="K15" s="31">
        <v>1</v>
      </c>
      <c r="L15" s="31">
        <v>3</v>
      </c>
      <c r="M15" s="31">
        <v>2</v>
      </c>
      <c r="N15" s="31">
        <v>1</v>
      </c>
      <c r="O15" s="31">
        <v>1</v>
      </c>
      <c r="P15" s="31">
        <v>20</v>
      </c>
      <c r="Q15" s="31">
        <v>98000000</v>
      </c>
    </row>
    <row r="16" spans="1:17" ht="15" thickBot="1" x14ac:dyDescent="0.35">
      <c r="A16" s="30" t="s">
        <v>218</v>
      </c>
      <c r="B16" s="31">
        <v>15</v>
      </c>
      <c r="C16" s="31">
        <v>7</v>
      </c>
      <c r="D16" s="31">
        <v>5</v>
      </c>
      <c r="E16" s="31">
        <v>17</v>
      </c>
      <c r="F16" s="31">
        <v>19</v>
      </c>
      <c r="G16" s="31">
        <v>16</v>
      </c>
      <c r="H16" s="31">
        <v>16</v>
      </c>
      <c r="I16" s="31">
        <v>15</v>
      </c>
      <c r="J16" s="31">
        <v>20</v>
      </c>
      <c r="K16" s="31">
        <v>14</v>
      </c>
      <c r="L16" s="31">
        <v>3</v>
      </c>
      <c r="M16" s="31">
        <v>11</v>
      </c>
      <c r="N16" s="31">
        <v>16</v>
      </c>
      <c r="O16" s="31">
        <v>19</v>
      </c>
      <c r="P16" s="31">
        <v>7</v>
      </c>
      <c r="Q16" s="31">
        <v>145000000</v>
      </c>
    </row>
    <row r="17" spans="1:17" ht="15" thickBot="1" x14ac:dyDescent="0.35">
      <c r="A17" s="30" t="s">
        <v>219</v>
      </c>
      <c r="B17" s="31">
        <v>11</v>
      </c>
      <c r="C17" s="31">
        <v>11</v>
      </c>
      <c r="D17" s="31">
        <v>10</v>
      </c>
      <c r="E17" s="31">
        <v>9</v>
      </c>
      <c r="F17" s="31">
        <v>6</v>
      </c>
      <c r="G17" s="31">
        <v>10</v>
      </c>
      <c r="H17" s="31">
        <v>10</v>
      </c>
      <c r="I17" s="31">
        <v>12</v>
      </c>
      <c r="J17" s="31">
        <v>13</v>
      </c>
      <c r="K17" s="31">
        <v>9</v>
      </c>
      <c r="L17" s="31">
        <v>3</v>
      </c>
      <c r="M17" s="31">
        <v>8</v>
      </c>
      <c r="N17" s="31">
        <v>8</v>
      </c>
      <c r="O17" s="31">
        <v>5</v>
      </c>
      <c r="P17" s="31">
        <v>15</v>
      </c>
      <c r="Q17" s="31">
        <v>115000000</v>
      </c>
    </row>
    <row r="18" spans="1:17" ht="15" thickBot="1" x14ac:dyDescent="0.35">
      <c r="A18" s="30" t="s">
        <v>220</v>
      </c>
      <c r="B18" s="31">
        <v>18</v>
      </c>
      <c r="C18" s="31">
        <v>19</v>
      </c>
      <c r="D18" s="31">
        <v>19</v>
      </c>
      <c r="E18" s="31">
        <v>18</v>
      </c>
      <c r="F18" s="31">
        <v>16</v>
      </c>
      <c r="G18" s="31">
        <v>19</v>
      </c>
      <c r="H18" s="31">
        <v>19</v>
      </c>
      <c r="I18" s="31">
        <v>17</v>
      </c>
      <c r="J18" s="31">
        <v>2</v>
      </c>
      <c r="K18" s="31">
        <v>18</v>
      </c>
      <c r="L18" s="31">
        <v>3</v>
      </c>
      <c r="M18" s="31">
        <v>19</v>
      </c>
      <c r="N18" s="31">
        <v>17</v>
      </c>
      <c r="O18" s="31">
        <v>17</v>
      </c>
      <c r="P18" s="31">
        <v>18</v>
      </c>
      <c r="Q18" s="31">
        <v>175000000</v>
      </c>
    </row>
    <row r="19" spans="1:17" ht="15" thickBot="1" x14ac:dyDescent="0.35">
      <c r="A19" s="30" t="s">
        <v>221</v>
      </c>
      <c r="B19" s="31">
        <v>17</v>
      </c>
      <c r="C19" s="31">
        <v>16</v>
      </c>
      <c r="D19" s="31">
        <v>18</v>
      </c>
      <c r="E19" s="31">
        <v>6</v>
      </c>
      <c r="F19" s="31">
        <v>12</v>
      </c>
      <c r="G19" s="31">
        <v>16</v>
      </c>
      <c r="H19" s="31">
        <v>17</v>
      </c>
      <c r="I19" s="31">
        <v>13</v>
      </c>
      <c r="J19" s="31">
        <v>4</v>
      </c>
      <c r="K19" s="31">
        <v>14</v>
      </c>
      <c r="L19" s="31">
        <v>3</v>
      </c>
      <c r="M19" s="31">
        <v>17</v>
      </c>
      <c r="N19" s="31">
        <v>15</v>
      </c>
      <c r="O19" s="31">
        <v>16</v>
      </c>
      <c r="P19" s="31">
        <v>8</v>
      </c>
      <c r="Q19" s="31">
        <v>165000000</v>
      </c>
    </row>
    <row r="20" spans="1:17" ht="15" thickBot="1" x14ac:dyDescent="0.35">
      <c r="A20" s="30" t="s">
        <v>222</v>
      </c>
      <c r="B20" s="31">
        <v>14</v>
      </c>
      <c r="C20" s="31">
        <v>18</v>
      </c>
      <c r="D20" s="31">
        <v>17</v>
      </c>
      <c r="E20" s="31">
        <v>9</v>
      </c>
      <c r="F20" s="31">
        <v>8</v>
      </c>
      <c r="G20" s="31">
        <v>10</v>
      </c>
      <c r="H20" s="31">
        <v>14</v>
      </c>
      <c r="I20" s="31">
        <v>15</v>
      </c>
      <c r="J20" s="31">
        <v>3</v>
      </c>
      <c r="K20" s="31">
        <v>14</v>
      </c>
      <c r="L20" s="31">
        <v>3</v>
      </c>
      <c r="M20" s="31">
        <v>15</v>
      </c>
      <c r="N20" s="31">
        <v>13</v>
      </c>
      <c r="O20" s="31">
        <v>14</v>
      </c>
      <c r="P20" s="31">
        <v>1</v>
      </c>
      <c r="Q20" s="31">
        <v>140000000</v>
      </c>
    </row>
    <row r="21" spans="1:17" ht="15" thickBot="1" x14ac:dyDescent="0.35">
      <c r="A21" s="30" t="s">
        <v>223</v>
      </c>
      <c r="B21" s="31">
        <v>1</v>
      </c>
      <c r="C21" s="31">
        <v>3</v>
      </c>
      <c r="D21" s="31">
        <v>3</v>
      </c>
      <c r="E21" s="31">
        <v>8</v>
      </c>
      <c r="F21" s="31">
        <v>2</v>
      </c>
      <c r="G21" s="31">
        <v>3</v>
      </c>
      <c r="H21" s="31">
        <v>3</v>
      </c>
      <c r="I21" s="31">
        <v>1</v>
      </c>
      <c r="J21" s="31">
        <v>11</v>
      </c>
      <c r="K21" s="31">
        <v>1</v>
      </c>
      <c r="L21" s="31">
        <v>3</v>
      </c>
      <c r="M21" s="31">
        <v>1</v>
      </c>
      <c r="N21" s="31">
        <v>1</v>
      </c>
      <c r="O21" s="31">
        <v>2</v>
      </c>
      <c r="P21" s="31">
        <v>14</v>
      </c>
      <c r="Q21" s="31">
        <v>92000000</v>
      </c>
    </row>
    <row r="22" spans="1:17" ht="15" thickBot="1" x14ac:dyDescent="0.35">
      <c r="A22" s="30" t="s">
        <v>224</v>
      </c>
      <c r="B22" s="31">
        <v>3</v>
      </c>
      <c r="C22" s="31">
        <v>4</v>
      </c>
      <c r="D22" s="31">
        <v>6</v>
      </c>
      <c r="E22" s="31">
        <v>15</v>
      </c>
      <c r="F22" s="31">
        <v>4</v>
      </c>
      <c r="G22" s="31">
        <v>3</v>
      </c>
      <c r="H22" s="31">
        <v>4</v>
      </c>
      <c r="I22" s="31">
        <v>2</v>
      </c>
      <c r="J22" s="31">
        <v>12</v>
      </c>
      <c r="K22" s="31">
        <v>3</v>
      </c>
      <c r="L22" s="31">
        <v>3</v>
      </c>
      <c r="M22" s="31">
        <v>2</v>
      </c>
      <c r="N22" s="31">
        <v>4</v>
      </c>
      <c r="O22" s="31">
        <v>3</v>
      </c>
      <c r="P22" s="31">
        <v>12</v>
      </c>
      <c r="Q22" s="31">
        <v>96000000</v>
      </c>
    </row>
    <row r="23" spans="1:17" ht="15" thickBot="1" x14ac:dyDescent="0.35">
      <c r="A23" s="30" t="s">
        <v>225</v>
      </c>
      <c r="B23" s="31">
        <v>9</v>
      </c>
      <c r="C23" s="31">
        <v>13</v>
      </c>
      <c r="D23" s="31">
        <v>14</v>
      </c>
      <c r="E23" s="31">
        <v>1</v>
      </c>
      <c r="F23" s="31">
        <v>1</v>
      </c>
      <c r="G23" s="31">
        <v>10</v>
      </c>
      <c r="H23" s="31">
        <v>7</v>
      </c>
      <c r="I23" s="31">
        <v>7</v>
      </c>
      <c r="J23" s="31">
        <v>6</v>
      </c>
      <c r="K23" s="31">
        <v>9</v>
      </c>
      <c r="L23" s="31">
        <v>3</v>
      </c>
      <c r="M23" s="31">
        <v>7</v>
      </c>
      <c r="N23" s="31">
        <v>8</v>
      </c>
      <c r="O23" s="31">
        <v>9</v>
      </c>
      <c r="P23" s="31">
        <v>9</v>
      </c>
      <c r="Q23" s="31">
        <v>110000000</v>
      </c>
    </row>
    <row r="24" spans="1:17" ht="15" thickBot="1" x14ac:dyDescent="0.35">
      <c r="A24" s="30" t="s">
        <v>226</v>
      </c>
      <c r="B24" s="31">
        <v>6</v>
      </c>
      <c r="C24" s="31">
        <v>7</v>
      </c>
      <c r="D24" s="31">
        <v>10</v>
      </c>
      <c r="E24" s="31">
        <v>6</v>
      </c>
      <c r="F24" s="31">
        <v>6</v>
      </c>
      <c r="G24" s="31">
        <v>3</v>
      </c>
      <c r="H24" s="31">
        <v>10</v>
      </c>
      <c r="I24" s="31">
        <v>4</v>
      </c>
      <c r="J24" s="31">
        <v>10</v>
      </c>
      <c r="K24" s="31">
        <v>3</v>
      </c>
      <c r="L24" s="31">
        <v>3</v>
      </c>
      <c r="M24" s="31">
        <v>8</v>
      </c>
      <c r="N24" s="31">
        <v>6</v>
      </c>
      <c r="O24" s="31">
        <v>5</v>
      </c>
      <c r="P24" s="31">
        <v>6</v>
      </c>
      <c r="Q24" s="31">
        <v>102000000</v>
      </c>
    </row>
    <row r="25" spans="1:17" ht="15" thickBot="1" x14ac:dyDescent="0.35">
      <c r="A25" s="30" t="s">
        <v>227</v>
      </c>
      <c r="B25" s="31">
        <v>2</v>
      </c>
      <c r="C25" s="31">
        <v>9</v>
      </c>
      <c r="D25" s="31">
        <v>8</v>
      </c>
      <c r="E25" s="31">
        <v>12</v>
      </c>
      <c r="F25" s="31">
        <v>2</v>
      </c>
      <c r="G25" s="31">
        <v>3</v>
      </c>
      <c r="H25" s="31">
        <v>7</v>
      </c>
      <c r="I25" s="31">
        <v>2</v>
      </c>
      <c r="J25" s="31">
        <v>16</v>
      </c>
      <c r="K25" s="31">
        <v>3</v>
      </c>
      <c r="L25" s="31">
        <v>3</v>
      </c>
      <c r="M25" s="31">
        <v>4</v>
      </c>
      <c r="N25" s="31">
        <v>1</v>
      </c>
      <c r="O25" s="31">
        <v>3</v>
      </c>
      <c r="P25" s="31">
        <v>11</v>
      </c>
      <c r="Q25" s="31">
        <v>94000000</v>
      </c>
    </row>
    <row r="26" spans="1:17" ht="15" thickBot="1" x14ac:dyDescent="0.35">
      <c r="A26" s="30" t="s">
        <v>228</v>
      </c>
      <c r="B26" s="31">
        <v>7</v>
      </c>
      <c r="C26" s="31">
        <v>11</v>
      </c>
      <c r="D26" s="31">
        <v>13</v>
      </c>
      <c r="E26" s="31">
        <v>4</v>
      </c>
      <c r="F26" s="31">
        <v>10</v>
      </c>
      <c r="G26" s="31">
        <v>10</v>
      </c>
      <c r="H26" s="31">
        <v>10</v>
      </c>
      <c r="I26" s="31">
        <v>9</v>
      </c>
      <c r="J26" s="31">
        <v>8</v>
      </c>
      <c r="K26" s="31">
        <v>9</v>
      </c>
      <c r="L26" s="31">
        <v>3</v>
      </c>
      <c r="M26" s="31">
        <v>11</v>
      </c>
      <c r="N26" s="31">
        <v>10</v>
      </c>
      <c r="O26" s="31">
        <v>9</v>
      </c>
      <c r="P26" s="31">
        <v>12</v>
      </c>
      <c r="Q26" s="31">
        <v>105000000</v>
      </c>
    </row>
    <row r="27" spans="1:17" ht="15" thickBot="1" x14ac:dyDescent="0.35">
      <c r="A27" s="30" t="s">
        <v>229</v>
      </c>
      <c r="B27" s="31">
        <v>4</v>
      </c>
      <c r="C27" s="31">
        <v>4</v>
      </c>
      <c r="D27" s="31">
        <v>6</v>
      </c>
      <c r="E27" s="31">
        <v>3</v>
      </c>
      <c r="F27" s="31">
        <v>4</v>
      </c>
      <c r="G27" s="31">
        <v>3</v>
      </c>
      <c r="H27" s="31">
        <v>4</v>
      </c>
      <c r="I27" s="31">
        <v>4</v>
      </c>
      <c r="J27" s="31">
        <v>5</v>
      </c>
      <c r="K27" s="31">
        <v>3</v>
      </c>
      <c r="L27" s="31">
        <v>3</v>
      </c>
      <c r="M27" s="31">
        <v>4</v>
      </c>
      <c r="N27" s="31">
        <v>6</v>
      </c>
      <c r="O27" s="31">
        <v>5</v>
      </c>
      <c r="P27" s="31">
        <v>5</v>
      </c>
      <c r="Q27" s="31">
        <v>98000000</v>
      </c>
    </row>
    <row r="28" spans="1:17" ht="18.600000000000001" thickBot="1" x14ac:dyDescent="0.35">
      <c r="A28" s="27"/>
    </row>
    <row r="29" spans="1:17" ht="15" thickBot="1" x14ac:dyDescent="0.35">
      <c r="A29" s="30" t="s">
        <v>87</v>
      </c>
      <c r="B29" s="30" t="s">
        <v>194</v>
      </c>
      <c r="C29" s="30" t="s">
        <v>195</v>
      </c>
      <c r="D29" s="30" t="s">
        <v>196</v>
      </c>
      <c r="E29" s="30" t="s">
        <v>197</v>
      </c>
      <c r="F29" s="30" t="s">
        <v>198</v>
      </c>
      <c r="G29" s="30" t="s">
        <v>199</v>
      </c>
      <c r="H29" s="30" t="s">
        <v>200</v>
      </c>
      <c r="I29" s="30" t="s">
        <v>201</v>
      </c>
      <c r="J29" s="30" t="s">
        <v>202</v>
      </c>
      <c r="K29" s="30" t="s">
        <v>203</v>
      </c>
      <c r="L29" s="30" t="s">
        <v>204</v>
      </c>
      <c r="M29" s="30" t="s">
        <v>205</v>
      </c>
      <c r="N29" s="30" t="s">
        <v>206</v>
      </c>
      <c r="O29" s="30" t="s">
        <v>207</v>
      </c>
      <c r="P29" s="30" t="s">
        <v>208</v>
      </c>
    </row>
    <row r="30" spans="1:17" ht="20.399999999999999" thickBot="1" x14ac:dyDescent="0.35">
      <c r="A30" s="30" t="s">
        <v>88</v>
      </c>
      <c r="B30" s="31" t="s">
        <v>89</v>
      </c>
      <c r="C30" s="31" t="s">
        <v>230</v>
      </c>
      <c r="D30" s="31" t="s">
        <v>231</v>
      </c>
      <c r="E30" s="31" t="s">
        <v>232</v>
      </c>
      <c r="F30" s="31" t="s">
        <v>89</v>
      </c>
      <c r="G30" s="31" t="s">
        <v>89</v>
      </c>
      <c r="H30" s="31" t="s">
        <v>233</v>
      </c>
      <c r="I30" s="31" t="s">
        <v>89</v>
      </c>
      <c r="J30" s="31" t="s">
        <v>234</v>
      </c>
      <c r="K30" s="31" t="s">
        <v>89</v>
      </c>
      <c r="L30" s="31" t="s">
        <v>235</v>
      </c>
      <c r="M30" s="31" t="s">
        <v>89</v>
      </c>
      <c r="N30" s="31" t="s">
        <v>89</v>
      </c>
      <c r="O30" s="31" t="s">
        <v>89</v>
      </c>
      <c r="P30" s="31" t="s">
        <v>236</v>
      </c>
    </row>
    <row r="31" spans="1:17" ht="20.399999999999999" thickBot="1" x14ac:dyDescent="0.35">
      <c r="A31" s="30" t="s">
        <v>90</v>
      </c>
      <c r="B31" s="31" t="s">
        <v>89</v>
      </c>
      <c r="C31" s="31" t="s">
        <v>237</v>
      </c>
      <c r="D31" s="31" t="s">
        <v>231</v>
      </c>
      <c r="E31" s="31" t="s">
        <v>238</v>
      </c>
      <c r="F31" s="31" t="s">
        <v>89</v>
      </c>
      <c r="G31" s="31" t="s">
        <v>89</v>
      </c>
      <c r="H31" s="31" t="s">
        <v>239</v>
      </c>
      <c r="I31" s="31" t="s">
        <v>89</v>
      </c>
      <c r="J31" s="31" t="s">
        <v>240</v>
      </c>
      <c r="K31" s="31" t="s">
        <v>89</v>
      </c>
      <c r="L31" s="31" t="s">
        <v>241</v>
      </c>
      <c r="M31" s="31" t="s">
        <v>89</v>
      </c>
      <c r="N31" s="31" t="s">
        <v>89</v>
      </c>
      <c r="O31" s="31" t="s">
        <v>89</v>
      </c>
      <c r="P31" s="31" t="s">
        <v>242</v>
      </c>
    </row>
    <row r="32" spans="1:17" ht="20.399999999999999" thickBot="1" x14ac:dyDescent="0.35">
      <c r="A32" s="30" t="s">
        <v>91</v>
      </c>
      <c r="B32" s="31" t="s">
        <v>89</v>
      </c>
      <c r="C32" s="31" t="s">
        <v>237</v>
      </c>
      <c r="D32" s="31" t="s">
        <v>231</v>
      </c>
      <c r="E32" s="31" t="s">
        <v>238</v>
      </c>
      <c r="F32" s="31" t="s">
        <v>89</v>
      </c>
      <c r="G32" s="31" t="s">
        <v>89</v>
      </c>
      <c r="H32" s="31" t="s">
        <v>239</v>
      </c>
      <c r="I32" s="31" t="s">
        <v>89</v>
      </c>
      <c r="J32" s="31" t="s">
        <v>243</v>
      </c>
      <c r="K32" s="31" t="s">
        <v>89</v>
      </c>
      <c r="L32" s="31" t="s">
        <v>241</v>
      </c>
      <c r="M32" s="31" t="s">
        <v>89</v>
      </c>
      <c r="N32" s="31" t="s">
        <v>89</v>
      </c>
      <c r="O32" s="31" t="s">
        <v>89</v>
      </c>
      <c r="P32" s="31" t="s">
        <v>242</v>
      </c>
    </row>
    <row r="33" spans="1:16" ht="20.399999999999999" thickBot="1" x14ac:dyDescent="0.35">
      <c r="A33" s="30" t="s">
        <v>92</v>
      </c>
      <c r="B33" s="31" t="s">
        <v>89</v>
      </c>
      <c r="C33" s="31" t="s">
        <v>237</v>
      </c>
      <c r="D33" s="31" t="s">
        <v>231</v>
      </c>
      <c r="E33" s="31" t="s">
        <v>238</v>
      </c>
      <c r="F33" s="31" t="s">
        <v>89</v>
      </c>
      <c r="G33" s="31" t="s">
        <v>89</v>
      </c>
      <c r="H33" s="31" t="s">
        <v>239</v>
      </c>
      <c r="I33" s="31" t="s">
        <v>89</v>
      </c>
      <c r="J33" s="31" t="s">
        <v>243</v>
      </c>
      <c r="K33" s="31" t="s">
        <v>89</v>
      </c>
      <c r="L33" s="31" t="s">
        <v>89</v>
      </c>
      <c r="M33" s="31" t="s">
        <v>89</v>
      </c>
      <c r="N33" s="31" t="s">
        <v>89</v>
      </c>
      <c r="O33" s="31" t="s">
        <v>89</v>
      </c>
      <c r="P33" s="31" t="s">
        <v>242</v>
      </c>
    </row>
    <row r="34" spans="1:16" ht="20.399999999999999" thickBot="1" x14ac:dyDescent="0.35">
      <c r="A34" s="30" t="s">
        <v>93</v>
      </c>
      <c r="B34" s="31" t="s">
        <v>89</v>
      </c>
      <c r="C34" s="31" t="s">
        <v>237</v>
      </c>
      <c r="D34" s="31" t="s">
        <v>231</v>
      </c>
      <c r="E34" s="31" t="s">
        <v>238</v>
      </c>
      <c r="F34" s="31" t="s">
        <v>89</v>
      </c>
      <c r="G34" s="31" t="s">
        <v>89</v>
      </c>
      <c r="H34" s="31" t="s">
        <v>239</v>
      </c>
      <c r="I34" s="31" t="s">
        <v>89</v>
      </c>
      <c r="J34" s="31" t="s">
        <v>244</v>
      </c>
      <c r="K34" s="31" t="s">
        <v>89</v>
      </c>
      <c r="L34" s="31" t="s">
        <v>89</v>
      </c>
      <c r="M34" s="31" t="s">
        <v>89</v>
      </c>
      <c r="N34" s="31" t="s">
        <v>89</v>
      </c>
      <c r="O34" s="31" t="s">
        <v>89</v>
      </c>
      <c r="P34" s="31" t="s">
        <v>242</v>
      </c>
    </row>
    <row r="35" spans="1:16" ht="20.399999999999999" thickBot="1" x14ac:dyDescent="0.35">
      <c r="A35" s="30" t="s">
        <v>94</v>
      </c>
      <c r="B35" s="31" t="s">
        <v>89</v>
      </c>
      <c r="C35" s="31" t="s">
        <v>237</v>
      </c>
      <c r="D35" s="31" t="s">
        <v>245</v>
      </c>
      <c r="E35" s="31" t="s">
        <v>238</v>
      </c>
      <c r="F35" s="31" t="s">
        <v>89</v>
      </c>
      <c r="G35" s="31" t="s">
        <v>89</v>
      </c>
      <c r="H35" s="31" t="s">
        <v>239</v>
      </c>
      <c r="I35" s="31" t="s">
        <v>89</v>
      </c>
      <c r="J35" s="31" t="s">
        <v>244</v>
      </c>
      <c r="K35" s="31" t="s">
        <v>89</v>
      </c>
      <c r="L35" s="31" t="s">
        <v>89</v>
      </c>
      <c r="M35" s="31" t="s">
        <v>89</v>
      </c>
      <c r="N35" s="31" t="s">
        <v>89</v>
      </c>
      <c r="O35" s="31" t="s">
        <v>89</v>
      </c>
      <c r="P35" s="31" t="s">
        <v>242</v>
      </c>
    </row>
    <row r="36" spans="1:16" ht="20.399999999999999" thickBot="1" x14ac:dyDescent="0.35">
      <c r="A36" s="30" t="s">
        <v>95</v>
      </c>
      <c r="B36" s="31" t="s">
        <v>89</v>
      </c>
      <c r="C36" s="31" t="s">
        <v>237</v>
      </c>
      <c r="D36" s="31" t="s">
        <v>245</v>
      </c>
      <c r="E36" s="31" t="s">
        <v>89</v>
      </c>
      <c r="F36" s="31" t="s">
        <v>89</v>
      </c>
      <c r="G36" s="31" t="s">
        <v>89</v>
      </c>
      <c r="H36" s="31" t="s">
        <v>239</v>
      </c>
      <c r="I36" s="31" t="s">
        <v>89</v>
      </c>
      <c r="J36" s="31" t="s">
        <v>244</v>
      </c>
      <c r="K36" s="31" t="s">
        <v>89</v>
      </c>
      <c r="L36" s="31" t="s">
        <v>89</v>
      </c>
      <c r="M36" s="31" t="s">
        <v>89</v>
      </c>
      <c r="N36" s="31" t="s">
        <v>89</v>
      </c>
      <c r="O36" s="31" t="s">
        <v>89</v>
      </c>
      <c r="P36" s="31" t="s">
        <v>242</v>
      </c>
    </row>
    <row r="37" spans="1:16" ht="20.399999999999999" thickBot="1" x14ac:dyDescent="0.35">
      <c r="A37" s="30" t="s">
        <v>96</v>
      </c>
      <c r="B37" s="31" t="s">
        <v>89</v>
      </c>
      <c r="C37" s="31" t="s">
        <v>237</v>
      </c>
      <c r="D37" s="31" t="s">
        <v>245</v>
      </c>
      <c r="E37" s="31" t="s">
        <v>89</v>
      </c>
      <c r="F37" s="31" t="s">
        <v>89</v>
      </c>
      <c r="G37" s="31" t="s">
        <v>89</v>
      </c>
      <c r="H37" s="31" t="s">
        <v>239</v>
      </c>
      <c r="I37" s="31" t="s">
        <v>89</v>
      </c>
      <c r="J37" s="31" t="s">
        <v>244</v>
      </c>
      <c r="K37" s="31" t="s">
        <v>89</v>
      </c>
      <c r="L37" s="31" t="s">
        <v>89</v>
      </c>
      <c r="M37" s="31" t="s">
        <v>89</v>
      </c>
      <c r="N37" s="31" t="s">
        <v>89</v>
      </c>
      <c r="O37" s="31" t="s">
        <v>89</v>
      </c>
      <c r="P37" s="31" t="s">
        <v>242</v>
      </c>
    </row>
    <row r="38" spans="1:16" ht="20.399999999999999" thickBot="1" x14ac:dyDescent="0.35">
      <c r="A38" s="30" t="s">
        <v>97</v>
      </c>
      <c r="B38" s="31" t="s">
        <v>89</v>
      </c>
      <c r="C38" s="31" t="s">
        <v>237</v>
      </c>
      <c r="D38" s="31" t="s">
        <v>245</v>
      </c>
      <c r="E38" s="31" t="s">
        <v>89</v>
      </c>
      <c r="F38" s="31" t="s">
        <v>89</v>
      </c>
      <c r="G38" s="31" t="s">
        <v>89</v>
      </c>
      <c r="H38" s="31" t="s">
        <v>239</v>
      </c>
      <c r="I38" s="31" t="s">
        <v>89</v>
      </c>
      <c r="J38" s="31" t="s">
        <v>244</v>
      </c>
      <c r="K38" s="31" t="s">
        <v>89</v>
      </c>
      <c r="L38" s="31" t="s">
        <v>89</v>
      </c>
      <c r="M38" s="31" t="s">
        <v>89</v>
      </c>
      <c r="N38" s="31" t="s">
        <v>89</v>
      </c>
      <c r="O38" s="31" t="s">
        <v>89</v>
      </c>
      <c r="P38" s="31" t="s">
        <v>242</v>
      </c>
    </row>
    <row r="39" spans="1:16" ht="20.399999999999999" thickBot="1" x14ac:dyDescent="0.35">
      <c r="A39" s="30" t="s">
        <v>98</v>
      </c>
      <c r="B39" s="31" t="s">
        <v>89</v>
      </c>
      <c r="C39" s="31" t="s">
        <v>237</v>
      </c>
      <c r="D39" s="31" t="s">
        <v>245</v>
      </c>
      <c r="E39" s="31" t="s">
        <v>89</v>
      </c>
      <c r="F39" s="31" t="s">
        <v>89</v>
      </c>
      <c r="G39" s="31" t="s">
        <v>89</v>
      </c>
      <c r="H39" s="31" t="s">
        <v>239</v>
      </c>
      <c r="I39" s="31" t="s">
        <v>89</v>
      </c>
      <c r="J39" s="31" t="s">
        <v>244</v>
      </c>
      <c r="K39" s="31" t="s">
        <v>89</v>
      </c>
      <c r="L39" s="31" t="s">
        <v>89</v>
      </c>
      <c r="M39" s="31" t="s">
        <v>89</v>
      </c>
      <c r="N39" s="31" t="s">
        <v>89</v>
      </c>
      <c r="O39" s="31" t="s">
        <v>89</v>
      </c>
      <c r="P39" s="31" t="s">
        <v>242</v>
      </c>
    </row>
    <row r="40" spans="1:16" ht="20.399999999999999" thickBot="1" x14ac:dyDescent="0.35">
      <c r="A40" s="30" t="s">
        <v>99</v>
      </c>
      <c r="B40" s="31" t="s">
        <v>89</v>
      </c>
      <c r="C40" s="31" t="s">
        <v>237</v>
      </c>
      <c r="D40" s="31" t="s">
        <v>245</v>
      </c>
      <c r="E40" s="31" t="s">
        <v>89</v>
      </c>
      <c r="F40" s="31" t="s">
        <v>89</v>
      </c>
      <c r="G40" s="31" t="s">
        <v>89</v>
      </c>
      <c r="H40" s="31" t="s">
        <v>239</v>
      </c>
      <c r="I40" s="31" t="s">
        <v>89</v>
      </c>
      <c r="J40" s="31" t="s">
        <v>244</v>
      </c>
      <c r="K40" s="31" t="s">
        <v>89</v>
      </c>
      <c r="L40" s="31" t="s">
        <v>89</v>
      </c>
      <c r="M40" s="31" t="s">
        <v>89</v>
      </c>
      <c r="N40" s="31" t="s">
        <v>89</v>
      </c>
      <c r="O40" s="31" t="s">
        <v>89</v>
      </c>
      <c r="P40" s="31" t="s">
        <v>242</v>
      </c>
    </row>
    <row r="41" spans="1:16" ht="20.399999999999999" thickBot="1" x14ac:dyDescent="0.35">
      <c r="A41" s="30" t="s">
        <v>100</v>
      </c>
      <c r="B41" s="31" t="s">
        <v>89</v>
      </c>
      <c r="C41" s="31" t="s">
        <v>237</v>
      </c>
      <c r="D41" s="31" t="s">
        <v>245</v>
      </c>
      <c r="E41" s="31" t="s">
        <v>89</v>
      </c>
      <c r="F41" s="31" t="s">
        <v>89</v>
      </c>
      <c r="G41" s="31" t="s">
        <v>89</v>
      </c>
      <c r="H41" s="31" t="s">
        <v>239</v>
      </c>
      <c r="I41" s="31" t="s">
        <v>89</v>
      </c>
      <c r="J41" s="31" t="s">
        <v>244</v>
      </c>
      <c r="K41" s="31" t="s">
        <v>89</v>
      </c>
      <c r="L41" s="31" t="s">
        <v>89</v>
      </c>
      <c r="M41" s="31" t="s">
        <v>89</v>
      </c>
      <c r="N41" s="31" t="s">
        <v>89</v>
      </c>
      <c r="O41" s="31" t="s">
        <v>89</v>
      </c>
      <c r="P41" s="31" t="s">
        <v>242</v>
      </c>
    </row>
    <row r="42" spans="1:16" ht="20.399999999999999" thickBot="1" x14ac:dyDescent="0.35">
      <c r="A42" s="30" t="s">
        <v>101</v>
      </c>
      <c r="B42" s="31" t="s">
        <v>89</v>
      </c>
      <c r="C42" s="31" t="s">
        <v>237</v>
      </c>
      <c r="D42" s="31" t="s">
        <v>245</v>
      </c>
      <c r="E42" s="31" t="s">
        <v>89</v>
      </c>
      <c r="F42" s="31" t="s">
        <v>89</v>
      </c>
      <c r="G42" s="31" t="s">
        <v>89</v>
      </c>
      <c r="H42" s="31" t="s">
        <v>239</v>
      </c>
      <c r="I42" s="31" t="s">
        <v>89</v>
      </c>
      <c r="J42" s="31" t="s">
        <v>244</v>
      </c>
      <c r="K42" s="31" t="s">
        <v>89</v>
      </c>
      <c r="L42" s="31" t="s">
        <v>89</v>
      </c>
      <c r="M42" s="31" t="s">
        <v>89</v>
      </c>
      <c r="N42" s="31" t="s">
        <v>89</v>
      </c>
      <c r="O42" s="31" t="s">
        <v>89</v>
      </c>
      <c r="P42" s="31" t="s">
        <v>246</v>
      </c>
    </row>
    <row r="43" spans="1:16" ht="20.399999999999999" thickBot="1" x14ac:dyDescent="0.35">
      <c r="A43" s="30" t="s">
        <v>102</v>
      </c>
      <c r="B43" s="31" t="s">
        <v>89</v>
      </c>
      <c r="C43" s="31" t="s">
        <v>237</v>
      </c>
      <c r="D43" s="31" t="s">
        <v>245</v>
      </c>
      <c r="E43" s="31" t="s">
        <v>89</v>
      </c>
      <c r="F43" s="31" t="s">
        <v>89</v>
      </c>
      <c r="G43" s="31" t="s">
        <v>89</v>
      </c>
      <c r="H43" s="31" t="s">
        <v>239</v>
      </c>
      <c r="I43" s="31" t="s">
        <v>89</v>
      </c>
      <c r="J43" s="31" t="s">
        <v>244</v>
      </c>
      <c r="K43" s="31" t="s">
        <v>89</v>
      </c>
      <c r="L43" s="31" t="s">
        <v>89</v>
      </c>
      <c r="M43" s="31" t="s">
        <v>89</v>
      </c>
      <c r="N43" s="31" t="s">
        <v>89</v>
      </c>
      <c r="O43" s="31" t="s">
        <v>89</v>
      </c>
      <c r="P43" s="31" t="s">
        <v>246</v>
      </c>
    </row>
    <row r="44" spans="1:16" ht="20.399999999999999" thickBot="1" x14ac:dyDescent="0.35">
      <c r="A44" s="30" t="s">
        <v>103</v>
      </c>
      <c r="B44" s="31" t="s">
        <v>89</v>
      </c>
      <c r="C44" s="31" t="s">
        <v>237</v>
      </c>
      <c r="D44" s="31" t="s">
        <v>245</v>
      </c>
      <c r="E44" s="31" t="s">
        <v>89</v>
      </c>
      <c r="F44" s="31" t="s">
        <v>89</v>
      </c>
      <c r="G44" s="31" t="s">
        <v>89</v>
      </c>
      <c r="H44" s="31" t="s">
        <v>239</v>
      </c>
      <c r="I44" s="31" t="s">
        <v>89</v>
      </c>
      <c r="J44" s="31" t="s">
        <v>89</v>
      </c>
      <c r="K44" s="31" t="s">
        <v>89</v>
      </c>
      <c r="L44" s="31" t="s">
        <v>89</v>
      </c>
      <c r="M44" s="31" t="s">
        <v>89</v>
      </c>
      <c r="N44" s="31" t="s">
        <v>89</v>
      </c>
      <c r="O44" s="31" t="s">
        <v>89</v>
      </c>
      <c r="P44" s="31" t="s">
        <v>246</v>
      </c>
    </row>
    <row r="45" spans="1:16" ht="20.399999999999999" thickBot="1" x14ac:dyDescent="0.35">
      <c r="A45" s="30" t="s">
        <v>104</v>
      </c>
      <c r="B45" s="31" t="s">
        <v>89</v>
      </c>
      <c r="C45" s="31" t="s">
        <v>237</v>
      </c>
      <c r="D45" s="31" t="s">
        <v>245</v>
      </c>
      <c r="E45" s="31" t="s">
        <v>89</v>
      </c>
      <c r="F45" s="31" t="s">
        <v>89</v>
      </c>
      <c r="G45" s="31" t="s">
        <v>89</v>
      </c>
      <c r="H45" s="31" t="s">
        <v>239</v>
      </c>
      <c r="I45" s="31" t="s">
        <v>89</v>
      </c>
      <c r="J45" s="31" t="s">
        <v>89</v>
      </c>
      <c r="K45" s="31" t="s">
        <v>89</v>
      </c>
      <c r="L45" s="31" t="s">
        <v>89</v>
      </c>
      <c r="M45" s="31" t="s">
        <v>89</v>
      </c>
      <c r="N45" s="31" t="s">
        <v>89</v>
      </c>
      <c r="O45" s="31" t="s">
        <v>89</v>
      </c>
      <c r="P45" s="31" t="s">
        <v>246</v>
      </c>
    </row>
    <row r="46" spans="1:16" ht="15" thickBot="1" x14ac:dyDescent="0.35">
      <c r="A46" s="30" t="s">
        <v>105</v>
      </c>
      <c r="B46" s="31" t="s">
        <v>89</v>
      </c>
      <c r="C46" s="31" t="s">
        <v>89</v>
      </c>
      <c r="D46" s="31" t="s">
        <v>89</v>
      </c>
      <c r="E46" s="31" t="s">
        <v>89</v>
      </c>
      <c r="F46" s="31" t="s">
        <v>89</v>
      </c>
      <c r="G46" s="31" t="s">
        <v>89</v>
      </c>
      <c r="H46" s="31" t="s">
        <v>239</v>
      </c>
      <c r="I46" s="31" t="s">
        <v>89</v>
      </c>
      <c r="J46" s="31" t="s">
        <v>89</v>
      </c>
      <c r="K46" s="31" t="s">
        <v>89</v>
      </c>
      <c r="L46" s="31" t="s">
        <v>89</v>
      </c>
      <c r="M46" s="31" t="s">
        <v>89</v>
      </c>
      <c r="N46" s="31" t="s">
        <v>89</v>
      </c>
      <c r="O46" s="31" t="s">
        <v>89</v>
      </c>
      <c r="P46" s="31" t="s">
        <v>246</v>
      </c>
    </row>
    <row r="47" spans="1:16" ht="15" thickBot="1" x14ac:dyDescent="0.35">
      <c r="A47" s="30" t="s">
        <v>106</v>
      </c>
      <c r="B47" s="31" t="s">
        <v>89</v>
      </c>
      <c r="C47" s="31" t="s">
        <v>89</v>
      </c>
      <c r="D47" s="31" t="s">
        <v>89</v>
      </c>
      <c r="E47" s="31" t="s">
        <v>89</v>
      </c>
      <c r="F47" s="31" t="s">
        <v>89</v>
      </c>
      <c r="G47" s="31" t="s">
        <v>89</v>
      </c>
      <c r="H47" s="31" t="s">
        <v>239</v>
      </c>
      <c r="I47" s="31" t="s">
        <v>89</v>
      </c>
      <c r="J47" s="31" t="s">
        <v>89</v>
      </c>
      <c r="K47" s="31" t="s">
        <v>89</v>
      </c>
      <c r="L47" s="31" t="s">
        <v>89</v>
      </c>
      <c r="M47" s="31" t="s">
        <v>89</v>
      </c>
      <c r="N47" s="31" t="s">
        <v>89</v>
      </c>
      <c r="O47" s="31" t="s">
        <v>89</v>
      </c>
      <c r="P47" s="31" t="s">
        <v>246</v>
      </c>
    </row>
    <row r="48" spans="1:16" ht="15" thickBot="1" x14ac:dyDescent="0.35">
      <c r="A48" s="30" t="s">
        <v>107</v>
      </c>
      <c r="B48" s="31" t="s">
        <v>89</v>
      </c>
      <c r="C48" s="31" t="s">
        <v>89</v>
      </c>
      <c r="D48" s="31" t="s">
        <v>89</v>
      </c>
      <c r="E48" s="31" t="s">
        <v>89</v>
      </c>
      <c r="F48" s="31" t="s">
        <v>89</v>
      </c>
      <c r="G48" s="31" t="s">
        <v>89</v>
      </c>
      <c r="H48" s="31" t="s">
        <v>239</v>
      </c>
      <c r="I48" s="31" t="s">
        <v>89</v>
      </c>
      <c r="J48" s="31" t="s">
        <v>89</v>
      </c>
      <c r="K48" s="31" t="s">
        <v>89</v>
      </c>
      <c r="L48" s="31" t="s">
        <v>89</v>
      </c>
      <c r="M48" s="31" t="s">
        <v>89</v>
      </c>
      <c r="N48" s="31" t="s">
        <v>89</v>
      </c>
      <c r="O48" s="31" t="s">
        <v>89</v>
      </c>
      <c r="P48" s="31" t="s">
        <v>246</v>
      </c>
    </row>
    <row r="49" spans="1:16" ht="15" thickBot="1" x14ac:dyDescent="0.35">
      <c r="A49" s="30" t="s">
        <v>108</v>
      </c>
      <c r="B49" s="31" t="s">
        <v>89</v>
      </c>
      <c r="C49" s="31" t="s">
        <v>89</v>
      </c>
      <c r="D49" s="31" t="s">
        <v>89</v>
      </c>
      <c r="E49" s="31" t="s">
        <v>89</v>
      </c>
      <c r="F49" s="31" t="s">
        <v>89</v>
      </c>
      <c r="G49" s="31" t="s">
        <v>89</v>
      </c>
      <c r="H49" s="31" t="s">
        <v>89</v>
      </c>
      <c r="I49" s="31" t="s">
        <v>89</v>
      </c>
      <c r="J49" s="31" t="s">
        <v>89</v>
      </c>
      <c r="K49" s="31" t="s">
        <v>89</v>
      </c>
      <c r="L49" s="31" t="s">
        <v>89</v>
      </c>
      <c r="M49" s="31" t="s">
        <v>89</v>
      </c>
      <c r="N49" s="31" t="s">
        <v>89</v>
      </c>
      <c r="O49" s="31" t="s">
        <v>89</v>
      </c>
      <c r="P49" s="31" t="s">
        <v>89</v>
      </c>
    </row>
    <row r="50" spans="1:16" ht="18.600000000000001" thickBot="1" x14ac:dyDescent="0.35">
      <c r="A50" s="27"/>
    </row>
    <row r="51" spans="1:16" ht="15" thickBot="1" x14ac:dyDescent="0.35">
      <c r="A51" s="30" t="s">
        <v>109</v>
      </c>
      <c r="B51" s="30" t="s">
        <v>194</v>
      </c>
      <c r="C51" s="30" t="s">
        <v>195</v>
      </c>
      <c r="D51" s="30" t="s">
        <v>196</v>
      </c>
      <c r="E51" s="30" t="s">
        <v>197</v>
      </c>
      <c r="F51" s="30" t="s">
        <v>198</v>
      </c>
      <c r="G51" s="30" t="s">
        <v>199</v>
      </c>
      <c r="H51" s="30" t="s">
        <v>200</v>
      </c>
      <c r="I51" s="30" t="s">
        <v>201</v>
      </c>
      <c r="J51" s="30" t="s">
        <v>202</v>
      </c>
      <c r="K51" s="30" t="s">
        <v>203</v>
      </c>
      <c r="L51" s="30" t="s">
        <v>204</v>
      </c>
      <c r="M51" s="30" t="s">
        <v>205</v>
      </c>
      <c r="N51" s="30" t="s">
        <v>206</v>
      </c>
      <c r="O51" s="30" t="s">
        <v>207</v>
      </c>
      <c r="P51" s="30" t="s">
        <v>208</v>
      </c>
    </row>
    <row r="52" spans="1:16" ht="15" thickBot="1" x14ac:dyDescent="0.35">
      <c r="A52" s="30" t="s">
        <v>88</v>
      </c>
      <c r="B52" s="31">
        <v>0</v>
      </c>
      <c r="C52" s="31">
        <v>43285836.200000003</v>
      </c>
      <c r="D52" s="31">
        <v>22312286.699999999</v>
      </c>
      <c r="E52" s="31">
        <v>7139931.7000000002</v>
      </c>
      <c r="F52" s="31">
        <v>0</v>
      </c>
      <c r="G52" s="31">
        <v>0</v>
      </c>
      <c r="H52" s="31">
        <v>11156143.300000001</v>
      </c>
      <c r="I52" s="31">
        <v>0</v>
      </c>
      <c r="J52" s="31">
        <v>124948805.5</v>
      </c>
      <c r="K52" s="31">
        <v>0</v>
      </c>
      <c r="L52" s="31">
        <v>20973549.5</v>
      </c>
      <c r="M52" s="31">
        <v>0</v>
      </c>
      <c r="N52" s="31">
        <v>0</v>
      </c>
      <c r="O52" s="31">
        <v>0</v>
      </c>
      <c r="P52" s="31">
        <v>39715870.299999997</v>
      </c>
    </row>
    <row r="53" spans="1:16" ht="15" thickBot="1" x14ac:dyDescent="0.35">
      <c r="A53" s="30" t="s">
        <v>90</v>
      </c>
      <c r="B53" s="31">
        <v>0</v>
      </c>
      <c r="C53" s="31">
        <v>38377133.100000001</v>
      </c>
      <c r="D53" s="31">
        <v>22312286.699999999</v>
      </c>
      <c r="E53" s="31">
        <v>1784982.9</v>
      </c>
      <c r="F53" s="31">
        <v>0</v>
      </c>
      <c r="G53" s="31">
        <v>0</v>
      </c>
      <c r="H53" s="31">
        <v>10263651.9</v>
      </c>
      <c r="I53" s="31">
        <v>0</v>
      </c>
      <c r="J53" s="31">
        <v>111115187.7</v>
      </c>
      <c r="K53" s="31">
        <v>0</v>
      </c>
      <c r="L53" s="31">
        <v>13833617.699999999</v>
      </c>
      <c r="M53" s="31">
        <v>0</v>
      </c>
      <c r="N53" s="31">
        <v>0</v>
      </c>
      <c r="O53" s="31">
        <v>0</v>
      </c>
      <c r="P53" s="31">
        <v>21866041</v>
      </c>
    </row>
    <row r="54" spans="1:16" ht="15" thickBot="1" x14ac:dyDescent="0.35">
      <c r="A54" s="30" t="s">
        <v>91</v>
      </c>
      <c r="B54" s="31">
        <v>0</v>
      </c>
      <c r="C54" s="31">
        <v>38377133.100000001</v>
      </c>
      <c r="D54" s="31">
        <v>22312286.699999999</v>
      </c>
      <c r="E54" s="31">
        <v>1784982.9</v>
      </c>
      <c r="F54" s="31">
        <v>0</v>
      </c>
      <c r="G54" s="31">
        <v>0</v>
      </c>
      <c r="H54" s="31">
        <v>10263651.9</v>
      </c>
      <c r="I54" s="31">
        <v>0</v>
      </c>
      <c r="J54" s="31">
        <v>61135665.5</v>
      </c>
      <c r="K54" s="31">
        <v>0</v>
      </c>
      <c r="L54" s="31">
        <v>13833617.699999999</v>
      </c>
      <c r="M54" s="31">
        <v>0</v>
      </c>
      <c r="N54" s="31">
        <v>0</v>
      </c>
      <c r="O54" s="31">
        <v>0</v>
      </c>
      <c r="P54" s="31">
        <v>21866041</v>
      </c>
    </row>
    <row r="55" spans="1:16" ht="15" thickBot="1" x14ac:dyDescent="0.35">
      <c r="A55" s="30" t="s">
        <v>92</v>
      </c>
      <c r="B55" s="31">
        <v>0</v>
      </c>
      <c r="C55" s="31">
        <v>38377133.100000001</v>
      </c>
      <c r="D55" s="31">
        <v>22312286.699999999</v>
      </c>
      <c r="E55" s="31">
        <v>1784982.9</v>
      </c>
      <c r="F55" s="31">
        <v>0</v>
      </c>
      <c r="G55" s="31">
        <v>0</v>
      </c>
      <c r="H55" s="31">
        <v>10263651.9</v>
      </c>
      <c r="I55" s="31">
        <v>0</v>
      </c>
      <c r="J55" s="31">
        <v>61135665.5</v>
      </c>
      <c r="K55" s="31">
        <v>0</v>
      </c>
      <c r="L55" s="31">
        <v>0</v>
      </c>
      <c r="M55" s="31">
        <v>0</v>
      </c>
      <c r="N55" s="31">
        <v>0</v>
      </c>
      <c r="O55" s="31">
        <v>0</v>
      </c>
      <c r="P55" s="31">
        <v>21866041</v>
      </c>
    </row>
    <row r="56" spans="1:16" ht="15" thickBot="1" x14ac:dyDescent="0.35">
      <c r="A56" s="30" t="s">
        <v>93</v>
      </c>
      <c r="B56" s="31">
        <v>0</v>
      </c>
      <c r="C56" s="31">
        <v>38377133.100000001</v>
      </c>
      <c r="D56" s="31">
        <v>22312286.699999999</v>
      </c>
      <c r="E56" s="31">
        <v>1784982.9</v>
      </c>
      <c r="F56" s="31">
        <v>0</v>
      </c>
      <c r="G56" s="31">
        <v>0</v>
      </c>
      <c r="H56" s="31">
        <v>10263651.9</v>
      </c>
      <c r="I56" s="31">
        <v>0</v>
      </c>
      <c r="J56" s="31">
        <v>31237201.399999999</v>
      </c>
      <c r="K56" s="31">
        <v>0</v>
      </c>
      <c r="L56" s="31">
        <v>0</v>
      </c>
      <c r="M56" s="31">
        <v>0</v>
      </c>
      <c r="N56" s="31">
        <v>0</v>
      </c>
      <c r="O56" s="31">
        <v>0</v>
      </c>
      <c r="P56" s="31">
        <v>21866041</v>
      </c>
    </row>
    <row r="57" spans="1:16" ht="15" thickBot="1" x14ac:dyDescent="0.35">
      <c r="A57" s="30" t="s">
        <v>94</v>
      </c>
      <c r="B57" s="31">
        <v>0</v>
      </c>
      <c r="C57" s="31">
        <v>38377133.100000001</v>
      </c>
      <c r="D57" s="31">
        <v>15618600.699999999</v>
      </c>
      <c r="E57" s="31">
        <v>1784982.9</v>
      </c>
      <c r="F57" s="31">
        <v>0</v>
      </c>
      <c r="G57" s="31">
        <v>0</v>
      </c>
      <c r="H57" s="31">
        <v>10263651.9</v>
      </c>
      <c r="I57" s="31">
        <v>0</v>
      </c>
      <c r="J57" s="31">
        <v>31237201.399999999</v>
      </c>
      <c r="K57" s="31">
        <v>0</v>
      </c>
      <c r="L57" s="31">
        <v>0</v>
      </c>
      <c r="M57" s="31">
        <v>0</v>
      </c>
      <c r="N57" s="31">
        <v>0</v>
      </c>
      <c r="O57" s="31">
        <v>0</v>
      </c>
      <c r="P57" s="31">
        <v>21866041</v>
      </c>
    </row>
    <row r="58" spans="1:16" ht="15" thickBot="1" x14ac:dyDescent="0.35">
      <c r="A58" s="30" t="s">
        <v>95</v>
      </c>
      <c r="B58" s="31">
        <v>0</v>
      </c>
      <c r="C58" s="31">
        <v>38377133.100000001</v>
      </c>
      <c r="D58" s="31">
        <v>15618600.699999999</v>
      </c>
      <c r="E58" s="31">
        <v>0</v>
      </c>
      <c r="F58" s="31">
        <v>0</v>
      </c>
      <c r="G58" s="31">
        <v>0</v>
      </c>
      <c r="H58" s="31">
        <v>10263651.9</v>
      </c>
      <c r="I58" s="31">
        <v>0</v>
      </c>
      <c r="J58" s="31">
        <v>31237201.399999999</v>
      </c>
      <c r="K58" s="31">
        <v>0</v>
      </c>
      <c r="L58" s="31">
        <v>0</v>
      </c>
      <c r="M58" s="31">
        <v>0</v>
      </c>
      <c r="N58" s="31">
        <v>0</v>
      </c>
      <c r="O58" s="31">
        <v>0</v>
      </c>
      <c r="P58" s="31">
        <v>21866041</v>
      </c>
    </row>
    <row r="59" spans="1:16" ht="15" thickBot="1" x14ac:dyDescent="0.35">
      <c r="A59" s="30" t="s">
        <v>96</v>
      </c>
      <c r="B59" s="31">
        <v>0</v>
      </c>
      <c r="C59" s="31">
        <v>38377133.100000001</v>
      </c>
      <c r="D59" s="31">
        <v>15618600.699999999</v>
      </c>
      <c r="E59" s="31">
        <v>0</v>
      </c>
      <c r="F59" s="31">
        <v>0</v>
      </c>
      <c r="G59" s="31">
        <v>0</v>
      </c>
      <c r="H59" s="31">
        <v>10263651.9</v>
      </c>
      <c r="I59" s="31">
        <v>0</v>
      </c>
      <c r="J59" s="31">
        <v>31237201.399999999</v>
      </c>
      <c r="K59" s="31">
        <v>0</v>
      </c>
      <c r="L59" s="31">
        <v>0</v>
      </c>
      <c r="M59" s="31">
        <v>0</v>
      </c>
      <c r="N59" s="31">
        <v>0</v>
      </c>
      <c r="O59" s="31">
        <v>0</v>
      </c>
      <c r="P59" s="31">
        <v>21866041</v>
      </c>
    </row>
    <row r="60" spans="1:16" ht="15" thickBot="1" x14ac:dyDescent="0.35">
      <c r="A60" s="30" t="s">
        <v>97</v>
      </c>
      <c r="B60" s="31">
        <v>0</v>
      </c>
      <c r="C60" s="31">
        <v>38377133.100000001</v>
      </c>
      <c r="D60" s="31">
        <v>15618600.699999999</v>
      </c>
      <c r="E60" s="31">
        <v>0</v>
      </c>
      <c r="F60" s="31">
        <v>0</v>
      </c>
      <c r="G60" s="31">
        <v>0</v>
      </c>
      <c r="H60" s="31">
        <v>10263651.9</v>
      </c>
      <c r="I60" s="31">
        <v>0</v>
      </c>
      <c r="J60" s="31">
        <v>31237201.399999999</v>
      </c>
      <c r="K60" s="31">
        <v>0</v>
      </c>
      <c r="L60" s="31">
        <v>0</v>
      </c>
      <c r="M60" s="31">
        <v>0</v>
      </c>
      <c r="N60" s="31">
        <v>0</v>
      </c>
      <c r="O60" s="31">
        <v>0</v>
      </c>
      <c r="P60" s="31">
        <v>21866041</v>
      </c>
    </row>
    <row r="61" spans="1:16" ht="15" thickBot="1" x14ac:dyDescent="0.35">
      <c r="A61" s="30" t="s">
        <v>98</v>
      </c>
      <c r="B61" s="31">
        <v>0</v>
      </c>
      <c r="C61" s="31">
        <v>38377133.100000001</v>
      </c>
      <c r="D61" s="31">
        <v>15618600.699999999</v>
      </c>
      <c r="E61" s="31">
        <v>0</v>
      </c>
      <c r="F61" s="31">
        <v>0</v>
      </c>
      <c r="G61" s="31">
        <v>0</v>
      </c>
      <c r="H61" s="31">
        <v>10263651.9</v>
      </c>
      <c r="I61" s="31">
        <v>0</v>
      </c>
      <c r="J61" s="31">
        <v>31237201.399999999</v>
      </c>
      <c r="K61" s="31">
        <v>0</v>
      </c>
      <c r="L61" s="31">
        <v>0</v>
      </c>
      <c r="M61" s="31">
        <v>0</v>
      </c>
      <c r="N61" s="31">
        <v>0</v>
      </c>
      <c r="O61" s="31">
        <v>0</v>
      </c>
      <c r="P61" s="31">
        <v>21866041</v>
      </c>
    </row>
    <row r="62" spans="1:16" ht="15" thickBot="1" x14ac:dyDescent="0.35">
      <c r="A62" s="30" t="s">
        <v>99</v>
      </c>
      <c r="B62" s="31">
        <v>0</v>
      </c>
      <c r="C62" s="31">
        <v>38377133.100000001</v>
      </c>
      <c r="D62" s="31">
        <v>15618600.699999999</v>
      </c>
      <c r="E62" s="31">
        <v>0</v>
      </c>
      <c r="F62" s="31">
        <v>0</v>
      </c>
      <c r="G62" s="31">
        <v>0</v>
      </c>
      <c r="H62" s="31">
        <v>10263651.9</v>
      </c>
      <c r="I62" s="31">
        <v>0</v>
      </c>
      <c r="J62" s="31">
        <v>31237201.399999999</v>
      </c>
      <c r="K62" s="31">
        <v>0</v>
      </c>
      <c r="L62" s="31">
        <v>0</v>
      </c>
      <c r="M62" s="31">
        <v>0</v>
      </c>
      <c r="N62" s="31">
        <v>0</v>
      </c>
      <c r="O62" s="31">
        <v>0</v>
      </c>
      <c r="P62" s="31">
        <v>21866041</v>
      </c>
    </row>
    <row r="63" spans="1:16" ht="15" thickBot="1" x14ac:dyDescent="0.35">
      <c r="A63" s="30" t="s">
        <v>100</v>
      </c>
      <c r="B63" s="31">
        <v>0</v>
      </c>
      <c r="C63" s="31">
        <v>38377133.100000001</v>
      </c>
      <c r="D63" s="31">
        <v>15618600.699999999</v>
      </c>
      <c r="E63" s="31">
        <v>0</v>
      </c>
      <c r="F63" s="31">
        <v>0</v>
      </c>
      <c r="G63" s="31">
        <v>0</v>
      </c>
      <c r="H63" s="31">
        <v>10263651.9</v>
      </c>
      <c r="I63" s="31">
        <v>0</v>
      </c>
      <c r="J63" s="31">
        <v>31237201.399999999</v>
      </c>
      <c r="K63" s="31">
        <v>0</v>
      </c>
      <c r="L63" s="31">
        <v>0</v>
      </c>
      <c r="M63" s="31">
        <v>0</v>
      </c>
      <c r="N63" s="31">
        <v>0</v>
      </c>
      <c r="O63" s="31">
        <v>0</v>
      </c>
      <c r="P63" s="31">
        <v>21866041</v>
      </c>
    </row>
    <row r="64" spans="1:16" ht="15" thickBot="1" x14ac:dyDescent="0.35">
      <c r="A64" s="30" t="s">
        <v>101</v>
      </c>
      <c r="B64" s="31">
        <v>0</v>
      </c>
      <c r="C64" s="31">
        <v>38377133.100000001</v>
      </c>
      <c r="D64" s="31">
        <v>15618600.699999999</v>
      </c>
      <c r="E64" s="31">
        <v>0</v>
      </c>
      <c r="F64" s="31">
        <v>0</v>
      </c>
      <c r="G64" s="31">
        <v>0</v>
      </c>
      <c r="H64" s="31">
        <v>10263651.9</v>
      </c>
      <c r="I64" s="31">
        <v>0</v>
      </c>
      <c r="J64" s="31">
        <v>31237201.399999999</v>
      </c>
      <c r="K64" s="31">
        <v>0</v>
      </c>
      <c r="L64" s="31">
        <v>0</v>
      </c>
      <c r="M64" s="31">
        <v>0</v>
      </c>
      <c r="N64" s="31">
        <v>0</v>
      </c>
      <c r="O64" s="31">
        <v>0</v>
      </c>
      <c r="P64" s="31">
        <v>20973549.5</v>
      </c>
    </row>
    <row r="65" spans="1:20" ht="15" thickBot="1" x14ac:dyDescent="0.35">
      <c r="A65" s="30" t="s">
        <v>102</v>
      </c>
      <c r="B65" s="31">
        <v>0</v>
      </c>
      <c r="C65" s="31">
        <v>38377133.100000001</v>
      </c>
      <c r="D65" s="31">
        <v>15618600.699999999</v>
      </c>
      <c r="E65" s="31">
        <v>0</v>
      </c>
      <c r="F65" s="31">
        <v>0</v>
      </c>
      <c r="G65" s="31">
        <v>0</v>
      </c>
      <c r="H65" s="31">
        <v>10263651.9</v>
      </c>
      <c r="I65" s="31">
        <v>0</v>
      </c>
      <c r="J65" s="31">
        <v>31237201.399999999</v>
      </c>
      <c r="K65" s="31">
        <v>0</v>
      </c>
      <c r="L65" s="31">
        <v>0</v>
      </c>
      <c r="M65" s="31">
        <v>0</v>
      </c>
      <c r="N65" s="31">
        <v>0</v>
      </c>
      <c r="O65" s="31">
        <v>0</v>
      </c>
      <c r="P65" s="31">
        <v>20973549.5</v>
      </c>
    </row>
    <row r="66" spans="1:20" ht="15" thickBot="1" x14ac:dyDescent="0.35">
      <c r="A66" s="30" t="s">
        <v>103</v>
      </c>
      <c r="B66" s="31">
        <v>0</v>
      </c>
      <c r="C66" s="31">
        <v>38377133.100000001</v>
      </c>
      <c r="D66" s="31">
        <v>15618600.699999999</v>
      </c>
      <c r="E66" s="31">
        <v>0</v>
      </c>
      <c r="F66" s="31">
        <v>0</v>
      </c>
      <c r="G66" s="31">
        <v>0</v>
      </c>
      <c r="H66" s="31">
        <v>10263651.9</v>
      </c>
      <c r="I66" s="31">
        <v>0</v>
      </c>
      <c r="J66" s="31">
        <v>0</v>
      </c>
      <c r="K66" s="31">
        <v>0</v>
      </c>
      <c r="L66" s="31">
        <v>0</v>
      </c>
      <c r="M66" s="31">
        <v>0</v>
      </c>
      <c r="N66" s="31">
        <v>0</v>
      </c>
      <c r="O66" s="31">
        <v>0</v>
      </c>
      <c r="P66" s="31">
        <v>20973549.5</v>
      </c>
    </row>
    <row r="67" spans="1:20" ht="15" thickBot="1" x14ac:dyDescent="0.35">
      <c r="A67" s="30" t="s">
        <v>104</v>
      </c>
      <c r="B67" s="31">
        <v>0</v>
      </c>
      <c r="C67" s="31">
        <v>38377133.100000001</v>
      </c>
      <c r="D67" s="31">
        <v>15618600.699999999</v>
      </c>
      <c r="E67" s="31">
        <v>0</v>
      </c>
      <c r="F67" s="31">
        <v>0</v>
      </c>
      <c r="G67" s="31">
        <v>0</v>
      </c>
      <c r="H67" s="31">
        <v>10263651.9</v>
      </c>
      <c r="I67" s="31">
        <v>0</v>
      </c>
      <c r="J67" s="31">
        <v>0</v>
      </c>
      <c r="K67" s="31">
        <v>0</v>
      </c>
      <c r="L67" s="31">
        <v>0</v>
      </c>
      <c r="M67" s="31">
        <v>0</v>
      </c>
      <c r="N67" s="31">
        <v>0</v>
      </c>
      <c r="O67" s="31">
        <v>0</v>
      </c>
      <c r="P67" s="31">
        <v>20973549.5</v>
      </c>
    </row>
    <row r="68" spans="1:20" ht="15" thickBot="1" x14ac:dyDescent="0.35">
      <c r="A68" s="30" t="s">
        <v>105</v>
      </c>
      <c r="B68" s="31">
        <v>0</v>
      </c>
      <c r="C68" s="31">
        <v>0</v>
      </c>
      <c r="D68" s="31">
        <v>0</v>
      </c>
      <c r="E68" s="31">
        <v>0</v>
      </c>
      <c r="F68" s="31">
        <v>0</v>
      </c>
      <c r="G68" s="31">
        <v>0</v>
      </c>
      <c r="H68" s="31">
        <v>10263651.9</v>
      </c>
      <c r="I68" s="31">
        <v>0</v>
      </c>
      <c r="J68" s="31">
        <v>0</v>
      </c>
      <c r="K68" s="31">
        <v>0</v>
      </c>
      <c r="L68" s="31">
        <v>0</v>
      </c>
      <c r="M68" s="31">
        <v>0</v>
      </c>
      <c r="N68" s="31">
        <v>0</v>
      </c>
      <c r="O68" s="31">
        <v>0</v>
      </c>
      <c r="P68" s="31">
        <v>20973549.5</v>
      </c>
    </row>
    <row r="69" spans="1:20" ht="15" thickBot="1" x14ac:dyDescent="0.35">
      <c r="A69" s="30" t="s">
        <v>106</v>
      </c>
      <c r="B69" s="31">
        <v>0</v>
      </c>
      <c r="C69" s="31">
        <v>0</v>
      </c>
      <c r="D69" s="31">
        <v>0</v>
      </c>
      <c r="E69" s="31">
        <v>0</v>
      </c>
      <c r="F69" s="31">
        <v>0</v>
      </c>
      <c r="G69" s="31">
        <v>0</v>
      </c>
      <c r="H69" s="31">
        <v>10263651.9</v>
      </c>
      <c r="I69" s="31">
        <v>0</v>
      </c>
      <c r="J69" s="31">
        <v>0</v>
      </c>
      <c r="K69" s="31">
        <v>0</v>
      </c>
      <c r="L69" s="31">
        <v>0</v>
      </c>
      <c r="M69" s="31">
        <v>0</v>
      </c>
      <c r="N69" s="31">
        <v>0</v>
      </c>
      <c r="O69" s="31">
        <v>0</v>
      </c>
      <c r="P69" s="31">
        <v>20973549.5</v>
      </c>
    </row>
    <row r="70" spans="1:20" ht="15" thickBot="1" x14ac:dyDescent="0.35">
      <c r="A70" s="30" t="s">
        <v>107</v>
      </c>
      <c r="B70" s="31">
        <v>0</v>
      </c>
      <c r="C70" s="31">
        <v>0</v>
      </c>
      <c r="D70" s="31">
        <v>0</v>
      </c>
      <c r="E70" s="31">
        <v>0</v>
      </c>
      <c r="F70" s="31">
        <v>0</v>
      </c>
      <c r="G70" s="31">
        <v>0</v>
      </c>
      <c r="H70" s="31">
        <v>10263651.9</v>
      </c>
      <c r="I70" s="31">
        <v>0</v>
      </c>
      <c r="J70" s="31">
        <v>0</v>
      </c>
      <c r="K70" s="31">
        <v>0</v>
      </c>
      <c r="L70" s="31">
        <v>0</v>
      </c>
      <c r="M70" s="31">
        <v>0</v>
      </c>
      <c r="N70" s="31">
        <v>0</v>
      </c>
      <c r="O70" s="31">
        <v>0</v>
      </c>
      <c r="P70" s="31">
        <v>20973549.5</v>
      </c>
    </row>
    <row r="71" spans="1:20" ht="15" thickBot="1" x14ac:dyDescent="0.35">
      <c r="A71" s="30" t="s">
        <v>108</v>
      </c>
      <c r="B71" s="31">
        <v>0</v>
      </c>
      <c r="C71" s="31">
        <v>0</v>
      </c>
      <c r="D71" s="31">
        <v>0</v>
      </c>
      <c r="E71" s="31">
        <v>0</v>
      </c>
      <c r="F71" s="31">
        <v>0</v>
      </c>
      <c r="G71" s="31">
        <v>0</v>
      </c>
      <c r="H71" s="31">
        <v>0</v>
      </c>
      <c r="I71" s="31">
        <v>0</v>
      </c>
      <c r="J71" s="31">
        <v>0</v>
      </c>
      <c r="K71" s="31">
        <v>0</v>
      </c>
      <c r="L71" s="31">
        <v>0</v>
      </c>
      <c r="M71" s="31">
        <v>0</v>
      </c>
      <c r="N71" s="31">
        <v>0</v>
      </c>
      <c r="O71" s="31">
        <v>0</v>
      </c>
      <c r="P71" s="31">
        <v>0</v>
      </c>
    </row>
    <row r="72" spans="1:20" ht="18.600000000000001" thickBot="1" x14ac:dyDescent="0.35">
      <c r="A72" s="27"/>
    </row>
    <row r="73" spans="1:20" ht="15" thickBot="1" x14ac:dyDescent="0.35">
      <c r="A73" s="30" t="s">
        <v>110</v>
      </c>
      <c r="B73" s="30" t="s">
        <v>194</v>
      </c>
      <c r="C73" s="30" t="s">
        <v>195</v>
      </c>
      <c r="D73" s="30" t="s">
        <v>196</v>
      </c>
      <c r="E73" s="30" t="s">
        <v>197</v>
      </c>
      <c r="F73" s="30" t="s">
        <v>198</v>
      </c>
      <c r="G73" s="30" t="s">
        <v>199</v>
      </c>
      <c r="H73" s="30" t="s">
        <v>200</v>
      </c>
      <c r="I73" s="30" t="s">
        <v>201</v>
      </c>
      <c r="J73" s="30" t="s">
        <v>202</v>
      </c>
      <c r="K73" s="30" t="s">
        <v>203</v>
      </c>
      <c r="L73" s="30" t="s">
        <v>204</v>
      </c>
      <c r="M73" s="30" t="s">
        <v>205</v>
      </c>
      <c r="N73" s="30" t="s">
        <v>206</v>
      </c>
      <c r="O73" s="30" t="s">
        <v>207</v>
      </c>
      <c r="P73" s="30" t="s">
        <v>208</v>
      </c>
      <c r="Q73" s="30" t="s">
        <v>111</v>
      </c>
      <c r="R73" s="30" t="s">
        <v>112</v>
      </c>
      <c r="S73" s="30" t="s">
        <v>113</v>
      </c>
      <c r="T73" s="30" t="s">
        <v>114</v>
      </c>
    </row>
    <row r="74" spans="1:20" ht="15" thickBot="1" x14ac:dyDescent="0.35">
      <c r="A74" s="30" t="s">
        <v>210</v>
      </c>
      <c r="B74" s="31">
        <v>0</v>
      </c>
      <c r="C74" s="31">
        <v>38377133.100000001</v>
      </c>
      <c r="D74" s="31">
        <v>15618600.699999999</v>
      </c>
      <c r="E74" s="31">
        <v>0</v>
      </c>
      <c r="F74" s="31">
        <v>0</v>
      </c>
      <c r="G74" s="31">
        <v>0</v>
      </c>
      <c r="H74" s="31">
        <v>10263651.9</v>
      </c>
      <c r="I74" s="31">
        <v>0</v>
      </c>
      <c r="J74" s="31">
        <v>31237201.399999999</v>
      </c>
      <c r="K74" s="31">
        <v>0</v>
      </c>
      <c r="L74" s="31">
        <v>13833617.699999999</v>
      </c>
      <c r="M74" s="31">
        <v>0</v>
      </c>
      <c r="N74" s="31">
        <v>0</v>
      </c>
      <c r="O74" s="31">
        <v>0</v>
      </c>
      <c r="P74" s="31">
        <v>20973549.5</v>
      </c>
      <c r="Q74" s="31">
        <v>130303754.3</v>
      </c>
      <c r="R74" s="31">
        <v>200000000</v>
      </c>
      <c r="S74" s="31">
        <v>69696245.700000003</v>
      </c>
      <c r="T74" s="31">
        <v>34.85</v>
      </c>
    </row>
    <row r="75" spans="1:20" ht="15" thickBot="1" x14ac:dyDescent="0.35">
      <c r="A75" s="30" t="s">
        <v>211</v>
      </c>
      <c r="B75" s="31">
        <v>0</v>
      </c>
      <c r="C75" s="31">
        <v>38377133.100000001</v>
      </c>
      <c r="D75" s="31">
        <v>15618600.699999999</v>
      </c>
      <c r="E75" s="31">
        <v>0</v>
      </c>
      <c r="F75" s="31">
        <v>0</v>
      </c>
      <c r="G75" s="31">
        <v>0</v>
      </c>
      <c r="H75" s="31">
        <v>10263651.9</v>
      </c>
      <c r="I75" s="31">
        <v>0</v>
      </c>
      <c r="J75" s="31">
        <v>31237201.399999999</v>
      </c>
      <c r="K75" s="31">
        <v>0</v>
      </c>
      <c r="L75" s="31">
        <v>20973549.5</v>
      </c>
      <c r="M75" s="31">
        <v>0</v>
      </c>
      <c r="N75" s="31">
        <v>0</v>
      </c>
      <c r="O75" s="31">
        <v>0</v>
      </c>
      <c r="P75" s="31">
        <v>39715870.299999997</v>
      </c>
      <c r="Q75" s="31">
        <v>156186006.80000001</v>
      </c>
      <c r="R75" s="31">
        <v>150000000</v>
      </c>
      <c r="S75" s="31">
        <v>-6186006.7999999998</v>
      </c>
      <c r="T75" s="31">
        <v>-4.12</v>
      </c>
    </row>
    <row r="76" spans="1:20" ht="15" thickBot="1" x14ac:dyDescent="0.35">
      <c r="A76" s="30" t="s">
        <v>212</v>
      </c>
      <c r="B76" s="31">
        <v>0</v>
      </c>
      <c r="C76" s="31">
        <v>0</v>
      </c>
      <c r="D76" s="31">
        <v>0</v>
      </c>
      <c r="E76" s="31">
        <v>0</v>
      </c>
      <c r="F76" s="31">
        <v>0</v>
      </c>
      <c r="G76" s="31">
        <v>0</v>
      </c>
      <c r="H76" s="31">
        <v>0</v>
      </c>
      <c r="I76" s="31">
        <v>0</v>
      </c>
      <c r="J76" s="31">
        <v>124948805.5</v>
      </c>
      <c r="K76" s="31">
        <v>0</v>
      </c>
      <c r="L76" s="31">
        <v>13833617.699999999</v>
      </c>
      <c r="M76" s="31">
        <v>0</v>
      </c>
      <c r="N76" s="31">
        <v>0</v>
      </c>
      <c r="O76" s="31">
        <v>0</v>
      </c>
      <c r="P76" s="31">
        <v>21866041</v>
      </c>
      <c r="Q76" s="31">
        <v>160648464.19999999</v>
      </c>
      <c r="R76" s="31">
        <v>180000000</v>
      </c>
      <c r="S76" s="31">
        <v>19351535.800000001</v>
      </c>
      <c r="T76" s="31">
        <v>10.75</v>
      </c>
    </row>
    <row r="77" spans="1:20" ht="15" thickBot="1" x14ac:dyDescent="0.35">
      <c r="A77" s="30" t="s">
        <v>213</v>
      </c>
      <c r="B77" s="31">
        <v>0</v>
      </c>
      <c r="C77" s="31">
        <v>38377133.100000001</v>
      </c>
      <c r="D77" s="31">
        <v>15618600.699999999</v>
      </c>
      <c r="E77" s="31">
        <v>7139931.7000000002</v>
      </c>
      <c r="F77" s="31">
        <v>0</v>
      </c>
      <c r="G77" s="31">
        <v>0</v>
      </c>
      <c r="H77" s="31">
        <v>10263651.9</v>
      </c>
      <c r="I77" s="31">
        <v>0</v>
      </c>
      <c r="J77" s="31">
        <v>31237201.399999999</v>
      </c>
      <c r="K77" s="31">
        <v>0</v>
      </c>
      <c r="L77" s="31">
        <v>13833617.699999999</v>
      </c>
      <c r="M77" s="31">
        <v>0</v>
      </c>
      <c r="N77" s="31">
        <v>0</v>
      </c>
      <c r="O77" s="31">
        <v>0</v>
      </c>
      <c r="P77" s="31">
        <v>20973549.5</v>
      </c>
      <c r="Q77" s="31">
        <v>137443686</v>
      </c>
      <c r="R77" s="31">
        <v>120000000</v>
      </c>
      <c r="S77" s="31">
        <v>-17443686</v>
      </c>
      <c r="T77" s="31">
        <v>-14.54</v>
      </c>
    </row>
    <row r="78" spans="1:20" ht="15" thickBot="1" x14ac:dyDescent="0.35">
      <c r="A78" s="30" t="s">
        <v>214</v>
      </c>
      <c r="B78" s="31">
        <v>0</v>
      </c>
      <c r="C78" s="31">
        <v>38377133.100000001</v>
      </c>
      <c r="D78" s="31">
        <v>15618600.699999999</v>
      </c>
      <c r="E78" s="31">
        <v>0</v>
      </c>
      <c r="F78" s="31">
        <v>0</v>
      </c>
      <c r="G78" s="31">
        <v>0</v>
      </c>
      <c r="H78" s="31">
        <v>10263651.9</v>
      </c>
      <c r="I78" s="31">
        <v>0</v>
      </c>
      <c r="J78" s="31">
        <v>0</v>
      </c>
      <c r="K78" s="31">
        <v>0</v>
      </c>
      <c r="L78" s="31">
        <v>13833617.699999999</v>
      </c>
      <c r="M78" s="31">
        <v>0</v>
      </c>
      <c r="N78" s="31">
        <v>0</v>
      </c>
      <c r="O78" s="31">
        <v>0</v>
      </c>
      <c r="P78" s="31">
        <v>20973549.5</v>
      </c>
      <c r="Q78" s="31">
        <v>99066552.900000006</v>
      </c>
      <c r="R78" s="31">
        <v>130000000</v>
      </c>
      <c r="S78" s="31">
        <v>30933447.100000001</v>
      </c>
      <c r="T78" s="31">
        <v>23.79</v>
      </c>
    </row>
    <row r="79" spans="1:20" ht="15" thickBot="1" x14ac:dyDescent="0.35">
      <c r="A79" s="30" t="s">
        <v>215</v>
      </c>
      <c r="B79" s="31">
        <v>0</v>
      </c>
      <c r="C79" s="31">
        <v>38377133.100000001</v>
      </c>
      <c r="D79" s="31">
        <v>22312286.699999999</v>
      </c>
      <c r="E79" s="31">
        <v>0</v>
      </c>
      <c r="F79" s="31">
        <v>0</v>
      </c>
      <c r="G79" s="31">
        <v>0</v>
      </c>
      <c r="H79" s="31">
        <v>10263651.9</v>
      </c>
      <c r="I79" s="31">
        <v>0</v>
      </c>
      <c r="J79" s="31">
        <v>0</v>
      </c>
      <c r="K79" s="31">
        <v>0</v>
      </c>
      <c r="L79" s="31">
        <v>20973549.5</v>
      </c>
      <c r="M79" s="31">
        <v>0</v>
      </c>
      <c r="N79" s="31">
        <v>0</v>
      </c>
      <c r="O79" s="31">
        <v>0</v>
      </c>
      <c r="P79" s="31">
        <v>21866041</v>
      </c>
      <c r="Q79" s="31">
        <v>113792662.09999999</v>
      </c>
      <c r="R79" s="31">
        <v>110000000</v>
      </c>
      <c r="S79" s="31">
        <v>-3792662.1</v>
      </c>
      <c r="T79" s="31">
        <v>-3.45</v>
      </c>
    </row>
    <row r="80" spans="1:20" ht="15" thickBot="1" x14ac:dyDescent="0.35">
      <c r="A80" s="30" t="s">
        <v>216</v>
      </c>
      <c r="B80" s="31">
        <v>0</v>
      </c>
      <c r="C80" s="31">
        <v>43285836.200000003</v>
      </c>
      <c r="D80" s="31">
        <v>22312286.699999999</v>
      </c>
      <c r="E80" s="31">
        <v>0</v>
      </c>
      <c r="F80" s="31">
        <v>0</v>
      </c>
      <c r="G80" s="31">
        <v>0</v>
      </c>
      <c r="H80" s="31">
        <v>10263651.9</v>
      </c>
      <c r="I80" s="31">
        <v>0</v>
      </c>
      <c r="J80" s="31">
        <v>0</v>
      </c>
      <c r="K80" s="31">
        <v>0</v>
      </c>
      <c r="L80" s="31">
        <v>13833617.699999999</v>
      </c>
      <c r="M80" s="31">
        <v>0</v>
      </c>
      <c r="N80" s="31">
        <v>0</v>
      </c>
      <c r="O80" s="31">
        <v>0</v>
      </c>
      <c r="P80" s="31">
        <v>21866041</v>
      </c>
      <c r="Q80" s="31">
        <v>111561433.40000001</v>
      </c>
      <c r="R80" s="31">
        <v>105000000</v>
      </c>
      <c r="S80" s="31">
        <v>-6561433.4000000004</v>
      </c>
      <c r="T80" s="31">
        <v>-6.25</v>
      </c>
    </row>
    <row r="81" spans="1:20" ht="15" thickBot="1" x14ac:dyDescent="0.35">
      <c r="A81" s="30" t="s">
        <v>217</v>
      </c>
      <c r="B81" s="31">
        <v>0</v>
      </c>
      <c r="C81" s="31">
        <v>38377133.100000001</v>
      </c>
      <c r="D81" s="31">
        <v>22312286.699999999</v>
      </c>
      <c r="E81" s="31">
        <v>1784982.9</v>
      </c>
      <c r="F81" s="31">
        <v>0</v>
      </c>
      <c r="G81" s="31">
        <v>0</v>
      </c>
      <c r="H81" s="31">
        <v>11156143.300000001</v>
      </c>
      <c r="I81" s="31">
        <v>0</v>
      </c>
      <c r="J81" s="31">
        <v>0</v>
      </c>
      <c r="K81" s="31">
        <v>0</v>
      </c>
      <c r="L81" s="31">
        <v>13833617.699999999</v>
      </c>
      <c r="M81" s="31">
        <v>0</v>
      </c>
      <c r="N81" s="31">
        <v>0</v>
      </c>
      <c r="O81" s="31">
        <v>0</v>
      </c>
      <c r="P81" s="31">
        <v>0</v>
      </c>
      <c r="Q81" s="31">
        <v>87464163.799999997</v>
      </c>
      <c r="R81" s="31">
        <v>98000000</v>
      </c>
      <c r="S81" s="31">
        <v>10535836.199999999</v>
      </c>
      <c r="T81" s="31">
        <v>10.75</v>
      </c>
    </row>
    <row r="82" spans="1:20" ht="15" thickBot="1" x14ac:dyDescent="0.35">
      <c r="A82" s="30" t="s">
        <v>218</v>
      </c>
      <c r="B82" s="31">
        <v>0</v>
      </c>
      <c r="C82" s="31">
        <v>38377133.100000001</v>
      </c>
      <c r="D82" s="31">
        <v>22312286.699999999</v>
      </c>
      <c r="E82" s="31">
        <v>0</v>
      </c>
      <c r="F82" s="31">
        <v>0</v>
      </c>
      <c r="G82" s="31">
        <v>0</v>
      </c>
      <c r="H82" s="31">
        <v>10263651.9</v>
      </c>
      <c r="I82" s="31">
        <v>0</v>
      </c>
      <c r="J82" s="31">
        <v>0</v>
      </c>
      <c r="K82" s="31">
        <v>0</v>
      </c>
      <c r="L82" s="31">
        <v>13833617.699999999</v>
      </c>
      <c r="M82" s="31">
        <v>0</v>
      </c>
      <c r="N82" s="31">
        <v>0</v>
      </c>
      <c r="O82" s="31">
        <v>0</v>
      </c>
      <c r="P82" s="31">
        <v>21866041</v>
      </c>
      <c r="Q82" s="31">
        <v>106652730.40000001</v>
      </c>
      <c r="R82" s="31">
        <v>145000000</v>
      </c>
      <c r="S82" s="31">
        <v>38347269.600000001</v>
      </c>
      <c r="T82" s="31">
        <v>26.45</v>
      </c>
    </row>
    <row r="83" spans="1:20" ht="15" thickBot="1" x14ac:dyDescent="0.35">
      <c r="A83" s="30" t="s">
        <v>219</v>
      </c>
      <c r="B83" s="31">
        <v>0</v>
      </c>
      <c r="C83" s="31">
        <v>38377133.100000001</v>
      </c>
      <c r="D83" s="31">
        <v>15618600.699999999</v>
      </c>
      <c r="E83" s="31">
        <v>0</v>
      </c>
      <c r="F83" s="31">
        <v>0</v>
      </c>
      <c r="G83" s="31">
        <v>0</v>
      </c>
      <c r="H83" s="31">
        <v>10263651.9</v>
      </c>
      <c r="I83" s="31">
        <v>0</v>
      </c>
      <c r="J83" s="31">
        <v>31237201.399999999</v>
      </c>
      <c r="K83" s="31">
        <v>0</v>
      </c>
      <c r="L83" s="31">
        <v>13833617.699999999</v>
      </c>
      <c r="M83" s="31">
        <v>0</v>
      </c>
      <c r="N83" s="31">
        <v>0</v>
      </c>
      <c r="O83" s="31">
        <v>0</v>
      </c>
      <c r="P83" s="31">
        <v>20973549.5</v>
      </c>
      <c r="Q83" s="31">
        <v>130303754.3</v>
      </c>
      <c r="R83" s="31">
        <v>115000000</v>
      </c>
      <c r="S83" s="31">
        <v>-15303754.300000001</v>
      </c>
      <c r="T83" s="31">
        <v>-13.31</v>
      </c>
    </row>
    <row r="84" spans="1:20" ht="15" thickBot="1" x14ac:dyDescent="0.35">
      <c r="A84" s="30" t="s">
        <v>220</v>
      </c>
      <c r="B84" s="31">
        <v>0</v>
      </c>
      <c r="C84" s="31">
        <v>0</v>
      </c>
      <c r="D84" s="31">
        <v>0</v>
      </c>
      <c r="E84" s="31">
        <v>0</v>
      </c>
      <c r="F84" s="31">
        <v>0</v>
      </c>
      <c r="G84" s="31">
        <v>0</v>
      </c>
      <c r="H84" s="31">
        <v>10263651.9</v>
      </c>
      <c r="I84" s="31">
        <v>0</v>
      </c>
      <c r="J84" s="31">
        <v>111115187.7</v>
      </c>
      <c r="K84" s="31">
        <v>0</v>
      </c>
      <c r="L84" s="31">
        <v>13833617.699999999</v>
      </c>
      <c r="M84" s="31">
        <v>0</v>
      </c>
      <c r="N84" s="31">
        <v>0</v>
      </c>
      <c r="O84" s="31">
        <v>0</v>
      </c>
      <c r="P84" s="31">
        <v>20973549.5</v>
      </c>
      <c r="Q84" s="31">
        <v>156186006.80000001</v>
      </c>
      <c r="R84" s="31">
        <v>175000000</v>
      </c>
      <c r="S84" s="31">
        <v>18813993.199999999</v>
      </c>
      <c r="T84" s="31">
        <v>10.75</v>
      </c>
    </row>
    <row r="85" spans="1:20" ht="15" thickBot="1" x14ac:dyDescent="0.35">
      <c r="A85" s="30" t="s">
        <v>221</v>
      </c>
      <c r="B85" s="31">
        <v>0</v>
      </c>
      <c r="C85" s="31">
        <v>38377133.100000001</v>
      </c>
      <c r="D85" s="31">
        <v>0</v>
      </c>
      <c r="E85" s="31">
        <v>1784982.9</v>
      </c>
      <c r="F85" s="31">
        <v>0</v>
      </c>
      <c r="G85" s="31">
        <v>0</v>
      </c>
      <c r="H85" s="31">
        <v>10263651.9</v>
      </c>
      <c r="I85" s="31">
        <v>0</v>
      </c>
      <c r="J85" s="31">
        <v>61135665.5</v>
      </c>
      <c r="K85" s="31">
        <v>0</v>
      </c>
      <c r="L85" s="31">
        <v>13833617.699999999</v>
      </c>
      <c r="M85" s="31">
        <v>0</v>
      </c>
      <c r="N85" s="31">
        <v>0</v>
      </c>
      <c r="O85" s="31">
        <v>0</v>
      </c>
      <c r="P85" s="31">
        <v>21866041</v>
      </c>
      <c r="Q85" s="31">
        <v>147261092.19999999</v>
      </c>
      <c r="R85" s="31">
        <v>165000000</v>
      </c>
      <c r="S85" s="31">
        <v>17738907.800000001</v>
      </c>
      <c r="T85" s="31">
        <v>10.75</v>
      </c>
    </row>
    <row r="86" spans="1:20" ht="15" thickBot="1" x14ac:dyDescent="0.35">
      <c r="A86" s="30" t="s">
        <v>222</v>
      </c>
      <c r="B86" s="31">
        <v>0</v>
      </c>
      <c r="C86" s="31">
        <v>0</v>
      </c>
      <c r="D86" s="31">
        <v>0</v>
      </c>
      <c r="E86" s="31">
        <v>0</v>
      </c>
      <c r="F86" s="31">
        <v>0</v>
      </c>
      <c r="G86" s="31">
        <v>0</v>
      </c>
      <c r="H86" s="31">
        <v>10263651.9</v>
      </c>
      <c r="I86" s="31">
        <v>0</v>
      </c>
      <c r="J86" s="31">
        <v>61135665.5</v>
      </c>
      <c r="K86" s="31">
        <v>0</v>
      </c>
      <c r="L86" s="31">
        <v>13833617.699999999</v>
      </c>
      <c r="M86" s="31">
        <v>0</v>
      </c>
      <c r="N86" s="31">
        <v>0</v>
      </c>
      <c r="O86" s="31">
        <v>0</v>
      </c>
      <c r="P86" s="31">
        <v>39715870.299999997</v>
      </c>
      <c r="Q86" s="31">
        <v>124948805.5</v>
      </c>
      <c r="R86" s="31">
        <v>140000000</v>
      </c>
      <c r="S86" s="31">
        <v>15051194.5</v>
      </c>
      <c r="T86" s="31">
        <v>10.75</v>
      </c>
    </row>
    <row r="87" spans="1:20" ht="15" thickBot="1" x14ac:dyDescent="0.35">
      <c r="A87" s="30" t="s">
        <v>223</v>
      </c>
      <c r="B87" s="31">
        <v>0</v>
      </c>
      <c r="C87" s="31">
        <v>38377133.100000001</v>
      </c>
      <c r="D87" s="31">
        <v>22312286.699999999</v>
      </c>
      <c r="E87" s="31">
        <v>0</v>
      </c>
      <c r="F87" s="31">
        <v>0</v>
      </c>
      <c r="G87" s="31">
        <v>0</v>
      </c>
      <c r="H87" s="31">
        <v>10263651.9</v>
      </c>
      <c r="I87" s="31">
        <v>0</v>
      </c>
      <c r="J87" s="31">
        <v>31237201.399999999</v>
      </c>
      <c r="K87" s="31">
        <v>0</v>
      </c>
      <c r="L87" s="31">
        <v>13833617.699999999</v>
      </c>
      <c r="M87" s="31">
        <v>0</v>
      </c>
      <c r="N87" s="31">
        <v>0</v>
      </c>
      <c r="O87" s="31">
        <v>0</v>
      </c>
      <c r="P87" s="31">
        <v>20973549.5</v>
      </c>
      <c r="Q87" s="31">
        <v>136997440.30000001</v>
      </c>
      <c r="R87" s="31">
        <v>92000000</v>
      </c>
      <c r="S87" s="31">
        <v>-44997440.299999997</v>
      </c>
      <c r="T87" s="31">
        <v>-48.91</v>
      </c>
    </row>
    <row r="88" spans="1:20" ht="15" thickBot="1" x14ac:dyDescent="0.35">
      <c r="A88" s="30" t="s">
        <v>224</v>
      </c>
      <c r="B88" s="31">
        <v>0</v>
      </c>
      <c r="C88" s="31">
        <v>38377133.100000001</v>
      </c>
      <c r="D88" s="31">
        <v>15618600.699999999</v>
      </c>
      <c r="E88" s="31">
        <v>0</v>
      </c>
      <c r="F88" s="31">
        <v>0</v>
      </c>
      <c r="G88" s="31">
        <v>0</v>
      </c>
      <c r="H88" s="31">
        <v>10263651.9</v>
      </c>
      <c r="I88" s="31">
        <v>0</v>
      </c>
      <c r="J88" s="31">
        <v>31237201.399999999</v>
      </c>
      <c r="K88" s="31">
        <v>0</v>
      </c>
      <c r="L88" s="31">
        <v>13833617.699999999</v>
      </c>
      <c r="M88" s="31">
        <v>0</v>
      </c>
      <c r="N88" s="31">
        <v>0</v>
      </c>
      <c r="O88" s="31">
        <v>0</v>
      </c>
      <c r="P88" s="31">
        <v>21866041</v>
      </c>
      <c r="Q88" s="31">
        <v>131196245.7</v>
      </c>
      <c r="R88" s="31">
        <v>96000000</v>
      </c>
      <c r="S88" s="31">
        <v>-35196245.700000003</v>
      </c>
      <c r="T88" s="31">
        <v>-36.659999999999997</v>
      </c>
    </row>
    <row r="89" spans="1:20" ht="15" thickBot="1" x14ac:dyDescent="0.35">
      <c r="A89" s="30" t="s">
        <v>225</v>
      </c>
      <c r="B89" s="31">
        <v>0</v>
      </c>
      <c r="C89" s="31">
        <v>38377133.100000001</v>
      </c>
      <c r="D89" s="31">
        <v>15618600.699999999</v>
      </c>
      <c r="E89" s="31">
        <v>7139931.7000000002</v>
      </c>
      <c r="F89" s="31">
        <v>0</v>
      </c>
      <c r="G89" s="31">
        <v>0</v>
      </c>
      <c r="H89" s="31">
        <v>10263651.9</v>
      </c>
      <c r="I89" s="31">
        <v>0</v>
      </c>
      <c r="J89" s="31">
        <v>31237201.399999999</v>
      </c>
      <c r="K89" s="31">
        <v>0</v>
      </c>
      <c r="L89" s="31">
        <v>13833617.699999999</v>
      </c>
      <c r="M89" s="31">
        <v>0</v>
      </c>
      <c r="N89" s="31">
        <v>0</v>
      </c>
      <c r="O89" s="31">
        <v>0</v>
      </c>
      <c r="P89" s="31">
        <v>21866041</v>
      </c>
      <c r="Q89" s="31">
        <v>138336177.5</v>
      </c>
      <c r="R89" s="31">
        <v>110000000</v>
      </c>
      <c r="S89" s="31">
        <v>-28336177.5</v>
      </c>
      <c r="T89" s="31">
        <v>-25.76</v>
      </c>
    </row>
    <row r="90" spans="1:20" ht="15" thickBot="1" x14ac:dyDescent="0.35">
      <c r="A90" s="30" t="s">
        <v>226</v>
      </c>
      <c r="B90" s="31">
        <v>0</v>
      </c>
      <c r="C90" s="31">
        <v>38377133.100000001</v>
      </c>
      <c r="D90" s="31">
        <v>15618600.699999999</v>
      </c>
      <c r="E90" s="31">
        <v>1784982.9</v>
      </c>
      <c r="F90" s="31">
        <v>0</v>
      </c>
      <c r="G90" s="31">
        <v>0</v>
      </c>
      <c r="H90" s="31">
        <v>10263651.9</v>
      </c>
      <c r="I90" s="31">
        <v>0</v>
      </c>
      <c r="J90" s="31">
        <v>31237201.399999999</v>
      </c>
      <c r="K90" s="31">
        <v>0</v>
      </c>
      <c r="L90" s="31">
        <v>13833617.699999999</v>
      </c>
      <c r="M90" s="31">
        <v>0</v>
      </c>
      <c r="N90" s="31">
        <v>0</v>
      </c>
      <c r="O90" s="31">
        <v>0</v>
      </c>
      <c r="P90" s="31">
        <v>21866041</v>
      </c>
      <c r="Q90" s="31">
        <v>132981228.7</v>
      </c>
      <c r="R90" s="31">
        <v>102000000</v>
      </c>
      <c r="S90" s="31">
        <v>-30981228.699999999</v>
      </c>
      <c r="T90" s="31">
        <v>-30.37</v>
      </c>
    </row>
    <row r="91" spans="1:20" ht="15" thickBot="1" x14ac:dyDescent="0.35">
      <c r="A91" s="30" t="s">
        <v>227</v>
      </c>
      <c r="B91" s="31">
        <v>0</v>
      </c>
      <c r="C91" s="31">
        <v>38377133.100000001</v>
      </c>
      <c r="D91" s="31">
        <v>15618600.699999999</v>
      </c>
      <c r="E91" s="31">
        <v>0</v>
      </c>
      <c r="F91" s="31">
        <v>0</v>
      </c>
      <c r="G91" s="31">
        <v>0</v>
      </c>
      <c r="H91" s="31">
        <v>10263651.9</v>
      </c>
      <c r="I91" s="31">
        <v>0</v>
      </c>
      <c r="J91" s="31">
        <v>0</v>
      </c>
      <c r="K91" s="31">
        <v>0</v>
      </c>
      <c r="L91" s="31">
        <v>13833617.699999999</v>
      </c>
      <c r="M91" s="31">
        <v>0</v>
      </c>
      <c r="N91" s="31">
        <v>0</v>
      </c>
      <c r="O91" s="31">
        <v>0</v>
      </c>
      <c r="P91" s="31">
        <v>21866041</v>
      </c>
      <c r="Q91" s="31">
        <v>99959044.400000006</v>
      </c>
      <c r="R91" s="31">
        <v>94000000</v>
      </c>
      <c r="S91" s="31">
        <v>-5959044.4000000004</v>
      </c>
      <c r="T91" s="31">
        <v>-6.34</v>
      </c>
    </row>
    <row r="92" spans="1:20" ht="15" thickBot="1" x14ac:dyDescent="0.35">
      <c r="A92" s="30" t="s">
        <v>228</v>
      </c>
      <c r="B92" s="31">
        <v>0</v>
      </c>
      <c r="C92" s="31">
        <v>38377133.100000001</v>
      </c>
      <c r="D92" s="31">
        <v>15618600.699999999</v>
      </c>
      <c r="E92" s="31">
        <v>1784982.9</v>
      </c>
      <c r="F92" s="31">
        <v>0</v>
      </c>
      <c r="G92" s="31">
        <v>0</v>
      </c>
      <c r="H92" s="31">
        <v>10263651.9</v>
      </c>
      <c r="I92" s="31">
        <v>0</v>
      </c>
      <c r="J92" s="31">
        <v>31237201.399999999</v>
      </c>
      <c r="K92" s="31">
        <v>0</v>
      </c>
      <c r="L92" s="31">
        <v>13833617.699999999</v>
      </c>
      <c r="M92" s="31">
        <v>0</v>
      </c>
      <c r="N92" s="31">
        <v>0</v>
      </c>
      <c r="O92" s="31">
        <v>0</v>
      </c>
      <c r="P92" s="31">
        <v>21866041</v>
      </c>
      <c r="Q92" s="31">
        <v>132981228.7</v>
      </c>
      <c r="R92" s="31">
        <v>105000000</v>
      </c>
      <c r="S92" s="31">
        <v>-27981228.699999999</v>
      </c>
      <c r="T92" s="31">
        <v>-26.65</v>
      </c>
    </row>
    <row r="93" spans="1:20" ht="15" thickBot="1" x14ac:dyDescent="0.35">
      <c r="A93" s="30" t="s">
        <v>229</v>
      </c>
      <c r="B93" s="31">
        <v>0</v>
      </c>
      <c r="C93" s="31">
        <v>38377133.100000001</v>
      </c>
      <c r="D93" s="31">
        <v>15618600.699999999</v>
      </c>
      <c r="E93" s="31">
        <v>1784982.9</v>
      </c>
      <c r="F93" s="31">
        <v>0</v>
      </c>
      <c r="G93" s="31">
        <v>0</v>
      </c>
      <c r="H93" s="31">
        <v>10263651.9</v>
      </c>
      <c r="I93" s="31">
        <v>0</v>
      </c>
      <c r="J93" s="31">
        <v>31237201.399999999</v>
      </c>
      <c r="K93" s="31">
        <v>0</v>
      </c>
      <c r="L93" s="31">
        <v>13833617.699999999</v>
      </c>
      <c r="M93" s="31">
        <v>0</v>
      </c>
      <c r="N93" s="31">
        <v>0</v>
      </c>
      <c r="O93" s="31">
        <v>0</v>
      </c>
      <c r="P93" s="31">
        <v>21866041</v>
      </c>
      <c r="Q93" s="31">
        <v>132981228.7</v>
      </c>
      <c r="R93" s="31">
        <v>98000000</v>
      </c>
      <c r="S93" s="31">
        <v>-34981228.700000003</v>
      </c>
      <c r="T93" s="31">
        <v>-35.700000000000003</v>
      </c>
    </row>
    <row r="94" spans="1:20" ht="15" thickBot="1" x14ac:dyDescent="0.35">
      <c r="R94">
        <f>CORREL(R74:R93,Q74:Q93)</f>
        <v>0.46506010730679853</v>
      </c>
    </row>
    <row r="95" spans="1:20" ht="15" thickBot="1" x14ac:dyDescent="0.35">
      <c r="A95" s="32" t="s">
        <v>115</v>
      </c>
      <c r="B95" s="33">
        <v>269532423.19999999</v>
      </c>
    </row>
    <row r="96" spans="1:20" ht="15" thickBot="1" x14ac:dyDescent="0.35">
      <c r="A96" s="32" t="s">
        <v>122</v>
      </c>
      <c r="B96" s="33">
        <v>0</v>
      </c>
    </row>
    <row r="97" spans="1:3" ht="15" thickBot="1" x14ac:dyDescent="0.35">
      <c r="A97" s="32" t="s">
        <v>116</v>
      </c>
      <c r="B97" s="33">
        <v>2567251706.6999998</v>
      </c>
    </row>
    <row r="98" spans="1:3" ht="15" thickBot="1" x14ac:dyDescent="0.35">
      <c r="A98" s="32" t="s">
        <v>117</v>
      </c>
      <c r="B98" s="33">
        <v>2530000000</v>
      </c>
    </row>
    <row r="99" spans="1:3" ht="15" thickBot="1" x14ac:dyDescent="0.35">
      <c r="A99" s="32" t="s">
        <v>118</v>
      </c>
      <c r="B99" s="33">
        <v>37251706.700000003</v>
      </c>
      <c r="C99">
        <f>B99/B98</f>
        <v>1.4723994743083006E-2</v>
      </c>
    </row>
    <row r="100" spans="1:3" ht="15" thickBot="1" x14ac:dyDescent="0.35">
      <c r="A100" s="32" t="s">
        <v>119</v>
      </c>
      <c r="B100" s="33"/>
    </row>
    <row r="101" spans="1:3" ht="15" thickBot="1" x14ac:dyDescent="0.35">
      <c r="A101" s="32" t="s">
        <v>120</v>
      </c>
      <c r="B101" s="33"/>
    </row>
    <row r="102" spans="1:3" ht="15" thickBot="1" x14ac:dyDescent="0.35">
      <c r="A102" s="32" t="s">
        <v>121</v>
      </c>
      <c r="B102" s="33">
        <v>0</v>
      </c>
    </row>
    <row r="104" spans="1:3" x14ac:dyDescent="0.3">
      <c r="A104" s="34" t="s">
        <v>247</v>
      </c>
    </row>
    <row r="106" spans="1:3" x14ac:dyDescent="0.3">
      <c r="A106" s="35" t="s">
        <v>248</v>
      </c>
    </row>
    <row r="107" spans="1:3" x14ac:dyDescent="0.3">
      <c r="A107" s="35" t="s">
        <v>249</v>
      </c>
    </row>
  </sheetData>
  <hyperlinks>
    <hyperlink ref="A104" r:id="rId1" display="https://miau.my-x.hu/myx-free/coco/test/506334020240519075827.html" xr:uid="{AAFFFB60-E058-4E5D-9EF1-87ED20CB28E2}"/>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55581-1D90-4B0F-BA99-D31C7BF0D19C}">
  <dimension ref="A1:B20"/>
  <sheetViews>
    <sheetView workbookViewId="0"/>
  </sheetViews>
  <sheetFormatPr baseColWidth="10" defaultColWidth="8.88671875" defaultRowHeight="14.4" x14ac:dyDescent="0.3"/>
  <cols>
    <col min="1" max="1" width="60.88671875" customWidth="1"/>
    <col min="2" max="2" width="59" customWidth="1"/>
  </cols>
  <sheetData>
    <row r="1" spans="1:2" ht="14.4" customHeight="1" x14ac:dyDescent="0.3">
      <c r="A1" s="21" t="s">
        <v>143</v>
      </c>
      <c r="B1" s="21" t="s">
        <v>144</v>
      </c>
    </row>
    <row r="2" spans="1:2" s="2" customFormat="1" ht="52.8" customHeight="1" x14ac:dyDescent="0.3">
      <c r="A2" s="22" t="s">
        <v>145</v>
      </c>
      <c r="B2" s="22" t="s">
        <v>146</v>
      </c>
    </row>
    <row r="3" spans="1:2" ht="152.4" customHeight="1" x14ac:dyDescent="0.3">
      <c r="A3" s="22" t="s">
        <v>147</v>
      </c>
      <c r="B3" s="22" t="s">
        <v>148</v>
      </c>
    </row>
    <row r="4" spans="1:2" ht="90" x14ac:dyDescent="0.3">
      <c r="A4" s="23" t="s">
        <v>149</v>
      </c>
      <c r="B4" s="23" t="s">
        <v>150</v>
      </c>
    </row>
    <row r="5" spans="1:2" ht="90" x14ac:dyDescent="0.3">
      <c r="A5" s="23" t="s">
        <v>151</v>
      </c>
      <c r="B5" s="23" t="s">
        <v>152</v>
      </c>
    </row>
    <row r="6" spans="1:2" ht="86.4" x14ac:dyDescent="0.3">
      <c r="A6" s="22" t="s">
        <v>153</v>
      </c>
      <c r="B6" s="22" t="s">
        <v>154</v>
      </c>
    </row>
    <row r="7" spans="1:2" ht="105" x14ac:dyDescent="0.3">
      <c r="A7" s="22" t="s">
        <v>155</v>
      </c>
      <c r="B7" s="23" t="s">
        <v>156</v>
      </c>
    </row>
    <row r="8" spans="1:2" ht="90" x14ac:dyDescent="0.3">
      <c r="A8" s="23" t="s">
        <v>157</v>
      </c>
      <c r="B8" s="23" t="s">
        <v>158</v>
      </c>
    </row>
    <row r="9" spans="1:2" ht="90" x14ac:dyDescent="0.3">
      <c r="A9" s="23" t="s">
        <v>159</v>
      </c>
      <c r="B9" s="23" t="s">
        <v>160</v>
      </c>
    </row>
    <row r="10" spans="1:2" ht="86.4" x14ac:dyDescent="0.3">
      <c r="A10" s="22" t="s">
        <v>161</v>
      </c>
      <c r="B10" s="22" t="s">
        <v>162</v>
      </c>
    </row>
    <row r="11" spans="1:2" ht="72" x14ac:dyDescent="0.3">
      <c r="A11" s="22" t="s">
        <v>163</v>
      </c>
      <c r="B11" s="22" t="s">
        <v>164</v>
      </c>
    </row>
    <row r="12" spans="1:2" ht="72" x14ac:dyDescent="0.3">
      <c r="A12" s="22" t="s">
        <v>165</v>
      </c>
      <c r="B12" s="22" t="s">
        <v>166</v>
      </c>
    </row>
    <row r="13" spans="1:2" ht="100.8" x14ac:dyDescent="0.3">
      <c r="A13" s="22" t="s">
        <v>167</v>
      </c>
      <c r="B13" s="22" t="s">
        <v>168</v>
      </c>
    </row>
    <row r="14" spans="1:2" x14ac:dyDescent="0.3">
      <c r="A14" s="1"/>
      <c r="B14" s="1"/>
    </row>
    <row r="15" spans="1:2" x14ac:dyDescent="0.3">
      <c r="A15" s="1"/>
      <c r="B15" s="1"/>
    </row>
    <row r="16" spans="1:2" x14ac:dyDescent="0.3">
      <c r="A16" s="1"/>
      <c r="B16" s="1"/>
    </row>
    <row r="17" spans="1:2" x14ac:dyDescent="0.3">
      <c r="A17" s="1"/>
      <c r="B17" s="1"/>
    </row>
    <row r="18" spans="1:2" x14ac:dyDescent="0.3">
      <c r="A18" s="1"/>
      <c r="B18" s="1"/>
    </row>
    <row r="19" spans="1:2" x14ac:dyDescent="0.3">
      <c r="A19" s="1"/>
      <c r="B19" s="1"/>
    </row>
    <row r="20" spans="1:2" x14ac:dyDescent="0.3">
      <c r="A20" s="1"/>
      <c r="B20" s="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877B8-4FDD-4A29-9F53-165F42E8C83E}">
  <dimension ref="A1:D12"/>
  <sheetViews>
    <sheetView workbookViewId="0"/>
  </sheetViews>
  <sheetFormatPr baseColWidth="10" defaultColWidth="8.88671875" defaultRowHeight="14.4" x14ac:dyDescent="0.3"/>
  <cols>
    <col min="1" max="1" width="31.33203125" customWidth="1"/>
    <col min="2" max="2" width="147.21875" customWidth="1"/>
  </cols>
  <sheetData>
    <row r="1" spans="1:4" ht="30" x14ac:dyDescent="0.3">
      <c r="A1" s="24" t="s">
        <v>169</v>
      </c>
      <c r="B1" s="25" t="s">
        <v>170</v>
      </c>
      <c r="D1" s="3"/>
    </row>
    <row r="2" spans="1:4" ht="30" x14ac:dyDescent="0.3">
      <c r="A2" s="24" t="s">
        <v>171</v>
      </c>
      <c r="B2" s="25" t="s">
        <v>172</v>
      </c>
    </row>
    <row r="3" spans="1:4" ht="45" x14ac:dyDescent="0.3">
      <c r="A3" s="24" t="s">
        <v>173</v>
      </c>
      <c r="B3" s="25" t="s">
        <v>174</v>
      </c>
    </row>
    <row r="4" spans="1:4" ht="45" x14ac:dyDescent="0.3">
      <c r="A4" s="24" t="s">
        <v>175</v>
      </c>
      <c r="B4" s="25" t="s">
        <v>176</v>
      </c>
    </row>
    <row r="5" spans="1:4" ht="40.799999999999997" x14ac:dyDescent="0.3">
      <c r="A5" s="24" t="s">
        <v>177</v>
      </c>
      <c r="B5" s="25" t="s">
        <v>178</v>
      </c>
    </row>
    <row r="6" spans="1:4" ht="30" x14ac:dyDescent="0.3">
      <c r="A6" s="24" t="s">
        <v>179</v>
      </c>
      <c r="B6" s="25" t="s">
        <v>180</v>
      </c>
    </row>
    <row r="7" spans="1:4" ht="30" x14ac:dyDescent="0.3">
      <c r="A7" s="24" t="s">
        <v>181</v>
      </c>
      <c r="B7" s="25" t="s">
        <v>182</v>
      </c>
    </row>
    <row r="8" spans="1:4" ht="30" x14ac:dyDescent="0.3">
      <c r="A8" s="24" t="s">
        <v>183</v>
      </c>
      <c r="B8" s="25" t="s">
        <v>184</v>
      </c>
    </row>
    <row r="9" spans="1:4" ht="30" x14ac:dyDescent="0.3">
      <c r="A9" s="24" t="s">
        <v>185</v>
      </c>
      <c r="B9" s="25" t="s">
        <v>186</v>
      </c>
    </row>
    <row r="10" spans="1:4" ht="30" x14ac:dyDescent="0.3">
      <c r="A10" s="24" t="s">
        <v>187</v>
      </c>
      <c r="B10" s="25" t="s">
        <v>188</v>
      </c>
    </row>
    <row r="11" spans="1:4" ht="30" x14ac:dyDescent="0.3">
      <c r="A11" s="24" t="s">
        <v>189</v>
      </c>
      <c r="B11" s="25" t="s">
        <v>190</v>
      </c>
    </row>
    <row r="12" spans="1:4" ht="30" x14ac:dyDescent="0.3">
      <c r="A12" s="24" t="s">
        <v>191</v>
      </c>
      <c r="B12" s="25"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Measurements</vt:lpstr>
      <vt:lpstr>OAM</vt:lpstr>
      <vt:lpstr>real model</vt:lpstr>
      <vt:lpstr>confusion model</vt:lpstr>
      <vt:lpstr>Questions</vt:lpstr>
      <vt:lpstr>Target 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Boldsukh Ganzorig</dc:creator>
  <cp:lastModifiedBy>Lttd</cp:lastModifiedBy>
  <dcterms:created xsi:type="dcterms:W3CDTF">2015-06-05T18:17:20Z</dcterms:created>
  <dcterms:modified xsi:type="dcterms:W3CDTF">2024-08-26T07:13:10Z</dcterms:modified>
</cp:coreProperties>
</file>