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Latitude\AppData\Local\Temp\scp30048\var\www\miau\data\miau\313\"/>
    </mc:Choice>
  </mc:AlternateContent>
  <xr:revisionPtr revIDLastSave="0" documentId="13_ncr:1_{DAD0A8D3-7169-4130-800C-7D06CA446B46}" xr6:coauthVersionLast="47" xr6:coauthVersionMax="47" xr10:uidLastSave="{00000000-0000-0000-0000-000000000000}"/>
  <bookViews>
    <workbookView xWindow="-108" yWindow="-108" windowWidth="23256" windowHeight="12456" activeTab="2" xr2:uid="{00000000-000D-0000-FFFF-FFFF00000000}"/>
  </bookViews>
  <sheets>
    <sheet name="Measurements" sheetId="1" r:id="rId1"/>
    <sheet name="OAM" sheetId="6" r:id="rId2"/>
    <sheet name="models" sheetId="8" r:id="rId3"/>
    <sheet name="Questions" sheetId="4" r:id="rId4"/>
    <sheet name="Target Groups" sheetId="5" r:id="rId5"/>
    <sheet name="URL"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3" i="8" l="1"/>
  <c r="T52" i="8"/>
  <c r="T51" i="8"/>
  <c r="T50" i="8"/>
  <c r="T49" i="8"/>
  <c r="T48" i="8"/>
  <c r="T47" i="8"/>
  <c r="T46" i="8"/>
  <c r="T45" i="8"/>
  <c r="T44" i="8"/>
  <c r="R45" i="8"/>
  <c r="R46" i="8"/>
  <c r="R47" i="8"/>
  <c r="R48" i="8"/>
  <c r="R49" i="8"/>
  <c r="R50" i="8"/>
  <c r="R51" i="8"/>
  <c r="R52" i="8"/>
  <c r="R53" i="8"/>
  <c r="R44" i="8"/>
  <c r="O42" i="8"/>
  <c r="AB17" i="8"/>
  <c r="AB16" i="8"/>
  <c r="AB15" i="8"/>
  <c r="AB14" i="8"/>
  <c r="AB13" i="8"/>
  <c r="AB12" i="8"/>
  <c r="AB11" i="8"/>
  <c r="AB10" i="8"/>
  <c r="AB9" i="8"/>
  <c r="AB8" i="8"/>
  <c r="AA17" i="8"/>
  <c r="Z17" i="8"/>
  <c r="Y17" i="8"/>
  <c r="X17" i="8"/>
  <c r="W17" i="8"/>
  <c r="V17" i="8"/>
  <c r="U17" i="8"/>
  <c r="T17" i="8"/>
  <c r="S17" i="8"/>
  <c r="R17" i="8"/>
  <c r="Q17" i="8"/>
  <c r="P17" i="8"/>
  <c r="AA16" i="8"/>
  <c r="Z16" i="8"/>
  <c r="Y16" i="8"/>
  <c r="X16" i="8"/>
  <c r="W16" i="8"/>
  <c r="V16" i="8"/>
  <c r="U16" i="8"/>
  <c r="T16" i="8"/>
  <c r="S16" i="8"/>
  <c r="R16" i="8"/>
  <c r="Q16" i="8"/>
  <c r="P16" i="8"/>
  <c r="AA15" i="8"/>
  <c r="Z15" i="8"/>
  <c r="Y15" i="8"/>
  <c r="X15" i="8"/>
  <c r="W15" i="8"/>
  <c r="V15" i="8"/>
  <c r="U15" i="8"/>
  <c r="T15" i="8"/>
  <c r="S15" i="8"/>
  <c r="R15" i="8"/>
  <c r="Q15" i="8"/>
  <c r="P15" i="8"/>
  <c r="AA14" i="8"/>
  <c r="Z14" i="8"/>
  <c r="Y14" i="8"/>
  <c r="X14" i="8"/>
  <c r="W14" i="8"/>
  <c r="V14" i="8"/>
  <c r="U14" i="8"/>
  <c r="T14" i="8"/>
  <c r="S14" i="8"/>
  <c r="R14" i="8"/>
  <c r="Q14" i="8"/>
  <c r="P14" i="8"/>
  <c r="AA13" i="8"/>
  <c r="Z13" i="8"/>
  <c r="Y13" i="8"/>
  <c r="X13" i="8"/>
  <c r="W13" i="8"/>
  <c r="V13" i="8"/>
  <c r="U13" i="8"/>
  <c r="T13" i="8"/>
  <c r="S13" i="8"/>
  <c r="R13" i="8"/>
  <c r="Q13" i="8"/>
  <c r="P13" i="8"/>
  <c r="AA12" i="8"/>
  <c r="Z12" i="8"/>
  <c r="Y12" i="8"/>
  <c r="X12" i="8"/>
  <c r="W12" i="8"/>
  <c r="V12" i="8"/>
  <c r="U12" i="8"/>
  <c r="T12" i="8"/>
  <c r="S12" i="8"/>
  <c r="R12" i="8"/>
  <c r="Q12" i="8"/>
  <c r="P12" i="8"/>
  <c r="AA11" i="8"/>
  <c r="Z11" i="8"/>
  <c r="Y11" i="8"/>
  <c r="X11" i="8"/>
  <c r="W11" i="8"/>
  <c r="V11" i="8"/>
  <c r="U11" i="8"/>
  <c r="T11" i="8"/>
  <c r="S11" i="8"/>
  <c r="R11" i="8"/>
  <c r="Q11" i="8"/>
  <c r="P11" i="8"/>
  <c r="AA10" i="8"/>
  <c r="Z10" i="8"/>
  <c r="Y10" i="8"/>
  <c r="X10" i="8"/>
  <c r="W10" i="8"/>
  <c r="V10" i="8"/>
  <c r="U10" i="8"/>
  <c r="T10" i="8"/>
  <c r="S10" i="8"/>
  <c r="R10" i="8"/>
  <c r="Q10" i="8"/>
  <c r="P10" i="8"/>
  <c r="AA9" i="8"/>
  <c r="Z9" i="8"/>
  <c r="Y9" i="8"/>
  <c r="X9" i="8"/>
  <c r="W9" i="8"/>
  <c r="V9" i="8"/>
  <c r="U9" i="8"/>
  <c r="T9" i="8"/>
  <c r="S9" i="8"/>
  <c r="R9" i="8"/>
  <c r="Q9" i="8"/>
  <c r="P9" i="8"/>
  <c r="AA8" i="8"/>
  <c r="Z8" i="8"/>
  <c r="Y8" i="8"/>
  <c r="X8" i="8"/>
  <c r="W8" i="8"/>
  <c r="V8" i="8"/>
  <c r="U8" i="8"/>
  <c r="T8" i="8"/>
  <c r="S8" i="8"/>
  <c r="R8" i="8"/>
  <c r="Q8" i="8"/>
  <c r="P8" i="8"/>
  <c r="AB17" i="6"/>
  <c r="AB16" i="6"/>
  <c r="AB15" i="6"/>
  <c r="AB14" i="6"/>
  <c r="AB13" i="6"/>
  <c r="AB12" i="6"/>
  <c r="AB11" i="6"/>
  <c r="AB10" i="6"/>
  <c r="AB9" i="6"/>
  <c r="AB8" i="6"/>
  <c r="A32" i="6"/>
  <c r="A31" i="6"/>
  <c r="A30" i="6"/>
  <c r="A29" i="6"/>
  <c r="A28" i="6"/>
  <c r="A27" i="6"/>
  <c r="A26" i="6"/>
  <c r="A25" i="6"/>
  <c r="A24" i="6"/>
  <c r="A23" i="6"/>
  <c r="N22" i="6"/>
  <c r="M22" i="6"/>
  <c r="L22" i="6"/>
  <c r="K22" i="6"/>
  <c r="J22" i="6"/>
  <c r="I22" i="6"/>
  <c r="H22" i="6"/>
  <c r="G22" i="6"/>
  <c r="F22" i="6"/>
  <c r="E22" i="6"/>
  <c r="D22" i="6"/>
  <c r="C22" i="6"/>
  <c r="B22" i="6"/>
  <c r="A22" i="6"/>
  <c r="N21" i="6"/>
  <c r="M21" i="6"/>
  <c r="L21" i="6"/>
  <c r="K21" i="6"/>
  <c r="J21" i="6"/>
  <c r="I21" i="6"/>
  <c r="H21" i="6"/>
  <c r="G21" i="6"/>
  <c r="F21" i="6"/>
  <c r="E21" i="6"/>
  <c r="D21" i="6"/>
  <c r="C21" i="6"/>
  <c r="B21" i="6"/>
  <c r="A21" i="6"/>
  <c r="N20" i="6"/>
  <c r="M20" i="6"/>
  <c r="L20" i="6"/>
  <c r="K20" i="6"/>
  <c r="J20" i="6"/>
  <c r="I20" i="6"/>
  <c r="H20" i="6"/>
  <c r="G20" i="6"/>
  <c r="F20" i="6"/>
  <c r="E20" i="6"/>
  <c r="D20" i="6"/>
  <c r="C20" i="6"/>
  <c r="B20" i="6"/>
  <c r="A20" i="6"/>
  <c r="P9" i="6"/>
  <c r="Q9" i="6"/>
  <c r="R9" i="6"/>
  <c r="S9" i="6"/>
  <c r="T9" i="6"/>
  <c r="U9" i="6"/>
  <c r="V9" i="6"/>
  <c r="W9" i="6"/>
  <c r="X9" i="6"/>
  <c r="Y9" i="6"/>
  <c r="Z9" i="6"/>
  <c r="AA9" i="6"/>
  <c r="P10" i="6"/>
  <c r="Q10" i="6"/>
  <c r="R10" i="6"/>
  <c r="S10" i="6"/>
  <c r="T10" i="6"/>
  <c r="U10" i="6"/>
  <c r="V10" i="6"/>
  <c r="W10" i="6"/>
  <c r="X10" i="6"/>
  <c r="Y10" i="6"/>
  <c r="Z10" i="6"/>
  <c r="AA10" i="6"/>
  <c r="P11" i="6"/>
  <c r="Q11" i="6"/>
  <c r="R11" i="6"/>
  <c r="S11" i="6"/>
  <c r="T11" i="6"/>
  <c r="U11" i="6"/>
  <c r="V11" i="6"/>
  <c r="W11" i="6"/>
  <c r="X11" i="6"/>
  <c r="Y11" i="6"/>
  <c r="Z11" i="6"/>
  <c r="AA11" i="6"/>
  <c r="P12" i="6"/>
  <c r="Q12" i="6"/>
  <c r="R12" i="6"/>
  <c r="S12" i="6"/>
  <c r="T12" i="6"/>
  <c r="U12" i="6"/>
  <c r="V12" i="6"/>
  <c r="W12" i="6"/>
  <c r="X12" i="6"/>
  <c r="Y12" i="6"/>
  <c r="Z12" i="6"/>
  <c r="AA12" i="6"/>
  <c r="P13" i="6"/>
  <c r="Q13" i="6"/>
  <c r="R13" i="6"/>
  <c r="S13" i="6"/>
  <c r="T13" i="6"/>
  <c r="U13" i="6"/>
  <c r="V13" i="6"/>
  <c r="W13" i="6"/>
  <c r="X13" i="6"/>
  <c r="Y13" i="6"/>
  <c r="Z13" i="6"/>
  <c r="AA13" i="6"/>
  <c r="P14" i="6"/>
  <c r="Q14" i="6"/>
  <c r="R14" i="6"/>
  <c r="S14" i="6"/>
  <c r="T14" i="6"/>
  <c r="U14" i="6"/>
  <c r="V14" i="6"/>
  <c r="W14" i="6"/>
  <c r="X14" i="6"/>
  <c r="Y14" i="6"/>
  <c r="Z14" i="6"/>
  <c r="AA14" i="6"/>
  <c r="P15" i="6"/>
  <c r="Q15" i="6"/>
  <c r="R15" i="6"/>
  <c r="S15" i="6"/>
  <c r="T15" i="6"/>
  <c r="U15" i="6"/>
  <c r="V15" i="6"/>
  <c r="W15" i="6"/>
  <c r="X15" i="6"/>
  <c r="Y15" i="6"/>
  <c r="Z15" i="6"/>
  <c r="AA15" i="6"/>
  <c r="P16" i="6"/>
  <c r="Q16" i="6"/>
  <c r="R16" i="6"/>
  <c r="S16" i="6"/>
  <c r="T16" i="6"/>
  <c r="U16" i="6"/>
  <c r="V16" i="6"/>
  <c r="W16" i="6"/>
  <c r="X16" i="6"/>
  <c r="Y16" i="6"/>
  <c r="Z16" i="6"/>
  <c r="AA16" i="6"/>
  <c r="P17" i="6"/>
  <c r="Q17" i="6"/>
  <c r="R17" i="6"/>
  <c r="S17" i="6"/>
  <c r="T17" i="6"/>
  <c r="U17" i="6"/>
  <c r="V17" i="6"/>
  <c r="W17" i="6"/>
  <c r="X17" i="6"/>
  <c r="Y17" i="6"/>
  <c r="Z17" i="6"/>
  <c r="AA17" i="6"/>
  <c r="Q8" i="6"/>
  <c r="R8" i="6"/>
  <c r="S8" i="6"/>
  <c r="T8" i="6"/>
  <c r="U8" i="6"/>
  <c r="V8" i="6"/>
  <c r="W8" i="6"/>
  <c r="X8" i="6"/>
  <c r="Y8" i="6"/>
  <c r="Z8" i="6"/>
  <c r="AA8" i="6"/>
  <c r="P8" i="6"/>
  <c r="D3" i="6"/>
  <c r="E3" i="6"/>
  <c r="F3" i="6"/>
  <c r="G3" i="6"/>
  <c r="H3" i="6"/>
  <c r="I3" i="6"/>
  <c r="J3" i="6"/>
  <c r="K3" i="6"/>
  <c r="L3" i="6"/>
  <c r="M3" i="6"/>
  <c r="N3" i="6"/>
  <c r="C3" i="6"/>
  <c r="F1" i="6"/>
  <c r="E1" i="6"/>
  <c r="D1" i="6"/>
  <c r="C1" i="6"/>
  <c r="G1" i="6"/>
  <c r="H1" i="6"/>
  <c r="I1" i="6"/>
  <c r="J1" i="6"/>
  <c r="K1" i="6"/>
  <c r="L1" i="6"/>
  <c r="M1" i="6"/>
  <c r="N1" i="6"/>
  <c r="B1" i="6"/>
</calcChain>
</file>

<file path=xl/sharedStrings.xml><?xml version="1.0" encoding="utf-8"?>
<sst xmlns="http://schemas.openxmlformats.org/spreadsheetml/2006/main" count="819" uniqueCount="232">
  <si>
    <t>Correlation</t>
  </si>
  <si>
    <t>Direction-Rule</t>
  </si>
  <si>
    <t>Direction-ID</t>
  </si>
  <si>
    <t>Type</t>
  </si>
  <si>
    <t>Attribute-ID</t>
  </si>
  <si>
    <t>Percentage</t>
  </si>
  <si>
    <t>Currency</t>
  </si>
  <si>
    <t>Integer</t>
  </si>
  <si>
    <t>A1</t>
  </si>
  <si>
    <t>A2</t>
  </si>
  <si>
    <t>A3</t>
  </si>
  <si>
    <t>A4</t>
  </si>
  <si>
    <t>A5</t>
  </si>
  <si>
    <t>A6</t>
  </si>
  <si>
    <t>A7</t>
  </si>
  <si>
    <t>A8</t>
  </si>
  <si>
    <t>A9</t>
  </si>
  <si>
    <t>A10</t>
  </si>
  <si>
    <t>A11</t>
  </si>
  <si>
    <t>A12</t>
  </si>
  <si>
    <t>A13</t>
  </si>
  <si>
    <t>Y</t>
  </si>
  <si>
    <t>X</t>
  </si>
  <si>
    <t>Azonosító:</t>
  </si>
  <si>
    <t>Objektumok:</t>
  </si>
  <si>
    <t>Attribútumok:</t>
  </si>
  <si>
    <t>Lépcsôk:</t>
  </si>
  <si>
    <t>Eltolás:</t>
  </si>
  <si>
    <t>Leírás:</t>
  </si>
  <si>
    <t>Rangsor</t>
  </si>
  <si>
    <t>Lépcsôk(1)</t>
  </si>
  <si>
    <t>S1</t>
  </si>
  <si>
    <t>(0+0)/(2)=0</t>
  </si>
  <si>
    <t>S2</t>
  </si>
  <si>
    <t>S3</t>
  </si>
  <si>
    <t>S4</t>
  </si>
  <si>
    <t>S5</t>
  </si>
  <si>
    <t>S6</t>
  </si>
  <si>
    <t>S7</t>
  </si>
  <si>
    <t>S8</t>
  </si>
  <si>
    <t>S9</t>
  </si>
  <si>
    <t>S10</t>
  </si>
  <si>
    <t>Lépcsôk(2)</t>
  </si>
  <si>
    <t>COCO:STD</t>
  </si>
  <si>
    <t>Becslés</t>
  </si>
  <si>
    <t>Tény+0</t>
  </si>
  <si>
    <t>Delta</t>
  </si>
  <si>
    <t>Delta/Tény</t>
  </si>
  <si>
    <t>S1 összeg:</t>
  </si>
  <si>
    <t>Becslés összeg:</t>
  </si>
  <si>
    <t>Tény összeg:</t>
  </si>
  <si>
    <t>Tény-becslés eltérés:</t>
  </si>
  <si>
    <t>Tény négyzetösszeg:</t>
  </si>
  <si>
    <t>Becslés négyzetösszeg:</t>
  </si>
  <si>
    <t>Négyzetösszeg hiba:</t>
  </si>
  <si>
    <t>Attributes</t>
  </si>
  <si>
    <t>Questions</t>
  </si>
  <si>
    <t>Answers</t>
  </si>
  <si>
    <t>Average Price (USD)</t>
  </si>
  <si>
    <t>Fixed Acidity (g/dm³)</t>
  </si>
  <si>
    <t>Volatile Acidity (g/dm³)</t>
  </si>
  <si>
    <t>Citric Acid (g/dm³)</t>
  </si>
  <si>
    <t>Residual Sugar (g/dm³)</t>
  </si>
  <si>
    <t>Chlorides (g/dm³)</t>
  </si>
  <si>
    <t>Free Sulfur Dioxide (mg/dm³)</t>
  </si>
  <si>
    <t>Total Sulfur Dioxide (mg/dm³)</t>
  </si>
  <si>
    <t>Density (g/cm³)</t>
  </si>
  <si>
    <t>pH</t>
  </si>
  <si>
    <t>Sulphates (g/dm³)</t>
  </si>
  <si>
    <t>Alcohol (% vol)</t>
  </si>
  <si>
    <t>Quality</t>
  </si>
  <si>
    <t>Wine A</t>
  </si>
  <si>
    <t>Wine B</t>
  </si>
  <si>
    <t>Wine C</t>
  </si>
  <si>
    <t>Wine D</t>
  </si>
  <si>
    <t>Wine E</t>
  </si>
  <si>
    <t>Wine F</t>
  </si>
  <si>
    <t>Wine G</t>
  </si>
  <si>
    <t>Wine H</t>
  </si>
  <si>
    <t>Wine I</t>
  </si>
  <si>
    <t>Wine J</t>
  </si>
  <si>
    <t>Atribute-Unit</t>
  </si>
  <si>
    <t>currency</t>
  </si>
  <si>
    <t>decimal</t>
  </si>
  <si>
    <t>integer</t>
  </si>
  <si>
    <t>percentage</t>
  </si>
  <si>
    <t>n/a</t>
  </si>
  <si>
    <t>S10 összeg:</t>
  </si>
  <si>
    <t>Attributes that makes wine special</t>
  </si>
  <si>
    <t>Average price of wine in currency ($)</t>
  </si>
  <si>
    <t>Decimal</t>
  </si>
  <si>
    <t>Fixed acidity in wine (g/dm³)</t>
  </si>
  <si>
    <t>Volatile Acidity in wine (g/dm³)</t>
  </si>
  <si>
    <t>Citric Acid in wine (g/dm³)</t>
  </si>
  <si>
    <t>Residual Sugar in wine (g/dm³)</t>
  </si>
  <si>
    <t>Chlorides in wine (g/dm³)</t>
  </si>
  <si>
    <t>Free Sulfur Dioxide in wine(mg/dm³)</t>
  </si>
  <si>
    <t>Total Sulfur Dioxide in wine (mg/dm³)</t>
  </si>
  <si>
    <t>Density in wine (g/cm³)</t>
  </si>
  <si>
    <t>Sulphates in wine (g/dm³)</t>
  </si>
  <si>
    <t>Alcohol in wine (% vol)</t>
  </si>
  <si>
    <t>Quality of wine in integer</t>
  </si>
  <si>
    <t>pH level in wine in decimal</t>
  </si>
  <si>
    <t>How can we identify a good wine?</t>
  </si>
  <si>
    <t>How can we buy a good wine simply?</t>
  </si>
  <si>
    <t xml:space="preserve">First of all, we identify a good wine by its ingredients for example Fixed Acidity, Residual Sugar, pH, Alcohol level and its brand, age, smell and taste. </t>
  </si>
  <si>
    <t xml:space="preserve">We could buy a good wine by using brands' official websites or markets, but it is hard to compare good wines and reading ingredients that written on the bottle in the market among many people. Some people are still struggling to find a good wine without feeling a social pressure or unpleasant feelings. </t>
  </si>
  <si>
    <t>What can I do for people who wants to find and identify a good wine simply?</t>
  </si>
  <si>
    <t>So, related to problem above, my thesis is aiming to develop app model for those people who wants to order/buy, compare, read all about wines and classify wines by price, quality and alcohol level as much as they want easily. On the other hand, we also let the brands and wine factories or even small family businesses to sell, advertise and help to make a connection between their customers.</t>
  </si>
  <si>
    <t>What are the benefits of using an app to find and purchase wine?</t>
  </si>
  <si>
    <t>Using an app to find and purchase wine offers several benefits: convenience in browsing a wide selection of wines, the ability to compare prices and read reviews, detailed information on wine attributes, and personalized recommendations based on user preferences. Additionally, it can help users avoid social pressure and make informed decisions from the comfort of their homes.</t>
  </si>
  <si>
    <t>How can an app help small wine producers reach more customers?</t>
  </si>
  <si>
    <t>An app can help small wine producers reach more customers by providing them with a platform to showcase their products to a broader audience. It can offer features like targeted advertising, customer reviews, and easy purchasing options, allowing small producers to compete with larger brands and increase their visibility in the market.</t>
  </si>
  <si>
    <t>What information should a good wine app provide to its users?</t>
  </si>
  <si>
    <t>A good wine app should provide comprehensive information, including wine names, average price, fixed acidity, volatile acidity, citric acid content, residual sugar, chlorides, free sulfur dioxide, total sulfur dioxide, density, pH, sulphates, alcohol content, and quality rating. It should also offer user reviews, pairing suggestions, and information on the winery and production process.</t>
  </si>
  <si>
    <t>How can user reviews enhance the wine buying experience on an app?</t>
  </si>
  <si>
    <t>User reviews can enhance the wine buying experience on an app by offering real-world insights and experiences from other customers. These reviews can help users make informed decisions, discover new wines, and avoid potential disappointments. Positive reviews can also build trust and encourage repeat purchases.</t>
  </si>
  <si>
    <t>What features can make a wine app user-friendly and engaging?</t>
  </si>
  <si>
    <t>A user-friendly and engaging wine app should have an intuitive interface, easy navigation, personalized recommendations, a robust search function, and interactive features like virtual wine tastings or community forums. It should also support secure transactions, provide detailed product descriptions, and offer customer support.</t>
  </si>
  <si>
    <t>How can an app help users learn more about wine?</t>
  </si>
  <si>
    <t>An app can help users learn more about wine by offering educational content such as articles, videos, and tutorials on wine tasting, pairing, and production. It can also include features like quizzes, expert tips, and virtual events to deepen users' knowledge and appreciation of wine.</t>
  </si>
  <si>
    <t>What role do wine ratings play in an app, and how can they be used effectively?</t>
  </si>
  <si>
    <t>How can a wine app support sustainable and ethical wine consumption?</t>
  </si>
  <si>
    <t>Wine ratings play a crucial role in an app by providing a quick reference for quality and helping users make informed decisions. They can be used effectively by aggregating ratings from experts and users, displaying them prominently in product listings, and offering detailed reviews that explain the reasons behind the ratings.</t>
  </si>
  <si>
    <t>A wine app can support sustainable and ethical wine consumption by highlighting wines from producers who follow environmentally friendly practices, use organic ingredients, and support fair trade. It can also provide information on the sustainability efforts of wineries and offer filters to help users find and choose wines that align with their values.</t>
  </si>
  <si>
    <t>Wine Enthusiasts</t>
  </si>
  <si>
    <t>Novice Wine Consumers</t>
  </si>
  <si>
    <t>Small Wine Producers</t>
  </si>
  <si>
    <t>Wine Retailers</t>
  </si>
  <si>
    <t>App Developers</t>
  </si>
  <si>
    <t>Wine Educators</t>
  </si>
  <si>
    <t>Sustainable and Ethical Wine Advocates</t>
  </si>
  <si>
    <t>Wine Tourism Operators</t>
  </si>
  <si>
    <t>Hospitality Industry Professionals</t>
  </si>
  <si>
    <t>Wine Distributors and Importers</t>
  </si>
  <si>
    <t>Wine Collectors and Investors</t>
  </si>
  <si>
    <t>Wine Researchers and Academics</t>
  </si>
  <si>
    <t>Individuals who have a keen interest in wine, enjoy exploring different varieties, and seek to enhance their knowledge and appreciation of wine.</t>
  </si>
  <si>
    <t>Those who are new to the world of wine, may feel overwhelmed by the vast array of options available, and are looking for guidance in selecting and purchasing wines that suit their preferences.</t>
  </si>
  <si>
    <t xml:space="preserve">Independent or boutique wine producers who may struggle to reach a wider audience due to limited resources and distribution channels, but have unique and high-quality products to offer.
</t>
  </si>
  <si>
    <t xml:space="preserve">Businesses that sell wine, such as wine shops, liquor stores, and online retailers, which may benefit from insights into consumer preferences and behavior to optimize their product offerings and marketing strategies.
</t>
  </si>
  <si>
    <t>Professionals or organizations specializing in mobile app development who are interested in creating user-friendly and feature-rich applications tailored to the needs of wine consumers.</t>
  </si>
  <si>
    <t xml:space="preserve">Individuals or institutions involved in wine education and training, who may leverage the thesis findings to enhance their teaching materials and curriculum.
</t>
  </si>
  <si>
    <t>Advocacy groups, environmental organizations, and consumers who are passionate about promoting sustainability, ethical practices, and social responsibility in the wine industry.</t>
  </si>
  <si>
    <t>Businesses involved in wine tourism, such as vineyard tours, wine tastings, and wine-focused travel agencies, which could leverage the thesis findings to enhance their offerings and provide a more enriching experience for visitors.</t>
  </si>
  <si>
    <t>Professionals working in hotels, restaurants, bars, and catering services who are responsible for curating wine lists, recommending wines to patrons, and ensuring a high standard of service.</t>
  </si>
  <si>
    <t>Companies involved in the distribution and importation of wines, which may benefit from insights into consumer preferences and market trends to optimize their product selection and distribution strategies.</t>
  </si>
  <si>
    <t>Scholars, researchers, and academic institutions conducting studies in fields such as oenology, viticulture, consumer behavior, and food science, who may find value in the thesis findings for further research and scholarly discourse.</t>
  </si>
  <si>
    <t>Individuals or organizations that collect and invest in wines as a hobby, passion, or alternative asset class, who may seek insights into wine quality, market trends, and investment opportunities.</t>
  </si>
  <si>
    <t>Wine Quality - UCI Machine Learning Repository</t>
  </si>
  <si>
    <t>[PDF] Modeling wine preferences by data mining from physicochemical properties | Semantic Scholar</t>
  </si>
  <si>
    <t>archive.ics.uci.edu/ml/machine-learning-databases/wine-quality/winequality-white.csv</t>
  </si>
  <si>
    <t>The less A2 The more A1</t>
  </si>
  <si>
    <t>The more A3 The more A1</t>
  </si>
  <si>
    <t>The less A4 The more A1</t>
  </si>
  <si>
    <t>The less A5 The more A1</t>
  </si>
  <si>
    <t>The less A6 The more A1</t>
  </si>
  <si>
    <t>The less A7 The more A1</t>
  </si>
  <si>
    <t>The less A8 The more A1</t>
  </si>
  <si>
    <t>The more A9 The more A1</t>
  </si>
  <si>
    <t>The more A10 The more A1</t>
  </si>
  <si>
    <t>The less A11 The more A1</t>
  </si>
  <si>
    <t>The less A12 The more A1</t>
  </si>
  <si>
    <t>The less A13 The more A1</t>
  </si>
  <si>
    <t>source_url=?</t>
  </si>
  <si>
    <t>cent ($)</t>
  </si>
  <si>
    <t>COCO STD: 9758422</t>
  </si>
  <si>
    <t>X(A1)</t>
  </si>
  <si>
    <t>X(A2)</t>
  </si>
  <si>
    <t>X(A3)</t>
  </si>
  <si>
    <t>X(A4)</t>
  </si>
  <si>
    <t>X(A5)</t>
  </si>
  <si>
    <t>X(A6)</t>
  </si>
  <si>
    <t>X(A7)</t>
  </si>
  <si>
    <t>X(A8)</t>
  </si>
  <si>
    <t>X(A9)</t>
  </si>
  <si>
    <t>X(A10)</t>
  </si>
  <si>
    <t>X(A11)</t>
  </si>
  <si>
    <t>X(A12)</t>
  </si>
  <si>
    <t>Y(A13)</t>
  </si>
  <si>
    <t>O1</t>
  </si>
  <si>
    <t>O2</t>
  </si>
  <si>
    <t>O3</t>
  </si>
  <si>
    <t>O4</t>
  </si>
  <si>
    <t>O5</t>
  </si>
  <si>
    <t>O6</t>
  </si>
  <si>
    <t>O7</t>
  </si>
  <si>
    <t>O8</t>
  </si>
  <si>
    <t>O9</t>
  </si>
  <si>
    <t>O10</t>
  </si>
  <si>
    <t>(220+1529.7)/(2)=874.85</t>
  </si>
  <si>
    <t>(60+0)/(2)=30</t>
  </si>
  <si>
    <t>(2079.6+597.9)/(2)=1338.75</t>
  </si>
  <si>
    <t>(0+1777.7)/(2)=888.85</t>
  </si>
  <si>
    <t>(160+2152.6)/(2)=1156.3</t>
  </si>
  <si>
    <t>(579.9+1799.7)/(2)=1189.8</t>
  </si>
  <si>
    <t>(0+193)/(2)=96.5</t>
  </si>
  <si>
    <t>(0+1702.7)/(2)=851.35</t>
  </si>
  <si>
    <t>(1249.8+0)/(2)=624.9</t>
  </si>
  <si>
    <t>(1519.7+597.9)/(2)=1058.8</t>
  </si>
  <si>
    <t>(160+487.9)/(2)=323.95</t>
  </si>
  <si>
    <t>(579.9+0)/(2)=289.95</t>
  </si>
  <si>
    <t>(0+654.9)/(2)=327.45</t>
  </si>
  <si>
    <t>(749.9+0)/(2)=374.95</t>
  </si>
  <si>
    <t>(1219.8+0)/(2)=609.9</t>
  </si>
  <si>
    <t>(160+0)/(2)=80</t>
  </si>
  <si>
    <t>Open url</t>
  </si>
  <si>
    <r>
      <t>Maximális memória használat: </t>
    </r>
    <r>
      <rPr>
        <b/>
        <sz val="7"/>
        <color rgb="FF333333"/>
        <rFont val="Verdana"/>
        <family val="2"/>
        <charset val="238"/>
      </rPr>
      <t>1.37 Mb</t>
    </r>
  </si>
  <si>
    <r>
      <t>A futtatás idôtartama: </t>
    </r>
    <r>
      <rPr>
        <b/>
        <sz val="7"/>
        <color rgb="FF333333"/>
        <rFont val="Verdana"/>
        <family val="2"/>
        <charset val="238"/>
      </rPr>
      <t>0.06 mp (0 p)</t>
    </r>
  </si>
  <si>
    <t>inverse</t>
  </si>
  <si>
    <t>COCO STD: 9939113</t>
  </si>
  <si>
    <t>(0+297.9)/(2)=148.95</t>
  </si>
  <si>
    <t>(675.1+1429.7)/(2)=1052.4</t>
  </si>
  <si>
    <t>(317.7+59.6)/(2)=188.65</t>
  </si>
  <si>
    <t>(1042.5+1548.8)/(2)=1295.65</t>
  </si>
  <si>
    <t>(963.1+744.6)/(2)=853.85</t>
  </si>
  <si>
    <t>(218.4+0)/(2)=109.2</t>
  </si>
  <si>
    <t>(49.6+853.8)/(2)=451.75</t>
  </si>
  <si>
    <t>(158.9+0)/(2)=79.45</t>
  </si>
  <si>
    <t>(317.7+0)/(2)=158.85</t>
  </si>
  <si>
    <t>(963.1+0)/(2)=481.55</t>
  </si>
  <si>
    <t>(575.8+0)/(2)=287.9</t>
  </si>
  <si>
    <t>(59.6+0)/(2)=29.8</t>
  </si>
  <si>
    <t>(675.1+645.3)/(2)=660.25</t>
  </si>
  <si>
    <t>estimation</t>
  </si>
  <si>
    <t>fact</t>
  </si>
  <si>
    <t>Delta/Fact</t>
  </si>
  <si>
    <t>basic validation</t>
  </si>
  <si>
    <t>extended validation</t>
  </si>
  <si>
    <t>conclusions</t>
  </si>
  <si>
    <t>?</t>
  </si>
  <si>
    <t>The same inputs with different outputs can cause invalidity effects for the concerned objects!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</si>
</sst>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8"/>
      <name val="Calibri"/>
      <family val="2"/>
      <scheme val="minor"/>
    </font>
    <font>
      <u/>
      <sz val="11"/>
      <color theme="10"/>
      <name val="Calibri"/>
      <family val="2"/>
      <scheme val="minor"/>
    </font>
    <font>
      <sz val="11"/>
      <color rgb="FFFF0000"/>
      <name val="Calibri"/>
      <family val="2"/>
      <scheme val="minor"/>
    </font>
    <font>
      <sz val="14"/>
      <color rgb="FF000000"/>
      <name val="Times New Roman"/>
      <family val="1"/>
      <charset val="238"/>
    </font>
    <font>
      <sz val="7"/>
      <color rgb="FF000000"/>
      <name val="Verdana"/>
      <family val="2"/>
      <charset val="238"/>
    </font>
    <font>
      <b/>
      <sz val="7"/>
      <color rgb="FF000000"/>
      <name val="Verdana"/>
      <family val="2"/>
      <charset val="238"/>
    </font>
    <font>
      <b/>
      <sz val="5"/>
      <color rgb="FFFFFFFF"/>
      <name val="Verdana"/>
      <family val="2"/>
      <charset val="238"/>
    </font>
    <font>
      <sz val="5"/>
      <color rgb="FF333333"/>
      <name val="Verdana"/>
      <family val="2"/>
      <charset val="238"/>
    </font>
    <font>
      <sz val="8"/>
      <color rgb="FF333333"/>
      <name val="Verdana"/>
      <family val="2"/>
      <charset val="238"/>
    </font>
    <font>
      <sz val="7"/>
      <color rgb="FF333333"/>
      <name val="Verdana"/>
      <family val="2"/>
      <charset val="238"/>
    </font>
    <font>
      <b/>
      <sz val="7"/>
      <color rgb="FF333333"/>
      <name val="Verdana"/>
      <family val="2"/>
      <charset val="238"/>
    </font>
  </fonts>
  <fills count="17">
    <fill>
      <patternFill patternType="none"/>
    </fill>
    <fill>
      <patternFill patternType="gray125"/>
    </fill>
    <fill>
      <patternFill patternType="solid">
        <fgColor rgb="FFFFFFFF"/>
        <bgColor indexed="64"/>
      </patternFill>
    </fill>
    <fill>
      <patternFill patternType="solid">
        <fgColor rgb="FF333333"/>
        <bgColor indexed="64"/>
      </patternFill>
    </fill>
    <fill>
      <patternFill patternType="solid">
        <fgColor rgb="FFFFFF00"/>
        <bgColor indexed="64"/>
      </patternFill>
    </fill>
    <fill>
      <patternFill patternType="solid">
        <fgColor theme="4"/>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rgb="FF92D050"/>
        <bgColor indexed="64"/>
      </patternFill>
    </fill>
  </fills>
  <borders count="7">
    <border>
      <left/>
      <right/>
      <top/>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666666"/>
      </left>
      <right style="medium">
        <color rgb="FF666666"/>
      </right>
      <top style="medium">
        <color rgb="FF666666"/>
      </top>
      <bottom style="medium">
        <color rgb="FF666666"/>
      </bottom>
      <diagonal/>
    </border>
    <border>
      <left style="medium">
        <color rgb="FF000000"/>
      </left>
      <right/>
      <top/>
      <bottom/>
      <diagonal/>
    </border>
    <border>
      <left style="medium">
        <color rgb="FF000000"/>
      </left>
      <right style="medium">
        <color rgb="FF000000"/>
      </right>
      <top/>
      <bottom/>
      <diagonal/>
    </border>
    <border>
      <left style="medium">
        <color rgb="FF666666"/>
      </left>
      <right/>
      <top/>
      <bottom/>
      <diagonal/>
    </border>
  </borders>
  <cellStyleXfs count="2">
    <xf numFmtId="0" fontId="0" fillId="0" borderId="0"/>
    <xf numFmtId="0" fontId="2" fillId="0" borderId="0" applyNumberFormat="0" applyFill="0" applyBorder="0" applyAlignment="0" applyProtection="0"/>
  </cellStyleXfs>
  <cellXfs count="48">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4" borderId="2" xfId="0" applyFill="1" applyBorder="1" applyAlignment="1">
      <alignment horizontal="center" vertical="center" wrapText="1"/>
    </xf>
    <xf numFmtId="0" fontId="0" fillId="6" borderId="2" xfId="0" applyFill="1" applyBorder="1" applyAlignment="1">
      <alignment horizontal="center" vertical="center" wrapText="1"/>
    </xf>
    <xf numFmtId="0" fontId="0" fillId="5" borderId="0" xfId="0" applyFill="1"/>
    <xf numFmtId="0" fontId="0" fillId="10" borderId="0" xfId="0" applyFill="1"/>
    <xf numFmtId="0" fontId="0" fillId="8" borderId="0" xfId="0" applyFill="1"/>
    <xf numFmtId="0" fontId="0" fillId="11" borderId="0" xfId="0" applyFill="1"/>
    <xf numFmtId="0" fontId="0" fillId="12" borderId="2" xfId="0" applyFill="1" applyBorder="1" applyAlignment="1">
      <alignment horizontal="left" vertical="top" wrapText="1"/>
    </xf>
    <xf numFmtId="0" fontId="0" fillId="9" borderId="2" xfId="0" applyFill="1" applyBorder="1" applyAlignment="1">
      <alignment horizontal="left" vertical="top" wrapText="1"/>
    </xf>
    <xf numFmtId="0" fontId="0" fillId="7" borderId="2" xfId="0" applyFill="1" applyBorder="1" applyAlignment="1">
      <alignment horizontal="left" vertical="center" wrapText="1"/>
    </xf>
    <xf numFmtId="0" fontId="0" fillId="6" borderId="2" xfId="0" applyFill="1" applyBorder="1" applyAlignment="1">
      <alignment horizontal="left" vertical="center" wrapText="1"/>
    </xf>
    <xf numFmtId="0" fontId="0" fillId="15" borderId="2" xfId="0" applyFill="1" applyBorder="1" applyAlignment="1">
      <alignment horizontal="left" vertical="center" wrapText="1"/>
    </xf>
    <xf numFmtId="0" fontId="0" fillId="15" borderId="2" xfId="0" applyFill="1" applyBorder="1" applyAlignment="1">
      <alignment horizontal="center" vertical="center" wrapText="1"/>
    </xf>
    <xf numFmtId="0" fontId="0" fillId="14" borderId="2" xfId="0" applyFill="1" applyBorder="1" applyAlignment="1">
      <alignment horizontal="left" vertical="center" wrapText="1"/>
    </xf>
    <xf numFmtId="0" fontId="0" fillId="14" borderId="2" xfId="0" applyFill="1" applyBorder="1" applyAlignment="1">
      <alignment horizontal="center" vertical="center" wrapText="1"/>
    </xf>
    <xf numFmtId="0" fontId="0" fillId="12" borderId="2" xfId="0" applyFill="1" applyBorder="1" applyAlignment="1">
      <alignment horizontal="left" vertical="center" wrapText="1"/>
    </xf>
    <xf numFmtId="0" fontId="0" fillId="12" borderId="2" xfId="0" applyFill="1" applyBorder="1" applyAlignment="1">
      <alignment horizontal="center" vertical="center" wrapText="1"/>
    </xf>
    <xf numFmtId="0" fontId="0" fillId="10" borderId="2" xfId="0" applyFill="1" applyBorder="1" applyAlignment="1">
      <alignment horizontal="left" vertical="center" wrapText="1"/>
    </xf>
    <xf numFmtId="0" fontId="0" fillId="10" borderId="2" xfId="0" applyFill="1" applyBorder="1" applyAlignment="1">
      <alignment horizontal="center" vertical="center" wrapText="1"/>
    </xf>
    <xf numFmtId="0" fontId="0" fillId="9" borderId="2" xfId="0" applyFill="1" applyBorder="1" applyAlignment="1">
      <alignment horizontal="left" vertical="center" wrapText="1"/>
    </xf>
    <xf numFmtId="0" fontId="0" fillId="9" borderId="2" xfId="0" applyFill="1" applyBorder="1" applyAlignment="1">
      <alignment horizontal="center" vertical="center" wrapText="1"/>
    </xf>
    <xf numFmtId="0" fontId="0" fillId="13" borderId="2" xfId="0" applyFill="1" applyBorder="1" applyAlignment="1">
      <alignment horizontal="center" vertical="center" wrapText="1"/>
    </xf>
    <xf numFmtId="0" fontId="0" fillId="5" borderId="2" xfId="0" applyFill="1" applyBorder="1" applyAlignment="1">
      <alignment horizontal="left" vertical="top" wrapText="1"/>
    </xf>
    <xf numFmtId="0" fontId="0" fillId="8" borderId="2" xfId="0" applyFill="1" applyBorder="1" applyAlignment="1">
      <alignment horizontal="left" vertical="top" wrapText="1"/>
    </xf>
    <xf numFmtId="0" fontId="2" fillId="0" borderId="0" xfId="1"/>
    <xf numFmtId="0" fontId="3" fillId="0" borderId="0" xfId="0" applyFont="1"/>
    <xf numFmtId="2" fontId="0" fillId="7" borderId="2" xfId="0" applyNumberFormat="1" applyFill="1" applyBorder="1" applyAlignment="1">
      <alignment horizontal="center" vertical="center" wrapText="1"/>
    </xf>
    <xf numFmtId="0" fontId="4" fillId="0" borderId="0" xfId="0" applyFont="1" applyAlignment="1">
      <alignment vertical="center" wrapText="1"/>
    </xf>
    <xf numFmtId="0" fontId="6" fillId="0" borderId="0" xfId="0" applyFont="1" applyAlignment="1">
      <alignment horizontal="right" vertical="center" wrapText="1"/>
    </xf>
    <xf numFmtId="0" fontId="5" fillId="0" borderId="0" xfId="0" applyFont="1" applyAlignment="1">
      <alignment vertical="center" wrapText="1"/>
    </xf>
    <xf numFmtId="0" fontId="7" fillId="3"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10" fillId="0" borderId="0" xfId="0" applyFont="1"/>
    <xf numFmtId="0" fontId="7" fillId="3" borderId="4" xfId="0" applyFont="1" applyFill="1" applyBorder="1" applyAlignment="1">
      <alignment horizontal="center" vertical="center" wrapText="1"/>
    </xf>
    <xf numFmtId="2" fontId="0" fillId="0" borderId="0" xfId="0" applyNumberFormat="1"/>
    <xf numFmtId="0" fontId="7" fillId="3" borderId="5"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0" fillId="4" borderId="0" xfId="0" applyFill="1"/>
    <xf numFmtId="0" fontId="0" fillId="4" borderId="0" xfId="0" applyFill="1" applyAlignment="1">
      <alignment horizontal="center"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76200</xdr:colOff>
      <xdr:row>3</xdr:row>
      <xdr:rowOff>22860</xdr:rowOff>
    </xdr:to>
    <xdr:pic>
      <xdr:nvPicPr>
        <xdr:cNvPr id="2" name="Picture 1" descr="COCO">
          <a:extLst>
            <a:ext uri="{FF2B5EF4-FFF2-40B4-BE49-F238E27FC236}">
              <a16:creationId xmlns:a16="http://schemas.microsoft.com/office/drawing/2014/main" id="{81B5AE00-85D4-2878-00AF-8D7326CAAC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0</xdr:row>
      <xdr:rowOff>0</xdr:rowOff>
    </xdr:from>
    <xdr:to>
      <xdr:col>33</xdr:col>
      <xdr:colOff>76200</xdr:colOff>
      <xdr:row>3</xdr:row>
      <xdr:rowOff>22860</xdr:rowOff>
    </xdr:to>
    <xdr:pic>
      <xdr:nvPicPr>
        <xdr:cNvPr id="3" name="Picture 2" descr="COCO">
          <a:extLst>
            <a:ext uri="{FF2B5EF4-FFF2-40B4-BE49-F238E27FC236}">
              <a16:creationId xmlns:a16="http://schemas.microsoft.com/office/drawing/2014/main" id="{9D7DC0A0-8C32-46EC-DDE1-74996AC80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0" y="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miau.my-x.hu/myx-free/coco/test/993911320240520130154.html" TargetMode="External"/><Relationship Id="rId1" Type="http://schemas.openxmlformats.org/officeDocument/2006/relationships/hyperlink" Target="https://miau.my-x.hu/myx-free/coco/test/975842220240520130036.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archive.ics.uci.edu/ml/machine-learning-databases/wine-quality/winequality-white.csv" TargetMode="External"/><Relationship Id="rId2" Type="http://schemas.openxmlformats.org/officeDocument/2006/relationships/hyperlink" Target="https://www.semanticscholar.org/paper/Modeling-wine-preferences-by-data-mining-from-Cortez-Cerdeira/bf15a0ccc14ac1deb5cea570c870389c16be019c" TargetMode="External"/><Relationship Id="rId1" Type="http://schemas.openxmlformats.org/officeDocument/2006/relationships/hyperlink" Target="https://archive.ics.uci.edu/dataset/186/wine+quali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8"/>
  <sheetViews>
    <sheetView zoomScaleNormal="100" workbookViewId="0"/>
  </sheetViews>
  <sheetFormatPr baseColWidth="10" defaultColWidth="8.88671875" defaultRowHeight="14.4" x14ac:dyDescent="0.3"/>
  <cols>
    <col min="1" max="1" width="69.33203125" style="2" customWidth="1"/>
    <col min="2" max="2" width="50.6640625" style="2" customWidth="1"/>
    <col min="3" max="3" width="50.77734375" style="2" customWidth="1"/>
    <col min="4" max="5" width="11.6640625" style="2" customWidth="1"/>
    <col min="6" max="6" width="15.88671875" style="2" customWidth="1"/>
    <col min="7" max="7" width="8.88671875" style="2"/>
    <col min="8" max="8" width="10.44140625" style="2" customWidth="1"/>
    <col min="9" max="9" width="8.88671875" style="2"/>
    <col min="10" max="10" width="15.6640625" style="2" customWidth="1"/>
    <col min="11" max="11" width="13.21875" style="2" customWidth="1"/>
    <col min="12" max="12" width="8.88671875" style="2"/>
    <col min="13" max="13" width="13.44140625" style="2" customWidth="1"/>
    <col min="14" max="15" width="8.88671875" style="2"/>
    <col min="16" max="16" width="14.33203125" style="2" customWidth="1"/>
    <col min="17" max="17" width="14.109375" style="2" customWidth="1"/>
    <col min="18" max="19" width="8.88671875" style="2"/>
    <col min="20" max="20" width="16.21875" style="2" customWidth="1"/>
    <col min="21" max="21" width="10.44140625" style="2" customWidth="1"/>
    <col min="22" max="16384" width="8.88671875" style="2"/>
  </cols>
  <sheetData>
    <row r="1" spans="1:21" x14ac:dyDescent="0.3">
      <c r="A1" s="7" t="s">
        <v>3</v>
      </c>
      <c r="B1" s="7" t="s">
        <v>55</v>
      </c>
      <c r="C1" s="7" t="s">
        <v>55</v>
      </c>
      <c r="D1"/>
      <c r="E1"/>
      <c r="F1"/>
      <c r="G1"/>
      <c r="H1"/>
      <c r="I1"/>
      <c r="J1"/>
      <c r="K1"/>
      <c r="L1"/>
      <c r="M1"/>
      <c r="N1"/>
      <c r="O1"/>
      <c r="P1"/>
      <c r="Q1"/>
      <c r="R1"/>
      <c r="S1"/>
      <c r="T1"/>
      <c r="U1"/>
    </row>
    <row r="2" spans="1:21" x14ac:dyDescent="0.3">
      <c r="A2" s="8" t="s">
        <v>88</v>
      </c>
      <c r="B2" s="9" t="s">
        <v>6</v>
      </c>
      <c r="C2" s="10" t="s">
        <v>89</v>
      </c>
      <c r="D2"/>
      <c r="E2"/>
      <c r="F2"/>
      <c r="G2"/>
      <c r="H2"/>
      <c r="I2"/>
      <c r="J2"/>
      <c r="K2"/>
      <c r="L2"/>
      <c r="M2"/>
      <c r="N2"/>
      <c r="O2"/>
      <c r="P2"/>
      <c r="Q2"/>
      <c r="R2"/>
      <c r="S2"/>
      <c r="T2"/>
      <c r="U2"/>
    </row>
    <row r="3" spans="1:21" x14ac:dyDescent="0.3">
      <c r="A3" s="8" t="s">
        <v>88</v>
      </c>
      <c r="B3" s="9" t="s">
        <v>90</v>
      </c>
      <c r="C3" s="10" t="s">
        <v>91</v>
      </c>
      <c r="D3"/>
      <c r="E3"/>
      <c r="F3"/>
      <c r="G3"/>
      <c r="H3"/>
      <c r="I3"/>
      <c r="J3"/>
      <c r="K3"/>
      <c r="L3"/>
      <c r="M3"/>
      <c r="N3"/>
      <c r="O3"/>
      <c r="P3"/>
      <c r="Q3"/>
      <c r="R3"/>
      <c r="S3"/>
      <c r="T3"/>
      <c r="U3"/>
    </row>
    <row r="4" spans="1:21" x14ac:dyDescent="0.3">
      <c r="A4" s="8" t="s">
        <v>88</v>
      </c>
      <c r="B4" s="9" t="s">
        <v>90</v>
      </c>
      <c r="C4" s="10" t="s">
        <v>92</v>
      </c>
      <c r="D4"/>
      <c r="E4"/>
      <c r="F4"/>
      <c r="G4"/>
      <c r="H4"/>
      <c r="I4"/>
      <c r="J4"/>
      <c r="K4"/>
      <c r="L4"/>
      <c r="M4"/>
      <c r="N4"/>
      <c r="O4"/>
      <c r="P4"/>
      <c r="Q4"/>
      <c r="R4"/>
      <c r="S4"/>
      <c r="T4"/>
      <c r="U4"/>
    </row>
    <row r="5" spans="1:21" x14ac:dyDescent="0.3">
      <c r="A5" s="8" t="s">
        <v>88</v>
      </c>
      <c r="B5" s="9" t="s">
        <v>90</v>
      </c>
      <c r="C5" s="10" t="s">
        <v>93</v>
      </c>
      <c r="D5"/>
      <c r="E5"/>
      <c r="F5"/>
      <c r="G5"/>
      <c r="H5"/>
      <c r="I5"/>
      <c r="J5"/>
      <c r="K5"/>
      <c r="L5"/>
      <c r="M5"/>
      <c r="N5"/>
      <c r="O5"/>
      <c r="P5"/>
      <c r="Q5"/>
      <c r="R5"/>
      <c r="S5"/>
      <c r="T5"/>
      <c r="U5"/>
    </row>
    <row r="6" spans="1:21" x14ac:dyDescent="0.3">
      <c r="A6" s="8" t="s">
        <v>88</v>
      </c>
      <c r="B6" s="9" t="s">
        <v>90</v>
      </c>
      <c r="C6" s="10" t="s">
        <v>94</v>
      </c>
      <c r="D6"/>
      <c r="E6"/>
      <c r="F6"/>
      <c r="G6"/>
      <c r="H6"/>
      <c r="I6"/>
      <c r="J6"/>
      <c r="K6"/>
      <c r="L6"/>
      <c r="M6"/>
      <c r="N6"/>
      <c r="O6"/>
      <c r="P6"/>
      <c r="Q6"/>
      <c r="R6"/>
      <c r="S6"/>
      <c r="T6"/>
      <c r="U6"/>
    </row>
    <row r="7" spans="1:21" x14ac:dyDescent="0.3">
      <c r="A7" s="8" t="s">
        <v>88</v>
      </c>
      <c r="B7" s="9" t="s">
        <v>90</v>
      </c>
      <c r="C7" s="10" t="s">
        <v>95</v>
      </c>
      <c r="D7"/>
      <c r="E7"/>
      <c r="F7"/>
      <c r="G7"/>
      <c r="H7"/>
      <c r="I7"/>
      <c r="J7"/>
      <c r="K7"/>
      <c r="L7"/>
      <c r="M7"/>
      <c r="N7"/>
      <c r="O7"/>
      <c r="P7"/>
      <c r="Q7"/>
      <c r="R7"/>
      <c r="S7"/>
      <c r="T7"/>
      <c r="U7"/>
    </row>
    <row r="8" spans="1:21" ht="15.6" customHeight="1" x14ac:dyDescent="0.3">
      <c r="A8" s="8" t="s">
        <v>88</v>
      </c>
      <c r="B8" s="9" t="s">
        <v>90</v>
      </c>
      <c r="C8" s="10" t="s">
        <v>96</v>
      </c>
      <c r="D8"/>
      <c r="E8"/>
      <c r="F8"/>
      <c r="G8"/>
      <c r="H8"/>
      <c r="I8"/>
      <c r="J8"/>
      <c r="K8"/>
      <c r="L8"/>
      <c r="M8"/>
      <c r="N8"/>
      <c r="O8"/>
      <c r="P8"/>
      <c r="Q8"/>
      <c r="R8"/>
      <c r="S8"/>
      <c r="T8"/>
      <c r="U8"/>
    </row>
    <row r="9" spans="1:21" x14ac:dyDescent="0.3">
      <c r="A9" s="8" t="s">
        <v>88</v>
      </c>
      <c r="B9" s="9" t="s">
        <v>90</v>
      </c>
      <c r="C9" s="10" t="s">
        <v>97</v>
      </c>
      <c r="D9"/>
      <c r="E9"/>
      <c r="F9"/>
      <c r="G9"/>
      <c r="H9"/>
      <c r="I9"/>
      <c r="J9"/>
      <c r="K9"/>
      <c r="L9"/>
      <c r="M9"/>
      <c r="N9"/>
      <c r="O9"/>
      <c r="P9"/>
      <c r="Q9"/>
      <c r="R9"/>
      <c r="S9"/>
      <c r="T9"/>
      <c r="U9"/>
    </row>
    <row r="10" spans="1:21" x14ac:dyDescent="0.3">
      <c r="A10" s="8" t="s">
        <v>88</v>
      </c>
      <c r="B10" s="9" t="s">
        <v>90</v>
      </c>
      <c r="C10" s="10" t="s">
        <v>98</v>
      </c>
      <c r="D10"/>
      <c r="E10"/>
      <c r="F10"/>
      <c r="G10"/>
      <c r="H10"/>
      <c r="I10"/>
      <c r="J10"/>
      <c r="K10"/>
      <c r="L10"/>
      <c r="M10"/>
      <c r="N10"/>
      <c r="O10"/>
      <c r="P10"/>
      <c r="Q10"/>
      <c r="R10"/>
      <c r="S10"/>
      <c r="T10"/>
      <c r="U10"/>
    </row>
    <row r="11" spans="1:21" x14ac:dyDescent="0.3">
      <c r="A11" s="8" t="s">
        <v>88</v>
      </c>
      <c r="B11" s="9" t="s">
        <v>90</v>
      </c>
      <c r="C11" s="10" t="s">
        <v>102</v>
      </c>
      <c r="D11"/>
      <c r="E11"/>
      <c r="F11"/>
      <c r="G11"/>
      <c r="H11"/>
      <c r="I11"/>
      <c r="J11"/>
      <c r="K11"/>
      <c r="L11"/>
      <c r="M11"/>
      <c r="N11"/>
      <c r="O11"/>
      <c r="P11"/>
      <c r="Q11"/>
      <c r="R11"/>
      <c r="S11"/>
      <c r="T11"/>
      <c r="U11"/>
    </row>
    <row r="12" spans="1:21" x14ac:dyDescent="0.3">
      <c r="A12" s="8" t="s">
        <v>88</v>
      </c>
      <c r="B12" s="9" t="s">
        <v>90</v>
      </c>
      <c r="C12" s="10" t="s">
        <v>99</v>
      </c>
      <c r="D12"/>
      <c r="E12"/>
      <c r="F12"/>
      <c r="G12"/>
      <c r="H12"/>
      <c r="I12"/>
      <c r="J12"/>
      <c r="K12"/>
      <c r="L12"/>
      <c r="M12"/>
      <c r="N12"/>
      <c r="O12"/>
      <c r="P12"/>
      <c r="Q12"/>
      <c r="R12"/>
      <c r="S12"/>
      <c r="T12"/>
      <c r="U12"/>
    </row>
    <row r="13" spans="1:21" x14ac:dyDescent="0.3">
      <c r="A13" s="8" t="s">
        <v>88</v>
      </c>
      <c r="B13" s="9" t="s">
        <v>5</v>
      </c>
      <c r="C13" s="10" t="s">
        <v>100</v>
      </c>
      <c r="D13"/>
      <c r="E13"/>
      <c r="F13"/>
      <c r="G13"/>
      <c r="H13"/>
      <c r="I13"/>
      <c r="J13"/>
      <c r="K13"/>
      <c r="L13"/>
      <c r="M13"/>
      <c r="N13"/>
      <c r="O13"/>
      <c r="P13"/>
      <c r="Q13"/>
      <c r="R13"/>
      <c r="S13"/>
      <c r="T13"/>
      <c r="U13"/>
    </row>
    <row r="14" spans="1:21" x14ac:dyDescent="0.3">
      <c r="A14" s="8" t="s">
        <v>88</v>
      </c>
      <c r="B14" s="9" t="s">
        <v>7</v>
      </c>
      <c r="C14" s="10" t="s">
        <v>101</v>
      </c>
      <c r="D14"/>
      <c r="E14"/>
      <c r="F14"/>
      <c r="G14"/>
      <c r="H14"/>
      <c r="I14"/>
      <c r="J14"/>
      <c r="K14"/>
      <c r="L14"/>
      <c r="M14"/>
      <c r="N14"/>
      <c r="O14"/>
      <c r="P14"/>
      <c r="Q14"/>
      <c r="R14"/>
      <c r="S14"/>
      <c r="T14"/>
      <c r="U14"/>
    </row>
    <row r="15" spans="1:21" x14ac:dyDescent="0.3">
      <c r="A15"/>
      <c r="B15"/>
      <c r="C15"/>
      <c r="D15"/>
      <c r="E15"/>
      <c r="F15"/>
      <c r="G15"/>
      <c r="H15"/>
      <c r="I15"/>
      <c r="J15"/>
      <c r="K15"/>
      <c r="L15"/>
      <c r="M15"/>
      <c r="N15"/>
      <c r="O15"/>
      <c r="P15"/>
      <c r="Q15"/>
      <c r="R15"/>
      <c r="S15"/>
      <c r="T15"/>
      <c r="U15"/>
    </row>
    <row r="16" spans="1:21" x14ac:dyDescent="0.3">
      <c r="A16"/>
      <c r="B16"/>
      <c r="C16"/>
      <c r="D16"/>
      <c r="E16"/>
      <c r="F16"/>
      <c r="G16"/>
      <c r="H16"/>
      <c r="I16"/>
      <c r="J16"/>
      <c r="K16"/>
      <c r="L16"/>
      <c r="M16"/>
      <c r="N16"/>
      <c r="O16"/>
      <c r="P16"/>
      <c r="Q16"/>
      <c r="R16"/>
      <c r="S16"/>
      <c r="T16"/>
      <c r="U16"/>
    </row>
    <row r="17" spans="1:21" x14ac:dyDescent="0.3">
      <c r="A17"/>
      <c r="B17"/>
      <c r="C17"/>
      <c r="D17"/>
      <c r="E17"/>
      <c r="F17"/>
      <c r="G17"/>
      <c r="H17"/>
      <c r="I17"/>
      <c r="J17"/>
      <c r="K17"/>
      <c r="L17"/>
      <c r="M17"/>
      <c r="N17"/>
      <c r="O17"/>
      <c r="P17"/>
      <c r="Q17"/>
      <c r="R17"/>
      <c r="S17"/>
      <c r="T17"/>
      <c r="U17"/>
    </row>
    <row r="18" spans="1:21" x14ac:dyDescent="0.3">
      <c r="A18"/>
      <c r="B18"/>
      <c r="C18"/>
      <c r="D18"/>
      <c r="E18"/>
      <c r="F18"/>
      <c r="G18"/>
      <c r="H18"/>
      <c r="I18"/>
      <c r="J18"/>
      <c r="K18"/>
      <c r="L18"/>
      <c r="M18"/>
      <c r="N18"/>
      <c r="O18"/>
      <c r="P18"/>
      <c r="Q18"/>
      <c r="R18"/>
      <c r="S18"/>
      <c r="T18"/>
      <c r="U18"/>
    </row>
    <row r="19" spans="1:21" x14ac:dyDescent="0.3">
      <c r="A19"/>
      <c r="B19"/>
      <c r="C19"/>
      <c r="D19"/>
      <c r="E19"/>
      <c r="F19"/>
      <c r="G19"/>
      <c r="H19"/>
      <c r="I19"/>
      <c r="J19"/>
      <c r="K19"/>
      <c r="L19"/>
      <c r="M19"/>
      <c r="N19"/>
      <c r="O19"/>
      <c r="P19"/>
      <c r="Q19"/>
      <c r="R19"/>
      <c r="S19"/>
      <c r="T19"/>
      <c r="U19"/>
    </row>
    <row r="20" spans="1:21" x14ac:dyDescent="0.3">
      <c r="A20"/>
      <c r="B20"/>
      <c r="C20"/>
      <c r="D20"/>
      <c r="E20"/>
      <c r="F20"/>
      <c r="G20"/>
      <c r="H20"/>
      <c r="I20"/>
      <c r="J20"/>
      <c r="K20"/>
      <c r="L20"/>
      <c r="M20"/>
      <c r="N20"/>
      <c r="O20"/>
      <c r="P20"/>
      <c r="Q20"/>
      <c r="R20"/>
      <c r="S20"/>
      <c r="T20"/>
      <c r="U20"/>
    </row>
    <row r="21" spans="1:21" x14ac:dyDescent="0.3">
      <c r="A21"/>
      <c r="B21"/>
      <c r="C21"/>
      <c r="D21"/>
      <c r="E21"/>
      <c r="F21"/>
      <c r="G21"/>
      <c r="H21"/>
      <c r="I21"/>
      <c r="J21"/>
      <c r="K21"/>
      <c r="L21"/>
      <c r="M21"/>
      <c r="N21"/>
      <c r="O21"/>
      <c r="P21"/>
      <c r="Q21"/>
      <c r="R21"/>
      <c r="S21"/>
      <c r="T21"/>
      <c r="U21"/>
    </row>
    <row r="22" spans="1:21" x14ac:dyDescent="0.3">
      <c r="A22"/>
      <c r="B22"/>
      <c r="C22"/>
      <c r="D22"/>
      <c r="E22"/>
      <c r="F22"/>
      <c r="G22"/>
      <c r="H22"/>
      <c r="I22"/>
      <c r="J22"/>
      <c r="K22"/>
      <c r="L22"/>
      <c r="M22"/>
      <c r="N22"/>
      <c r="O22"/>
      <c r="P22"/>
      <c r="Q22"/>
      <c r="R22"/>
      <c r="S22"/>
      <c r="T22"/>
      <c r="U22"/>
    </row>
    <row r="23" spans="1:21" x14ac:dyDescent="0.3">
      <c r="A23"/>
      <c r="B23"/>
      <c r="C23"/>
      <c r="D23"/>
      <c r="E23"/>
      <c r="F23"/>
      <c r="G23"/>
      <c r="H23"/>
      <c r="I23"/>
      <c r="J23"/>
      <c r="K23"/>
      <c r="L23"/>
      <c r="M23"/>
      <c r="N23"/>
      <c r="O23"/>
      <c r="P23"/>
      <c r="Q23"/>
      <c r="R23"/>
      <c r="S23"/>
      <c r="T23"/>
      <c r="U23"/>
    </row>
    <row r="24" spans="1:21" x14ac:dyDescent="0.3">
      <c r="A24"/>
      <c r="B24"/>
      <c r="C24"/>
      <c r="D24"/>
      <c r="E24"/>
      <c r="F24"/>
      <c r="G24"/>
      <c r="H24"/>
      <c r="I24"/>
      <c r="J24"/>
      <c r="K24"/>
      <c r="L24"/>
      <c r="M24"/>
      <c r="N24"/>
      <c r="O24"/>
      <c r="P24"/>
      <c r="Q24"/>
      <c r="R24"/>
      <c r="S24"/>
      <c r="T24"/>
      <c r="U24"/>
    </row>
    <row r="25" spans="1:21" x14ac:dyDescent="0.3">
      <c r="A25"/>
      <c r="B25"/>
      <c r="C25"/>
      <c r="D25"/>
      <c r="E25"/>
      <c r="F25"/>
      <c r="G25"/>
      <c r="H25"/>
      <c r="I25"/>
      <c r="J25"/>
      <c r="K25"/>
      <c r="L25"/>
      <c r="M25"/>
      <c r="N25"/>
      <c r="O25"/>
      <c r="P25"/>
      <c r="Q25"/>
      <c r="R25"/>
      <c r="S25"/>
      <c r="T25"/>
      <c r="U25"/>
    </row>
    <row r="26" spans="1:21" x14ac:dyDescent="0.3">
      <c r="A26"/>
      <c r="B26"/>
      <c r="C26"/>
      <c r="D26"/>
      <c r="E26"/>
      <c r="F26"/>
      <c r="G26"/>
      <c r="H26"/>
      <c r="I26"/>
      <c r="J26"/>
      <c r="K26"/>
      <c r="L26"/>
      <c r="M26"/>
      <c r="N26"/>
      <c r="O26"/>
      <c r="P26"/>
      <c r="Q26"/>
      <c r="R26"/>
      <c r="S26"/>
      <c r="T26"/>
      <c r="U26"/>
    </row>
    <row r="27" spans="1:21" x14ac:dyDescent="0.3">
      <c r="A27"/>
      <c r="B27"/>
      <c r="C27"/>
      <c r="D27"/>
      <c r="E27"/>
      <c r="F27"/>
      <c r="G27"/>
      <c r="H27"/>
      <c r="I27"/>
      <c r="J27"/>
      <c r="K27"/>
      <c r="L27"/>
      <c r="M27"/>
      <c r="N27"/>
      <c r="O27"/>
      <c r="P27"/>
      <c r="Q27"/>
      <c r="R27"/>
      <c r="S27"/>
      <c r="T27"/>
      <c r="U27"/>
    </row>
    <row r="28" spans="1:21" x14ac:dyDescent="0.3">
      <c r="A28"/>
      <c r="B28"/>
      <c r="C28"/>
      <c r="D28"/>
      <c r="E28"/>
      <c r="F28"/>
      <c r="G28"/>
      <c r="H28"/>
      <c r="I28"/>
      <c r="J28"/>
      <c r="K28"/>
      <c r="L28"/>
      <c r="M28"/>
      <c r="N28"/>
      <c r="O28"/>
      <c r="P28"/>
      <c r="Q28"/>
      <c r="R28"/>
      <c r="S28"/>
      <c r="T28"/>
      <c r="U2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A97FE-B877-4569-8081-19D0066B3226}">
  <dimension ref="A1:AB32"/>
  <sheetViews>
    <sheetView zoomScale="70" workbookViewId="0"/>
  </sheetViews>
  <sheetFormatPr baseColWidth="10" defaultColWidth="8.88671875" defaultRowHeight="14.4" x14ac:dyDescent="0.3"/>
  <cols>
    <col min="1" max="1" width="12.6640625" bestFit="1" customWidth="1"/>
    <col min="2" max="2" width="17.21875" bestFit="1" customWidth="1"/>
    <col min="3" max="3" width="17.77734375" bestFit="1" customWidth="1"/>
    <col min="4" max="4" width="19.77734375" bestFit="1" customWidth="1"/>
    <col min="5" max="5" width="15.6640625" bestFit="1" customWidth="1"/>
    <col min="6" max="6" width="19.33203125" bestFit="1" customWidth="1"/>
    <col min="7" max="7" width="15.109375" bestFit="1" customWidth="1"/>
    <col min="8" max="8" width="24.5546875" bestFit="1" customWidth="1"/>
    <col min="9" max="9" width="25.21875" bestFit="1" customWidth="1"/>
    <col min="10" max="10" width="13.44140625" bestFit="1" customWidth="1"/>
    <col min="11" max="11" width="11.5546875" bestFit="1" customWidth="1"/>
    <col min="12" max="12" width="15.33203125" bestFit="1" customWidth="1"/>
    <col min="13" max="13" width="13.109375" bestFit="1" customWidth="1"/>
    <col min="14" max="14" width="12.21875" bestFit="1" customWidth="1"/>
    <col min="16" max="23" width="3.109375" bestFit="1" customWidth="1"/>
    <col min="24" max="27" width="4.109375" bestFit="1" customWidth="1"/>
    <col min="28" max="28" width="7.5546875" bestFit="1" customWidth="1"/>
  </cols>
  <sheetData>
    <row r="1" spans="1:28" x14ac:dyDescent="0.3">
      <c r="A1" s="13" t="s">
        <v>0</v>
      </c>
      <c r="B1" s="30">
        <f>CORREL($B$8:$B$17,B8:B17)</f>
        <v>1</v>
      </c>
      <c r="C1" s="30">
        <f>CORREL($B$8:$B$17,C8:C17)</f>
        <v>-0.27092483301339743</v>
      </c>
      <c r="D1" s="30">
        <f>CORREL($B$8:$B$17,D8:D17)</f>
        <v>1.6449578662589063E-2</v>
      </c>
      <c r="E1" s="30">
        <f>CORREL($B$8:$B$17,E8:E17)</f>
        <v>-0.27255070309814938</v>
      </c>
      <c r="F1" s="30">
        <f>CORREL($B$8:$B$17,F8:F17)</f>
        <v>-0.28456642671882226</v>
      </c>
      <c r="G1" s="30">
        <f t="shared" ref="G1:N1" si="0">CORREL($B$8:$B$17,G8:G17)</f>
        <v>-0.21348767361431217</v>
      </c>
      <c r="H1" s="30">
        <f t="shared" si="0"/>
        <v>-0.18286416425863253</v>
      </c>
      <c r="I1" s="30">
        <f t="shared" si="0"/>
        <v>-3.8130833092507144E-2</v>
      </c>
      <c r="J1" s="30">
        <f t="shared" si="0"/>
        <v>0.23419629705891154</v>
      </c>
      <c r="K1" s="30">
        <f t="shared" si="0"/>
        <v>0.57565310646874879</v>
      </c>
      <c r="L1" s="30">
        <f t="shared" si="0"/>
        <v>-0.44221603314713226</v>
      </c>
      <c r="M1" s="30">
        <f t="shared" si="0"/>
        <v>-0.1349775401670078</v>
      </c>
      <c r="N1" s="30">
        <f t="shared" si="0"/>
        <v>-0.15977947763121667</v>
      </c>
    </row>
    <row r="2" spans="1:28" ht="43.2" x14ac:dyDescent="0.3">
      <c r="A2" s="14" t="s">
        <v>1</v>
      </c>
      <c r="B2" s="6" t="s">
        <v>86</v>
      </c>
      <c r="C2" s="6" t="s">
        <v>152</v>
      </c>
      <c r="D2" s="6" t="s">
        <v>153</v>
      </c>
      <c r="E2" s="6" t="s">
        <v>154</v>
      </c>
      <c r="F2" s="6" t="s">
        <v>155</v>
      </c>
      <c r="G2" s="6" t="s">
        <v>156</v>
      </c>
      <c r="H2" s="6" t="s">
        <v>157</v>
      </c>
      <c r="I2" s="6" t="s">
        <v>158</v>
      </c>
      <c r="J2" s="6" t="s">
        <v>159</v>
      </c>
      <c r="K2" s="6" t="s">
        <v>160</v>
      </c>
      <c r="L2" s="6" t="s">
        <v>161</v>
      </c>
      <c r="M2" s="6" t="s">
        <v>162</v>
      </c>
      <c r="N2" s="6" t="s">
        <v>163</v>
      </c>
    </row>
    <row r="3" spans="1:28" x14ac:dyDescent="0.3">
      <c r="A3" s="15" t="s">
        <v>2</v>
      </c>
      <c r="B3" s="16" t="s">
        <v>86</v>
      </c>
      <c r="C3" s="16">
        <f>IF(C1&gt;0,0,1)</f>
        <v>1</v>
      </c>
      <c r="D3" s="16">
        <f t="shared" ref="D3:N3" si="1">IF(D1&gt;0,0,1)</f>
        <v>0</v>
      </c>
      <c r="E3" s="16">
        <f t="shared" si="1"/>
        <v>1</v>
      </c>
      <c r="F3" s="16">
        <f t="shared" si="1"/>
        <v>1</v>
      </c>
      <c r="G3" s="16">
        <f t="shared" si="1"/>
        <v>1</v>
      </c>
      <c r="H3" s="16">
        <f t="shared" si="1"/>
        <v>1</v>
      </c>
      <c r="I3" s="16">
        <f t="shared" si="1"/>
        <v>1</v>
      </c>
      <c r="J3" s="16">
        <f t="shared" si="1"/>
        <v>0</v>
      </c>
      <c r="K3" s="16">
        <f t="shared" si="1"/>
        <v>0</v>
      </c>
      <c r="L3" s="16">
        <f t="shared" si="1"/>
        <v>1</v>
      </c>
      <c r="M3" s="16">
        <f t="shared" si="1"/>
        <v>1</v>
      </c>
      <c r="N3" s="16">
        <f t="shared" si="1"/>
        <v>1</v>
      </c>
    </row>
    <row r="4" spans="1:28" x14ac:dyDescent="0.3">
      <c r="A4" s="17" t="s">
        <v>3</v>
      </c>
      <c r="B4" s="18" t="s">
        <v>21</v>
      </c>
      <c r="C4" s="18" t="s">
        <v>22</v>
      </c>
      <c r="D4" s="18" t="s">
        <v>22</v>
      </c>
      <c r="E4" s="18" t="s">
        <v>22</v>
      </c>
      <c r="F4" s="18" t="s">
        <v>22</v>
      </c>
      <c r="G4" s="18" t="s">
        <v>22</v>
      </c>
      <c r="H4" s="18" t="s">
        <v>22</v>
      </c>
      <c r="I4" s="18" t="s">
        <v>22</v>
      </c>
      <c r="J4" s="18" t="s">
        <v>22</v>
      </c>
      <c r="K4" s="18" t="s">
        <v>22</v>
      </c>
      <c r="L4" s="18" t="s">
        <v>22</v>
      </c>
      <c r="M4" s="18" t="s">
        <v>22</v>
      </c>
      <c r="N4" s="18" t="s">
        <v>22</v>
      </c>
    </row>
    <row r="5" spans="1:28" x14ac:dyDescent="0.3">
      <c r="A5" s="19" t="s">
        <v>4</v>
      </c>
      <c r="B5" s="20" t="s">
        <v>8</v>
      </c>
      <c r="C5" s="20" t="s">
        <v>9</v>
      </c>
      <c r="D5" s="20" t="s">
        <v>10</v>
      </c>
      <c r="E5" s="20" t="s">
        <v>11</v>
      </c>
      <c r="F5" s="20" t="s">
        <v>12</v>
      </c>
      <c r="G5" s="20" t="s">
        <v>13</v>
      </c>
      <c r="H5" s="20" t="s">
        <v>14</v>
      </c>
      <c r="I5" s="20" t="s">
        <v>15</v>
      </c>
      <c r="J5" s="20" t="s">
        <v>16</v>
      </c>
      <c r="K5" s="20" t="s">
        <v>17</v>
      </c>
      <c r="L5" s="20" t="s">
        <v>18</v>
      </c>
      <c r="M5" s="20" t="s">
        <v>19</v>
      </c>
      <c r="N5" s="20" t="s">
        <v>20</v>
      </c>
      <c r="AB5" t="s">
        <v>165</v>
      </c>
    </row>
    <row r="6" spans="1:28" x14ac:dyDescent="0.3">
      <c r="A6" s="21" t="s">
        <v>4</v>
      </c>
      <c r="B6" s="22" t="s">
        <v>58</v>
      </c>
      <c r="C6" s="22" t="s">
        <v>59</v>
      </c>
      <c r="D6" s="22" t="s">
        <v>60</v>
      </c>
      <c r="E6" s="22" t="s">
        <v>61</v>
      </c>
      <c r="F6" s="22" t="s">
        <v>62</v>
      </c>
      <c r="G6" s="22" t="s">
        <v>63</v>
      </c>
      <c r="H6" s="22" t="s">
        <v>64</v>
      </c>
      <c r="I6" s="22" t="s">
        <v>65</v>
      </c>
      <c r="J6" s="22" t="s">
        <v>66</v>
      </c>
      <c r="K6" s="22" t="s">
        <v>67</v>
      </c>
      <c r="L6" s="22" t="s">
        <v>68</v>
      </c>
      <c r="M6" s="22" t="s">
        <v>69</v>
      </c>
      <c r="N6" s="22" t="s">
        <v>70</v>
      </c>
      <c r="P6" s="2"/>
      <c r="Q6" s="2"/>
      <c r="R6" s="2"/>
      <c r="S6" s="2"/>
      <c r="T6" s="2"/>
      <c r="U6" s="2"/>
      <c r="V6" s="2"/>
      <c r="W6" s="2"/>
      <c r="X6" s="2"/>
      <c r="Y6" s="2"/>
      <c r="Z6" s="2"/>
      <c r="AA6" s="2"/>
      <c r="AB6" s="18" t="s">
        <v>21</v>
      </c>
    </row>
    <row r="7" spans="1:28" x14ac:dyDescent="0.3">
      <c r="A7" s="23" t="s">
        <v>81</v>
      </c>
      <c r="B7" s="24" t="s">
        <v>82</v>
      </c>
      <c r="C7" s="24" t="s">
        <v>83</v>
      </c>
      <c r="D7" s="24" t="s">
        <v>83</v>
      </c>
      <c r="E7" s="24" t="s">
        <v>83</v>
      </c>
      <c r="F7" s="24" t="s">
        <v>83</v>
      </c>
      <c r="G7" s="24" t="s">
        <v>83</v>
      </c>
      <c r="H7" s="24" t="s">
        <v>83</v>
      </c>
      <c r="I7" s="24" t="s">
        <v>83</v>
      </c>
      <c r="J7" s="24" t="s">
        <v>83</v>
      </c>
      <c r="K7" s="24" t="s">
        <v>83</v>
      </c>
      <c r="L7" s="24" t="s">
        <v>83</v>
      </c>
      <c r="M7" s="24" t="s">
        <v>85</v>
      </c>
      <c r="N7" s="24" t="s">
        <v>84</v>
      </c>
      <c r="P7" s="20" t="s">
        <v>9</v>
      </c>
      <c r="Q7" s="20" t="s">
        <v>10</v>
      </c>
      <c r="R7" s="20" t="s">
        <v>11</v>
      </c>
      <c r="S7" s="20" t="s">
        <v>12</v>
      </c>
      <c r="T7" s="20" t="s">
        <v>13</v>
      </c>
      <c r="U7" s="20" t="s">
        <v>14</v>
      </c>
      <c r="V7" s="20" t="s">
        <v>15</v>
      </c>
      <c r="W7" s="20" t="s">
        <v>16</v>
      </c>
      <c r="X7" s="20" t="s">
        <v>17</v>
      </c>
      <c r="Y7" s="20" t="s">
        <v>18</v>
      </c>
      <c r="Z7" s="20" t="s">
        <v>19</v>
      </c>
      <c r="AA7" s="20" t="s">
        <v>20</v>
      </c>
      <c r="AB7" s="20" t="s">
        <v>8</v>
      </c>
    </row>
    <row r="8" spans="1:28" x14ac:dyDescent="0.3">
      <c r="A8" s="5" t="s">
        <v>71</v>
      </c>
      <c r="B8" s="25">
        <v>20.5</v>
      </c>
      <c r="C8" s="25">
        <v>7.4</v>
      </c>
      <c r="D8" s="25">
        <v>0.7</v>
      </c>
      <c r="E8" s="25">
        <v>0</v>
      </c>
      <c r="F8" s="25">
        <v>1.9</v>
      </c>
      <c r="G8" s="25">
        <v>7.5999999999999998E-2</v>
      </c>
      <c r="H8" s="25">
        <v>11</v>
      </c>
      <c r="I8" s="25">
        <v>34</v>
      </c>
      <c r="J8" s="25">
        <v>0.99780000000000002</v>
      </c>
      <c r="K8" s="25">
        <v>3.51</v>
      </c>
      <c r="L8" s="25">
        <v>0.56000000000000005</v>
      </c>
      <c r="M8" s="25">
        <v>9.4</v>
      </c>
      <c r="N8" s="25">
        <v>5</v>
      </c>
      <c r="P8" s="25">
        <f>RANK(C8,C$8:C$17,C$3)</f>
        <v>4</v>
      </c>
      <c r="Q8" s="25">
        <f t="shared" ref="Q8:AA8" si="2">RANK(D8,D$8:D$17,D$3)</f>
        <v>3</v>
      </c>
      <c r="R8" s="25">
        <f t="shared" si="2"/>
        <v>1</v>
      </c>
      <c r="S8" s="25">
        <f t="shared" si="2"/>
        <v>6</v>
      </c>
      <c r="T8" s="25">
        <f t="shared" si="2"/>
        <v>7</v>
      </c>
      <c r="U8" s="25">
        <f t="shared" si="2"/>
        <v>1</v>
      </c>
      <c r="V8" s="25">
        <f t="shared" si="2"/>
        <v>1</v>
      </c>
      <c r="W8" s="25">
        <f t="shared" si="2"/>
        <v>2</v>
      </c>
      <c r="X8" s="25">
        <f t="shared" si="2"/>
        <v>1</v>
      </c>
      <c r="Y8" s="25">
        <f t="shared" si="2"/>
        <v>5</v>
      </c>
      <c r="Z8" s="25">
        <f t="shared" si="2"/>
        <v>1</v>
      </c>
      <c r="AA8" s="25">
        <f t="shared" si="2"/>
        <v>1</v>
      </c>
      <c r="AB8" s="25">
        <f>INT(B8*100)</f>
        <v>2050</v>
      </c>
    </row>
    <row r="9" spans="1:28" x14ac:dyDescent="0.3">
      <c r="A9" s="5" t="s">
        <v>72</v>
      </c>
      <c r="B9" s="25">
        <v>15.3</v>
      </c>
      <c r="C9" s="25">
        <v>7.8</v>
      </c>
      <c r="D9" s="25">
        <v>0.88</v>
      </c>
      <c r="E9" s="25">
        <v>0</v>
      </c>
      <c r="F9" s="25">
        <v>2.6</v>
      </c>
      <c r="G9" s="25">
        <v>9.8000000000000004E-2</v>
      </c>
      <c r="H9" s="25">
        <v>25</v>
      </c>
      <c r="I9" s="25">
        <v>67</v>
      </c>
      <c r="J9" s="25">
        <v>0.99680000000000002</v>
      </c>
      <c r="K9" s="25">
        <v>3.2</v>
      </c>
      <c r="L9" s="25">
        <v>0.68</v>
      </c>
      <c r="M9" s="25">
        <v>9.8000000000000007</v>
      </c>
      <c r="N9" s="25">
        <v>5</v>
      </c>
      <c r="P9" s="25">
        <f t="shared" ref="P9:P17" si="3">RANK(C9,C$8:C$17,C$3)</f>
        <v>6</v>
      </c>
      <c r="Q9" s="25">
        <f t="shared" ref="Q9:Q17" si="4">RANK(D9,D$8:D$17,D$3)</f>
        <v>1</v>
      </c>
      <c r="R9" s="25">
        <f t="shared" ref="R9:R17" si="5">RANK(E9,E$8:E$17,E$3)</f>
        <v>1</v>
      </c>
      <c r="S9" s="25">
        <f t="shared" ref="S9:S17" si="6">RANK(F9,F$8:F$17,F$3)</f>
        <v>10</v>
      </c>
      <c r="T9" s="25">
        <f t="shared" ref="T9:T17" si="7">RANK(G9,G$8:G$17,G$3)</f>
        <v>10</v>
      </c>
      <c r="U9" s="25">
        <f t="shared" ref="U9:U17" si="8">RANK(H9,H$8:H$17,H$3)</f>
        <v>8</v>
      </c>
      <c r="V9" s="25">
        <f t="shared" ref="V9:V17" si="9">RANK(I9,I$8:I$17,I$3)</f>
        <v>6</v>
      </c>
      <c r="W9" s="25">
        <f t="shared" ref="W9:W17" si="10">RANK(J9,J$8:J$17,J$3)</f>
        <v>6</v>
      </c>
      <c r="X9" s="25">
        <f t="shared" ref="X9:X17" si="11">RANK(K9,K$8:K$17,K$3)</f>
        <v>8</v>
      </c>
      <c r="Y9" s="25">
        <f t="shared" ref="Y9:Y17" si="12">RANK(L9,L$8:L$17,L$3)</f>
        <v>10</v>
      </c>
      <c r="Z9" s="25">
        <f t="shared" ref="Z9:Z17" si="13">RANK(M9,M$8:M$17,M$3)</f>
        <v>3</v>
      </c>
      <c r="AA9" s="25">
        <f t="shared" ref="AA9:AA17" si="14">RANK(N9,N$8:N$17,N$3)</f>
        <v>1</v>
      </c>
      <c r="AB9" s="25">
        <f t="shared" ref="AB9:AB17" si="15">INT(B9*100)</f>
        <v>1530</v>
      </c>
    </row>
    <row r="10" spans="1:28" x14ac:dyDescent="0.3">
      <c r="A10" s="5" t="s">
        <v>73</v>
      </c>
      <c r="B10" s="25">
        <v>22.1</v>
      </c>
      <c r="C10" s="25">
        <v>7.8</v>
      </c>
      <c r="D10" s="25">
        <v>0.76</v>
      </c>
      <c r="E10" s="25">
        <v>0.04</v>
      </c>
      <c r="F10" s="25">
        <v>2.2999999999999998</v>
      </c>
      <c r="G10" s="25">
        <v>9.1999999999999998E-2</v>
      </c>
      <c r="H10" s="25">
        <v>15</v>
      </c>
      <c r="I10" s="25">
        <v>54</v>
      </c>
      <c r="J10" s="25">
        <v>0.997</v>
      </c>
      <c r="K10" s="25">
        <v>3.26</v>
      </c>
      <c r="L10" s="25">
        <v>0.65</v>
      </c>
      <c r="M10" s="25">
        <v>9.8000000000000007</v>
      </c>
      <c r="N10" s="25">
        <v>5</v>
      </c>
      <c r="P10" s="25">
        <f t="shared" si="3"/>
        <v>6</v>
      </c>
      <c r="Q10" s="25">
        <f t="shared" si="4"/>
        <v>2</v>
      </c>
      <c r="R10" s="25">
        <f t="shared" si="5"/>
        <v>7</v>
      </c>
      <c r="S10" s="25">
        <f t="shared" si="6"/>
        <v>9</v>
      </c>
      <c r="T10" s="25">
        <f t="shared" si="7"/>
        <v>9</v>
      </c>
      <c r="U10" s="25">
        <f t="shared" si="8"/>
        <v>5</v>
      </c>
      <c r="V10" s="25">
        <f t="shared" si="9"/>
        <v>4</v>
      </c>
      <c r="W10" s="25">
        <f t="shared" si="10"/>
        <v>4</v>
      </c>
      <c r="X10" s="25">
        <f t="shared" si="11"/>
        <v>5</v>
      </c>
      <c r="Y10" s="25">
        <f t="shared" si="12"/>
        <v>9</v>
      </c>
      <c r="Z10" s="25">
        <f t="shared" si="13"/>
        <v>3</v>
      </c>
      <c r="AA10" s="25">
        <f t="shared" si="14"/>
        <v>1</v>
      </c>
      <c r="AB10" s="25">
        <f t="shared" si="15"/>
        <v>2210</v>
      </c>
    </row>
    <row r="11" spans="1:28" x14ac:dyDescent="0.3">
      <c r="A11" s="5" t="s">
        <v>74</v>
      </c>
      <c r="B11" s="25">
        <v>18</v>
      </c>
      <c r="C11" s="25">
        <v>11.2</v>
      </c>
      <c r="D11" s="25">
        <v>0.28000000000000003</v>
      </c>
      <c r="E11" s="25">
        <v>0.56000000000000005</v>
      </c>
      <c r="F11" s="25">
        <v>1.9</v>
      </c>
      <c r="G11" s="25">
        <v>7.4999999999999997E-2</v>
      </c>
      <c r="H11" s="25">
        <v>17</v>
      </c>
      <c r="I11" s="25">
        <v>60</v>
      </c>
      <c r="J11" s="25">
        <v>0.998</v>
      </c>
      <c r="K11" s="25">
        <v>3.16</v>
      </c>
      <c r="L11" s="25">
        <v>0.57999999999999996</v>
      </c>
      <c r="M11" s="25">
        <v>9.8000000000000007</v>
      </c>
      <c r="N11" s="25">
        <v>6</v>
      </c>
      <c r="P11" s="25">
        <f t="shared" si="3"/>
        <v>10</v>
      </c>
      <c r="Q11" s="25">
        <f t="shared" si="4"/>
        <v>10</v>
      </c>
      <c r="R11" s="25">
        <f t="shared" si="5"/>
        <v>10</v>
      </c>
      <c r="S11" s="25">
        <f t="shared" si="6"/>
        <v>6</v>
      </c>
      <c r="T11" s="25">
        <f t="shared" si="7"/>
        <v>6</v>
      </c>
      <c r="U11" s="25">
        <f t="shared" si="8"/>
        <v>7</v>
      </c>
      <c r="V11" s="25">
        <f t="shared" si="9"/>
        <v>5</v>
      </c>
      <c r="W11" s="25">
        <f t="shared" si="10"/>
        <v>1</v>
      </c>
      <c r="X11" s="25">
        <f t="shared" si="11"/>
        <v>10</v>
      </c>
      <c r="Y11" s="25">
        <f t="shared" si="12"/>
        <v>7</v>
      </c>
      <c r="Z11" s="25">
        <f t="shared" si="13"/>
        <v>3</v>
      </c>
      <c r="AA11" s="25">
        <f t="shared" si="14"/>
        <v>5</v>
      </c>
      <c r="AB11" s="25">
        <f t="shared" si="15"/>
        <v>1800</v>
      </c>
    </row>
    <row r="12" spans="1:28" x14ac:dyDescent="0.3">
      <c r="A12" s="5" t="s">
        <v>75</v>
      </c>
      <c r="B12" s="25">
        <v>30</v>
      </c>
      <c r="C12" s="25">
        <v>7.4</v>
      </c>
      <c r="D12" s="25">
        <v>0.7</v>
      </c>
      <c r="E12" s="25">
        <v>0</v>
      </c>
      <c r="F12" s="25">
        <v>1.9</v>
      </c>
      <c r="G12" s="25">
        <v>7.5999999999999998E-2</v>
      </c>
      <c r="H12" s="25">
        <v>11</v>
      </c>
      <c r="I12" s="25">
        <v>34</v>
      </c>
      <c r="J12" s="25">
        <v>0.99780000000000002</v>
      </c>
      <c r="K12" s="25">
        <v>3.51</v>
      </c>
      <c r="L12" s="25">
        <v>0.56000000000000005</v>
      </c>
      <c r="M12" s="25">
        <v>9.4</v>
      </c>
      <c r="N12" s="25">
        <v>5</v>
      </c>
      <c r="P12" s="25">
        <f t="shared" si="3"/>
        <v>4</v>
      </c>
      <c r="Q12" s="25">
        <f t="shared" si="4"/>
        <v>3</v>
      </c>
      <c r="R12" s="25">
        <f t="shared" si="5"/>
        <v>1</v>
      </c>
      <c r="S12" s="25">
        <f t="shared" si="6"/>
        <v>6</v>
      </c>
      <c r="T12" s="25">
        <f t="shared" si="7"/>
        <v>7</v>
      </c>
      <c r="U12" s="25">
        <f t="shared" si="8"/>
        <v>1</v>
      </c>
      <c r="V12" s="25">
        <f t="shared" si="9"/>
        <v>1</v>
      </c>
      <c r="W12" s="25">
        <f t="shared" si="10"/>
        <v>2</v>
      </c>
      <c r="X12" s="25">
        <f t="shared" si="11"/>
        <v>1</v>
      </c>
      <c r="Y12" s="25">
        <f t="shared" si="12"/>
        <v>5</v>
      </c>
      <c r="Z12" s="25">
        <f t="shared" si="13"/>
        <v>1</v>
      </c>
      <c r="AA12" s="25">
        <f t="shared" si="14"/>
        <v>1</v>
      </c>
      <c r="AB12" s="25">
        <f t="shared" si="15"/>
        <v>3000</v>
      </c>
    </row>
    <row r="13" spans="1:28" x14ac:dyDescent="0.3">
      <c r="A13" s="5" t="s">
        <v>76</v>
      </c>
      <c r="B13" s="25">
        <v>25.5</v>
      </c>
      <c r="C13" s="25">
        <v>7.9</v>
      </c>
      <c r="D13" s="25">
        <v>0.6</v>
      </c>
      <c r="E13" s="25">
        <v>0.06</v>
      </c>
      <c r="F13" s="25">
        <v>1.6</v>
      </c>
      <c r="G13" s="25">
        <v>6.9000000000000006E-2</v>
      </c>
      <c r="H13" s="25">
        <v>30</v>
      </c>
      <c r="I13" s="25">
        <v>97</v>
      </c>
      <c r="J13" s="25">
        <v>0.997</v>
      </c>
      <c r="K13" s="25">
        <v>3.3</v>
      </c>
      <c r="L13" s="25">
        <v>0.46</v>
      </c>
      <c r="M13" s="25">
        <v>10</v>
      </c>
      <c r="N13" s="25">
        <v>6</v>
      </c>
      <c r="P13" s="25">
        <f t="shared" si="3"/>
        <v>8</v>
      </c>
      <c r="Q13" s="25">
        <f t="shared" si="4"/>
        <v>6</v>
      </c>
      <c r="R13" s="25">
        <f t="shared" si="5"/>
        <v>8</v>
      </c>
      <c r="S13" s="25">
        <f t="shared" si="6"/>
        <v>3</v>
      </c>
      <c r="T13" s="25">
        <f t="shared" si="7"/>
        <v>4</v>
      </c>
      <c r="U13" s="25">
        <f t="shared" si="8"/>
        <v>9</v>
      </c>
      <c r="V13" s="25">
        <f t="shared" si="9"/>
        <v>8</v>
      </c>
      <c r="W13" s="25">
        <f t="shared" si="10"/>
        <v>4</v>
      </c>
      <c r="X13" s="25">
        <f t="shared" si="11"/>
        <v>3</v>
      </c>
      <c r="Y13" s="25">
        <f t="shared" si="12"/>
        <v>3</v>
      </c>
      <c r="Z13" s="25">
        <f t="shared" si="13"/>
        <v>6</v>
      </c>
      <c r="AA13" s="25">
        <f t="shared" si="14"/>
        <v>5</v>
      </c>
      <c r="AB13" s="25">
        <f t="shared" si="15"/>
        <v>2550</v>
      </c>
    </row>
    <row r="14" spans="1:28" x14ac:dyDescent="0.3">
      <c r="A14" s="5" t="s">
        <v>77</v>
      </c>
      <c r="B14" s="25">
        <v>19.7</v>
      </c>
      <c r="C14" s="25">
        <v>6.3</v>
      </c>
      <c r="D14" s="25">
        <v>0.32</v>
      </c>
      <c r="E14" s="25">
        <v>0.14000000000000001</v>
      </c>
      <c r="F14" s="25">
        <v>1.6</v>
      </c>
      <c r="G14" s="25">
        <v>4.5999999999999999E-2</v>
      </c>
      <c r="H14" s="25">
        <v>30</v>
      </c>
      <c r="I14" s="25">
        <v>136</v>
      </c>
      <c r="J14" s="25">
        <v>0.99399999999999999</v>
      </c>
      <c r="K14" s="25">
        <v>3.3</v>
      </c>
      <c r="L14" s="25">
        <v>0.5</v>
      </c>
      <c r="M14" s="25">
        <v>11</v>
      </c>
      <c r="N14" s="25">
        <v>6</v>
      </c>
      <c r="P14" s="25">
        <f t="shared" si="3"/>
        <v>2</v>
      </c>
      <c r="Q14" s="25">
        <f t="shared" si="4"/>
        <v>9</v>
      </c>
      <c r="R14" s="25">
        <f t="shared" si="5"/>
        <v>9</v>
      </c>
      <c r="S14" s="25">
        <f t="shared" si="6"/>
        <v>3</v>
      </c>
      <c r="T14" s="25">
        <f t="shared" si="7"/>
        <v>1</v>
      </c>
      <c r="U14" s="25">
        <f t="shared" si="8"/>
        <v>9</v>
      </c>
      <c r="V14" s="25">
        <f t="shared" si="9"/>
        <v>10</v>
      </c>
      <c r="W14" s="25">
        <f t="shared" si="10"/>
        <v>10</v>
      </c>
      <c r="X14" s="25">
        <f t="shared" si="11"/>
        <v>3</v>
      </c>
      <c r="Y14" s="25">
        <f t="shared" si="12"/>
        <v>4</v>
      </c>
      <c r="Z14" s="25">
        <f t="shared" si="13"/>
        <v>8</v>
      </c>
      <c r="AA14" s="25">
        <f t="shared" si="14"/>
        <v>5</v>
      </c>
      <c r="AB14" s="25">
        <f t="shared" si="15"/>
        <v>1970</v>
      </c>
    </row>
    <row r="15" spans="1:28" x14ac:dyDescent="0.3">
      <c r="A15" s="5" t="s">
        <v>78</v>
      </c>
      <c r="B15" s="25">
        <v>17.399999999999999</v>
      </c>
      <c r="C15" s="25">
        <v>8.1</v>
      </c>
      <c r="D15" s="25">
        <v>0.65</v>
      </c>
      <c r="E15" s="25">
        <v>0</v>
      </c>
      <c r="F15" s="25">
        <v>1.5</v>
      </c>
      <c r="G15" s="25">
        <v>7.2999999999999995E-2</v>
      </c>
      <c r="H15" s="25">
        <v>13</v>
      </c>
      <c r="I15" s="25">
        <v>40</v>
      </c>
      <c r="J15" s="25">
        <v>0.99580000000000002</v>
      </c>
      <c r="K15" s="25">
        <v>3.22</v>
      </c>
      <c r="L15" s="25">
        <v>0.6</v>
      </c>
      <c r="M15" s="25">
        <v>10.5</v>
      </c>
      <c r="N15" s="25">
        <v>7</v>
      </c>
      <c r="P15" s="25">
        <f t="shared" si="3"/>
        <v>9</v>
      </c>
      <c r="Q15" s="25">
        <f t="shared" si="4"/>
        <v>5</v>
      </c>
      <c r="R15" s="25">
        <f t="shared" si="5"/>
        <v>1</v>
      </c>
      <c r="S15" s="25">
        <f t="shared" si="6"/>
        <v>2</v>
      </c>
      <c r="T15" s="25">
        <f t="shared" si="7"/>
        <v>5</v>
      </c>
      <c r="U15" s="25">
        <f t="shared" si="8"/>
        <v>3</v>
      </c>
      <c r="V15" s="25">
        <f t="shared" si="9"/>
        <v>3</v>
      </c>
      <c r="W15" s="25">
        <f t="shared" si="10"/>
        <v>8</v>
      </c>
      <c r="X15" s="25">
        <f t="shared" si="11"/>
        <v>6</v>
      </c>
      <c r="Y15" s="25">
        <f t="shared" si="12"/>
        <v>8</v>
      </c>
      <c r="Z15" s="25">
        <f t="shared" si="13"/>
        <v>7</v>
      </c>
      <c r="AA15" s="25">
        <f t="shared" si="14"/>
        <v>9</v>
      </c>
      <c r="AB15" s="25">
        <f t="shared" si="15"/>
        <v>1740</v>
      </c>
    </row>
    <row r="16" spans="1:28" x14ac:dyDescent="0.3">
      <c r="A16" s="5" t="s">
        <v>79</v>
      </c>
      <c r="B16" s="25">
        <v>21.9</v>
      </c>
      <c r="C16" s="25">
        <v>5.4</v>
      </c>
      <c r="D16" s="25">
        <v>0.42</v>
      </c>
      <c r="E16" s="25">
        <v>0</v>
      </c>
      <c r="F16" s="25">
        <v>1.7</v>
      </c>
      <c r="G16" s="25">
        <v>4.9000000000000002E-2</v>
      </c>
      <c r="H16" s="25">
        <v>14</v>
      </c>
      <c r="I16" s="25">
        <v>132</v>
      </c>
      <c r="J16" s="25">
        <v>0.99480000000000002</v>
      </c>
      <c r="K16" s="25">
        <v>3.22</v>
      </c>
      <c r="L16" s="25">
        <v>0.45</v>
      </c>
      <c r="M16" s="25">
        <v>11</v>
      </c>
      <c r="N16" s="25">
        <v>6</v>
      </c>
      <c r="P16" s="25">
        <f t="shared" si="3"/>
        <v>1</v>
      </c>
      <c r="Q16" s="25">
        <f t="shared" si="4"/>
        <v>7</v>
      </c>
      <c r="R16" s="25">
        <f t="shared" si="5"/>
        <v>1</v>
      </c>
      <c r="S16" s="25">
        <f t="shared" si="6"/>
        <v>5</v>
      </c>
      <c r="T16" s="25">
        <f t="shared" si="7"/>
        <v>2</v>
      </c>
      <c r="U16" s="25">
        <f t="shared" si="8"/>
        <v>4</v>
      </c>
      <c r="V16" s="25">
        <f t="shared" si="9"/>
        <v>9</v>
      </c>
      <c r="W16" s="25">
        <f t="shared" si="10"/>
        <v>9</v>
      </c>
      <c r="X16" s="25">
        <f t="shared" si="11"/>
        <v>6</v>
      </c>
      <c r="Y16" s="25">
        <f t="shared" si="12"/>
        <v>2</v>
      </c>
      <c r="Z16" s="25">
        <f t="shared" si="13"/>
        <v>8</v>
      </c>
      <c r="AA16" s="25">
        <f t="shared" si="14"/>
        <v>5</v>
      </c>
      <c r="AB16" s="25">
        <f t="shared" si="15"/>
        <v>2190</v>
      </c>
    </row>
    <row r="17" spans="1:28" x14ac:dyDescent="0.3">
      <c r="A17" s="5" t="s">
        <v>80</v>
      </c>
      <c r="B17" s="25">
        <v>23</v>
      </c>
      <c r="C17" s="25">
        <v>6.9</v>
      </c>
      <c r="D17" s="25">
        <v>0.41</v>
      </c>
      <c r="E17" s="25">
        <v>0</v>
      </c>
      <c r="F17" s="25">
        <v>1.4</v>
      </c>
      <c r="G17" s="25">
        <v>0.05</v>
      </c>
      <c r="H17" s="25">
        <v>16</v>
      </c>
      <c r="I17" s="25">
        <v>88</v>
      </c>
      <c r="J17" s="25">
        <v>0.99660000000000004</v>
      </c>
      <c r="K17" s="25">
        <v>3.19</v>
      </c>
      <c r="L17" s="25">
        <v>0.4</v>
      </c>
      <c r="M17" s="25">
        <v>11.4</v>
      </c>
      <c r="N17" s="25">
        <v>7</v>
      </c>
      <c r="P17" s="25">
        <f t="shared" si="3"/>
        <v>3</v>
      </c>
      <c r="Q17" s="25">
        <f t="shared" si="4"/>
        <v>8</v>
      </c>
      <c r="R17" s="25">
        <f t="shared" si="5"/>
        <v>1</v>
      </c>
      <c r="S17" s="25">
        <f t="shared" si="6"/>
        <v>1</v>
      </c>
      <c r="T17" s="25">
        <f t="shared" si="7"/>
        <v>3</v>
      </c>
      <c r="U17" s="25">
        <f t="shared" si="8"/>
        <v>6</v>
      </c>
      <c r="V17" s="25">
        <f t="shared" si="9"/>
        <v>7</v>
      </c>
      <c r="W17" s="25">
        <f t="shared" si="10"/>
        <v>7</v>
      </c>
      <c r="X17" s="25">
        <f t="shared" si="11"/>
        <v>9</v>
      </c>
      <c r="Y17" s="25">
        <f t="shared" si="12"/>
        <v>1</v>
      </c>
      <c r="Z17" s="25">
        <f t="shared" si="13"/>
        <v>10</v>
      </c>
      <c r="AA17" s="25">
        <f t="shared" si="14"/>
        <v>9</v>
      </c>
      <c r="AB17" s="25">
        <f t="shared" si="15"/>
        <v>2300</v>
      </c>
    </row>
    <row r="20" spans="1:28" x14ac:dyDescent="0.3">
      <c r="A20" t="str">
        <f>A5</f>
        <v>Attribute-ID</v>
      </c>
      <c r="B20" t="str">
        <f t="shared" ref="B20:N20" si="16">B5</f>
        <v>A1</v>
      </c>
      <c r="C20" t="str">
        <f t="shared" si="16"/>
        <v>A2</v>
      </c>
      <c r="D20" t="str">
        <f t="shared" si="16"/>
        <v>A3</v>
      </c>
      <c r="E20" t="str">
        <f t="shared" si="16"/>
        <v>A4</v>
      </c>
      <c r="F20" t="str">
        <f t="shared" si="16"/>
        <v>A5</v>
      </c>
      <c r="G20" t="str">
        <f t="shared" si="16"/>
        <v>A6</v>
      </c>
      <c r="H20" t="str">
        <f t="shared" si="16"/>
        <v>A7</v>
      </c>
      <c r="I20" t="str">
        <f t="shared" si="16"/>
        <v>A8</v>
      </c>
      <c r="J20" t="str">
        <f t="shared" si="16"/>
        <v>A9</v>
      </c>
      <c r="K20" t="str">
        <f t="shared" si="16"/>
        <v>A10</v>
      </c>
      <c r="L20" t="str">
        <f t="shared" si="16"/>
        <v>A11</v>
      </c>
      <c r="M20" t="str">
        <f t="shared" si="16"/>
        <v>A12</v>
      </c>
      <c r="N20" t="str">
        <f t="shared" si="16"/>
        <v>A13</v>
      </c>
    </row>
    <row r="21" spans="1:28" x14ac:dyDescent="0.3">
      <c r="A21" t="str">
        <f t="shared" ref="A21:N21" si="17">A6</f>
        <v>Attribute-ID</v>
      </c>
      <c r="B21" t="str">
        <f t="shared" si="17"/>
        <v>Average Price (USD)</v>
      </c>
      <c r="C21" t="str">
        <f t="shared" si="17"/>
        <v>Fixed Acidity (g/dm³)</v>
      </c>
      <c r="D21" t="str">
        <f t="shared" si="17"/>
        <v>Volatile Acidity (g/dm³)</v>
      </c>
      <c r="E21" t="str">
        <f t="shared" si="17"/>
        <v>Citric Acid (g/dm³)</v>
      </c>
      <c r="F21" t="str">
        <f t="shared" si="17"/>
        <v>Residual Sugar (g/dm³)</v>
      </c>
      <c r="G21" t="str">
        <f t="shared" si="17"/>
        <v>Chlorides (g/dm³)</v>
      </c>
      <c r="H21" t="str">
        <f t="shared" si="17"/>
        <v>Free Sulfur Dioxide (mg/dm³)</v>
      </c>
      <c r="I21" t="str">
        <f t="shared" si="17"/>
        <v>Total Sulfur Dioxide (mg/dm³)</v>
      </c>
      <c r="J21" t="str">
        <f t="shared" si="17"/>
        <v>Density (g/cm³)</v>
      </c>
      <c r="K21" t="str">
        <f t="shared" si="17"/>
        <v>pH</v>
      </c>
      <c r="L21" t="str">
        <f t="shared" si="17"/>
        <v>Sulphates (g/dm³)</v>
      </c>
      <c r="M21" t="str">
        <f t="shared" si="17"/>
        <v>Alcohol (% vol)</v>
      </c>
      <c r="N21" t="str">
        <f t="shared" si="17"/>
        <v>Quality</v>
      </c>
    </row>
    <row r="22" spans="1:28" x14ac:dyDescent="0.3">
      <c r="A22" t="str">
        <f t="shared" ref="A22:N22" si="18">A7</f>
        <v>Atribute-Unit</v>
      </c>
      <c r="B22" t="str">
        <f t="shared" si="18"/>
        <v>currency</v>
      </c>
      <c r="C22" t="str">
        <f t="shared" si="18"/>
        <v>decimal</v>
      </c>
      <c r="D22" t="str">
        <f t="shared" si="18"/>
        <v>decimal</v>
      </c>
      <c r="E22" t="str">
        <f t="shared" si="18"/>
        <v>decimal</v>
      </c>
      <c r="F22" t="str">
        <f t="shared" si="18"/>
        <v>decimal</v>
      </c>
      <c r="G22" t="str">
        <f t="shared" si="18"/>
        <v>decimal</v>
      </c>
      <c r="H22" t="str">
        <f t="shared" si="18"/>
        <v>decimal</v>
      </c>
      <c r="I22" t="str">
        <f t="shared" si="18"/>
        <v>decimal</v>
      </c>
      <c r="J22" t="str">
        <f t="shared" si="18"/>
        <v>decimal</v>
      </c>
      <c r="K22" t="str">
        <f t="shared" si="18"/>
        <v>decimal</v>
      </c>
      <c r="L22" t="str">
        <f t="shared" si="18"/>
        <v>decimal</v>
      </c>
      <c r="M22" t="str">
        <f t="shared" si="18"/>
        <v>percentage</v>
      </c>
      <c r="N22" t="str">
        <f t="shared" si="18"/>
        <v>integer</v>
      </c>
    </row>
    <row r="23" spans="1:28" x14ac:dyDescent="0.3">
      <c r="A23" t="str">
        <f t="shared" ref="A23" si="19">A8</f>
        <v>Wine A</v>
      </c>
      <c r="B23" s="29" t="s">
        <v>164</v>
      </c>
      <c r="C23" s="29" t="s">
        <v>164</v>
      </c>
      <c r="D23" s="29" t="s">
        <v>164</v>
      </c>
      <c r="E23" s="29" t="s">
        <v>164</v>
      </c>
      <c r="F23" s="29" t="s">
        <v>164</v>
      </c>
      <c r="G23" s="29" t="s">
        <v>164</v>
      </c>
      <c r="H23" s="29" t="s">
        <v>164</v>
      </c>
      <c r="I23" s="29" t="s">
        <v>164</v>
      </c>
      <c r="J23" s="29" t="s">
        <v>164</v>
      </c>
      <c r="K23" s="29" t="s">
        <v>164</v>
      </c>
      <c r="L23" s="29" t="s">
        <v>164</v>
      </c>
      <c r="M23" s="29" t="s">
        <v>164</v>
      </c>
      <c r="N23" s="29" t="s">
        <v>164</v>
      </c>
    </row>
    <row r="24" spans="1:28" x14ac:dyDescent="0.3">
      <c r="A24" t="str">
        <f t="shared" ref="A24" si="20">A9</f>
        <v>Wine B</v>
      </c>
      <c r="B24" s="29" t="s">
        <v>164</v>
      </c>
      <c r="C24" s="29" t="s">
        <v>164</v>
      </c>
      <c r="D24" s="29" t="s">
        <v>164</v>
      </c>
      <c r="E24" s="29" t="s">
        <v>164</v>
      </c>
      <c r="F24" s="29" t="s">
        <v>164</v>
      </c>
      <c r="G24" s="29" t="s">
        <v>164</v>
      </c>
      <c r="H24" s="29" t="s">
        <v>164</v>
      </c>
      <c r="I24" s="29" t="s">
        <v>164</v>
      </c>
      <c r="J24" s="29" t="s">
        <v>164</v>
      </c>
      <c r="K24" s="29" t="s">
        <v>164</v>
      </c>
      <c r="L24" s="29" t="s">
        <v>164</v>
      </c>
      <c r="M24" s="29" t="s">
        <v>164</v>
      </c>
      <c r="N24" s="29" t="s">
        <v>164</v>
      </c>
    </row>
    <row r="25" spans="1:28" x14ac:dyDescent="0.3">
      <c r="A25" t="str">
        <f t="shared" ref="A25" si="21">A10</f>
        <v>Wine C</v>
      </c>
      <c r="B25" s="29" t="s">
        <v>164</v>
      </c>
      <c r="C25" s="29" t="s">
        <v>164</v>
      </c>
      <c r="D25" s="29" t="s">
        <v>164</v>
      </c>
      <c r="E25" s="29" t="s">
        <v>164</v>
      </c>
      <c r="F25" s="29" t="s">
        <v>164</v>
      </c>
      <c r="G25" s="29" t="s">
        <v>164</v>
      </c>
      <c r="H25" s="29" t="s">
        <v>164</v>
      </c>
      <c r="I25" s="29" t="s">
        <v>164</v>
      </c>
      <c r="J25" s="29" t="s">
        <v>164</v>
      </c>
      <c r="K25" s="29" t="s">
        <v>164</v>
      </c>
      <c r="L25" s="29" t="s">
        <v>164</v>
      </c>
      <c r="M25" s="29" t="s">
        <v>164</v>
      </c>
      <c r="N25" s="29" t="s">
        <v>164</v>
      </c>
    </row>
    <row r="26" spans="1:28" x14ac:dyDescent="0.3">
      <c r="A26" t="str">
        <f t="shared" ref="A26" si="22">A11</f>
        <v>Wine D</v>
      </c>
      <c r="B26" s="29" t="s">
        <v>164</v>
      </c>
      <c r="C26" s="29" t="s">
        <v>164</v>
      </c>
      <c r="D26" s="29" t="s">
        <v>164</v>
      </c>
      <c r="E26" s="29" t="s">
        <v>164</v>
      </c>
      <c r="F26" s="29" t="s">
        <v>164</v>
      </c>
      <c r="G26" s="29" t="s">
        <v>164</v>
      </c>
      <c r="H26" s="29" t="s">
        <v>164</v>
      </c>
      <c r="I26" s="29" t="s">
        <v>164</v>
      </c>
      <c r="J26" s="29" t="s">
        <v>164</v>
      </c>
      <c r="K26" s="29" t="s">
        <v>164</v>
      </c>
      <c r="L26" s="29" t="s">
        <v>164</v>
      </c>
      <c r="M26" s="29" t="s">
        <v>164</v>
      </c>
      <c r="N26" s="29" t="s">
        <v>164</v>
      </c>
    </row>
    <row r="27" spans="1:28" x14ac:dyDescent="0.3">
      <c r="A27" t="str">
        <f t="shared" ref="A27" si="23">A12</f>
        <v>Wine E</v>
      </c>
      <c r="B27" s="29" t="s">
        <v>164</v>
      </c>
      <c r="C27" s="29" t="s">
        <v>164</v>
      </c>
      <c r="D27" s="29" t="s">
        <v>164</v>
      </c>
      <c r="E27" s="29" t="s">
        <v>164</v>
      </c>
      <c r="F27" s="29" t="s">
        <v>164</v>
      </c>
      <c r="G27" s="29" t="s">
        <v>164</v>
      </c>
      <c r="H27" s="29" t="s">
        <v>164</v>
      </c>
      <c r="I27" s="29" t="s">
        <v>164</v>
      </c>
      <c r="J27" s="29" t="s">
        <v>164</v>
      </c>
      <c r="K27" s="29" t="s">
        <v>164</v>
      </c>
      <c r="L27" s="29" t="s">
        <v>164</v>
      </c>
      <c r="M27" s="29" t="s">
        <v>164</v>
      </c>
      <c r="N27" s="29" t="s">
        <v>164</v>
      </c>
    </row>
    <row r="28" spans="1:28" x14ac:dyDescent="0.3">
      <c r="A28" t="str">
        <f t="shared" ref="A28" si="24">A13</f>
        <v>Wine F</v>
      </c>
      <c r="B28" s="29" t="s">
        <v>164</v>
      </c>
      <c r="C28" s="29" t="s">
        <v>164</v>
      </c>
      <c r="D28" s="29" t="s">
        <v>164</v>
      </c>
      <c r="E28" s="29" t="s">
        <v>164</v>
      </c>
      <c r="F28" s="29" t="s">
        <v>164</v>
      </c>
      <c r="G28" s="29" t="s">
        <v>164</v>
      </c>
      <c r="H28" s="29" t="s">
        <v>164</v>
      </c>
      <c r="I28" s="29" t="s">
        <v>164</v>
      </c>
      <c r="J28" s="29" t="s">
        <v>164</v>
      </c>
      <c r="K28" s="29" t="s">
        <v>164</v>
      </c>
      <c r="L28" s="29" t="s">
        <v>164</v>
      </c>
      <c r="M28" s="29" t="s">
        <v>164</v>
      </c>
      <c r="N28" s="29" t="s">
        <v>164</v>
      </c>
    </row>
    <row r="29" spans="1:28" x14ac:dyDescent="0.3">
      <c r="A29" t="str">
        <f t="shared" ref="A29" si="25">A14</f>
        <v>Wine G</v>
      </c>
      <c r="B29" s="29" t="s">
        <v>164</v>
      </c>
      <c r="C29" s="29" t="s">
        <v>164</v>
      </c>
      <c r="D29" s="29" t="s">
        <v>164</v>
      </c>
      <c r="E29" s="29" t="s">
        <v>164</v>
      </c>
      <c r="F29" s="29" t="s">
        <v>164</v>
      </c>
      <c r="G29" s="29" t="s">
        <v>164</v>
      </c>
      <c r="H29" s="29" t="s">
        <v>164</v>
      </c>
      <c r="I29" s="29" t="s">
        <v>164</v>
      </c>
      <c r="J29" s="29" t="s">
        <v>164</v>
      </c>
      <c r="K29" s="29" t="s">
        <v>164</v>
      </c>
      <c r="L29" s="29" t="s">
        <v>164</v>
      </c>
      <c r="M29" s="29" t="s">
        <v>164</v>
      </c>
      <c r="N29" s="29" t="s">
        <v>164</v>
      </c>
    </row>
    <row r="30" spans="1:28" x14ac:dyDescent="0.3">
      <c r="A30" t="str">
        <f t="shared" ref="A30" si="26">A15</f>
        <v>Wine H</v>
      </c>
      <c r="B30" s="29" t="s">
        <v>164</v>
      </c>
      <c r="C30" s="29" t="s">
        <v>164</v>
      </c>
      <c r="D30" s="29" t="s">
        <v>164</v>
      </c>
      <c r="E30" s="29" t="s">
        <v>164</v>
      </c>
      <c r="F30" s="29" t="s">
        <v>164</v>
      </c>
      <c r="G30" s="29" t="s">
        <v>164</v>
      </c>
      <c r="H30" s="29" t="s">
        <v>164</v>
      </c>
      <c r="I30" s="29" t="s">
        <v>164</v>
      </c>
      <c r="J30" s="29" t="s">
        <v>164</v>
      </c>
      <c r="K30" s="29" t="s">
        <v>164</v>
      </c>
      <c r="L30" s="29" t="s">
        <v>164</v>
      </c>
      <c r="M30" s="29" t="s">
        <v>164</v>
      </c>
      <c r="N30" s="29" t="s">
        <v>164</v>
      </c>
    </row>
    <row r="31" spans="1:28" x14ac:dyDescent="0.3">
      <c r="A31" t="str">
        <f t="shared" ref="A31" si="27">A16</f>
        <v>Wine I</v>
      </c>
      <c r="B31" s="29" t="s">
        <v>164</v>
      </c>
      <c r="C31" s="29" t="s">
        <v>164</v>
      </c>
      <c r="D31" s="29" t="s">
        <v>164</v>
      </c>
      <c r="E31" s="29" t="s">
        <v>164</v>
      </c>
      <c r="F31" s="29" t="s">
        <v>164</v>
      </c>
      <c r="G31" s="29" t="s">
        <v>164</v>
      </c>
      <c r="H31" s="29" t="s">
        <v>164</v>
      </c>
      <c r="I31" s="29" t="s">
        <v>164</v>
      </c>
      <c r="J31" s="29" t="s">
        <v>164</v>
      </c>
      <c r="K31" s="29" t="s">
        <v>164</v>
      </c>
      <c r="L31" s="29" t="s">
        <v>164</v>
      </c>
      <c r="M31" s="29" t="s">
        <v>164</v>
      </c>
      <c r="N31" s="29" t="s">
        <v>164</v>
      </c>
    </row>
    <row r="32" spans="1:28" x14ac:dyDescent="0.3">
      <c r="A32" t="str">
        <f t="shared" ref="A32" si="28">A17</f>
        <v>Wine J</v>
      </c>
      <c r="B32" s="29" t="s">
        <v>164</v>
      </c>
      <c r="C32" s="29" t="s">
        <v>164</v>
      </c>
      <c r="D32" s="29" t="s">
        <v>164</v>
      </c>
      <c r="E32" s="29" t="s">
        <v>164</v>
      </c>
      <c r="F32" s="29" t="s">
        <v>164</v>
      </c>
      <c r="G32" s="29" t="s">
        <v>164</v>
      </c>
      <c r="H32" s="29" t="s">
        <v>164</v>
      </c>
      <c r="I32" s="29" t="s">
        <v>164</v>
      </c>
      <c r="J32" s="29" t="s">
        <v>164</v>
      </c>
      <c r="K32" s="29" t="s">
        <v>164</v>
      </c>
      <c r="L32" s="29" t="s">
        <v>164</v>
      </c>
      <c r="M32" s="29" t="s">
        <v>164</v>
      </c>
      <c r="N32" s="29" t="s">
        <v>164</v>
      </c>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E3355-BC93-47CC-BB54-2A5F9EFADDA4}">
  <dimension ref="A1:AU67"/>
  <sheetViews>
    <sheetView tabSelected="1" zoomScale="27" workbookViewId="0">
      <selection activeCell="W44" sqref="W44:Z48"/>
    </sheetView>
  </sheetViews>
  <sheetFormatPr baseColWidth="10" defaultColWidth="8.88671875" defaultRowHeight="14.4" x14ac:dyDescent="0.3"/>
  <sheetData>
    <row r="1" spans="1:44" ht="18" x14ac:dyDescent="0.3">
      <c r="A1" s="31"/>
      <c r="AE1" s="31"/>
    </row>
    <row r="2" spans="1:44" x14ac:dyDescent="0.3">
      <c r="A2" s="4"/>
      <c r="AE2" s="4"/>
    </row>
    <row r="5" spans="1:44" ht="18" x14ac:dyDescent="0.3">
      <c r="A5" s="32" t="s">
        <v>23</v>
      </c>
      <c r="B5" s="33">
        <v>9758422</v>
      </c>
      <c r="C5" s="32" t="s">
        <v>24</v>
      </c>
      <c r="D5" s="33">
        <v>10</v>
      </c>
      <c r="E5" s="32" t="s">
        <v>25</v>
      </c>
      <c r="F5" s="33">
        <v>12</v>
      </c>
      <c r="G5" s="32" t="s">
        <v>26</v>
      </c>
      <c r="H5" s="33">
        <v>10</v>
      </c>
      <c r="I5" s="32" t="s">
        <v>27</v>
      </c>
      <c r="J5" s="33">
        <v>0</v>
      </c>
      <c r="K5" s="32" t="s">
        <v>28</v>
      </c>
      <c r="L5" s="33" t="s">
        <v>166</v>
      </c>
      <c r="AE5" s="32" t="s">
        <v>23</v>
      </c>
      <c r="AF5" s="33">
        <v>9939113</v>
      </c>
      <c r="AG5" s="32" t="s">
        <v>24</v>
      </c>
      <c r="AH5" s="33">
        <v>10</v>
      </c>
      <c r="AI5" s="32" t="s">
        <v>25</v>
      </c>
      <c r="AJ5" s="33">
        <v>12</v>
      </c>
      <c r="AK5" s="32" t="s">
        <v>26</v>
      </c>
      <c r="AL5" s="33">
        <v>10</v>
      </c>
      <c r="AM5" s="32" t="s">
        <v>27</v>
      </c>
      <c r="AN5" s="33">
        <v>0</v>
      </c>
      <c r="AO5" s="32" t="s">
        <v>28</v>
      </c>
      <c r="AP5" s="33" t="s">
        <v>210</v>
      </c>
    </row>
    <row r="6" spans="1:44" ht="18.600000000000001" thickBot="1" x14ac:dyDescent="0.35">
      <c r="A6" s="31"/>
      <c r="AE6" s="31"/>
    </row>
    <row r="7" spans="1:44" ht="15" thickBot="1" x14ac:dyDescent="0.35">
      <c r="A7" s="34" t="s">
        <v>29</v>
      </c>
      <c r="B7" s="34" t="s">
        <v>167</v>
      </c>
      <c r="C7" s="34" t="s">
        <v>168</v>
      </c>
      <c r="D7" s="34" t="s">
        <v>169</v>
      </c>
      <c r="E7" s="34" t="s">
        <v>170</v>
      </c>
      <c r="F7" s="34" t="s">
        <v>171</v>
      </c>
      <c r="G7" s="34" t="s">
        <v>172</v>
      </c>
      <c r="H7" s="34" t="s">
        <v>173</v>
      </c>
      <c r="I7" s="34" t="s">
        <v>174</v>
      </c>
      <c r="J7" s="34" t="s">
        <v>175</v>
      </c>
      <c r="K7" s="34" t="s">
        <v>176</v>
      </c>
      <c r="L7" s="34" t="s">
        <v>177</v>
      </c>
      <c r="M7" s="34" t="s">
        <v>178</v>
      </c>
      <c r="N7" s="34" t="s">
        <v>179</v>
      </c>
      <c r="P7" s="39" t="s">
        <v>209</v>
      </c>
      <c r="Q7" s="39" t="s">
        <v>209</v>
      </c>
      <c r="R7" s="39" t="s">
        <v>209</v>
      </c>
      <c r="S7" s="39" t="s">
        <v>209</v>
      </c>
      <c r="T7" s="39" t="s">
        <v>209</v>
      </c>
      <c r="U7" s="39" t="s">
        <v>209</v>
      </c>
      <c r="V7" s="39" t="s">
        <v>209</v>
      </c>
      <c r="W7" s="39" t="s">
        <v>209</v>
      </c>
      <c r="X7" s="39" t="s">
        <v>209</v>
      </c>
      <c r="Y7" s="39" t="s">
        <v>209</v>
      </c>
      <c r="Z7" s="39" t="s">
        <v>209</v>
      </c>
      <c r="AA7" s="39" t="s">
        <v>209</v>
      </c>
      <c r="AB7" s="39" t="s">
        <v>21</v>
      </c>
      <c r="AE7" s="34" t="s">
        <v>29</v>
      </c>
      <c r="AF7" s="34" t="s">
        <v>167</v>
      </c>
      <c r="AG7" s="34" t="s">
        <v>168</v>
      </c>
      <c r="AH7" s="34" t="s">
        <v>169</v>
      </c>
      <c r="AI7" s="34" t="s">
        <v>170</v>
      </c>
      <c r="AJ7" s="34" t="s">
        <v>171</v>
      </c>
      <c r="AK7" s="34" t="s">
        <v>172</v>
      </c>
      <c r="AL7" s="34" t="s">
        <v>173</v>
      </c>
      <c r="AM7" s="34" t="s">
        <v>174</v>
      </c>
      <c r="AN7" s="34" t="s">
        <v>175</v>
      </c>
      <c r="AO7" s="34" t="s">
        <v>176</v>
      </c>
      <c r="AP7" s="34" t="s">
        <v>177</v>
      </c>
      <c r="AQ7" s="34" t="s">
        <v>178</v>
      </c>
      <c r="AR7" s="34" t="s">
        <v>179</v>
      </c>
    </row>
    <row r="8" spans="1:44" ht="15" thickBot="1" x14ac:dyDescent="0.35">
      <c r="A8" s="44" t="s">
        <v>180</v>
      </c>
      <c r="B8" s="45">
        <v>4</v>
      </c>
      <c r="C8" s="45">
        <v>3</v>
      </c>
      <c r="D8" s="45">
        <v>1</v>
      </c>
      <c r="E8" s="45">
        <v>6</v>
      </c>
      <c r="F8" s="45">
        <v>7</v>
      </c>
      <c r="G8" s="45">
        <v>1</v>
      </c>
      <c r="H8" s="45">
        <v>1</v>
      </c>
      <c r="I8" s="45">
        <v>2</v>
      </c>
      <c r="J8" s="45">
        <v>1</v>
      </c>
      <c r="K8" s="45">
        <v>5</v>
      </c>
      <c r="L8" s="45">
        <v>1</v>
      </c>
      <c r="M8" s="45">
        <v>1</v>
      </c>
      <c r="N8" s="45">
        <v>2050</v>
      </c>
      <c r="P8">
        <f>$D$5-B8+1</f>
        <v>7</v>
      </c>
      <c r="Q8">
        <f t="shared" ref="Q8:Q17" si="0">$D$5-C8+1</f>
        <v>8</v>
      </c>
      <c r="R8">
        <f t="shared" ref="R8:R17" si="1">$D$5-D8+1</f>
        <v>10</v>
      </c>
      <c r="S8">
        <f t="shared" ref="S8:S17" si="2">$D$5-E8+1</f>
        <v>5</v>
      </c>
      <c r="T8">
        <f t="shared" ref="T8:T17" si="3">$D$5-F8+1</f>
        <v>4</v>
      </c>
      <c r="U8">
        <f t="shared" ref="U8:U17" si="4">$D$5-G8+1</f>
        <v>10</v>
      </c>
      <c r="V8">
        <f t="shared" ref="V8:V17" si="5">$D$5-H8+1</f>
        <v>10</v>
      </c>
      <c r="W8">
        <f t="shared" ref="W8:W17" si="6">$D$5-I8+1</f>
        <v>9</v>
      </c>
      <c r="X8">
        <f t="shared" ref="X8:X17" si="7">$D$5-J8+1</f>
        <v>10</v>
      </c>
      <c r="Y8">
        <f t="shared" ref="Y8:Y17" si="8">$D$5-K8+1</f>
        <v>6</v>
      </c>
      <c r="Z8">
        <f t="shared" ref="Z8:Z17" si="9">$D$5-L8+1</f>
        <v>10</v>
      </c>
      <c r="AA8">
        <f t="shared" ref="AA8:AA17" si="10">$D$5-M8+1</f>
        <v>10</v>
      </c>
      <c r="AB8">
        <f>N8</f>
        <v>2050</v>
      </c>
      <c r="AE8" s="34" t="s">
        <v>180</v>
      </c>
      <c r="AF8" s="35">
        <v>7</v>
      </c>
      <c r="AG8" s="35">
        <v>8</v>
      </c>
      <c r="AH8" s="35">
        <v>10</v>
      </c>
      <c r="AI8" s="35">
        <v>5</v>
      </c>
      <c r="AJ8" s="35">
        <v>4</v>
      </c>
      <c r="AK8" s="35">
        <v>10</v>
      </c>
      <c r="AL8" s="35">
        <v>10</v>
      </c>
      <c r="AM8" s="35">
        <v>9</v>
      </c>
      <c r="AN8" s="35">
        <v>10</v>
      </c>
      <c r="AO8" s="35">
        <v>6</v>
      </c>
      <c r="AP8" s="35">
        <v>10</v>
      </c>
      <c r="AQ8" s="35">
        <v>10</v>
      </c>
      <c r="AR8" s="35">
        <v>2050</v>
      </c>
    </row>
    <row r="9" spans="1:44" ht="15" thickBot="1" x14ac:dyDescent="0.35">
      <c r="A9" s="34" t="s">
        <v>181</v>
      </c>
      <c r="B9" s="35">
        <v>6</v>
      </c>
      <c r="C9" s="35">
        <v>1</v>
      </c>
      <c r="D9" s="35">
        <v>1</v>
      </c>
      <c r="E9" s="35">
        <v>10</v>
      </c>
      <c r="F9" s="35">
        <v>10</v>
      </c>
      <c r="G9" s="35">
        <v>8</v>
      </c>
      <c r="H9" s="35">
        <v>6</v>
      </c>
      <c r="I9" s="35">
        <v>6</v>
      </c>
      <c r="J9" s="35">
        <v>8</v>
      </c>
      <c r="K9" s="35">
        <v>10</v>
      </c>
      <c r="L9" s="35">
        <v>3</v>
      </c>
      <c r="M9" s="35">
        <v>1</v>
      </c>
      <c r="N9" s="35">
        <v>1530</v>
      </c>
      <c r="P9">
        <f t="shared" ref="P9:P17" si="11">$D$5-B9+1</f>
        <v>5</v>
      </c>
      <c r="Q9">
        <f t="shared" si="0"/>
        <v>10</v>
      </c>
      <c r="R9">
        <f t="shared" si="1"/>
        <v>10</v>
      </c>
      <c r="S9">
        <f t="shared" si="2"/>
        <v>1</v>
      </c>
      <c r="T9">
        <f t="shared" si="3"/>
        <v>1</v>
      </c>
      <c r="U9">
        <f t="shared" si="4"/>
        <v>3</v>
      </c>
      <c r="V9">
        <f t="shared" si="5"/>
        <v>5</v>
      </c>
      <c r="W9">
        <f t="shared" si="6"/>
        <v>5</v>
      </c>
      <c r="X9">
        <f t="shared" si="7"/>
        <v>3</v>
      </c>
      <c r="Y9">
        <f t="shared" si="8"/>
        <v>1</v>
      </c>
      <c r="Z9">
        <f t="shared" si="9"/>
        <v>8</v>
      </c>
      <c r="AA9">
        <f t="shared" si="10"/>
        <v>10</v>
      </c>
      <c r="AB9">
        <f t="shared" ref="AB9:AB17" si="12">N9</f>
        <v>1530</v>
      </c>
      <c r="AE9" s="34" t="s">
        <v>181</v>
      </c>
      <c r="AF9" s="35">
        <v>5</v>
      </c>
      <c r="AG9" s="35">
        <v>10</v>
      </c>
      <c r="AH9" s="35">
        <v>10</v>
      </c>
      <c r="AI9" s="35">
        <v>1</v>
      </c>
      <c r="AJ9" s="35">
        <v>1</v>
      </c>
      <c r="AK9" s="35">
        <v>3</v>
      </c>
      <c r="AL9" s="35">
        <v>5</v>
      </c>
      <c r="AM9" s="35">
        <v>5</v>
      </c>
      <c r="AN9" s="35">
        <v>3</v>
      </c>
      <c r="AO9" s="35">
        <v>1</v>
      </c>
      <c r="AP9" s="35">
        <v>8</v>
      </c>
      <c r="AQ9" s="35">
        <v>10</v>
      </c>
      <c r="AR9" s="35">
        <v>1530</v>
      </c>
    </row>
    <row r="10" spans="1:44" ht="15" thickBot="1" x14ac:dyDescent="0.35">
      <c r="A10" s="34" t="s">
        <v>182</v>
      </c>
      <c r="B10" s="35">
        <v>6</v>
      </c>
      <c r="C10" s="35">
        <v>2</v>
      </c>
      <c r="D10" s="35">
        <v>7</v>
      </c>
      <c r="E10" s="35">
        <v>9</v>
      </c>
      <c r="F10" s="35">
        <v>9</v>
      </c>
      <c r="G10" s="35">
        <v>5</v>
      </c>
      <c r="H10" s="35">
        <v>4</v>
      </c>
      <c r="I10" s="35">
        <v>4</v>
      </c>
      <c r="J10" s="35">
        <v>5</v>
      </c>
      <c r="K10" s="35">
        <v>9</v>
      </c>
      <c r="L10" s="35">
        <v>3</v>
      </c>
      <c r="M10" s="35">
        <v>1</v>
      </c>
      <c r="N10" s="35">
        <v>2210</v>
      </c>
      <c r="P10">
        <f t="shared" si="11"/>
        <v>5</v>
      </c>
      <c r="Q10">
        <f t="shared" si="0"/>
        <v>9</v>
      </c>
      <c r="R10">
        <f t="shared" si="1"/>
        <v>4</v>
      </c>
      <c r="S10">
        <f t="shared" si="2"/>
        <v>2</v>
      </c>
      <c r="T10">
        <f t="shared" si="3"/>
        <v>2</v>
      </c>
      <c r="U10">
        <f t="shared" si="4"/>
        <v>6</v>
      </c>
      <c r="V10">
        <f t="shared" si="5"/>
        <v>7</v>
      </c>
      <c r="W10">
        <f t="shared" si="6"/>
        <v>7</v>
      </c>
      <c r="X10">
        <f t="shared" si="7"/>
        <v>6</v>
      </c>
      <c r="Y10">
        <f t="shared" si="8"/>
        <v>2</v>
      </c>
      <c r="Z10">
        <f t="shared" si="9"/>
        <v>8</v>
      </c>
      <c r="AA10">
        <f t="shared" si="10"/>
        <v>10</v>
      </c>
      <c r="AB10">
        <f t="shared" si="12"/>
        <v>2210</v>
      </c>
      <c r="AE10" s="34" t="s">
        <v>182</v>
      </c>
      <c r="AF10" s="35">
        <v>5</v>
      </c>
      <c r="AG10" s="35">
        <v>9</v>
      </c>
      <c r="AH10" s="35">
        <v>4</v>
      </c>
      <c r="AI10" s="35">
        <v>2</v>
      </c>
      <c r="AJ10" s="35">
        <v>2</v>
      </c>
      <c r="AK10" s="35">
        <v>6</v>
      </c>
      <c r="AL10" s="35">
        <v>7</v>
      </c>
      <c r="AM10" s="35">
        <v>7</v>
      </c>
      <c r="AN10" s="35">
        <v>6</v>
      </c>
      <c r="AO10" s="35">
        <v>2</v>
      </c>
      <c r="AP10" s="35">
        <v>8</v>
      </c>
      <c r="AQ10" s="35">
        <v>10</v>
      </c>
      <c r="AR10" s="35">
        <v>2210</v>
      </c>
    </row>
    <row r="11" spans="1:44" ht="15" thickBot="1" x14ac:dyDescent="0.35">
      <c r="A11" s="34" t="s">
        <v>183</v>
      </c>
      <c r="B11" s="35">
        <v>10</v>
      </c>
      <c r="C11" s="35">
        <v>10</v>
      </c>
      <c r="D11" s="35">
        <v>10</v>
      </c>
      <c r="E11" s="35">
        <v>6</v>
      </c>
      <c r="F11" s="35">
        <v>6</v>
      </c>
      <c r="G11" s="35">
        <v>7</v>
      </c>
      <c r="H11" s="35">
        <v>5</v>
      </c>
      <c r="I11" s="35">
        <v>1</v>
      </c>
      <c r="J11" s="35">
        <v>10</v>
      </c>
      <c r="K11" s="35">
        <v>7</v>
      </c>
      <c r="L11" s="35">
        <v>3</v>
      </c>
      <c r="M11" s="35">
        <v>5</v>
      </c>
      <c r="N11" s="35">
        <v>1800</v>
      </c>
      <c r="P11">
        <f t="shared" si="11"/>
        <v>1</v>
      </c>
      <c r="Q11">
        <f t="shared" si="0"/>
        <v>1</v>
      </c>
      <c r="R11">
        <f t="shared" si="1"/>
        <v>1</v>
      </c>
      <c r="S11">
        <f t="shared" si="2"/>
        <v>5</v>
      </c>
      <c r="T11">
        <f t="shared" si="3"/>
        <v>5</v>
      </c>
      <c r="U11">
        <f t="shared" si="4"/>
        <v>4</v>
      </c>
      <c r="V11">
        <f t="shared" si="5"/>
        <v>6</v>
      </c>
      <c r="W11">
        <f t="shared" si="6"/>
        <v>10</v>
      </c>
      <c r="X11">
        <f t="shared" si="7"/>
        <v>1</v>
      </c>
      <c r="Y11">
        <f t="shared" si="8"/>
        <v>4</v>
      </c>
      <c r="Z11">
        <f t="shared" si="9"/>
        <v>8</v>
      </c>
      <c r="AA11">
        <f t="shared" si="10"/>
        <v>6</v>
      </c>
      <c r="AB11">
        <f t="shared" si="12"/>
        <v>1800</v>
      </c>
      <c r="AE11" s="34" t="s">
        <v>183</v>
      </c>
      <c r="AF11" s="35">
        <v>1</v>
      </c>
      <c r="AG11" s="35">
        <v>1</v>
      </c>
      <c r="AH11" s="35">
        <v>1</v>
      </c>
      <c r="AI11" s="35">
        <v>5</v>
      </c>
      <c r="AJ11" s="35">
        <v>5</v>
      </c>
      <c r="AK11" s="35">
        <v>4</v>
      </c>
      <c r="AL11" s="35">
        <v>6</v>
      </c>
      <c r="AM11" s="35">
        <v>10</v>
      </c>
      <c r="AN11" s="35">
        <v>1</v>
      </c>
      <c r="AO11" s="35">
        <v>4</v>
      </c>
      <c r="AP11" s="35">
        <v>8</v>
      </c>
      <c r="AQ11" s="35">
        <v>6</v>
      </c>
      <c r="AR11" s="35">
        <v>1800</v>
      </c>
    </row>
    <row r="12" spans="1:44" ht="15" thickBot="1" x14ac:dyDescent="0.35">
      <c r="A12" s="44" t="s">
        <v>184</v>
      </c>
      <c r="B12" s="45">
        <v>4</v>
      </c>
      <c r="C12" s="45">
        <v>3</v>
      </c>
      <c r="D12" s="45">
        <v>1</v>
      </c>
      <c r="E12" s="45">
        <v>6</v>
      </c>
      <c r="F12" s="45">
        <v>7</v>
      </c>
      <c r="G12" s="45">
        <v>1</v>
      </c>
      <c r="H12" s="45">
        <v>1</v>
      </c>
      <c r="I12" s="45">
        <v>2</v>
      </c>
      <c r="J12" s="45">
        <v>1</v>
      </c>
      <c r="K12" s="45">
        <v>5</v>
      </c>
      <c r="L12" s="45">
        <v>1</v>
      </c>
      <c r="M12" s="45">
        <v>1</v>
      </c>
      <c r="N12" s="45">
        <v>3000</v>
      </c>
      <c r="P12">
        <f t="shared" si="11"/>
        <v>7</v>
      </c>
      <c r="Q12">
        <f t="shared" si="0"/>
        <v>8</v>
      </c>
      <c r="R12">
        <f t="shared" si="1"/>
        <v>10</v>
      </c>
      <c r="S12">
        <f t="shared" si="2"/>
        <v>5</v>
      </c>
      <c r="T12">
        <f t="shared" si="3"/>
        <v>4</v>
      </c>
      <c r="U12">
        <f t="shared" si="4"/>
        <v>10</v>
      </c>
      <c r="V12">
        <f t="shared" si="5"/>
        <v>10</v>
      </c>
      <c r="W12">
        <f t="shared" si="6"/>
        <v>9</v>
      </c>
      <c r="X12">
        <f t="shared" si="7"/>
        <v>10</v>
      </c>
      <c r="Y12">
        <f t="shared" si="8"/>
        <v>6</v>
      </c>
      <c r="Z12">
        <f t="shared" si="9"/>
        <v>10</v>
      </c>
      <c r="AA12">
        <f t="shared" si="10"/>
        <v>10</v>
      </c>
      <c r="AB12">
        <f t="shared" si="12"/>
        <v>3000</v>
      </c>
      <c r="AE12" s="34" t="s">
        <v>184</v>
      </c>
      <c r="AF12" s="35">
        <v>7</v>
      </c>
      <c r="AG12" s="35">
        <v>8</v>
      </c>
      <c r="AH12" s="35">
        <v>10</v>
      </c>
      <c r="AI12" s="35">
        <v>5</v>
      </c>
      <c r="AJ12" s="35">
        <v>4</v>
      </c>
      <c r="AK12" s="35">
        <v>10</v>
      </c>
      <c r="AL12" s="35">
        <v>10</v>
      </c>
      <c r="AM12" s="35">
        <v>9</v>
      </c>
      <c r="AN12" s="35">
        <v>10</v>
      </c>
      <c r="AO12" s="35">
        <v>6</v>
      </c>
      <c r="AP12" s="35">
        <v>10</v>
      </c>
      <c r="AQ12" s="35">
        <v>10</v>
      </c>
      <c r="AR12" s="35">
        <v>3000</v>
      </c>
    </row>
    <row r="13" spans="1:44" ht="15" thickBot="1" x14ac:dyDescent="0.35">
      <c r="A13" s="34" t="s">
        <v>185</v>
      </c>
      <c r="B13" s="35">
        <v>8</v>
      </c>
      <c r="C13" s="35">
        <v>6</v>
      </c>
      <c r="D13" s="35">
        <v>8</v>
      </c>
      <c r="E13" s="35">
        <v>3</v>
      </c>
      <c r="F13" s="35">
        <v>4</v>
      </c>
      <c r="G13" s="35">
        <v>9</v>
      </c>
      <c r="H13" s="35">
        <v>8</v>
      </c>
      <c r="I13" s="35">
        <v>4</v>
      </c>
      <c r="J13" s="35">
        <v>3</v>
      </c>
      <c r="K13" s="35">
        <v>3</v>
      </c>
      <c r="L13" s="35">
        <v>6</v>
      </c>
      <c r="M13" s="35">
        <v>5</v>
      </c>
      <c r="N13" s="35">
        <v>2550</v>
      </c>
      <c r="P13">
        <f t="shared" si="11"/>
        <v>3</v>
      </c>
      <c r="Q13">
        <f t="shared" si="0"/>
        <v>5</v>
      </c>
      <c r="R13">
        <f t="shared" si="1"/>
        <v>3</v>
      </c>
      <c r="S13">
        <f t="shared" si="2"/>
        <v>8</v>
      </c>
      <c r="T13">
        <f t="shared" si="3"/>
        <v>7</v>
      </c>
      <c r="U13">
        <f t="shared" si="4"/>
        <v>2</v>
      </c>
      <c r="V13">
        <f t="shared" si="5"/>
        <v>3</v>
      </c>
      <c r="W13">
        <f t="shared" si="6"/>
        <v>7</v>
      </c>
      <c r="X13">
        <f t="shared" si="7"/>
        <v>8</v>
      </c>
      <c r="Y13">
        <f t="shared" si="8"/>
        <v>8</v>
      </c>
      <c r="Z13">
        <f t="shared" si="9"/>
        <v>5</v>
      </c>
      <c r="AA13">
        <f t="shared" si="10"/>
        <v>6</v>
      </c>
      <c r="AB13">
        <f t="shared" si="12"/>
        <v>2550</v>
      </c>
      <c r="AE13" s="34" t="s">
        <v>185</v>
      </c>
      <c r="AF13" s="35">
        <v>3</v>
      </c>
      <c r="AG13" s="35">
        <v>5</v>
      </c>
      <c r="AH13" s="35">
        <v>3</v>
      </c>
      <c r="AI13" s="35">
        <v>8</v>
      </c>
      <c r="AJ13" s="35">
        <v>7</v>
      </c>
      <c r="AK13" s="35">
        <v>2</v>
      </c>
      <c r="AL13" s="35">
        <v>3</v>
      </c>
      <c r="AM13" s="35">
        <v>7</v>
      </c>
      <c r="AN13" s="35">
        <v>8</v>
      </c>
      <c r="AO13" s="35">
        <v>8</v>
      </c>
      <c r="AP13" s="35">
        <v>5</v>
      </c>
      <c r="AQ13" s="35">
        <v>6</v>
      </c>
      <c r="AR13" s="35">
        <v>2550</v>
      </c>
    </row>
    <row r="14" spans="1:44" ht="15" thickBot="1" x14ac:dyDescent="0.35">
      <c r="A14" s="34" t="s">
        <v>186</v>
      </c>
      <c r="B14" s="35">
        <v>2</v>
      </c>
      <c r="C14" s="35">
        <v>9</v>
      </c>
      <c r="D14" s="35">
        <v>9</v>
      </c>
      <c r="E14" s="35">
        <v>3</v>
      </c>
      <c r="F14" s="35">
        <v>1</v>
      </c>
      <c r="G14" s="35">
        <v>9</v>
      </c>
      <c r="H14" s="35">
        <v>10</v>
      </c>
      <c r="I14" s="35">
        <v>10</v>
      </c>
      <c r="J14" s="35">
        <v>3</v>
      </c>
      <c r="K14" s="35">
        <v>4</v>
      </c>
      <c r="L14" s="35">
        <v>8</v>
      </c>
      <c r="M14" s="35">
        <v>5</v>
      </c>
      <c r="N14" s="35">
        <v>1970</v>
      </c>
      <c r="P14">
        <f t="shared" si="11"/>
        <v>9</v>
      </c>
      <c r="Q14">
        <f t="shared" si="0"/>
        <v>2</v>
      </c>
      <c r="R14">
        <f t="shared" si="1"/>
        <v>2</v>
      </c>
      <c r="S14">
        <f t="shared" si="2"/>
        <v>8</v>
      </c>
      <c r="T14">
        <f t="shared" si="3"/>
        <v>10</v>
      </c>
      <c r="U14">
        <f t="shared" si="4"/>
        <v>2</v>
      </c>
      <c r="V14">
        <f t="shared" si="5"/>
        <v>1</v>
      </c>
      <c r="W14">
        <f t="shared" si="6"/>
        <v>1</v>
      </c>
      <c r="X14">
        <f t="shared" si="7"/>
        <v>8</v>
      </c>
      <c r="Y14">
        <f t="shared" si="8"/>
        <v>7</v>
      </c>
      <c r="Z14">
        <f t="shared" si="9"/>
        <v>3</v>
      </c>
      <c r="AA14">
        <f t="shared" si="10"/>
        <v>6</v>
      </c>
      <c r="AB14">
        <f t="shared" si="12"/>
        <v>1970</v>
      </c>
      <c r="AE14" s="34" t="s">
        <v>186</v>
      </c>
      <c r="AF14" s="35">
        <v>9</v>
      </c>
      <c r="AG14" s="35">
        <v>2</v>
      </c>
      <c r="AH14" s="35">
        <v>2</v>
      </c>
      <c r="AI14" s="35">
        <v>8</v>
      </c>
      <c r="AJ14" s="35">
        <v>10</v>
      </c>
      <c r="AK14" s="35">
        <v>2</v>
      </c>
      <c r="AL14" s="35">
        <v>1</v>
      </c>
      <c r="AM14" s="35">
        <v>1</v>
      </c>
      <c r="AN14" s="35">
        <v>8</v>
      </c>
      <c r="AO14" s="35">
        <v>7</v>
      </c>
      <c r="AP14" s="35">
        <v>3</v>
      </c>
      <c r="AQ14" s="35">
        <v>6</v>
      </c>
      <c r="AR14" s="35">
        <v>1970</v>
      </c>
    </row>
    <row r="15" spans="1:44" ht="15" thickBot="1" x14ac:dyDescent="0.35">
      <c r="A15" s="34" t="s">
        <v>187</v>
      </c>
      <c r="B15" s="35">
        <v>9</v>
      </c>
      <c r="C15" s="35">
        <v>5</v>
      </c>
      <c r="D15" s="35">
        <v>1</v>
      </c>
      <c r="E15" s="35">
        <v>2</v>
      </c>
      <c r="F15" s="35">
        <v>5</v>
      </c>
      <c r="G15" s="35">
        <v>3</v>
      </c>
      <c r="H15" s="35">
        <v>3</v>
      </c>
      <c r="I15" s="35">
        <v>8</v>
      </c>
      <c r="J15" s="35">
        <v>6</v>
      </c>
      <c r="K15" s="35">
        <v>8</v>
      </c>
      <c r="L15" s="35">
        <v>7</v>
      </c>
      <c r="M15" s="35">
        <v>9</v>
      </c>
      <c r="N15" s="35">
        <v>1740</v>
      </c>
      <c r="P15">
        <f t="shared" si="11"/>
        <v>2</v>
      </c>
      <c r="Q15">
        <f t="shared" si="0"/>
        <v>6</v>
      </c>
      <c r="R15">
        <f t="shared" si="1"/>
        <v>10</v>
      </c>
      <c r="S15">
        <f t="shared" si="2"/>
        <v>9</v>
      </c>
      <c r="T15">
        <f t="shared" si="3"/>
        <v>6</v>
      </c>
      <c r="U15">
        <f t="shared" si="4"/>
        <v>8</v>
      </c>
      <c r="V15">
        <f t="shared" si="5"/>
        <v>8</v>
      </c>
      <c r="W15">
        <f t="shared" si="6"/>
        <v>3</v>
      </c>
      <c r="X15">
        <f t="shared" si="7"/>
        <v>5</v>
      </c>
      <c r="Y15">
        <f t="shared" si="8"/>
        <v>3</v>
      </c>
      <c r="Z15">
        <f t="shared" si="9"/>
        <v>4</v>
      </c>
      <c r="AA15">
        <f t="shared" si="10"/>
        <v>2</v>
      </c>
      <c r="AB15">
        <f t="shared" si="12"/>
        <v>1740</v>
      </c>
      <c r="AE15" s="34" t="s">
        <v>187</v>
      </c>
      <c r="AF15" s="35">
        <v>2</v>
      </c>
      <c r="AG15" s="35">
        <v>6</v>
      </c>
      <c r="AH15" s="35">
        <v>10</v>
      </c>
      <c r="AI15" s="35">
        <v>9</v>
      </c>
      <c r="AJ15" s="35">
        <v>6</v>
      </c>
      <c r="AK15" s="35">
        <v>8</v>
      </c>
      <c r="AL15" s="35">
        <v>8</v>
      </c>
      <c r="AM15" s="35">
        <v>3</v>
      </c>
      <c r="AN15" s="35">
        <v>5</v>
      </c>
      <c r="AO15" s="35">
        <v>3</v>
      </c>
      <c r="AP15" s="35">
        <v>4</v>
      </c>
      <c r="AQ15" s="35">
        <v>2</v>
      </c>
      <c r="AR15" s="35">
        <v>1740</v>
      </c>
    </row>
    <row r="16" spans="1:44" ht="15" thickBot="1" x14ac:dyDescent="0.35">
      <c r="A16" s="34" t="s">
        <v>188</v>
      </c>
      <c r="B16" s="35">
        <v>1</v>
      </c>
      <c r="C16" s="35">
        <v>7</v>
      </c>
      <c r="D16" s="35">
        <v>1</v>
      </c>
      <c r="E16" s="35">
        <v>5</v>
      </c>
      <c r="F16" s="35">
        <v>2</v>
      </c>
      <c r="G16" s="35">
        <v>4</v>
      </c>
      <c r="H16" s="35">
        <v>9</v>
      </c>
      <c r="I16" s="35">
        <v>9</v>
      </c>
      <c r="J16" s="35">
        <v>6</v>
      </c>
      <c r="K16" s="35">
        <v>2</v>
      </c>
      <c r="L16" s="35">
        <v>8</v>
      </c>
      <c r="M16" s="35">
        <v>5</v>
      </c>
      <c r="N16" s="35">
        <v>2190</v>
      </c>
      <c r="P16">
        <f t="shared" si="11"/>
        <v>10</v>
      </c>
      <c r="Q16">
        <f t="shared" si="0"/>
        <v>4</v>
      </c>
      <c r="R16">
        <f t="shared" si="1"/>
        <v>10</v>
      </c>
      <c r="S16">
        <f t="shared" si="2"/>
        <v>6</v>
      </c>
      <c r="T16">
        <f t="shared" si="3"/>
        <v>9</v>
      </c>
      <c r="U16">
        <f t="shared" si="4"/>
        <v>7</v>
      </c>
      <c r="V16">
        <f t="shared" si="5"/>
        <v>2</v>
      </c>
      <c r="W16">
        <f t="shared" si="6"/>
        <v>2</v>
      </c>
      <c r="X16">
        <f t="shared" si="7"/>
        <v>5</v>
      </c>
      <c r="Y16">
        <f t="shared" si="8"/>
        <v>9</v>
      </c>
      <c r="Z16">
        <f t="shared" si="9"/>
        <v>3</v>
      </c>
      <c r="AA16">
        <f t="shared" si="10"/>
        <v>6</v>
      </c>
      <c r="AB16">
        <f t="shared" si="12"/>
        <v>2190</v>
      </c>
      <c r="AE16" s="34" t="s">
        <v>188</v>
      </c>
      <c r="AF16" s="35">
        <v>10</v>
      </c>
      <c r="AG16" s="35">
        <v>4</v>
      </c>
      <c r="AH16" s="35">
        <v>10</v>
      </c>
      <c r="AI16" s="35">
        <v>6</v>
      </c>
      <c r="AJ16" s="35">
        <v>9</v>
      </c>
      <c r="AK16" s="35">
        <v>7</v>
      </c>
      <c r="AL16" s="35">
        <v>2</v>
      </c>
      <c r="AM16" s="35">
        <v>2</v>
      </c>
      <c r="AN16" s="35">
        <v>5</v>
      </c>
      <c r="AO16" s="35">
        <v>9</v>
      </c>
      <c r="AP16" s="35">
        <v>3</v>
      </c>
      <c r="AQ16" s="35">
        <v>6</v>
      </c>
      <c r="AR16" s="35">
        <v>2190</v>
      </c>
    </row>
    <row r="17" spans="1:44" ht="15" thickBot="1" x14ac:dyDescent="0.35">
      <c r="A17" s="34" t="s">
        <v>189</v>
      </c>
      <c r="B17" s="35">
        <v>3</v>
      </c>
      <c r="C17" s="35">
        <v>8</v>
      </c>
      <c r="D17" s="35">
        <v>1</v>
      </c>
      <c r="E17" s="35">
        <v>1</v>
      </c>
      <c r="F17" s="35">
        <v>3</v>
      </c>
      <c r="G17" s="35">
        <v>6</v>
      </c>
      <c r="H17" s="35">
        <v>7</v>
      </c>
      <c r="I17" s="35">
        <v>7</v>
      </c>
      <c r="J17" s="35">
        <v>9</v>
      </c>
      <c r="K17" s="35">
        <v>1</v>
      </c>
      <c r="L17" s="35">
        <v>10</v>
      </c>
      <c r="M17" s="35">
        <v>9</v>
      </c>
      <c r="N17" s="35">
        <v>2300</v>
      </c>
      <c r="P17">
        <f t="shared" si="11"/>
        <v>8</v>
      </c>
      <c r="Q17">
        <f t="shared" si="0"/>
        <v>3</v>
      </c>
      <c r="R17">
        <f t="shared" si="1"/>
        <v>10</v>
      </c>
      <c r="S17">
        <f t="shared" si="2"/>
        <v>10</v>
      </c>
      <c r="T17">
        <f t="shared" si="3"/>
        <v>8</v>
      </c>
      <c r="U17">
        <f t="shared" si="4"/>
        <v>5</v>
      </c>
      <c r="V17">
        <f t="shared" si="5"/>
        <v>4</v>
      </c>
      <c r="W17">
        <f t="shared" si="6"/>
        <v>4</v>
      </c>
      <c r="X17">
        <f t="shared" si="7"/>
        <v>2</v>
      </c>
      <c r="Y17">
        <f t="shared" si="8"/>
        <v>10</v>
      </c>
      <c r="Z17">
        <f t="shared" si="9"/>
        <v>1</v>
      </c>
      <c r="AA17">
        <f t="shared" si="10"/>
        <v>2</v>
      </c>
      <c r="AB17">
        <f t="shared" si="12"/>
        <v>2300</v>
      </c>
      <c r="AE17" s="34" t="s">
        <v>189</v>
      </c>
      <c r="AF17" s="35">
        <v>8</v>
      </c>
      <c r="AG17" s="35">
        <v>3</v>
      </c>
      <c r="AH17" s="35">
        <v>10</v>
      </c>
      <c r="AI17" s="35">
        <v>10</v>
      </c>
      <c r="AJ17" s="35">
        <v>8</v>
      </c>
      <c r="AK17" s="35">
        <v>5</v>
      </c>
      <c r="AL17" s="35">
        <v>4</v>
      </c>
      <c r="AM17" s="35">
        <v>4</v>
      </c>
      <c r="AN17" s="35">
        <v>2</v>
      </c>
      <c r="AO17" s="35">
        <v>10</v>
      </c>
      <c r="AP17" s="35">
        <v>1</v>
      </c>
      <c r="AQ17" s="35">
        <v>2</v>
      </c>
      <c r="AR17" s="35">
        <v>2300</v>
      </c>
    </row>
    <row r="18" spans="1:44" ht="18.600000000000001" thickBot="1" x14ac:dyDescent="0.35">
      <c r="A18" s="31"/>
      <c r="AE18" s="31"/>
    </row>
    <row r="19" spans="1:44" ht="15" thickBot="1" x14ac:dyDescent="0.35">
      <c r="A19" s="34" t="s">
        <v>30</v>
      </c>
      <c r="B19" s="34" t="s">
        <v>167</v>
      </c>
      <c r="C19" s="34" t="s">
        <v>168</v>
      </c>
      <c r="D19" s="34" t="s">
        <v>169</v>
      </c>
      <c r="E19" s="34" t="s">
        <v>170</v>
      </c>
      <c r="F19" s="34" t="s">
        <v>171</v>
      </c>
      <c r="G19" s="34" t="s">
        <v>172</v>
      </c>
      <c r="H19" s="34" t="s">
        <v>173</v>
      </c>
      <c r="I19" s="34" t="s">
        <v>174</v>
      </c>
      <c r="J19" s="34" t="s">
        <v>175</v>
      </c>
      <c r="K19" s="34" t="s">
        <v>176</v>
      </c>
      <c r="L19" s="34" t="s">
        <v>177</v>
      </c>
      <c r="M19" s="34" t="s">
        <v>178</v>
      </c>
      <c r="AE19" s="34" t="s">
        <v>30</v>
      </c>
      <c r="AF19" s="34" t="s">
        <v>167</v>
      </c>
      <c r="AG19" s="34" t="s">
        <v>168</v>
      </c>
      <c r="AH19" s="34" t="s">
        <v>169</v>
      </c>
      <c r="AI19" s="34" t="s">
        <v>170</v>
      </c>
      <c r="AJ19" s="34" t="s">
        <v>171</v>
      </c>
      <c r="AK19" s="34" t="s">
        <v>172</v>
      </c>
      <c r="AL19" s="34" t="s">
        <v>173</v>
      </c>
      <c r="AM19" s="34" t="s">
        <v>174</v>
      </c>
      <c r="AN19" s="34" t="s">
        <v>175</v>
      </c>
      <c r="AO19" s="34" t="s">
        <v>176</v>
      </c>
      <c r="AP19" s="34" t="s">
        <v>177</v>
      </c>
      <c r="AQ19" s="34" t="s">
        <v>178</v>
      </c>
    </row>
    <row r="20" spans="1:44" ht="15" thickBot="1" x14ac:dyDescent="0.35">
      <c r="A20" s="34" t="s">
        <v>31</v>
      </c>
      <c r="B20" s="35" t="s">
        <v>32</v>
      </c>
      <c r="C20" s="35" t="s">
        <v>190</v>
      </c>
      <c r="D20" s="35" t="s">
        <v>191</v>
      </c>
      <c r="E20" s="35" t="s">
        <v>192</v>
      </c>
      <c r="F20" s="35" t="s">
        <v>193</v>
      </c>
      <c r="G20" s="35" t="s">
        <v>194</v>
      </c>
      <c r="H20" s="35" t="s">
        <v>32</v>
      </c>
      <c r="I20" s="35" t="s">
        <v>195</v>
      </c>
      <c r="J20" s="35" t="s">
        <v>196</v>
      </c>
      <c r="K20" s="35" t="s">
        <v>197</v>
      </c>
      <c r="L20" s="35" t="s">
        <v>32</v>
      </c>
      <c r="M20" s="35" t="s">
        <v>198</v>
      </c>
      <c r="AE20" s="34" t="s">
        <v>31</v>
      </c>
      <c r="AF20" s="35" t="s">
        <v>211</v>
      </c>
      <c r="AG20" s="35" t="s">
        <v>212</v>
      </c>
      <c r="AH20" s="35" t="s">
        <v>213</v>
      </c>
      <c r="AI20" s="35" t="s">
        <v>32</v>
      </c>
      <c r="AJ20" s="35" t="s">
        <v>214</v>
      </c>
      <c r="AK20" s="35" t="s">
        <v>32</v>
      </c>
      <c r="AL20" s="35" t="s">
        <v>215</v>
      </c>
      <c r="AM20" s="35" t="s">
        <v>32</v>
      </c>
      <c r="AN20" s="35" t="s">
        <v>216</v>
      </c>
      <c r="AO20" s="35" t="s">
        <v>32</v>
      </c>
      <c r="AP20" s="35" t="s">
        <v>217</v>
      </c>
      <c r="AQ20" s="35" t="s">
        <v>32</v>
      </c>
    </row>
    <row r="21" spans="1:44" ht="15" thickBot="1" x14ac:dyDescent="0.35">
      <c r="A21" s="34" t="s">
        <v>33</v>
      </c>
      <c r="B21" s="35" t="s">
        <v>32</v>
      </c>
      <c r="C21" s="35" t="s">
        <v>190</v>
      </c>
      <c r="D21" s="35" t="s">
        <v>32</v>
      </c>
      <c r="E21" s="35" t="s">
        <v>199</v>
      </c>
      <c r="F21" s="35" t="s">
        <v>32</v>
      </c>
      <c r="G21" s="35" t="s">
        <v>200</v>
      </c>
      <c r="H21" s="35" t="s">
        <v>32</v>
      </c>
      <c r="I21" s="35" t="s">
        <v>201</v>
      </c>
      <c r="J21" s="35" t="s">
        <v>196</v>
      </c>
      <c r="K21" s="35" t="s">
        <v>197</v>
      </c>
      <c r="L21" s="35" t="s">
        <v>32</v>
      </c>
      <c r="M21" s="35" t="s">
        <v>198</v>
      </c>
      <c r="AE21" s="34" t="s">
        <v>33</v>
      </c>
      <c r="AF21" s="35" t="s">
        <v>211</v>
      </c>
      <c r="AG21" s="35" t="s">
        <v>212</v>
      </c>
      <c r="AH21" s="35" t="s">
        <v>213</v>
      </c>
      <c r="AI21" s="35" t="s">
        <v>32</v>
      </c>
      <c r="AJ21" s="35" t="s">
        <v>214</v>
      </c>
      <c r="AK21" s="35" t="s">
        <v>32</v>
      </c>
      <c r="AL21" s="35" t="s">
        <v>215</v>
      </c>
      <c r="AM21" s="35" t="s">
        <v>32</v>
      </c>
      <c r="AN21" s="35" t="s">
        <v>216</v>
      </c>
      <c r="AO21" s="35" t="s">
        <v>32</v>
      </c>
      <c r="AP21" s="35" t="s">
        <v>32</v>
      </c>
      <c r="AQ21" s="35" t="s">
        <v>32</v>
      </c>
    </row>
    <row r="22" spans="1:44" ht="15" thickBot="1" x14ac:dyDescent="0.35">
      <c r="A22" s="34" t="s">
        <v>34</v>
      </c>
      <c r="B22" s="35" t="s">
        <v>32</v>
      </c>
      <c r="C22" s="35" t="s">
        <v>202</v>
      </c>
      <c r="D22" s="35" t="s">
        <v>32</v>
      </c>
      <c r="E22" s="35" t="s">
        <v>203</v>
      </c>
      <c r="F22" s="35" t="s">
        <v>32</v>
      </c>
      <c r="G22" s="35" t="s">
        <v>200</v>
      </c>
      <c r="H22" s="35" t="s">
        <v>32</v>
      </c>
      <c r="I22" s="35" t="s">
        <v>201</v>
      </c>
      <c r="J22" s="35" t="s">
        <v>196</v>
      </c>
      <c r="K22" s="35" t="s">
        <v>197</v>
      </c>
      <c r="L22" s="35" t="s">
        <v>32</v>
      </c>
      <c r="M22" s="35" t="s">
        <v>204</v>
      </c>
      <c r="AE22" s="34" t="s">
        <v>34</v>
      </c>
      <c r="AF22" s="35" t="s">
        <v>211</v>
      </c>
      <c r="AG22" s="35" t="s">
        <v>212</v>
      </c>
      <c r="AH22" s="35" t="s">
        <v>213</v>
      </c>
      <c r="AI22" s="35" t="s">
        <v>32</v>
      </c>
      <c r="AJ22" s="35" t="s">
        <v>214</v>
      </c>
      <c r="AK22" s="35" t="s">
        <v>32</v>
      </c>
      <c r="AL22" s="35" t="s">
        <v>215</v>
      </c>
      <c r="AM22" s="35" t="s">
        <v>32</v>
      </c>
      <c r="AN22" s="35" t="s">
        <v>218</v>
      </c>
      <c r="AO22" s="35" t="s">
        <v>32</v>
      </c>
      <c r="AP22" s="35" t="s">
        <v>32</v>
      </c>
      <c r="AQ22" s="35" t="s">
        <v>32</v>
      </c>
    </row>
    <row r="23" spans="1:44" ht="15" thickBot="1" x14ac:dyDescent="0.35">
      <c r="A23" s="34" t="s">
        <v>35</v>
      </c>
      <c r="B23" s="35" t="s">
        <v>32</v>
      </c>
      <c r="C23" s="35" t="s">
        <v>202</v>
      </c>
      <c r="D23" s="35" t="s">
        <v>32</v>
      </c>
      <c r="E23" s="35" t="s">
        <v>203</v>
      </c>
      <c r="F23" s="35" t="s">
        <v>32</v>
      </c>
      <c r="G23" s="35" t="s">
        <v>200</v>
      </c>
      <c r="H23" s="35" t="s">
        <v>32</v>
      </c>
      <c r="I23" s="35" t="s">
        <v>201</v>
      </c>
      <c r="J23" s="35" t="s">
        <v>196</v>
      </c>
      <c r="K23" s="35" t="s">
        <v>32</v>
      </c>
      <c r="L23" s="35" t="s">
        <v>32</v>
      </c>
      <c r="M23" s="35" t="s">
        <v>204</v>
      </c>
      <c r="AE23" s="34" t="s">
        <v>35</v>
      </c>
      <c r="AF23" s="35" t="s">
        <v>32</v>
      </c>
      <c r="AG23" s="35" t="s">
        <v>212</v>
      </c>
      <c r="AH23" s="35" t="s">
        <v>219</v>
      </c>
      <c r="AI23" s="35" t="s">
        <v>32</v>
      </c>
      <c r="AJ23" s="35" t="s">
        <v>214</v>
      </c>
      <c r="AK23" s="35" t="s">
        <v>32</v>
      </c>
      <c r="AL23" s="35" t="s">
        <v>220</v>
      </c>
      <c r="AM23" s="35" t="s">
        <v>32</v>
      </c>
      <c r="AN23" s="35" t="s">
        <v>218</v>
      </c>
      <c r="AO23" s="35" t="s">
        <v>32</v>
      </c>
      <c r="AP23" s="35" t="s">
        <v>32</v>
      </c>
      <c r="AQ23" s="35" t="s">
        <v>32</v>
      </c>
    </row>
    <row r="24" spans="1:44" ht="15" thickBot="1" x14ac:dyDescent="0.35">
      <c r="A24" s="34" t="s">
        <v>36</v>
      </c>
      <c r="B24" s="35" t="s">
        <v>32</v>
      </c>
      <c r="C24" s="35" t="s">
        <v>202</v>
      </c>
      <c r="D24" s="35" t="s">
        <v>32</v>
      </c>
      <c r="E24" s="35" t="s">
        <v>203</v>
      </c>
      <c r="F24" s="35" t="s">
        <v>32</v>
      </c>
      <c r="G24" s="35" t="s">
        <v>200</v>
      </c>
      <c r="H24" s="35" t="s">
        <v>32</v>
      </c>
      <c r="I24" s="35" t="s">
        <v>32</v>
      </c>
      <c r="J24" s="35" t="s">
        <v>196</v>
      </c>
      <c r="K24" s="35" t="s">
        <v>32</v>
      </c>
      <c r="L24" s="35" t="s">
        <v>32</v>
      </c>
      <c r="M24" s="35" t="s">
        <v>204</v>
      </c>
      <c r="AE24" s="34" t="s">
        <v>36</v>
      </c>
      <c r="AF24" s="35" t="s">
        <v>32</v>
      </c>
      <c r="AG24" s="35" t="s">
        <v>212</v>
      </c>
      <c r="AH24" s="35" t="s">
        <v>219</v>
      </c>
      <c r="AI24" s="35" t="s">
        <v>32</v>
      </c>
      <c r="AJ24" s="35" t="s">
        <v>221</v>
      </c>
      <c r="AK24" s="35" t="s">
        <v>32</v>
      </c>
      <c r="AL24" s="35" t="s">
        <v>32</v>
      </c>
      <c r="AM24" s="35" t="s">
        <v>32</v>
      </c>
      <c r="AN24" s="35" t="s">
        <v>218</v>
      </c>
      <c r="AO24" s="35" t="s">
        <v>32</v>
      </c>
      <c r="AP24" s="35" t="s">
        <v>32</v>
      </c>
      <c r="AQ24" s="35" t="s">
        <v>32</v>
      </c>
    </row>
    <row r="25" spans="1:44" ht="15" thickBot="1" x14ac:dyDescent="0.35">
      <c r="A25" s="34" t="s">
        <v>37</v>
      </c>
      <c r="B25" s="35" t="s">
        <v>32</v>
      </c>
      <c r="C25" s="35" t="s">
        <v>202</v>
      </c>
      <c r="D25" s="35" t="s">
        <v>32</v>
      </c>
      <c r="E25" s="35" t="s">
        <v>32</v>
      </c>
      <c r="F25" s="35" t="s">
        <v>32</v>
      </c>
      <c r="G25" s="35" t="s">
        <v>205</v>
      </c>
      <c r="H25" s="35" t="s">
        <v>32</v>
      </c>
      <c r="I25" s="35" t="s">
        <v>32</v>
      </c>
      <c r="J25" s="35" t="s">
        <v>32</v>
      </c>
      <c r="K25" s="35" t="s">
        <v>32</v>
      </c>
      <c r="L25" s="35" t="s">
        <v>32</v>
      </c>
      <c r="M25" s="35" t="s">
        <v>32</v>
      </c>
      <c r="AE25" s="34" t="s">
        <v>37</v>
      </c>
      <c r="AF25" s="35" t="s">
        <v>32</v>
      </c>
      <c r="AG25" s="35" t="s">
        <v>212</v>
      </c>
      <c r="AH25" s="35" t="s">
        <v>219</v>
      </c>
      <c r="AI25" s="35" t="s">
        <v>32</v>
      </c>
      <c r="AJ25" s="35" t="s">
        <v>221</v>
      </c>
      <c r="AK25" s="35" t="s">
        <v>32</v>
      </c>
      <c r="AL25" s="35" t="s">
        <v>32</v>
      </c>
      <c r="AM25" s="35" t="s">
        <v>32</v>
      </c>
      <c r="AN25" s="35" t="s">
        <v>218</v>
      </c>
      <c r="AO25" s="35" t="s">
        <v>32</v>
      </c>
      <c r="AP25" s="35" t="s">
        <v>32</v>
      </c>
      <c r="AQ25" s="35" t="s">
        <v>32</v>
      </c>
    </row>
    <row r="26" spans="1:44" ht="15" thickBot="1" x14ac:dyDescent="0.35">
      <c r="A26" s="34" t="s">
        <v>38</v>
      </c>
      <c r="B26" s="35" t="s">
        <v>32</v>
      </c>
      <c r="C26" s="35" t="s">
        <v>32</v>
      </c>
      <c r="D26" s="35" t="s">
        <v>32</v>
      </c>
      <c r="E26" s="35" t="s">
        <v>32</v>
      </c>
      <c r="F26" s="35" t="s">
        <v>32</v>
      </c>
      <c r="G26" s="35" t="s">
        <v>32</v>
      </c>
      <c r="H26" s="35" t="s">
        <v>32</v>
      </c>
      <c r="I26" s="35" t="s">
        <v>32</v>
      </c>
      <c r="J26" s="35" t="s">
        <v>32</v>
      </c>
      <c r="K26" s="35" t="s">
        <v>32</v>
      </c>
      <c r="L26" s="35" t="s">
        <v>32</v>
      </c>
      <c r="M26" s="35" t="s">
        <v>32</v>
      </c>
      <c r="AE26" s="34" t="s">
        <v>38</v>
      </c>
      <c r="AF26" s="35" t="s">
        <v>32</v>
      </c>
      <c r="AG26" s="35" t="s">
        <v>212</v>
      </c>
      <c r="AH26" s="35" t="s">
        <v>219</v>
      </c>
      <c r="AI26" s="35" t="s">
        <v>32</v>
      </c>
      <c r="AJ26" s="35" t="s">
        <v>221</v>
      </c>
      <c r="AK26" s="35" t="s">
        <v>32</v>
      </c>
      <c r="AL26" s="35" t="s">
        <v>32</v>
      </c>
      <c r="AM26" s="35" t="s">
        <v>32</v>
      </c>
      <c r="AN26" s="35" t="s">
        <v>32</v>
      </c>
      <c r="AO26" s="35" t="s">
        <v>32</v>
      </c>
      <c r="AP26" s="35" t="s">
        <v>32</v>
      </c>
      <c r="AQ26" s="35" t="s">
        <v>32</v>
      </c>
    </row>
    <row r="27" spans="1:44" ht="15" thickBot="1" x14ac:dyDescent="0.35">
      <c r="A27" s="34" t="s">
        <v>39</v>
      </c>
      <c r="B27" s="35" t="s">
        <v>32</v>
      </c>
      <c r="C27" s="35" t="s">
        <v>32</v>
      </c>
      <c r="D27" s="35" t="s">
        <v>32</v>
      </c>
      <c r="E27" s="35" t="s">
        <v>32</v>
      </c>
      <c r="F27" s="35" t="s">
        <v>32</v>
      </c>
      <c r="G27" s="35" t="s">
        <v>32</v>
      </c>
      <c r="H27" s="35" t="s">
        <v>32</v>
      </c>
      <c r="I27" s="35" t="s">
        <v>32</v>
      </c>
      <c r="J27" s="35" t="s">
        <v>32</v>
      </c>
      <c r="K27" s="35" t="s">
        <v>32</v>
      </c>
      <c r="L27" s="35" t="s">
        <v>32</v>
      </c>
      <c r="M27" s="35" t="s">
        <v>32</v>
      </c>
      <c r="AE27" s="34" t="s">
        <v>39</v>
      </c>
      <c r="AF27" s="35" t="s">
        <v>32</v>
      </c>
      <c r="AG27" s="35" t="s">
        <v>212</v>
      </c>
      <c r="AH27" s="35" t="s">
        <v>219</v>
      </c>
      <c r="AI27" s="35" t="s">
        <v>32</v>
      </c>
      <c r="AJ27" s="35" t="s">
        <v>222</v>
      </c>
      <c r="AK27" s="35" t="s">
        <v>32</v>
      </c>
      <c r="AL27" s="35" t="s">
        <v>32</v>
      </c>
      <c r="AM27" s="35" t="s">
        <v>32</v>
      </c>
      <c r="AN27" s="35" t="s">
        <v>32</v>
      </c>
      <c r="AO27" s="35" t="s">
        <v>32</v>
      </c>
      <c r="AP27" s="35" t="s">
        <v>32</v>
      </c>
      <c r="AQ27" s="35" t="s">
        <v>32</v>
      </c>
    </row>
    <row r="28" spans="1:44" ht="15" thickBot="1" x14ac:dyDescent="0.35">
      <c r="A28" s="34" t="s">
        <v>40</v>
      </c>
      <c r="B28" s="35" t="s">
        <v>32</v>
      </c>
      <c r="C28" s="35" t="s">
        <v>32</v>
      </c>
      <c r="D28" s="35" t="s">
        <v>32</v>
      </c>
      <c r="E28" s="35" t="s">
        <v>32</v>
      </c>
      <c r="F28" s="35" t="s">
        <v>32</v>
      </c>
      <c r="G28" s="35" t="s">
        <v>32</v>
      </c>
      <c r="H28" s="35" t="s">
        <v>32</v>
      </c>
      <c r="I28" s="35" t="s">
        <v>32</v>
      </c>
      <c r="J28" s="35" t="s">
        <v>32</v>
      </c>
      <c r="K28" s="35" t="s">
        <v>32</v>
      </c>
      <c r="L28" s="35" t="s">
        <v>32</v>
      </c>
      <c r="M28" s="35" t="s">
        <v>32</v>
      </c>
      <c r="AE28" s="34" t="s">
        <v>40</v>
      </c>
      <c r="AF28" s="35" t="s">
        <v>32</v>
      </c>
      <c r="AG28" s="35" t="s">
        <v>223</v>
      </c>
      <c r="AH28" s="35" t="s">
        <v>219</v>
      </c>
      <c r="AI28" s="35" t="s">
        <v>32</v>
      </c>
      <c r="AJ28" s="35" t="s">
        <v>222</v>
      </c>
      <c r="AK28" s="35" t="s">
        <v>32</v>
      </c>
      <c r="AL28" s="35" t="s">
        <v>32</v>
      </c>
      <c r="AM28" s="35" t="s">
        <v>32</v>
      </c>
      <c r="AN28" s="35" t="s">
        <v>32</v>
      </c>
      <c r="AO28" s="35" t="s">
        <v>32</v>
      </c>
      <c r="AP28" s="35" t="s">
        <v>32</v>
      </c>
      <c r="AQ28" s="35" t="s">
        <v>32</v>
      </c>
    </row>
    <row r="29" spans="1:44" ht="15" thickBot="1" x14ac:dyDescent="0.35">
      <c r="A29" s="34" t="s">
        <v>41</v>
      </c>
      <c r="B29" s="35" t="s">
        <v>32</v>
      </c>
      <c r="C29" s="35" t="s">
        <v>32</v>
      </c>
      <c r="D29" s="35" t="s">
        <v>32</v>
      </c>
      <c r="E29" s="35" t="s">
        <v>32</v>
      </c>
      <c r="F29" s="35" t="s">
        <v>32</v>
      </c>
      <c r="G29" s="35" t="s">
        <v>32</v>
      </c>
      <c r="H29" s="35" t="s">
        <v>32</v>
      </c>
      <c r="I29" s="35" t="s">
        <v>32</v>
      </c>
      <c r="J29" s="35" t="s">
        <v>32</v>
      </c>
      <c r="K29" s="35" t="s">
        <v>32</v>
      </c>
      <c r="L29" s="35" t="s">
        <v>32</v>
      </c>
      <c r="M29" s="35" t="s">
        <v>32</v>
      </c>
      <c r="AE29" s="34" t="s">
        <v>41</v>
      </c>
      <c r="AF29" s="35" t="s">
        <v>32</v>
      </c>
      <c r="AG29" s="35" t="s">
        <v>32</v>
      </c>
      <c r="AH29" s="35" t="s">
        <v>219</v>
      </c>
      <c r="AI29" s="35" t="s">
        <v>32</v>
      </c>
      <c r="AJ29" s="35" t="s">
        <v>32</v>
      </c>
      <c r="AK29" s="35" t="s">
        <v>32</v>
      </c>
      <c r="AL29" s="35" t="s">
        <v>32</v>
      </c>
      <c r="AM29" s="35" t="s">
        <v>32</v>
      </c>
      <c r="AN29" s="35" t="s">
        <v>32</v>
      </c>
      <c r="AO29" s="35" t="s">
        <v>32</v>
      </c>
      <c r="AP29" s="35" t="s">
        <v>32</v>
      </c>
      <c r="AQ29" s="35" t="s">
        <v>32</v>
      </c>
    </row>
    <row r="30" spans="1:44" ht="18.600000000000001" thickBot="1" x14ac:dyDescent="0.35">
      <c r="A30" s="31"/>
      <c r="AE30" s="31"/>
    </row>
    <row r="31" spans="1:44" ht="15" thickBot="1" x14ac:dyDescent="0.35">
      <c r="A31" s="34" t="s">
        <v>42</v>
      </c>
      <c r="B31" s="34" t="s">
        <v>167</v>
      </c>
      <c r="C31" s="34" t="s">
        <v>168</v>
      </c>
      <c r="D31" s="34" t="s">
        <v>169</v>
      </c>
      <c r="E31" s="34" t="s">
        <v>170</v>
      </c>
      <c r="F31" s="34" t="s">
        <v>171</v>
      </c>
      <c r="G31" s="34" t="s">
        <v>172</v>
      </c>
      <c r="H31" s="34" t="s">
        <v>173</v>
      </c>
      <c r="I31" s="34" t="s">
        <v>174</v>
      </c>
      <c r="J31" s="34" t="s">
        <v>175</v>
      </c>
      <c r="K31" s="34" t="s">
        <v>176</v>
      </c>
      <c r="L31" s="34" t="s">
        <v>177</v>
      </c>
      <c r="M31" s="34" t="s">
        <v>178</v>
      </c>
      <c r="AE31" s="34" t="s">
        <v>42</v>
      </c>
      <c r="AF31" s="34" t="s">
        <v>167</v>
      </c>
      <c r="AG31" s="34" t="s">
        <v>168</v>
      </c>
      <c r="AH31" s="34" t="s">
        <v>169</v>
      </c>
      <c r="AI31" s="34" t="s">
        <v>170</v>
      </c>
      <c r="AJ31" s="34" t="s">
        <v>171</v>
      </c>
      <c r="AK31" s="34" t="s">
        <v>172</v>
      </c>
      <c r="AL31" s="34" t="s">
        <v>173</v>
      </c>
      <c r="AM31" s="34" t="s">
        <v>174</v>
      </c>
      <c r="AN31" s="34" t="s">
        <v>175</v>
      </c>
      <c r="AO31" s="34" t="s">
        <v>176</v>
      </c>
      <c r="AP31" s="34" t="s">
        <v>177</v>
      </c>
      <c r="AQ31" s="34" t="s">
        <v>178</v>
      </c>
    </row>
    <row r="32" spans="1:44" ht="15" thickBot="1" x14ac:dyDescent="0.35">
      <c r="A32" s="34" t="s">
        <v>31</v>
      </c>
      <c r="B32" s="35">
        <v>0</v>
      </c>
      <c r="C32" s="35">
        <v>874.8</v>
      </c>
      <c r="D32" s="35">
        <v>30</v>
      </c>
      <c r="E32" s="35">
        <v>1338.7</v>
      </c>
      <c r="F32" s="35">
        <v>888.8</v>
      </c>
      <c r="G32" s="35">
        <v>1156.3</v>
      </c>
      <c r="H32" s="35">
        <v>0</v>
      </c>
      <c r="I32" s="35">
        <v>1189.8</v>
      </c>
      <c r="J32" s="35">
        <v>96.5</v>
      </c>
      <c r="K32" s="35">
        <v>851.3</v>
      </c>
      <c r="L32" s="35">
        <v>0</v>
      </c>
      <c r="M32" s="35">
        <v>624.9</v>
      </c>
      <c r="AE32" s="34" t="s">
        <v>31</v>
      </c>
      <c r="AF32" s="35">
        <v>148.9</v>
      </c>
      <c r="AG32" s="35">
        <v>1052.4000000000001</v>
      </c>
      <c r="AH32" s="35">
        <v>188.6</v>
      </c>
      <c r="AI32" s="35">
        <v>0</v>
      </c>
      <c r="AJ32" s="35">
        <v>1295.7</v>
      </c>
      <c r="AK32" s="35">
        <v>0</v>
      </c>
      <c r="AL32" s="35">
        <v>853.8</v>
      </c>
      <c r="AM32" s="35">
        <v>0</v>
      </c>
      <c r="AN32" s="35">
        <v>109.2</v>
      </c>
      <c r="AO32" s="35">
        <v>0</v>
      </c>
      <c r="AP32" s="35">
        <v>451.7</v>
      </c>
      <c r="AQ32" s="35">
        <v>0</v>
      </c>
    </row>
    <row r="33" spans="1:47" ht="15" thickBot="1" x14ac:dyDescent="0.35">
      <c r="A33" s="34" t="s">
        <v>33</v>
      </c>
      <c r="B33" s="35">
        <v>0</v>
      </c>
      <c r="C33" s="35">
        <v>874.8</v>
      </c>
      <c r="D33" s="35">
        <v>0</v>
      </c>
      <c r="E33" s="35">
        <v>1058.8</v>
      </c>
      <c r="F33" s="35">
        <v>0</v>
      </c>
      <c r="G33" s="35">
        <v>323.89999999999998</v>
      </c>
      <c r="H33" s="35">
        <v>0</v>
      </c>
      <c r="I33" s="35">
        <v>289.89999999999998</v>
      </c>
      <c r="J33" s="35">
        <v>96.5</v>
      </c>
      <c r="K33" s="35">
        <v>851.3</v>
      </c>
      <c r="L33" s="35">
        <v>0</v>
      </c>
      <c r="M33" s="35">
        <v>624.9</v>
      </c>
      <c r="AE33" s="34" t="s">
        <v>33</v>
      </c>
      <c r="AF33" s="35">
        <v>148.9</v>
      </c>
      <c r="AG33" s="35">
        <v>1052.4000000000001</v>
      </c>
      <c r="AH33" s="35">
        <v>188.6</v>
      </c>
      <c r="AI33" s="35">
        <v>0</v>
      </c>
      <c r="AJ33" s="35">
        <v>1295.7</v>
      </c>
      <c r="AK33" s="35">
        <v>0</v>
      </c>
      <c r="AL33" s="35">
        <v>853.8</v>
      </c>
      <c r="AM33" s="35">
        <v>0</v>
      </c>
      <c r="AN33" s="35">
        <v>109.2</v>
      </c>
      <c r="AO33" s="35">
        <v>0</v>
      </c>
      <c r="AP33" s="35">
        <v>0</v>
      </c>
      <c r="AQ33" s="35">
        <v>0</v>
      </c>
    </row>
    <row r="34" spans="1:47" ht="15" thickBot="1" x14ac:dyDescent="0.35">
      <c r="A34" s="34" t="s">
        <v>34</v>
      </c>
      <c r="B34" s="35">
        <v>0</v>
      </c>
      <c r="C34" s="35">
        <v>327.39999999999998</v>
      </c>
      <c r="D34" s="35">
        <v>0</v>
      </c>
      <c r="E34" s="35">
        <v>374.9</v>
      </c>
      <c r="F34" s="35">
        <v>0</v>
      </c>
      <c r="G34" s="35">
        <v>323.89999999999998</v>
      </c>
      <c r="H34" s="35">
        <v>0</v>
      </c>
      <c r="I34" s="35">
        <v>289.89999999999998</v>
      </c>
      <c r="J34" s="35">
        <v>96.5</v>
      </c>
      <c r="K34" s="35">
        <v>851.3</v>
      </c>
      <c r="L34" s="35">
        <v>0</v>
      </c>
      <c r="M34" s="35">
        <v>609.9</v>
      </c>
      <c r="AE34" s="34" t="s">
        <v>34</v>
      </c>
      <c r="AF34" s="35">
        <v>148.9</v>
      </c>
      <c r="AG34" s="35">
        <v>1052.4000000000001</v>
      </c>
      <c r="AH34" s="35">
        <v>188.6</v>
      </c>
      <c r="AI34" s="35">
        <v>0</v>
      </c>
      <c r="AJ34" s="35">
        <v>1295.7</v>
      </c>
      <c r="AK34" s="35">
        <v>0</v>
      </c>
      <c r="AL34" s="35">
        <v>853.8</v>
      </c>
      <c r="AM34" s="35">
        <v>0</v>
      </c>
      <c r="AN34" s="35">
        <v>79.400000000000006</v>
      </c>
      <c r="AO34" s="35">
        <v>0</v>
      </c>
      <c r="AP34" s="35">
        <v>0</v>
      </c>
      <c r="AQ34" s="35">
        <v>0</v>
      </c>
    </row>
    <row r="35" spans="1:47" ht="15" thickBot="1" x14ac:dyDescent="0.35">
      <c r="A35" s="34" t="s">
        <v>35</v>
      </c>
      <c r="B35" s="35">
        <v>0</v>
      </c>
      <c r="C35" s="35">
        <v>327.39999999999998</v>
      </c>
      <c r="D35" s="35">
        <v>0</v>
      </c>
      <c r="E35" s="35">
        <v>374.9</v>
      </c>
      <c r="F35" s="35">
        <v>0</v>
      </c>
      <c r="G35" s="35">
        <v>323.89999999999998</v>
      </c>
      <c r="H35" s="35">
        <v>0</v>
      </c>
      <c r="I35" s="35">
        <v>289.89999999999998</v>
      </c>
      <c r="J35" s="35">
        <v>96.5</v>
      </c>
      <c r="K35" s="35">
        <v>0</v>
      </c>
      <c r="L35" s="35">
        <v>0</v>
      </c>
      <c r="M35" s="35">
        <v>609.9</v>
      </c>
      <c r="AE35" s="34" t="s">
        <v>35</v>
      </c>
      <c r="AF35" s="35">
        <v>0</v>
      </c>
      <c r="AG35" s="35">
        <v>1052.4000000000001</v>
      </c>
      <c r="AH35" s="35">
        <v>158.9</v>
      </c>
      <c r="AI35" s="35">
        <v>0</v>
      </c>
      <c r="AJ35" s="35">
        <v>1295.7</v>
      </c>
      <c r="AK35" s="35">
        <v>0</v>
      </c>
      <c r="AL35" s="35">
        <v>481.5</v>
      </c>
      <c r="AM35" s="35">
        <v>0</v>
      </c>
      <c r="AN35" s="35">
        <v>79.400000000000006</v>
      </c>
      <c r="AO35" s="35">
        <v>0</v>
      </c>
      <c r="AP35" s="35">
        <v>0</v>
      </c>
      <c r="AQ35" s="35">
        <v>0</v>
      </c>
    </row>
    <row r="36" spans="1:47" ht="15" thickBot="1" x14ac:dyDescent="0.35">
      <c r="A36" s="34" t="s">
        <v>36</v>
      </c>
      <c r="B36" s="35">
        <v>0</v>
      </c>
      <c r="C36" s="35">
        <v>327.39999999999998</v>
      </c>
      <c r="D36" s="35">
        <v>0</v>
      </c>
      <c r="E36" s="35">
        <v>374.9</v>
      </c>
      <c r="F36" s="35">
        <v>0</v>
      </c>
      <c r="G36" s="35">
        <v>323.89999999999998</v>
      </c>
      <c r="H36" s="35">
        <v>0</v>
      </c>
      <c r="I36" s="35">
        <v>0</v>
      </c>
      <c r="J36" s="35">
        <v>96.5</v>
      </c>
      <c r="K36" s="35">
        <v>0</v>
      </c>
      <c r="L36" s="35">
        <v>0</v>
      </c>
      <c r="M36" s="35">
        <v>609.9</v>
      </c>
      <c r="AE36" s="34" t="s">
        <v>36</v>
      </c>
      <c r="AF36" s="35">
        <v>0</v>
      </c>
      <c r="AG36" s="35">
        <v>1052.4000000000001</v>
      </c>
      <c r="AH36" s="35">
        <v>158.9</v>
      </c>
      <c r="AI36" s="35">
        <v>0</v>
      </c>
      <c r="AJ36" s="35">
        <v>287.89999999999998</v>
      </c>
      <c r="AK36" s="35">
        <v>0</v>
      </c>
      <c r="AL36" s="35">
        <v>0</v>
      </c>
      <c r="AM36" s="35">
        <v>0</v>
      </c>
      <c r="AN36" s="35">
        <v>79.400000000000006</v>
      </c>
      <c r="AO36" s="35">
        <v>0</v>
      </c>
      <c r="AP36" s="35">
        <v>0</v>
      </c>
      <c r="AQ36" s="35">
        <v>0</v>
      </c>
    </row>
    <row r="37" spans="1:47" ht="15" thickBot="1" x14ac:dyDescent="0.35">
      <c r="A37" s="34" t="s">
        <v>37</v>
      </c>
      <c r="B37" s="35">
        <v>0</v>
      </c>
      <c r="C37" s="35">
        <v>327.39999999999998</v>
      </c>
      <c r="D37" s="35">
        <v>0</v>
      </c>
      <c r="E37" s="35">
        <v>0</v>
      </c>
      <c r="F37" s="35">
        <v>0</v>
      </c>
      <c r="G37" s="35">
        <v>80</v>
      </c>
      <c r="H37" s="35">
        <v>0</v>
      </c>
      <c r="I37" s="35">
        <v>0</v>
      </c>
      <c r="J37" s="35">
        <v>0</v>
      </c>
      <c r="K37" s="35">
        <v>0</v>
      </c>
      <c r="L37" s="35">
        <v>0</v>
      </c>
      <c r="M37" s="35">
        <v>0</v>
      </c>
      <c r="AE37" s="34" t="s">
        <v>37</v>
      </c>
      <c r="AF37" s="35">
        <v>0</v>
      </c>
      <c r="AG37" s="35">
        <v>1052.4000000000001</v>
      </c>
      <c r="AH37" s="35">
        <v>158.9</v>
      </c>
      <c r="AI37" s="35">
        <v>0</v>
      </c>
      <c r="AJ37" s="35">
        <v>287.89999999999998</v>
      </c>
      <c r="AK37" s="35">
        <v>0</v>
      </c>
      <c r="AL37" s="35">
        <v>0</v>
      </c>
      <c r="AM37" s="35">
        <v>0</v>
      </c>
      <c r="AN37" s="35">
        <v>79.400000000000006</v>
      </c>
      <c r="AO37" s="35">
        <v>0</v>
      </c>
      <c r="AP37" s="35">
        <v>0</v>
      </c>
      <c r="AQ37" s="35">
        <v>0</v>
      </c>
    </row>
    <row r="38" spans="1:47" ht="15" thickBot="1" x14ac:dyDescent="0.35">
      <c r="A38" s="34" t="s">
        <v>38</v>
      </c>
      <c r="B38" s="35">
        <v>0</v>
      </c>
      <c r="C38" s="35">
        <v>0</v>
      </c>
      <c r="D38" s="35">
        <v>0</v>
      </c>
      <c r="E38" s="35">
        <v>0</v>
      </c>
      <c r="F38" s="35">
        <v>0</v>
      </c>
      <c r="G38" s="35">
        <v>0</v>
      </c>
      <c r="H38" s="35">
        <v>0</v>
      </c>
      <c r="I38" s="35">
        <v>0</v>
      </c>
      <c r="J38" s="35">
        <v>0</v>
      </c>
      <c r="K38" s="35">
        <v>0</v>
      </c>
      <c r="L38" s="35">
        <v>0</v>
      </c>
      <c r="M38" s="35">
        <v>0</v>
      </c>
      <c r="AE38" s="34" t="s">
        <v>38</v>
      </c>
      <c r="AF38" s="35">
        <v>0</v>
      </c>
      <c r="AG38" s="35">
        <v>1052.4000000000001</v>
      </c>
      <c r="AH38" s="35">
        <v>158.9</v>
      </c>
      <c r="AI38" s="35">
        <v>0</v>
      </c>
      <c r="AJ38" s="35">
        <v>287.89999999999998</v>
      </c>
      <c r="AK38" s="35">
        <v>0</v>
      </c>
      <c r="AL38" s="35">
        <v>0</v>
      </c>
      <c r="AM38" s="35">
        <v>0</v>
      </c>
      <c r="AN38" s="35">
        <v>0</v>
      </c>
      <c r="AO38" s="35">
        <v>0</v>
      </c>
      <c r="AP38" s="35">
        <v>0</v>
      </c>
      <c r="AQ38" s="35">
        <v>0</v>
      </c>
    </row>
    <row r="39" spans="1:47" ht="15" thickBot="1" x14ac:dyDescent="0.35">
      <c r="A39" s="34" t="s">
        <v>39</v>
      </c>
      <c r="B39" s="35">
        <v>0</v>
      </c>
      <c r="C39" s="35">
        <v>0</v>
      </c>
      <c r="D39" s="35">
        <v>0</v>
      </c>
      <c r="E39" s="35">
        <v>0</v>
      </c>
      <c r="F39" s="35">
        <v>0</v>
      </c>
      <c r="G39" s="35">
        <v>0</v>
      </c>
      <c r="H39" s="35">
        <v>0</v>
      </c>
      <c r="I39" s="35">
        <v>0</v>
      </c>
      <c r="J39" s="35">
        <v>0</v>
      </c>
      <c r="K39" s="35">
        <v>0</v>
      </c>
      <c r="L39" s="35">
        <v>0</v>
      </c>
      <c r="M39" s="35">
        <v>0</v>
      </c>
      <c r="AE39" s="34" t="s">
        <v>39</v>
      </c>
      <c r="AF39" s="35">
        <v>0</v>
      </c>
      <c r="AG39" s="35">
        <v>1052.4000000000001</v>
      </c>
      <c r="AH39" s="35">
        <v>158.9</v>
      </c>
      <c r="AI39" s="35">
        <v>0</v>
      </c>
      <c r="AJ39" s="35">
        <v>29.8</v>
      </c>
      <c r="AK39" s="35">
        <v>0</v>
      </c>
      <c r="AL39" s="35">
        <v>0</v>
      </c>
      <c r="AM39" s="35">
        <v>0</v>
      </c>
      <c r="AN39" s="35">
        <v>0</v>
      </c>
      <c r="AO39" s="35">
        <v>0</v>
      </c>
      <c r="AP39" s="35">
        <v>0</v>
      </c>
      <c r="AQ39" s="35">
        <v>0</v>
      </c>
    </row>
    <row r="40" spans="1:47" ht="15" thickBot="1" x14ac:dyDescent="0.35">
      <c r="A40" s="34" t="s">
        <v>40</v>
      </c>
      <c r="B40" s="35">
        <v>0</v>
      </c>
      <c r="C40" s="35">
        <v>0</v>
      </c>
      <c r="D40" s="35">
        <v>0</v>
      </c>
      <c r="E40" s="35">
        <v>0</v>
      </c>
      <c r="F40" s="35">
        <v>0</v>
      </c>
      <c r="G40" s="35">
        <v>0</v>
      </c>
      <c r="H40" s="35">
        <v>0</v>
      </c>
      <c r="I40" s="35">
        <v>0</v>
      </c>
      <c r="J40" s="35">
        <v>0</v>
      </c>
      <c r="K40" s="35">
        <v>0</v>
      </c>
      <c r="L40" s="35">
        <v>0</v>
      </c>
      <c r="M40" s="35">
        <v>0</v>
      </c>
      <c r="AE40" s="34" t="s">
        <v>40</v>
      </c>
      <c r="AF40" s="35">
        <v>0</v>
      </c>
      <c r="AG40" s="35">
        <v>660.2</v>
      </c>
      <c r="AH40" s="35">
        <v>158.9</v>
      </c>
      <c r="AI40" s="35">
        <v>0</v>
      </c>
      <c r="AJ40" s="35">
        <v>29.8</v>
      </c>
      <c r="AK40" s="35">
        <v>0</v>
      </c>
      <c r="AL40" s="35">
        <v>0</v>
      </c>
      <c r="AM40" s="35">
        <v>0</v>
      </c>
      <c r="AN40" s="35">
        <v>0</v>
      </c>
      <c r="AO40" s="35">
        <v>0</v>
      </c>
      <c r="AP40" s="35">
        <v>0</v>
      </c>
      <c r="AQ40" s="35">
        <v>0</v>
      </c>
    </row>
    <row r="41" spans="1:47" ht="15" thickBot="1" x14ac:dyDescent="0.35">
      <c r="A41" s="34" t="s">
        <v>41</v>
      </c>
      <c r="B41" s="35">
        <v>0</v>
      </c>
      <c r="C41" s="35">
        <v>0</v>
      </c>
      <c r="D41" s="35">
        <v>0</v>
      </c>
      <c r="E41" s="35">
        <v>0</v>
      </c>
      <c r="F41" s="35">
        <v>0</v>
      </c>
      <c r="G41" s="35">
        <v>0</v>
      </c>
      <c r="H41" s="35">
        <v>0</v>
      </c>
      <c r="I41" s="35">
        <v>0</v>
      </c>
      <c r="J41" s="35">
        <v>0</v>
      </c>
      <c r="K41" s="35">
        <v>0</v>
      </c>
      <c r="L41" s="35">
        <v>0</v>
      </c>
      <c r="M41" s="35">
        <v>0</v>
      </c>
      <c r="AE41" s="34" t="s">
        <v>41</v>
      </c>
      <c r="AF41" s="35">
        <v>0</v>
      </c>
      <c r="AG41" s="35">
        <v>0</v>
      </c>
      <c r="AH41" s="35">
        <v>158.9</v>
      </c>
      <c r="AI41" s="35">
        <v>0</v>
      </c>
      <c r="AJ41" s="35">
        <v>0</v>
      </c>
      <c r="AK41" s="35">
        <v>0</v>
      </c>
      <c r="AL41" s="35">
        <v>0</v>
      </c>
      <c r="AM41" s="35">
        <v>0</v>
      </c>
      <c r="AN41" s="35">
        <v>0</v>
      </c>
      <c r="AO41" s="35">
        <v>0</v>
      </c>
      <c r="AP41" s="35">
        <v>0</v>
      </c>
      <c r="AQ41" s="35">
        <v>0</v>
      </c>
    </row>
    <row r="42" spans="1:47" ht="18.600000000000001" thickBot="1" x14ac:dyDescent="0.35">
      <c r="A42" s="31"/>
      <c r="O42" s="40">
        <f>CORREL(O44:O53,N44:N53)</f>
        <v>0.84989081190235083</v>
      </c>
      <c r="AE42" s="31"/>
    </row>
    <row r="43" spans="1:47" ht="15" thickBot="1" x14ac:dyDescent="0.35">
      <c r="A43" s="34" t="s">
        <v>43</v>
      </c>
      <c r="B43" s="34" t="s">
        <v>167</v>
      </c>
      <c r="C43" s="34" t="s">
        <v>168</v>
      </c>
      <c r="D43" s="34" t="s">
        <v>169</v>
      </c>
      <c r="E43" s="34" t="s">
        <v>170</v>
      </c>
      <c r="F43" s="34" t="s">
        <v>171</v>
      </c>
      <c r="G43" s="34" t="s">
        <v>172</v>
      </c>
      <c r="H43" s="34" t="s">
        <v>173</v>
      </c>
      <c r="I43" s="34" t="s">
        <v>174</v>
      </c>
      <c r="J43" s="34" t="s">
        <v>175</v>
      </c>
      <c r="K43" s="34" t="s">
        <v>176</v>
      </c>
      <c r="L43" s="34" t="s">
        <v>177</v>
      </c>
      <c r="M43" s="34" t="s">
        <v>178</v>
      </c>
      <c r="N43" s="34" t="s">
        <v>224</v>
      </c>
      <c r="O43" s="34" t="s">
        <v>225</v>
      </c>
      <c r="P43" s="34" t="s">
        <v>46</v>
      </c>
      <c r="Q43" s="34" t="s">
        <v>226</v>
      </c>
      <c r="R43" s="41" t="s">
        <v>227</v>
      </c>
      <c r="S43" s="41" t="s">
        <v>228</v>
      </c>
      <c r="T43" t="s">
        <v>209</v>
      </c>
      <c r="U43" s="39" t="s">
        <v>229</v>
      </c>
      <c r="AE43" s="34" t="s">
        <v>43</v>
      </c>
      <c r="AF43" s="34" t="s">
        <v>167</v>
      </c>
      <c r="AG43" s="34" t="s">
        <v>168</v>
      </c>
      <c r="AH43" s="34" t="s">
        <v>169</v>
      </c>
      <c r="AI43" s="34" t="s">
        <v>170</v>
      </c>
      <c r="AJ43" s="34" t="s">
        <v>171</v>
      </c>
      <c r="AK43" s="34" t="s">
        <v>172</v>
      </c>
      <c r="AL43" s="34" t="s">
        <v>173</v>
      </c>
      <c r="AM43" s="34" t="s">
        <v>174</v>
      </c>
      <c r="AN43" s="34" t="s">
        <v>175</v>
      </c>
      <c r="AO43" s="34" t="s">
        <v>176</v>
      </c>
      <c r="AP43" s="34" t="s">
        <v>177</v>
      </c>
      <c r="AQ43" s="34" t="s">
        <v>178</v>
      </c>
      <c r="AR43" s="34" t="s">
        <v>44</v>
      </c>
      <c r="AS43" s="34" t="s">
        <v>45</v>
      </c>
      <c r="AT43" s="34" t="s">
        <v>46</v>
      </c>
      <c r="AU43" s="34" t="s">
        <v>47</v>
      </c>
    </row>
    <row r="44" spans="1:47" ht="15" thickBot="1" x14ac:dyDescent="0.35">
      <c r="A44" s="44" t="s">
        <v>180</v>
      </c>
      <c r="B44" s="45">
        <v>0</v>
      </c>
      <c r="C44" s="45">
        <v>327.39999999999998</v>
      </c>
      <c r="D44" s="45">
        <v>30</v>
      </c>
      <c r="E44" s="45">
        <v>0</v>
      </c>
      <c r="F44" s="45">
        <v>0</v>
      </c>
      <c r="G44" s="45">
        <v>1156.3</v>
      </c>
      <c r="H44" s="45">
        <v>0</v>
      </c>
      <c r="I44" s="45">
        <v>289.89999999999998</v>
      </c>
      <c r="J44" s="45">
        <v>96.5</v>
      </c>
      <c r="K44" s="45">
        <v>0</v>
      </c>
      <c r="L44" s="45">
        <v>0</v>
      </c>
      <c r="M44" s="45">
        <v>624.9</v>
      </c>
      <c r="N44" s="45">
        <v>2525</v>
      </c>
      <c r="O44" s="45">
        <v>2050</v>
      </c>
      <c r="P44" s="45">
        <v>-475</v>
      </c>
      <c r="Q44" s="45">
        <v>-23.17</v>
      </c>
      <c r="R44" s="46">
        <f>IF(Q44*AU44&lt;=0,1,0)</f>
        <v>0</v>
      </c>
      <c r="S44" s="46"/>
      <c r="T44" s="46">
        <f t="shared" ref="T44:T53" si="13">AU44</f>
        <v>-22.29</v>
      </c>
      <c r="U44" s="46" t="s">
        <v>230</v>
      </c>
      <c r="W44" s="47" t="s">
        <v>231</v>
      </c>
      <c r="X44" s="47"/>
      <c r="Y44" s="47"/>
      <c r="Z44" s="47"/>
      <c r="AE44" s="34" t="s">
        <v>180</v>
      </c>
      <c r="AF44" s="35">
        <v>0</v>
      </c>
      <c r="AG44" s="35">
        <v>1052.4000000000001</v>
      </c>
      <c r="AH44" s="35">
        <v>158.9</v>
      </c>
      <c r="AI44" s="35">
        <v>0</v>
      </c>
      <c r="AJ44" s="35">
        <v>1295.7</v>
      </c>
      <c r="AK44" s="35">
        <v>0</v>
      </c>
      <c r="AL44" s="35">
        <v>0</v>
      </c>
      <c r="AM44" s="35">
        <v>0</v>
      </c>
      <c r="AN44" s="35">
        <v>0</v>
      </c>
      <c r="AO44" s="35">
        <v>0</v>
      </c>
      <c r="AP44" s="35">
        <v>0</v>
      </c>
      <c r="AQ44" s="35">
        <v>0</v>
      </c>
      <c r="AR44" s="35">
        <v>2506.9</v>
      </c>
      <c r="AS44" s="35">
        <v>2050</v>
      </c>
      <c r="AT44" s="35">
        <v>-456.9</v>
      </c>
      <c r="AU44" s="35">
        <v>-22.29</v>
      </c>
    </row>
    <row r="45" spans="1:47" ht="15" thickBot="1" x14ac:dyDescent="0.35">
      <c r="A45" s="34" t="s">
        <v>181</v>
      </c>
      <c r="B45" s="35">
        <v>0</v>
      </c>
      <c r="C45" s="35">
        <v>874.8</v>
      </c>
      <c r="D45" s="35">
        <v>30</v>
      </c>
      <c r="E45" s="35">
        <v>0</v>
      </c>
      <c r="F45" s="35">
        <v>0</v>
      </c>
      <c r="G45" s="35">
        <v>0</v>
      </c>
      <c r="H45" s="35">
        <v>0</v>
      </c>
      <c r="I45" s="35">
        <v>0</v>
      </c>
      <c r="J45" s="35">
        <v>0</v>
      </c>
      <c r="K45" s="35">
        <v>0</v>
      </c>
      <c r="L45" s="35">
        <v>0</v>
      </c>
      <c r="M45" s="35">
        <v>624.9</v>
      </c>
      <c r="N45" s="35">
        <v>1529.7</v>
      </c>
      <c r="O45" s="35">
        <v>1530</v>
      </c>
      <c r="P45" s="35">
        <v>0.3</v>
      </c>
      <c r="Q45" s="35">
        <v>0.02</v>
      </c>
      <c r="R45">
        <f t="shared" ref="R45:R53" si="14">IF(Q45*AU45&lt;=0,1,0)</f>
        <v>1</v>
      </c>
      <c r="T45">
        <f t="shared" si="13"/>
        <v>-0.25</v>
      </c>
      <c r="U45" t="s">
        <v>230</v>
      </c>
      <c r="W45" s="47"/>
      <c r="X45" s="47"/>
      <c r="Y45" s="47"/>
      <c r="Z45" s="47"/>
      <c r="AE45" s="34" t="s">
        <v>181</v>
      </c>
      <c r="AF45" s="35">
        <v>0</v>
      </c>
      <c r="AG45" s="35">
        <v>0</v>
      </c>
      <c r="AH45" s="35">
        <v>158.9</v>
      </c>
      <c r="AI45" s="35">
        <v>0</v>
      </c>
      <c r="AJ45" s="35">
        <v>1295.7</v>
      </c>
      <c r="AK45" s="35">
        <v>0</v>
      </c>
      <c r="AL45" s="35">
        <v>0</v>
      </c>
      <c r="AM45" s="35">
        <v>0</v>
      </c>
      <c r="AN45" s="35">
        <v>79.400000000000006</v>
      </c>
      <c r="AO45" s="35">
        <v>0</v>
      </c>
      <c r="AP45" s="35">
        <v>0</v>
      </c>
      <c r="AQ45" s="35">
        <v>0</v>
      </c>
      <c r="AR45" s="35">
        <v>1533.9</v>
      </c>
      <c r="AS45" s="35">
        <v>1530</v>
      </c>
      <c r="AT45" s="35">
        <v>-3.9</v>
      </c>
      <c r="AU45" s="35">
        <v>-0.25</v>
      </c>
    </row>
    <row r="46" spans="1:47" ht="15" thickBot="1" x14ac:dyDescent="0.35">
      <c r="A46" s="34" t="s">
        <v>182</v>
      </c>
      <c r="B46" s="35">
        <v>0</v>
      </c>
      <c r="C46" s="35">
        <v>874.8</v>
      </c>
      <c r="D46" s="35">
        <v>0</v>
      </c>
      <c r="E46" s="35">
        <v>0</v>
      </c>
      <c r="F46" s="35">
        <v>0</v>
      </c>
      <c r="G46" s="35">
        <v>323.89999999999998</v>
      </c>
      <c r="H46" s="35">
        <v>0</v>
      </c>
      <c r="I46" s="35">
        <v>289.89999999999998</v>
      </c>
      <c r="J46" s="35">
        <v>96.5</v>
      </c>
      <c r="K46" s="35">
        <v>0</v>
      </c>
      <c r="L46" s="35">
        <v>0</v>
      </c>
      <c r="M46" s="35">
        <v>624.9</v>
      </c>
      <c r="N46" s="35">
        <v>2210.1</v>
      </c>
      <c r="O46" s="35">
        <v>2210</v>
      </c>
      <c r="P46" s="35">
        <v>-0.1</v>
      </c>
      <c r="Q46" s="35">
        <v>0</v>
      </c>
      <c r="R46">
        <f t="shared" si="14"/>
        <v>1</v>
      </c>
      <c r="T46">
        <f t="shared" si="13"/>
        <v>0.71</v>
      </c>
      <c r="U46" t="s">
        <v>230</v>
      </c>
      <c r="W46" s="47"/>
      <c r="X46" s="47"/>
      <c r="Y46" s="47"/>
      <c r="Z46" s="47"/>
      <c r="AE46" s="34" t="s">
        <v>182</v>
      </c>
      <c r="AF46" s="35">
        <v>0</v>
      </c>
      <c r="AG46" s="35">
        <v>660.2</v>
      </c>
      <c r="AH46" s="35">
        <v>158.9</v>
      </c>
      <c r="AI46" s="35">
        <v>0</v>
      </c>
      <c r="AJ46" s="35">
        <v>1295.7</v>
      </c>
      <c r="AK46" s="35">
        <v>0</v>
      </c>
      <c r="AL46" s="35">
        <v>0</v>
      </c>
      <c r="AM46" s="35">
        <v>0</v>
      </c>
      <c r="AN46" s="35">
        <v>79.400000000000006</v>
      </c>
      <c r="AO46" s="35">
        <v>0</v>
      </c>
      <c r="AP46" s="35">
        <v>0</v>
      </c>
      <c r="AQ46" s="35">
        <v>0</v>
      </c>
      <c r="AR46" s="35">
        <v>2194.1999999999998</v>
      </c>
      <c r="AS46" s="35">
        <v>2210</v>
      </c>
      <c r="AT46" s="35">
        <v>15.8</v>
      </c>
      <c r="AU46" s="35">
        <v>0.71</v>
      </c>
    </row>
    <row r="47" spans="1:47" ht="15" thickBot="1" x14ac:dyDescent="0.35">
      <c r="A47" s="34" t="s">
        <v>183</v>
      </c>
      <c r="B47" s="35">
        <v>0</v>
      </c>
      <c r="C47" s="35">
        <v>0</v>
      </c>
      <c r="D47" s="35">
        <v>0</v>
      </c>
      <c r="E47" s="35">
        <v>0</v>
      </c>
      <c r="F47" s="35">
        <v>0</v>
      </c>
      <c r="G47" s="35">
        <v>0</v>
      </c>
      <c r="H47" s="35">
        <v>0</v>
      </c>
      <c r="I47" s="35">
        <v>1189.8</v>
      </c>
      <c r="J47" s="35">
        <v>0</v>
      </c>
      <c r="K47" s="35">
        <v>0</v>
      </c>
      <c r="L47" s="35">
        <v>0</v>
      </c>
      <c r="M47" s="35">
        <v>609.9</v>
      </c>
      <c r="N47" s="35">
        <v>1799.7</v>
      </c>
      <c r="O47" s="35">
        <v>1800</v>
      </c>
      <c r="P47" s="35">
        <v>0.3</v>
      </c>
      <c r="Q47" s="42">
        <v>0.02</v>
      </c>
      <c r="R47">
        <f t="shared" si="14"/>
        <v>0</v>
      </c>
      <c r="S47" s="43">
        <v>1</v>
      </c>
      <c r="T47">
        <f t="shared" si="13"/>
        <v>0.72</v>
      </c>
      <c r="U47" t="s">
        <v>230</v>
      </c>
      <c r="W47" s="47"/>
      <c r="X47" s="47"/>
      <c r="Y47" s="47"/>
      <c r="Z47" s="47"/>
      <c r="AE47" s="34" t="s">
        <v>183</v>
      </c>
      <c r="AF47" s="35">
        <v>148.9</v>
      </c>
      <c r="AG47" s="35">
        <v>1052.4000000000001</v>
      </c>
      <c r="AH47" s="35">
        <v>188.6</v>
      </c>
      <c r="AI47" s="35">
        <v>0</v>
      </c>
      <c r="AJ47" s="35">
        <v>287.89999999999998</v>
      </c>
      <c r="AK47" s="35">
        <v>0</v>
      </c>
      <c r="AL47" s="35">
        <v>0</v>
      </c>
      <c r="AM47" s="35">
        <v>0</v>
      </c>
      <c r="AN47" s="35">
        <v>109.2</v>
      </c>
      <c r="AO47" s="35">
        <v>0</v>
      </c>
      <c r="AP47" s="35">
        <v>0</v>
      </c>
      <c r="AQ47" s="35">
        <v>0</v>
      </c>
      <c r="AR47" s="35">
        <v>1787.1</v>
      </c>
      <c r="AS47" s="35">
        <v>1800</v>
      </c>
      <c r="AT47" s="35">
        <v>12.9</v>
      </c>
      <c r="AU47" s="35">
        <v>0.72</v>
      </c>
    </row>
    <row r="48" spans="1:47" ht="15" thickBot="1" x14ac:dyDescent="0.35">
      <c r="A48" s="44" t="s">
        <v>184</v>
      </c>
      <c r="B48" s="45">
        <v>0</v>
      </c>
      <c r="C48" s="45">
        <v>327.39999999999998</v>
      </c>
      <c r="D48" s="45">
        <v>30</v>
      </c>
      <c r="E48" s="45">
        <v>0</v>
      </c>
      <c r="F48" s="45">
        <v>0</v>
      </c>
      <c r="G48" s="45">
        <v>1156.3</v>
      </c>
      <c r="H48" s="45">
        <v>0</v>
      </c>
      <c r="I48" s="45">
        <v>289.89999999999998</v>
      </c>
      <c r="J48" s="45">
        <v>96.5</v>
      </c>
      <c r="K48" s="45">
        <v>0</v>
      </c>
      <c r="L48" s="45">
        <v>0</v>
      </c>
      <c r="M48" s="45">
        <v>624.9</v>
      </c>
      <c r="N48" s="45">
        <v>2525</v>
      </c>
      <c r="O48" s="45">
        <v>3000</v>
      </c>
      <c r="P48" s="45">
        <v>475</v>
      </c>
      <c r="Q48" s="45">
        <v>15.83</v>
      </c>
      <c r="R48" s="46">
        <f t="shared" si="14"/>
        <v>0</v>
      </c>
      <c r="S48" s="46"/>
      <c r="T48" s="46">
        <f t="shared" si="13"/>
        <v>16.440000000000001</v>
      </c>
      <c r="U48" s="46" t="s">
        <v>230</v>
      </c>
      <c r="W48" s="47"/>
      <c r="X48" s="47"/>
      <c r="Y48" s="47"/>
      <c r="Z48" s="47"/>
      <c r="AE48" s="34" t="s">
        <v>184</v>
      </c>
      <c r="AF48" s="35">
        <v>0</v>
      </c>
      <c r="AG48" s="35">
        <v>1052.4000000000001</v>
      </c>
      <c r="AH48" s="35">
        <v>158.9</v>
      </c>
      <c r="AI48" s="35">
        <v>0</v>
      </c>
      <c r="AJ48" s="35">
        <v>1295.7</v>
      </c>
      <c r="AK48" s="35">
        <v>0</v>
      </c>
      <c r="AL48" s="35">
        <v>0</v>
      </c>
      <c r="AM48" s="35">
        <v>0</v>
      </c>
      <c r="AN48" s="35">
        <v>0</v>
      </c>
      <c r="AO48" s="35">
        <v>0</v>
      </c>
      <c r="AP48" s="35">
        <v>0</v>
      </c>
      <c r="AQ48" s="35">
        <v>0</v>
      </c>
      <c r="AR48" s="35">
        <v>2506.9</v>
      </c>
      <c r="AS48" s="35">
        <v>3000</v>
      </c>
      <c r="AT48" s="35">
        <v>493.1</v>
      </c>
      <c r="AU48" s="35">
        <v>16.440000000000001</v>
      </c>
    </row>
    <row r="49" spans="1:47" ht="15" thickBot="1" x14ac:dyDescent="0.35">
      <c r="A49" s="34" t="s">
        <v>185</v>
      </c>
      <c r="B49" s="35">
        <v>0</v>
      </c>
      <c r="C49" s="35">
        <v>327.39999999999998</v>
      </c>
      <c r="D49" s="35">
        <v>0</v>
      </c>
      <c r="E49" s="35">
        <v>374.9</v>
      </c>
      <c r="F49" s="35">
        <v>0</v>
      </c>
      <c r="G49" s="35">
        <v>0</v>
      </c>
      <c r="H49" s="35">
        <v>0</v>
      </c>
      <c r="I49" s="35">
        <v>289.89999999999998</v>
      </c>
      <c r="J49" s="35">
        <v>96.5</v>
      </c>
      <c r="K49" s="35">
        <v>851.3</v>
      </c>
      <c r="L49" s="35">
        <v>0</v>
      </c>
      <c r="M49" s="35">
        <v>609.9</v>
      </c>
      <c r="N49" s="35">
        <v>2550</v>
      </c>
      <c r="O49" s="35">
        <v>2550</v>
      </c>
      <c r="P49" s="35">
        <v>0</v>
      </c>
      <c r="Q49" s="35">
        <v>0</v>
      </c>
      <c r="R49">
        <f t="shared" si="14"/>
        <v>1</v>
      </c>
      <c r="T49">
        <f t="shared" si="13"/>
        <v>0.72</v>
      </c>
      <c r="U49" t="s">
        <v>230</v>
      </c>
      <c r="AE49" s="34" t="s">
        <v>185</v>
      </c>
      <c r="AF49" s="35">
        <v>148.9</v>
      </c>
      <c r="AG49" s="35">
        <v>1052.4000000000001</v>
      </c>
      <c r="AH49" s="35">
        <v>188.6</v>
      </c>
      <c r="AI49" s="35">
        <v>0</v>
      </c>
      <c r="AJ49" s="35">
        <v>287.89999999999998</v>
      </c>
      <c r="AK49" s="35">
        <v>0</v>
      </c>
      <c r="AL49" s="35">
        <v>853.8</v>
      </c>
      <c r="AM49" s="35">
        <v>0</v>
      </c>
      <c r="AN49" s="35">
        <v>0</v>
      </c>
      <c r="AO49" s="35">
        <v>0</v>
      </c>
      <c r="AP49" s="35">
        <v>0</v>
      </c>
      <c r="AQ49" s="35">
        <v>0</v>
      </c>
      <c r="AR49" s="35">
        <v>2531.6999999999998</v>
      </c>
      <c r="AS49" s="35">
        <v>2550</v>
      </c>
      <c r="AT49" s="35">
        <v>18.3</v>
      </c>
      <c r="AU49" s="35">
        <v>0.72</v>
      </c>
    </row>
    <row r="50" spans="1:47" ht="15" thickBot="1" x14ac:dyDescent="0.35">
      <c r="A50" s="34" t="s">
        <v>186</v>
      </c>
      <c r="B50" s="35">
        <v>0</v>
      </c>
      <c r="C50" s="35">
        <v>0</v>
      </c>
      <c r="D50" s="35">
        <v>0</v>
      </c>
      <c r="E50" s="35">
        <v>374.9</v>
      </c>
      <c r="F50" s="35">
        <v>888.8</v>
      </c>
      <c r="G50" s="35">
        <v>0</v>
      </c>
      <c r="H50" s="35">
        <v>0</v>
      </c>
      <c r="I50" s="35">
        <v>0</v>
      </c>
      <c r="J50" s="35">
        <v>96.5</v>
      </c>
      <c r="K50" s="35">
        <v>0</v>
      </c>
      <c r="L50" s="35">
        <v>0</v>
      </c>
      <c r="M50" s="35">
        <v>609.9</v>
      </c>
      <c r="N50" s="35">
        <v>1970.1</v>
      </c>
      <c r="O50" s="35">
        <v>1970</v>
      </c>
      <c r="P50" s="35">
        <v>-0.1</v>
      </c>
      <c r="Q50" s="42">
        <v>-0.01</v>
      </c>
      <c r="R50">
        <f t="shared" si="14"/>
        <v>0</v>
      </c>
      <c r="S50" s="43">
        <v>1</v>
      </c>
      <c r="T50">
        <f t="shared" si="13"/>
        <v>-6.34</v>
      </c>
      <c r="U50" t="s">
        <v>230</v>
      </c>
      <c r="AE50" s="34" t="s">
        <v>186</v>
      </c>
      <c r="AF50" s="35">
        <v>0</v>
      </c>
      <c r="AG50" s="35">
        <v>1052.4000000000001</v>
      </c>
      <c r="AH50" s="35">
        <v>188.6</v>
      </c>
      <c r="AI50" s="35">
        <v>0</v>
      </c>
      <c r="AJ50" s="35">
        <v>0</v>
      </c>
      <c r="AK50" s="35">
        <v>0</v>
      </c>
      <c r="AL50" s="35">
        <v>853.8</v>
      </c>
      <c r="AM50" s="35">
        <v>0</v>
      </c>
      <c r="AN50" s="35">
        <v>0</v>
      </c>
      <c r="AO50" s="35">
        <v>0</v>
      </c>
      <c r="AP50" s="35">
        <v>0</v>
      </c>
      <c r="AQ50" s="35">
        <v>0</v>
      </c>
      <c r="AR50" s="35">
        <v>2094.9</v>
      </c>
      <c r="AS50" s="35">
        <v>1970</v>
      </c>
      <c r="AT50" s="35">
        <v>-124.9</v>
      </c>
      <c r="AU50" s="35">
        <v>-6.34</v>
      </c>
    </row>
    <row r="51" spans="1:47" ht="15" thickBot="1" x14ac:dyDescent="0.35">
      <c r="A51" s="34" t="s">
        <v>187</v>
      </c>
      <c r="B51" s="35">
        <v>0</v>
      </c>
      <c r="C51" s="35">
        <v>327.39999999999998</v>
      </c>
      <c r="D51" s="35">
        <v>30</v>
      </c>
      <c r="E51" s="35">
        <v>1058.8</v>
      </c>
      <c r="F51" s="35">
        <v>0</v>
      </c>
      <c r="G51" s="35">
        <v>323.89999999999998</v>
      </c>
      <c r="H51" s="35">
        <v>0</v>
      </c>
      <c r="I51" s="35">
        <v>0</v>
      </c>
      <c r="J51" s="35">
        <v>0</v>
      </c>
      <c r="K51" s="35">
        <v>0</v>
      </c>
      <c r="L51" s="35">
        <v>0</v>
      </c>
      <c r="M51" s="35">
        <v>0</v>
      </c>
      <c r="N51" s="35">
        <v>1740.2</v>
      </c>
      <c r="O51" s="35">
        <v>1740</v>
      </c>
      <c r="P51" s="35">
        <v>-0.2</v>
      </c>
      <c r="Q51" s="35">
        <v>-0.01</v>
      </c>
      <c r="R51">
        <f t="shared" si="14"/>
        <v>1</v>
      </c>
      <c r="T51">
        <f t="shared" si="13"/>
        <v>0.72</v>
      </c>
      <c r="U51" t="s">
        <v>230</v>
      </c>
      <c r="AE51" s="34" t="s">
        <v>187</v>
      </c>
      <c r="AF51" s="35">
        <v>148.9</v>
      </c>
      <c r="AG51" s="35">
        <v>1052.4000000000001</v>
      </c>
      <c r="AH51" s="35">
        <v>158.9</v>
      </c>
      <c r="AI51" s="35">
        <v>0</v>
      </c>
      <c r="AJ51" s="35">
        <v>287.89999999999998</v>
      </c>
      <c r="AK51" s="35">
        <v>0</v>
      </c>
      <c r="AL51" s="35">
        <v>0</v>
      </c>
      <c r="AM51" s="35">
        <v>0</v>
      </c>
      <c r="AN51" s="35">
        <v>79.400000000000006</v>
      </c>
      <c r="AO51" s="35">
        <v>0</v>
      </c>
      <c r="AP51" s="35">
        <v>0</v>
      </c>
      <c r="AQ51" s="35">
        <v>0</v>
      </c>
      <c r="AR51" s="35">
        <v>1727.5</v>
      </c>
      <c r="AS51" s="35">
        <v>1740</v>
      </c>
      <c r="AT51" s="35">
        <v>12.5</v>
      </c>
      <c r="AU51" s="35">
        <v>0.72</v>
      </c>
    </row>
    <row r="52" spans="1:47" ht="15" thickBot="1" x14ac:dyDescent="0.35">
      <c r="A52" s="34" t="s">
        <v>188</v>
      </c>
      <c r="B52" s="35">
        <v>0</v>
      </c>
      <c r="C52" s="35">
        <v>0</v>
      </c>
      <c r="D52" s="35">
        <v>30</v>
      </c>
      <c r="E52" s="35">
        <v>374.9</v>
      </c>
      <c r="F52" s="35">
        <v>0</v>
      </c>
      <c r="G52" s="35">
        <v>323.89999999999998</v>
      </c>
      <c r="H52" s="35">
        <v>0</v>
      </c>
      <c r="I52" s="35">
        <v>0</v>
      </c>
      <c r="J52" s="35">
        <v>0</v>
      </c>
      <c r="K52" s="35">
        <v>851.3</v>
      </c>
      <c r="L52" s="35">
        <v>0</v>
      </c>
      <c r="M52" s="35">
        <v>609.9</v>
      </c>
      <c r="N52" s="35">
        <v>2190.1</v>
      </c>
      <c r="O52" s="35">
        <v>2190</v>
      </c>
      <c r="P52" s="35">
        <v>-0.1</v>
      </c>
      <c r="Q52" s="35">
        <v>0</v>
      </c>
      <c r="R52">
        <f t="shared" si="14"/>
        <v>1</v>
      </c>
      <c r="T52">
        <f t="shared" si="13"/>
        <v>0.72</v>
      </c>
      <c r="U52" t="s">
        <v>230</v>
      </c>
      <c r="AE52" s="34" t="s">
        <v>188</v>
      </c>
      <c r="AF52" s="35">
        <v>0</v>
      </c>
      <c r="AG52" s="35">
        <v>1052.4000000000001</v>
      </c>
      <c r="AH52" s="35">
        <v>158.9</v>
      </c>
      <c r="AI52" s="35">
        <v>0</v>
      </c>
      <c r="AJ52" s="35">
        <v>29.8</v>
      </c>
      <c r="AK52" s="35">
        <v>0</v>
      </c>
      <c r="AL52" s="35">
        <v>853.8</v>
      </c>
      <c r="AM52" s="35">
        <v>0</v>
      </c>
      <c r="AN52" s="35">
        <v>79.400000000000006</v>
      </c>
      <c r="AO52" s="35">
        <v>0</v>
      </c>
      <c r="AP52" s="35">
        <v>0</v>
      </c>
      <c r="AQ52" s="35">
        <v>0</v>
      </c>
      <c r="AR52" s="35">
        <v>2174.3000000000002</v>
      </c>
      <c r="AS52" s="35">
        <v>2190</v>
      </c>
      <c r="AT52" s="35">
        <v>15.7</v>
      </c>
      <c r="AU52" s="35">
        <v>0.72</v>
      </c>
    </row>
    <row r="53" spans="1:47" ht="15" thickBot="1" x14ac:dyDescent="0.35">
      <c r="A53" s="34" t="s">
        <v>189</v>
      </c>
      <c r="B53" s="35">
        <v>0</v>
      </c>
      <c r="C53" s="35">
        <v>0</v>
      </c>
      <c r="D53" s="35">
        <v>30</v>
      </c>
      <c r="E53" s="35">
        <v>1338.7</v>
      </c>
      <c r="F53" s="35">
        <v>0</v>
      </c>
      <c r="G53" s="35">
        <v>80</v>
      </c>
      <c r="H53" s="35">
        <v>0</v>
      </c>
      <c r="I53" s="35">
        <v>0</v>
      </c>
      <c r="J53" s="35">
        <v>0</v>
      </c>
      <c r="K53" s="35">
        <v>851.3</v>
      </c>
      <c r="L53" s="35">
        <v>0</v>
      </c>
      <c r="M53" s="35">
        <v>0</v>
      </c>
      <c r="N53" s="35">
        <v>2300.1</v>
      </c>
      <c r="O53" s="35">
        <v>2300</v>
      </c>
      <c r="P53" s="35">
        <v>-0.1</v>
      </c>
      <c r="Q53" s="35">
        <v>0</v>
      </c>
      <c r="R53">
        <f t="shared" si="14"/>
        <v>1</v>
      </c>
      <c r="T53">
        <f t="shared" si="13"/>
        <v>0.72</v>
      </c>
      <c r="U53" t="s">
        <v>230</v>
      </c>
      <c r="AE53" s="34" t="s">
        <v>189</v>
      </c>
      <c r="AF53" s="35">
        <v>0</v>
      </c>
      <c r="AG53" s="35">
        <v>1052.4000000000001</v>
      </c>
      <c r="AH53" s="35">
        <v>158.9</v>
      </c>
      <c r="AI53" s="35">
        <v>0</v>
      </c>
      <c r="AJ53" s="35">
        <v>29.8</v>
      </c>
      <c r="AK53" s="35">
        <v>0</v>
      </c>
      <c r="AL53" s="35">
        <v>481.5</v>
      </c>
      <c r="AM53" s="35">
        <v>0</v>
      </c>
      <c r="AN53" s="35">
        <v>109.2</v>
      </c>
      <c r="AO53" s="35">
        <v>0</v>
      </c>
      <c r="AP53" s="35">
        <v>451.7</v>
      </c>
      <c r="AQ53" s="35">
        <v>0</v>
      </c>
      <c r="AR53" s="35">
        <v>2283.5</v>
      </c>
      <c r="AS53" s="35">
        <v>2300</v>
      </c>
      <c r="AT53" s="35">
        <v>16.5</v>
      </c>
      <c r="AU53" s="35">
        <v>0.72</v>
      </c>
    </row>
    <row r="54" spans="1:47" ht="15" thickBot="1" x14ac:dyDescent="0.35"/>
    <row r="55" spans="1:47" ht="15" thickBot="1" x14ac:dyDescent="0.35">
      <c r="A55" s="36" t="s">
        <v>48</v>
      </c>
      <c r="B55" s="37">
        <v>7051.1</v>
      </c>
      <c r="AE55" s="36" t="s">
        <v>48</v>
      </c>
      <c r="AF55" s="37">
        <v>4100.3</v>
      </c>
    </row>
    <row r="56" spans="1:47" ht="15" thickBot="1" x14ac:dyDescent="0.35">
      <c r="A56" s="36" t="s">
        <v>87</v>
      </c>
      <c r="B56" s="37">
        <v>0</v>
      </c>
      <c r="AE56" s="36" t="s">
        <v>87</v>
      </c>
      <c r="AF56" s="37">
        <v>158.9</v>
      </c>
    </row>
    <row r="57" spans="1:47" ht="15" thickBot="1" x14ac:dyDescent="0.35">
      <c r="A57" s="36" t="s">
        <v>49</v>
      </c>
      <c r="B57" s="37">
        <v>21340</v>
      </c>
      <c r="AE57" s="36" t="s">
        <v>49</v>
      </c>
      <c r="AF57" s="37">
        <v>21340.9</v>
      </c>
    </row>
    <row r="58" spans="1:47" ht="15" thickBot="1" x14ac:dyDescent="0.35">
      <c r="A58" s="36" t="s">
        <v>50</v>
      </c>
      <c r="B58" s="37">
        <v>21340</v>
      </c>
      <c r="AE58" s="36" t="s">
        <v>50</v>
      </c>
      <c r="AF58" s="37">
        <v>21340</v>
      </c>
    </row>
    <row r="59" spans="1:47" ht="15" thickBot="1" x14ac:dyDescent="0.35">
      <c r="A59" s="36" t="s">
        <v>51</v>
      </c>
      <c r="B59" s="37">
        <v>0</v>
      </c>
      <c r="AE59" s="36" t="s">
        <v>51</v>
      </c>
      <c r="AF59" s="37">
        <v>0.9</v>
      </c>
    </row>
    <row r="60" spans="1:47" ht="15" thickBot="1" x14ac:dyDescent="0.35">
      <c r="A60" s="36" t="s">
        <v>52</v>
      </c>
      <c r="B60" s="37"/>
      <c r="AE60" s="36" t="s">
        <v>52</v>
      </c>
      <c r="AF60" s="37"/>
    </row>
    <row r="61" spans="1:47" ht="15" thickBot="1" x14ac:dyDescent="0.35">
      <c r="A61" s="36" t="s">
        <v>53</v>
      </c>
      <c r="B61" s="37"/>
      <c r="AE61" s="36" t="s">
        <v>53</v>
      </c>
      <c r="AF61" s="37"/>
    </row>
    <row r="62" spans="1:47" ht="15" thickBot="1" x14ac:dyDescent="0.35">
      <c r="A62" s="36" t="s">
        <v>54</v>
      </c>
      <c r="B62" s="37">
        <v>0</v>
      </c>
      <c r="AE62" s="36" t="s">
        <v>54</v>
      </c>
      <c r="AF62" s="37">
        <v>0</v>
      </c>
    </row>
    <row r="64" spans="1:47" x14ac:dyDescent="0.3">
      <c r="A64" s="28" t="s">
        <v>206</v>
      </c>
      <c r="AE64" s="28" t="s">
        <v>206</v>
      </c>
    </row>
    <row r="66" spans="1:31" x14ac:dyDescent="0.3">
      <c r="A66" s="38" t="s">
        <v>207</v>
      </c>
      <c r="AE66" s="38" t="s">
        <v>207</v>
      </c>
    </row>
    <row r="67" spans="1:31" x14ac:dyDescent="0.3">
      <c r="A67" s="38" t="s">
        <v>208</v>
      </c>
      <c r="AE67" s="38" t="s">
        <v>208</v>
      </c>
    </row>
  </sheetData>
  <mergeCells count="1">
    <mergeCell ref="W44:Z48"/>
  </mergeCells>
  <hyperlinks>
    <hyperlink ref="A64" r:id="rId1" display="https://miau.my-x.hu/myx-free/coco/test/975842220240520130036.html" xr:uid="{CA05AB93-39EF-44DA-A2E2-ADD7615073F8}"/>
    <hyperlink ref="AE64" r:id="rId2" display="https://miau.my-x.hu/myx-free/coco/test/993911320240520130154.html" xr:uid="{65AE483A-1396-4E07-85D9-37B27B9F16CF}"/>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55581-1D90-4B0F-BA99-D31C7BF0D19C}">
  <dimension ref="A1:B19"/>
  <sheetViews>
    <sheetView zoomScale="41" workbookViewId="0"/>
  </sheetViews>
  <sheetFormatPr baseColWidth="10" defaultColWidth="8.88671875" defaultRowHeight="14.4" x14ac:dyDescent="0.3"/>
  <cols>
    <col min="1" max="1" width="60.88671875" customWidth="1"/>
    <col min="2" max="2" width="59" customWidth="1"/>
  </cols>
  <sheetData>
    <row r="1" spans="1:2" ht="14.4" customHeight="1" x14ac:dyDescent="0.3">
      <c r="A1" s="11" t="s">
        <v>56</v>
      </c>
      <c r="B1" s="11" t="s">
        <v>57</v>
      </c>
    </row>
    <row r="2" spans="1:2" s="2" customFormat="1" ht="52.8" customHeight="1" x14ac:dyDescent="0.3">
      <c r="A2" s="12" t="s">
        <v>103</v>
      </c>
      <c r="B2" s="12" t="s">
        <v>105</v>
      </c>
    </row>
    <row r="3" spans="1:2" ht="98.4" customHeight="1" x14ac:dyDescent="0.3">
      <c r="A3" s="12" t="s">
        <v>104</v>
      </c>
      <c r="B3" s="12" t="s">
        <v>106</v>
      </c>
    </row>
    <row r="4" spans="1:2" ht="111.6" customHeight="1" x14ac:dyDescent="0.3">
      <c r="A4" s="12" t="s">
        <v>107</v>
      </c>
      <c r="B4" s="12" t="s">
        <v>108</v>
      </c>
    </row>
    <row r="5" spans="1:2" ht="86.4" x14ac:dyDescent="0.3">
      <c r="A5" s="12" t="s">
        <v>109</v>
      </c>
      <c r="B5" s="12" t="s">
        <v>110</v>
      </c>
    </row>
    <row r="6" spans="1:2" ht="86.4" x14ac:dyDescent="0.3">
      <c r="A6" s="12" t="s">
        <v>111</v>
      </c>
      <c r="B6" s="12" t="s">
        <v>112</v>
      </c>
    </row>
    <row r="7" spans="1:2" ht="86.4" x14ac:dyDescent="0.3">
      <c r="A7" s="12" t="s">
        <v>113</v>
      </c>
      <c r="B7" s="12" t="s">
        <v>114</v>
      </c>
    </row>
    <row r="8" spans="1:2" ht="72" x14ac:dyDescent="0.3">
      <c r="A8" s="12" t="s">
        <v>115</v>
      </c>
      <c r="B8" s="12" t="s">
        <v>116</v>
      </c>
    </row>
    <row r="9" spans="1:2" ht="72" x14ac:dyDescent="0.3">
      <c r="A9" s="12" t="s">
        <v>117</v>
      </c>
      <c r="B9" s="12" t="s">
        <v>118</v>
      </c>
    </row>
    <row r="10" spans="1:2" ht="72" x14ac:dyDescent="0.3">
      <c r="A10" s="12" t="s">
        <v>119</v>
      </c>
      <c r="B10" s="12" t="s">
        <v>120</v>
      </c>
    </row>
    <row r="11" spans="1:2" ht="72" x14ac:dyDescent="0.3">
      <c r="A11" s="12" t="s">
        <v>121</v>
      </c>
      <c r="B11" s="12" t="s">
        <v>123</v>
      </c>
    </row>
    <row r="12" spans="1:2" ht="72" x14ac:dyDescent="0.3">
      <c r="A12" s="12" t="s">
        <v>122</v>
      </c>
      <c r="B12" s="12" t="s">
        <v>124</v>
      </c>
    </row>
    <row r="13" spans="1:2" x14ac:dyDescent="0.3">
      <c r="A13" s="1"/>
      <c r="B13" s="1"/>
    </row>
    <row r="14" spans="1:2" x14ac:dyDescent="0.3">
      <c r="A14" s="1"/>
      <c r="B14" s="1"/>
    </row>
    <row r="15" spans="1:2" x14ac:dyDescent="0.3">
      <c r="A15" s="1"/>
      <c r="B15" s="1"/>
    </row>
    <row r="16" spans="1:2" x14ac:dyDescent="0.3">
      <c r="A16" s="1"/>
      <c r="B16" s="1"/>
    </row>
    <row r="17" spans="1:2" x14ac:dyDescent="0.3">
      <c r="A17" s="1"/>
      <c r="B17" s="1"/>
    </row>
    <row r="18" spans="1:2" x14ac:dyDescent="0.3">
      <c r="A18" s="1"/>
      <c r="B18" s="1"/>
    </row>
    <row r="19" spans="1:2" x14ac:dyDescent="0.3">
      <c r="A19" s="1"/>
      <c r="B19"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877B8-4FDD-4A29-9F53-165F42E8C83E}">
  <dimension ref="A1:D12"/>
  <sheetViews>
    <sheetView zoomScale="87" workbookViewId="0"/>
  </sheetViews>
  <sheetFormatPr baseColWidth="10" defaultColWidth="8.88671875" defaultRowHeight="14.4" x14ac:dyDescent="0.3"/>
  <cols>
    <col min="1" max="1" width="39.109375" customWidth="1"/>
    <col min="2" max="2" width="147.21875" customWidth="1"/>
  </cols>
  <sheetData>
    <row r="1" spans="1:4" x14ac:dyDescent="0.3">
      <c r="A1" s="26" t="s">
        <v>125</v>
      </c>
      <c r="B1" s="27" t="s">
        <v>137</v>
      </c>
      <c r="D1" s="3"/>
    </row>
    <row r="2" spans="1:4" ht="28.8" x14ac:dyDescent="0.3">
      <c r="A2" s="26" t="s">
        <v>126</v>
      </c>
      <c r="B2" s="27" t="s">
        <v>138</v>
      </c>
    </row>
    <row r="3" spans="1:4" ht="43.2" x14ac:dyDescent="0.3">
      <c r="A3" s="26" t="s">
        <v>127</v>
      </c>
      <c r="B3" s="27" t="s">
        <v>139</v>
      </c>
    </row>
    <row r="4" spans="1:4" ht="43.2" x14ac:dyDescent="0.3">
      <c r="A4" s="26" t="s">
        <v>128</v>
      </c>
      <c r="B4" s="27" t="s">
        <v>140</v>
      </c>
    </row>
    <row r="5" spans="1:4" ht="28.8" x14ac:dyDescent="0.3">
      <c r="A5" s="26" t="s">
        <v>129</v>
      </c>
      <c r="B5" s="27" t="s">
        <v>141</v>
      </c>
    </row>
    <row r="6" spans="1:4" ht="28.8" x14ac:dyDescent="0.3">
      <c r="A6" s="26" t="s">
        <v>130</v>
      </c>
      <c r="B6" s="27" t="s">
        <v>142</v>
      </c>
    </row>
    <row r="7" spans="1:4" x14ac:dyDescent="0.3">
      <c r="A7" s="26" t="s">
        <v>131</v>
      </c>
      <c r="B7" s="27" t="s">
        <v>143</v>
      </c>
    </row>
    <row r="8" spans="1:4" ht="28.8" x14ac:dyDescent="0.3">
      <c r="A8" s="26" t="s">
        <v>132</v>
      </c>
      <c r="B8" s="27" t="s">
        <v>144</v>
      </c>
    </row>
    <row r="9" spans="1:4" ht="28.8" x14ac:dyDescent="0.3">
      <c r="A9" s="26" t="s">
        <v>133</v>
      </c>
      <c r="B9" s="27" t="s">
        <v>145</v>
      </c>
    </row>
    <row r="10" spans="1:4" ht="28.8" x14ac:dyDescent="0.3">
      <c r="A10" s="26" t="s">
        <v>134</v>
      </c>
      <c r="B10" s="27" t="s">
        <v>146</v>
      </c>
    </row>
    <row r="11" spans="1:4" ht="28.8" x14ac:dyDescent="0.3">
      <c r="A11" s="26" t="s">
        <v>135</v>
      </c>
      <c r="B11" s="27" t="s">
        <v>148</v>
      </c>
    </row>
    <row r="12" spans="1:4" ht="28.8" x14ac:dyDescent="0.3">
      <c r="A12" s="26" t="s">
        <v>136</v>
      </c>
      <c r="B12" s="27" t="s">
        <v>147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29DBB-87BC-478C-BB4C-0C76131EE7C7}">
  <dimension ref="A1:A3"/>
  <sheetViews>
    <sheetView workbookViewId="0"/>
  </sheetViews>
  <sheetFormatPr baseColWidth="10" defaultColWidth="8.88671875" defaultRowHeight="14.4" x14ac:dyDescent="0.3"/>
  <cols>
    <col min="1" max="1" width="83" customWidth="1"/>
  </cols>
  <sheetData>
    <row r="1" spans="1:1" x14ac:dyDescent="0.3">
      <c r="A1" s="28" t="s">
        <v>149</v>
      </c>
    </row>
    <row r="2" spans="1:1" x14ac:dyDescent="0.3">
      <c r="A2" s="28" t="s">
        <v>150</v>
      </c>
    </row>
    <row r="3" spans="1:1" x14ac:dyDescent="0.3">
      <c r="A3" s="28" t="s">
        <v>151</v>
      </c>
    </row>
  </sheetData>
  <hyperlinks>
    <hyperlink ref="A1" r:id="rId1" display="https://archive.ics.uci.edu/dataset/186/wine+quality" xr:uid="{17A7B590-25C7-4076-B314-1DEE49A572A8}"/>
    <hyperlink ref="A2" r:id="rId2" location="extracted" display="https://www.semanticscholar.org/paper/Modeling-wine-preferences-by-data-mining-from-Cortez-Cerdeira/bf15a0ccc14ac1deb5cea570c870389c16be019c - extracted" xr:uid="{178D8D87-2CAB-456C-AE36-A420E7BF5087}"/>
    <hyperlink ref="A3" r:id="rId3" display="https://archive.ics.uci.edu/ml/machine-learning-databases/wine-quality/winequality-white.csv" xr:uid="{DA5DCD24-E732-4DA8-9766-5D6330C02CA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Measurements</vt:lpstr>
      <vt:lpstr>OAM</vt:lpstr>
      <vt:lpstr>models</vt:lpstr>
      <vt:lpstr>Questions</vt:lpstr>
      <vt:lpstr>Target Groups</vt:lpstr>
      <vt:lpstr>URL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Boldsukh Ganzorig</dc:creator>
  <cp:lastModifiedBy>Lttd</cp:lastModifiedBy>
  <dcterms:created xsi:type="dcterms:W3CDTF">2015-06-05T18:17:20Z</dcterms:created>
  <dcterms:modified xsi:type="dcterms:W3CDTF">2024-08-26T07:33:36Z</dcterms:modified>
</cp:coreProperties>
</file>