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47453\var\www\miau\data\miau\314\"/>
    </mc:Choice>
  </mc:AlternateContent>
  <xr:revisionPtr revIDLastSave="0" documentId="13_ncr:1_{D55548FA-953A-4565-A4B7-B5CD0C37D44D}" xr6:coauthVersionLast="47" xr6:coauthVersionMax="47" xr10:uidLastSave="{00000000-0000-0000-0000-000000000000}"/>
  <bookViews>
    <workbookView xWindow="-108" yWindow="-108" windowWidth="23256" windowHeight="12456" xr2:uid="{3C4645F3-E586-479B-B7F4-8B27D44B74CA}"/>
  </bookViews>
  <sheets>
    <sheet name="oam" sheetId="1" r:id="rId1"/>
    <sheet name="x_all" sheetId="3" r:id="rId2"/>
    <sheet name="x1&amp;2&amp;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H36" i="1" s="1"/>
  <c r="F35" i="1"/>
  <c r="E35" i="1"/>
  <c r="D35" i="1"/>
  <c r="H35" i="1" s="1"/>
  <c r="H34" i="1"/>
  <c r="G34" i="1"/>
  <c r="F34" i="1"/>
  <c r="E34" i="1"/>
  <c r="D34" i="1"/>
  <c r="B36" i="1"/>
  <c r="B35" i="1"/>
  <c r="B34" i="1"/>
  <c r="AA22" i="1"/>
  <c r="Z22" i="1"/>
  <c r="Y22" i="1"/>
  <c r="X22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20" i="1"/>
  <c r="Y20" i="1"/>
  <c r="X20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Z7" i="1"/>
  <c r="Y7" i="1"/>
  <c r="X7" i="1"/>
  <c r="Z6" i="1"/>
  <c r="Y6" i="1"/>
  <c r="X6" i="1"/>
  <c r="Z5" i="1"/>
  <c r="Y5" i="1"/>
  <c r="X5" i="1"/>
  <c r="Z4" i="1"/>
  <c r="Y4" i="1"/>
  <c r="X4" i="1"/>
  <c r="Z3" i="1"/>
  <c r="Y3" i="1"/>
  <c r="X3" i="1"/>
  <c r="Z2" i="1"/>
  <c r="Y2" i="1"/>
  <c r="X2" i="1"/>
  <c r="Z1" i="1"/>
  <c r="Y1" i="1"/>
  <c r="X1" i="1"/>
  <c r="W1" i="1"/>
  <c r="H32" i="1"/>
  <c r="I32" i="1"/>
  <c r="G32" i="1"/>
  <c r="F32" i="1"/>
  <c r="E32" i="1"/>
  <c r="D32" i="1"/>
  <c r="C32" i="1"/>
  <c r="BE69" i="3"/>
  <c r="A32" i="1" s="1"/>
  <c r="BD92" i="3"/>
  <c r="BC92" i="3"/>
  <c r="BB92" i="3"/>
  <c r="BA92" i="3"/>
  <c r="AZ92" i="3"/>
  <c r="BC91" i="3"/>
  <c r="BB91" i="3"/>
  <c r="BA91" i="3"/>
  <c r="AZ91" i="3"/>
  <c r="BE90" i="3"/>
  <c r="BD90" i="3"/>
  <c r="BC90" i="3"/>
  <c r="BB90" i="3"/>
  <c r="BA90" i="3"/>
  <c r="AZ90" i="3"/>
  <c r="AY90" i="3"/>
  <c r="AX90" i="3"/>
  <c r="AW90" i="3"/>
  <c r="AV90" i="3"/>
  <c r="BQ68" i="3"/>
  <c r="BQ67" i="3"/>
  <c r="BQ66" i="3"/>
  <c r="BQ65" i="3"/>
  <c r="BQ64" i="3"/>
  <c r="BQ63" i="3"/>
  <c r="BQ62" i="3"/>
  <c r="BQ61" i="3"/>
  <c r="BQ60" i="3"/>
  <c r="BQ59" i="3"/>
  <c r="BQ58" i="3"/>
  <c r="BQ57" i="3"/>
  <c r="BQ56" i="3"/>
  <c r="BQ55" i="3"/>
  <c r="BQ54" i="3"/>
  <c r="BQ53" i="3"/>
  <c r="BQ52" i="3"/>
  <c r="BQ51" i="3"/>
  <c r="BQ50" i="3"/>
  <c r="BK68" i="3"/>
  <c r="BL68" i="3" s="1"/>
  <c r="BL67" i="3"/>
  <c r="BK67" i="3"/>
  <c r="BK66" i="3"/>
  <c r="BL66" i="3" s="1"/>
  <c r="BK65" i="3"/>
  <c r="BL65" i="3" s="1"/>
  <c r="BK64" i="3"/>
  <c r="BL64" i="3" s="1"/>
  <c r="BK63" i="3"/>
  <c r="BL63" i="3" s="1"/>
  <c r="BK62" i="3"/>
  <c r="BL62" i="3" s="1"/>
  <c r="BK61" i="3"/>
  <c r="BL61" i="3" s="1"/>
  <c r="BK60" i="3"/>
  <c r="BL60" i="3" s="1"/>
  <c r="BK59" i="3"/>
  <c r="BL59" i="3" s="1"/>
  <c r="BK58" i="3"/>
  <c r="BL58" i="3" s="1"/>
  <c r="BK57" i="3"/>
  <c r="BL57" i="3" s="1"/>
  <c r="BL56" i="3"/>
  <c r="BK56" i="3"/>
  <c r="BK55" i="3"/>
  <c r="BL55" i="3" s="1"/>
  <c r="BK54" i="3"/>
  <c r="BL54" i="3" s="1"/>
  <c r="BK53" i="3"/>
  <c r="BL53" i="3" s="1"/>
  <c r="BK52" i="3"/>
  <c r="BL52" i="3" s="1"/>
  <c r="BL51" i="3"/>
  <c r="BK51" i="3"/>
  <c r="BK50" i="3"/>
  <c r="BL50" i="3" s="1"/>
  <c r="BI68" i="3"/>
  <c r="BI67" i="3"/>
  <c r="BI66" i="3"/>
  <c r="BI65" i="3"/>
  <c r="BI64" i="3"/>
  <c r="BI63" i="3"/>
  <c r="BI62" i="3"/>
  <c r="BJ62" i="3" s="1"/>
  <c r="BP62" i="3" s="1"/>
  <c r="BI61" i="3"/>
  <c r="BJ61" i="3" s="1"/>
  <c r="BP61" i="3" s="1"/>
  <c r="BI60" i="3"/>
  <c r="BI59" i="3"/>
  <c r="BI58" i="3"/>
  <c r="BI57" i="3"/>
  <c r="BI56" i="3"/>
  <c r="BI55" i="3"/>
  <c r="BI54" i="3"/>
  <c r="BJ54" i="3" s="1"/>
  <c r="BP54" i="3" s="1"/>
  <c r="BI53" i="3"/>
  <c r="BJ53" i="3" s="1"/>
  <c r="BP53" i="3" s="1"/>
  <c r="BI52" i="3"/>
  <c r="BI51" i="3"/>
  <c r="BI50" i="3"/>
  <c r="BG68" i="3"/>
  <c r="BG67" i="3"/>
  <c r="BG66" i="3"/>
  <c r="BH66" i="3" s="1"/>
  <c r="BO66" i="3" s="1"/>
  <c r="BG65" i="3"/>
  <c r="BG64" i="3"/>
  <c r="BG63" i="3"/>
  <c r="BG62" i="3"/>
  <c r="BG61" i="3"/>
  <c r="BH61" i="3" s="1"/>
  <c r="BO61" i="3" s="1"/>
  <c r="BG60" i="3"/>
  <c r="BG59" i="3"/>
  <c r="BG58" i="3"/>
  <c r="BH58" i="3" s="1"/>
  <c r="BO58" i="3" s="1"/>
  <c r="BG57" i="3"/>
  <c r="BG56" i="3"/>
  <c r="BG55" i="3"/>
  <c r="BG54" i="3"/>
  <c r="BG53" i="3"/>
  <c r="BG52" i="3"/>
  <c r="BH52" i="3" s="1"/>
  <c r="BO52" i="3" s="1"/>
  <c r="BG51" i="3"/>
  <c r="BH51" i="3" s="1"/>
  <c r="BO51" i="3" s="1"/>
  <c r="BG50" i="3"/>
  <c r="BE68" i="3"/>
  <c r="BE67" i="3"/>
  <c r="BE66" i="3"/>
  <c r="BE65" i="3"/>
  <c r="BE64" i="3"/>
  <c r="BE63" i="3"/>
  <c r="BE62" i="3"/>
  <c r="BF62" i="3" s="1"/>
  <c r="BN62" i="3" s="1"/>
  <c r="BE61" i="3"/>
  <c r="BF61" i="3" s="1"/>
  <c r="BN61" i="3" s="1"/>
  <c r="BE60" i="3"/>
  <c r="BE59" i="3"/>
  <c r="BE58" i="3"/>
  <c r="BE57" i="3"/>
  <c r="BE56" i="3"/>
  <c r="BE55" i="3"/>
  <c r="BE54" i="3"/>
  <c r="BF54" i="3" s="1"/>
  <c r="BN54" i="3" s="1"/>
  <c r="BE53" i="3"/>
  <c r="BF53" i="3" s="1"/>
  <c r="BN53" i="3" s="1"/>
  <c r="BE52" i="3"/>
  <c r="BE51" i="3"/>
  <c r="BE50" i="3"/>
  <c r="BF50" i="3" s="1"/>
  <c r="BN50" i="3" s="1"/>
  <c r="BJ68" i="3"/>
  <c r="BP68" i="3" s="1"/>
  <c r="BH68" i="3"/>
  <c r="BO68" i="3" s="1"/>
  <c r="BF68" i="3"/>
  <c r="BN68" i="3" s="1"/>
  <c r="BJ67" i="3"/>
  <c r="BP67" i="3" s="1"/>
  <c r="BH67" i="3"/>
  <c r="BO67" i="3" s="1"/>
  <c r="BF67" i="3"/>
  <c r="BN67" i="3" s="1"/>
  <c r="BJ66" i="3"/>
  <c r="BP66" i="3" s="1"/>
  <c r="BF66" i="3"/>
  <c r="BN66" i="3" s="1"/>
  <c r="BJ65" i="3"/>
  <c r="BP65" i="3" s="1"/>
  <c r="BH65" i="3"/>
  <c r="BO65" i="3" s="1"/>
  <c r="BF65" i="3"/>
  <c r="BN65" i="3" s="1"/>
  <c r="BJ64" i="3"/>
  <c r="BP64" i="3" s="1"/>
  <c r="BH64" i="3"/>
  <c r="BO64" i="3" s="1"/>
  <c r="BF64" i="3"/>
  <c r="BN64" i="3" s="1"/>
  <c r="BJ63" i="3"/>
  <c r="BP63" i="3" s="1"/>
  <c r="BH63" i="3"/>
  <c r="BO63" i="3" s="1"/>
  <c r="BF63" i="3"/>
  <c r="BN63" i="3" s="1"/>
  <c r="BH62" i="3"/>
  <c r="BO62" i="3" s="1"/>
  <c r="BJ60" i="3"/>
  <c r="BP60" i="3" s="1"/>
  <c r="BH60" i="3"/>
  <c r="BO60" i="3" s="1"/>
  <c r="BF60" i="3"/>
  <c r="BN60" i="3" s="1"/>
  <c r="BJ59" i="3"/>
  <c r="BP59" i="3" s="1"/>
  <c r="BH59" i="3"/>
  <c r="BO59" i="3" s="1"/>
  <c r="BF59" i="3"/>
  <c r="BN59" i="3" s="1"/>
  <c r="BJ58" i="3"/>
  <c r="BP58" i="3" s="1"/>
  <c r="BF58" i="3"/>
  <c r="BN58" i="3" s="1"/>
  <c r="BN57" i="3"/>
  <c r="BJ57" i="3"/>
  <c r="BP57" i="3" s="1"/>
  <c r="BH57" i="3"/>
  <c r="BO57" i="3" s="1"/>
  <c r="BF57" i="3"/>
  <c r="BJ56" i="3"/>
  <c r="BP56" i="3" s="1"/>
  <c r="BH56" i="3"/>
  <c r="BO56" i="3" s="1"/>
  <c r="BF56" i="3"/>
  <c r="BN56" i="3" s="1"/>
  <c r="BP55" i="3"/>
  <c r="BJ55" i="3"/>
  <c r="BH55" i="3"/>
  <c r="BO55" i="3" s="1"/>
  <c r="BF55" i="3"/>
  <c r="BN55" i="3" s="1"/>
  <c r="BH54" i="3"/>
  <c r="BO54" i="3" s="1"/>
  <c r="BH53" i="3"/>
  <c r="BO53" i="3" s="1"/>
  <c r="BJ52" i="3"/>
  <c r="BP52" i="3" s="1"/>
  <c r="BF52" i="3"/>
  <c r="BN52" i="3" s="1"/>
  <c r="BJ51" i="3"/>
  <c r="BP51" i="3" s="1"/>
  <c r="BF51" i="3"/>
  <c r="BN51" i="3" s="1"/>
  <c r="BJ50" i="3"/>
  <c r="BP50" i="3" s="1"/>
  <c r="BH50" i="3"/>
  <c r="BO50" i="3" s="1"/>
  <c r="AR26" i="3"/>
  <c r="AR25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Q26" i="3"/>
  <c r="AP26" i="3"/>
  <c r="AO26" i="3"/>
  <c r="AN26" i="3"/>
  <c r="AQ25" i="3"/>
  <c r="AP25" i="3"/>
  <c r="AO25" i="3"/>
  <c r="AN25" i="3"/>
  <c r="AQ24" i="3"/>
  <c r="AP24" i="3"/>
  <c r="AO24" i="3"/>
  <c r="AN24" i="3"/>
  <c r="AQ23" i="3"/>
  <c r="AP23" i="3"/>
  <c r="AO23" i="3"/>
  <c r="AN23" i="3"/>
  <c r="AQ22" i="3"/>
  <c r="AP22" i="3"/>
  <c r="AO22" i="3"/>
  <c r="AN22" i="3"/>
  <c r="AQ21" i="3"/>
  <c r="AP21" i="3"/>
  <c r="AO21" i="3"/>
  <c r="AN21" i="3"/>
  <c r="AQ20" i="3"/>
  <c r="AP20" i="3"/>
  <c r="AO20" i="3"/>
  <c r="AN20" i="3"/>
  <c r="AQ19" i="3"/>
  <c r="AP19" i="3"/>
  <c r="AO19" i="3"/>
  <c r="AN19" i="3"/>
  <c r="AQ18" i="3"/>
  <c r="AP18" i="3"/>
  <c r="AO18" i="3"/>
  <c r="AN18" i="3"/>
  <c r="AQ17" i="3"/>
  <c r="AP17" i="3"/>
  <c r="AO17" i="3"/>
  <c r="AN17" i="3"/>
  <c r="AQ16" i="3"/>
  <c r="AP16" i="3"/>
  <c r="AO16" i="3"/>
  <c r="AN16" i="3"/>
  <c r="AQ15" i="3"/>
  <c r="AP15" i="3"/>
  <c r="AO15" i="3"/>
  <c r="AN15" i="3"/>
  <c r="AQ14" i="3"/>
  <c r="AP14" i="3"/>
  <c r="AO14" i="3"/>
  <c r="AN14" i="3"/>
  <c r="AQ13" i="3"/>
  <c r="AP13" i="3"/>
  <c r="AO13" i="3"/>
  <c r="AN13" i="3"/>
  <c r="AQ12" i="3"/>
  <c r="AP12" i="3"/>
  <c r="AO12" i="3"/>
  <c r="AN12" i="3"/>
  <c r="AQ11" i="3"/>
  <c r="AP11" i="3"/>
  <c r="AO11" i="3"/>
  <c r="AN11" i="3"/>
  <c r="AQ10" i="3"/>
  <c r="AP10" i="3"/>
  <c r="AO10" i="3"/>
  <c r="AN10" i="3"/>
  <c r="AQ9" i="3"/>
  <c r="AP9" i="3"/>
  <c r="AO9" i="3"/>
  <c r="AN9" i="3"/>
  <c r="AQ8" i="3"/>
  <c r="AP8" i="3"/>
  <c r="AO8" i="3"/>
  <c r="AN8" i="3"/>
  <c r="AM26" i="3"/>
  <c r="AL26" i="3"/>
  <c r="AK26" i="3"/>
  <c r="AJ26" i="3"/>
  <c r="AM25" i="3"/>
  <c r="AL25" i="3"/>
  <c r="AK25" i="3"/>
  <c r="AJ25" i="3"/>
  <c r="AM24" i="3"/>
  <c r="AL24" i="3"/>
  <c r="AK24" i="3"/>
  <c r="AJ24" i="3"/>
  <c r="AM23" i="3"/>
  <c r="AL23" i="3"/>
  <c r="AK23" i="3"/>
  <c r="AJ23" i="3"/>
  <c r="AM22" i="3"/>
  <c r="AL22" i="3"/>
  <c r="AK22" i="3"/>
  <c r="AJ22" i="3"/>
  <c r="AM21" i="3"/>
  <c r="AL21" i="3"/>
  <c r="AK21" i="3"/>
  <c r="AJ21" i="3"/>
  <c r="AM20" i="3"/>
  <c r="AL20" i="3"/>
  <c r="AK20" i="3"/>
  <c r="AJ20" i="3"/>
  <c r="AM19" i="3"/>
  <c r="AL19" i="3"/>
  <c r="AK19" i="3"/>
  <c r="AJ19" i="3"/>
  <c r="AM18" i="3"/>
  <c r="AL18" i="3"/>
  <c r="AK18" i="3"/>
  <c r="AJ18" i="3"/>
  <c r="AM17" i="3"/>
  <c r="AL17" i="3"/>
  <c r="AK17" i="3"/>
  <c r="AJ17" i="3"/>
  <c r="AM16" i="3"/>
  <c r="AL16" i="3"/>
  <c r="AK16" i="3"/>
  <c r="AJ16" i="3"/>
  <c r="AM15" i="3"/>
  <c r="AL15" i="3"/>
  <c r="AK15" i="3"/>
  <c r="AJ15" i="3"/>
  <c r="AM14" i="3"/>
  <c r="AL14" i="3"/>
  <c r="AK14" i="3"/>
  <c r="AJ14" i="3"/>
  <c r="AM13" i="3"/>
  <c r="AL13" i="3"/>
  <c r="AK13" i="3"/>
  <c r="AJ13" i="3"/>
  <c r="AM12" i="3"/>
  <c r="AL12" i="3"/>
  <c r="AK12" i="3"/>
  <c r="AJ12" i="3"/>
  <c r="AM11" i="3"/>
  <c r="AL11" i="3"/>
  <c r="AK11" i="3"/>
  <c r="AJ11" i="3"/>
  <c r="AM10" i="3"/>
  <c r="AL10" i="3"/>
  <c r="AK10" i="3"/>
  <c r="AJ10" i="3"/>
  <c r="AM9" i="3"/>
  <c r="AL9" i="3"/>
  <c r="AK9" i="3"/>
  <c r="AJ9" i="3"/>
  <c r="AM8" i="3"/>
  <c r="AL8" i="3"/>
  <c r="AK8" i="3"/>
  <c r="AJ8" i="3"/>
  <c r="G31" i="1"/>
  <c r="F31" i="1"/>
  <c r="E31" i="1"/>
  <c r="I31" i="1" s="1"/>
  <c r="D31" i="1"/>
  <c r="C31" i="1"/>
  <c r="A31" i="1"/>
  <c r="AI69" i="3"/>
  <c r="AI90" i="3"/>
  <c r="AH90" i="3"/>
  <c r="AG90" i="3"/>
  <c r="AF90" i="3"/>
  <c r="AE90" i="3"/>
  <c r="AD90" i="3"/>
  <c r="G30" i="1"/>
  <c r="F30" i="1"/>
  <c r="E30" i="1"/>
  <c r="I30" i="1" s="1"/>
  <c r="D30" i="1"/>
  <c r="C30" i="1"/>
  <c r="A30" i="1"/>
  <c r="A29" i="1"/>
  <c r="A28" i="1"/>
  <c r="A27" i="1"/>
  <c r="A25" i="1"/>
  <c r="A26" i="1"/>
  <c r="U69" i="3"/>
  <c r="U90" i="3"/>
  <c r="T90" i="3"/>
  <c r="S90" i="3"/>
  <c r="R90" i="3"/>
  <c r="Q90" i="3"/>
  <c r="P90" i="3"/>
  <c r="G29" i="1"/>
  <c r="F29" i="1"/>
  <c r="E29" i="1"/>
  <c r="D29" i="1"/>
  <c r="C29" i="1"/>
  <c r="I29" i="1" s="1"/>
  <c r="AU92" i="2"/>
  <c r="G28" i="1" s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F22" i="1"/>
  <c r="E22" i="1"/>
  <c r="E23" i="1" s="1"/>
  <c r="D22" i="1"/>
  <c r="C22" i="1"/>
  <c r="AV69" i="2"/>
  <c r="AT92" i="2"/>
  <c r="AS92" i="2"/>
  <c r="AR92" i="2"/>
  <c r="AT91" i="2"/>
  <c r="AS91" i="2"/>
  <c r="AR91" i="2"/>
  <c r="AV90" i="2"/>
  <c r="AU90" i="2"/>
  <c r="AT90" i="2"/>
  <c r="AS90" i="2"/>
  <c r="AR90" i="2"/>
  <c r="AQ90" i="2"/>
  <c r="AP90" i="2"/>
  <c r="AO90" i="2"/>
  <c r="AF90" i="2"/>
  <c r="AE90" i="2"/>
  <c r="AD90" i="2"/>
  <c r="AC90" i="2"/>
  <c r="AB90" i="2"/>
  <c r="S90" i="2"/>
  <c r="R90" i="2"/>
  <c r="Q90" i="2"/>
  <c r="P90" i="2"/>
  <c r="O90" i="2"/>
  <c r="F90" i="2"/>
  <c r="E90" i="2"/>
  <c r="D90" i="2"/>
  <c r="C90" i="2"/>
  <c r="B90" i="2"/>
  <c r="G90" i="3"/>
  <c r="F90" i="3"/>
  <c r="E90" i="3"/>
  <c r="D90" i="3"/>
  <c r="C90" i="3"/>
  <c r="B90" i="3"/>
  <c r="G69" i="3"/>
  <c r="BE68" i="2"/>
  <c r="BD68" i="2"/>
  <c r="BC68" i="2"/>
  <c r="BE67" i="2"/>
  <c r="BD67" i="2"/>
  <c r="BC67" i="2"/>
  <c r="BE66" i="2"/>
  <c r="BD66" i="2"/>
  <c r="BC66" i="2"/>
  <c r="BE65" i="2"/>
  <c r="BD65" i="2"/>
  <c r="BC65" i="2"/>
  <c r="BE64" i="2"/>
  <c r="BD64" i="2"/>
  <c r="BC64" i="2"/>
  <c r="BE63" i="2"/>
  <c r="BD63" i="2"/>
  <c r="BC63" i="2"/>
  <c r="BE62" i="2"/>
  <c r="BD62" i="2"/>
  <c r="BC62" i="2"/>
  <c r="BE61" i="2"/>
  <c r="BD61" i="2"/>
  <c r="BC61" i="2"/>
  <c r="BE60" i="2"/>
  <c r="BD60" i="2"/>
  <c r="BC60" i="2"/>
  <c r="BE59" i="2"/>
  <c r="BD59" i="2"/>
  <c r="BC59" i="2"/>
  <c r="BE58" i="2"/>
  <c r="BD58" i="2"/>
  <c r="BC58" i="2"/>
  <c r="BE57" i="2"/>
  <c r="BD57" i="2"/>
  <c r="BC57" i="2"/>
  <c r="BE56" i="2"/>
  <c r="BD56" i="2"/>
  <c r="BC56" i="2"/>
  <c r="BE55" i="2"/>
  <c r="BD55" i="2"/>
  <c r="BC55" i="2"/>
  <c r="BE54" i="2"/>
  <c r="BD54" i="2"/>
  <c r="BC54" i="2"/>
  <c r="BE53" i="2"/>
  <c r="BD53" i="2"/>
  <c r="BC53" i="2"/>
  <c r="BE52" i="2"/>
  <c r="BD52" i="2"/>
  <c r="BC52" i="2"/>
  <c r="BE51" i="2"/>
  <c r="BD51" i="2"/>
  <c r="BC51" i="2"/>
  <c r="BE50" i="2"/>
  <c r="BD50" i="2"/>
  <c r="BC50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AY68" i="2"/>
  <c r="AY67" i="2"/>
  <c r="AY66" i="2"/>
  <c r="AY65" i="2"/>
  <c r="AY64" i="2"/>
  <c r="AY63" i="2"/>
  <c r="AY62" i="2"/>
  <c r="AY61" i="2"/>
  <c r="AY60" i="2"/>
  <c r="AY59" i="2"/>
  <c r="AY58" i="2"/>
  <c r="AY57" i="2"/>
  <c r="AY56" i="2"/>
  <c r="AY55" i="2"/>
  <c r="AY54" i="2"/>
  <c r="AY53" i="2"/>
  <c r="AY52" i="2"/>
  <c r="AY51" i="2"/>
  <c r="AY50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P19" i="1"/>
  <c r="S19" i="1" s="1"/>
  <c r="Q18" i="1"/>
  <c r="T18" i="1" s="1"/>
  <c r="Q16" i="1"/>
  <c r="T16" i="1" s="1"/>
  <c r="O16" i="1"/>
  <c r="R16" i="1" s="1"/>
  <c r="O14" i="1"/>
  <c r="R14" i="1" s="1"/>
  <c r="P13" i="1"/>
  <c r="S13" i="1" s="1"/>
  <c r="P11" i="1"/>
  <c r="S11" i="1" s="1"/>
  <c r="Q10" i="1"/>
  <c r="T10" i="1" s="1"/>
  <c r="Q8" i="1"/>
  <c r="T8" i="1" s="1"/>
  <c r="O6" i="1"/>
  <c r="R6" i="1" s="1"/>
  <c r="P3" i="1"/>
  <c r="S3" i="1" s="1"/>
  <c r="AF69" i="2"/>
  <c r="S69" i="2"/>
  <c r="F69" i="2"/>
  <c r="M3" i="1"/>
  <c r="U3" i="1" s="1"/>
  <c r="M11" i="1"/>
  <c r="U11" i="1" s="1"/>
  <c r="M19" i="1"/>
  <c r="U19" i="1" s="1"/>
  <c r="M1" i="1"/>
  <c r="L1" i="1"/>
  <c r="K1" i="1"/>
  <c r="J1" i="1"/>
  <c r="I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L20" i="1"/>
  <c r="Q20" i="1" s="1"/>
  <c r="T20" i="1" s="1"/>
  <c r="K20" i="1"/>
  <c r="P20" i="1" s="1"/>
  <c r="S20" i="1" s="1"/>
  <c r="J20" i="1"/>
  <c r="O20" i="1" s="1"/>
  <c r="R20" i="1" s="1"/>
  <c r="L19" i="1"/>
  <c r="Q19" i="1" s="1"/>
  <c r="T19" i="1" s="1"/>
  <c r="K19" i="1"/>
  <c r="J19" i="1"/>
  <c r="O19" i="1" s="1"/>
  <c r="R19" i="1" s="1"/>
  <c r="L18" i="1"/>
  <c r="K18" i="1"/>
  <c r="P18" i="1" s="1"/>
  <c r="S18" i="1" s="1"/>
  <c r="J18" i="1"/>
  <c r="O18" i="1" s="1"/>
  <c r="R18" i="1" s="1"/>
  <c r="L17" i="1"/>
  <c r="Q17" i="1" s="1"/>
  <c r="T17" i="1" s="1"/>
  <c r="K17" i="1"/>
  <c r="P17" i="1" s="1"/>
  <c r="S17" i="1" s="1"/>
  <c r="J17" i="1"/>
  <c r="O17" i="1" s="1"/>
  <c r="R17" i="1" s="1"/>
  <c r="L16" i="1"/>
  <c r="K16" i="1"/>
  <c r="P16" i="1" s="1"/>
  <c r="S16" i="1" s="1"/>
  <c r="J16" i="1"/>
  <c r="L15" i="1"/>
  <c r="Q15" i="1" s="1"/>
  <c r="T15" i="1" s="1"/>
  <c r="K15" i="1"/>
  <c r="P15" i="1" s="1"/>
  <c r="S15" i="1" s="1"/>
  <c r="J15" i="1"/>
  <c r="O15" i="1" s="1"/>
  <c r="R15" i="1" s="1"/>
  <c r="L14" i="1"/>
  <c r="Q14" i="1" s="1"/>
  <c r="T14" i="1" s="1"/>
  <c r="K14" i="1"/>
  <c r="P14" i="1" s="1"/>
  <c r="S14" i="1" s="1"/>
  <c r="J14" i="1"/>
  <c r="L13" i="1"/>
  <c r="Q13" i="1" s="1"/>
  <c r="T13" i="1" s="1"/>
  <c r="K13" i="1"/>
  <c r="J13" i="1"/>
  <c r="O13" i="1" s="1"/>
  <c r="R13" i="1" s="1"/>
  <c r="L12" i="1"/>
  <c r="Q12" i="1" s="1"/>
  <c r="T12" i="1" s="1"/>
  <c r="K12" i="1"/>
  <c r="P12" i="1" s="1"/>
  <c r="S12" i="1" s="1"/>
  <c r="J12" i="1"/>
  <c r="O12" i="1" s="1"/>
  <c r="R12" i="1" s="1"/>
  <c r="L11" i="1"/>
  <c r="Q11" i="1" s="1"/>
  <c r="T11" i="1" s="1"/>
  <c r="K11" i="1"/>
  <c r="J11" i="1"/>
  <c r="O11" i="1" s="1"/>
  <c r="R11" i="1" s="1"/>
  <c r="L10" i="1"/>
  <c r="K10" i="1"/>
  <c r="P10" i="1" s="1"/>
  <c r="S10" i="1" s="1"/>
  <c r="J10" i="1"/>
  <c r="O10" i="1" s="1"/>
  <c r="R10" i="1" s="1"/>
  <c r="L9" i="1"/>
  <c r="Q9" i="1" s="1"/>
  <c r="T9" i="1" s="1"/>
  <c r="K9" i="1"/>
  <c r="P9" i="1" s="1"/>
  <c r="S9" i="1" s="1"/>
  <c r="J9" i="1"/>
  <c r="O9" i="1" s="1"/>
  <c r="R9" i="1" s="1"/>
  <c r="L8" i="1"/>
  <c r="K8" i="1"/>
  <c r="P8" i="1" s="1"/>
  <c r="S8" i="1" s="1"/>
  <c r="J8" i="1"/>
  <c r="O8" i="1" s="1"/>
  <c r="R8" i="1" s="1"/>
  <c r="L7" i="1"/>
  <c r="Q7" i="1" s="1"/>
  <c r="T7" i="1" s="1"/>
  <c r="K7" i="1"/>
  <c r="P7" i="1" s="1"/>
  <c r="S7" i="1" s="1"/>
  <c r="J7" i="1"/>
  <c r="O7" i="1" s="1"/>
  <c r="R7" i="1" s="1"/>
  <c r="L6" i="1"/>
  <c r="Q6" i="1" s="1"/>
  <c r="T6" i="1" s="1"/>
  <c r="K6" i="1"/>
  <c r="P6" i="1" s="1"/>
  <c r="S6" i="1" s="1"/>
  <c r="J6" i="1"/>
  <c r="L5" i="1"/>
  <c r="Q5" i="1" s="1"/>
  <c r="T5" i="1" s="1"/>
  <c r="K5" i="1"/>
  <c r="P5" i="1" s="1"/>
  <c r="S5" i="1" s="1"/>
  <c r="J5" i="1"/>
  <c r="O5" i="1" s="1"/>
  <c r="R5" i="1" s="1"/>
  <c r="L4" i="1"/>
  <c r="Q4" i="1" s="1"/>
  <c r="T4" i="1" s="1"/>
  <c r="K4" i="1"/>
  <c r="P4" i="1" s="1"/>
  <c r="S4" i="1" s="1"/>
  <c r="J4" i="1"/>
  <c r="O4" i="1" s="1"/>
  <c r="R4" i="1" s="1"/>
  <c r="L3" i="1"/>
  <c r="Q3" i="1" s="1"/>
  <c r="T3" i="1" s="1"/>
  <c r="K3" i="1"/>
  <c r="J3" i="1"/>
  <c r="O3" i="1" s="1"/>
  <c r="R3" i="1" s="1"/>
  <c r="L2" i="1"/>
  <c r="Q2" i="1" s="1"/>
  <c r="T2" i="1" s="1"/>
  <c r="K2" i="1"/>
  <c r="P2" i="1" s="1"/>
  <c r="S2" i="1" s="1"/>
  <c r="J2" i="1"/>
  <c r="O2" i="1" s="1"/>
  <c r="R2" i="1" s="1"/>
  <c r="G3" i="1"/>
  <c r="G4" i="1"/>
  <c r="M4" i="1" s="1"/>
  <c r="U4" i="1" s="1"/>
  <c r="G5" i="1"/>
  <c r="M5" i="1" s="1"/>
  <c r="U5" i="1" s="1"/>
  <c r="G6" i="1"/>
  <c r="M6" i="1" s="1"/>
  <c r="U6" i="1" s="1"/>
  <c r="G7" i="1"/>
  <c r="M7" i="1" s="1"/>
  <c r="U7" i="1" s="1"/>
  <c r="G8" i="1"/>
  <c r="M8" i="1" s="1"/>
  <c r="U8" i="1" s="1"/>
  <c r="G9" i="1"/>
  <c r="M9" i="1" s="1"/>
  <c r="U9" i="1" s="1"/>
  <c r="G10" i="1"/>
  <c r="M10" i="1" s="1"/>
  <c r="U10" i="1" s="1"/>
  <c r="G11" i="1"/>
  <c r="G12" i="1"/>
  <c r="M12" i="1" s="1"/>
  <c r="U12" i="1" s="1"/>
  <c r="G13" i="1"/>
  <c r="M13" i="1" s="1"/>
  <c r="U13" i="1" s="1"/>
  <c r="G14" i="1"/>
  <c r="M14" i="1" s="1"/>
  <c r="U14" i="1" s="1"/>
  <c r="G15" i="1"/>
  <c r="M15" i="1" s="1"/>
  <c r="U15" i="1" s="1"/>
  <c r="G16" i="1"/>
  <c r="M16" i="1" s="1"/>
  <c r="U16" i="1" s="1"/>
  <c r="G17" i="1"/>
  <c r="M17" i="1" s="1"/>
  <c r="U17" i="1" s="1"/>
  <c r="G18" i="1"/>
  <c r="M18" i="1" s="1"/>
  <c r="U18" i="1" s="1"/>
  <c r="G19" i="1"/>
  <c r="G20" i="1"/>
  <c r="M20" i="1" s="1"/>
  <c r="U20" i="1" s="1"/>
  <c r="G2" i="1"/>
  <c r="G22" i="1" s="1"/>
  <c r="G35" i="1" l="1"/>
  <c r="G36" i="1"/>
  <c r="H30" i="1"/>
  <c r="H31" i="1"/>
  <c r="G23" i="1"/>
  <c r="F23" i="1"/>
  <c r="C23" i="1"/>
  <c r="D23" i="1"/>
  <c r="M2" i="1"/>
  <c r="U2" i="1" s="1"/>
  <c r="H29" i="1" l="1"/>
  <c r="H26" i="1"/>
  <c r="H25" i="1"/>
  <c r="H23" i="1"/>
  <c r="H28" i="1"/>
  <c r="H27" i="1"/>
</calcChain>
</file>

<file path=xl/sharedStrings.xml><?xml version="1.0" encoding="utf-8"?>
<sst xmlns="http://schemas.openxmlformats.org/spreadsheetml/2006/main" count="1667" uniqueCount="337">
  <si>
    <t>id</t>
  </si>
  <si>
    <t>x1</t>
  </si>
  <si>
    <t>x2</t>
  </si>
  <si>
    <t>x3</t>
  </si>
  <si>
    <t>x0</t>
  </si>
  <si>
    <t>y</t>
  </si>
  <si>
    <t>y=x1+x2+x3</t>
  </si>
  <si>
    <t>Azonosító:</t>
  </si>
  <si>
    <t>Objektumok:</t>
  </si>
  <si>
    <t>Attribútumok:</t>
  </si>
  <si>
    <t>Lépcsôk:</t>
  </si>
  <si>
    <t>Eltolás:</t>
  </si>
  <si>
    <t>Leírás:</t>
  </si>
  <si>
    <t>COCO STD: 5523626</t>
  </si>
  <si>
    <t>Rangsor</t>
  </si>
  <si>
    <t>X(A1)</t>
  </si>
  <si>
    <t>X(A2)</t>
  </si>
  <si>
    <t>X(A3)</t>
  </si>
  <si>
    <t>Y(A4)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</si>
  <si>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</si>
  <si>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</si>
  <si>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</si>
  <si>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</si>
  <si>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</si>
  <si>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</si>
  <si>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</si>
  <si>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</si>
  <si>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</si>
  <si>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</si>
  <si>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</si>
  <si>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</si>
  <si>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</si>
  <si>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</si>
  <si>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</si>
  <si>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</si>
  <si>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</si>
  <si>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</si>
  <si>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</si>
  <si>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Lépcsôk(1)</t>
  </si>
  <si>
    <t>S1</t>
  </si>
  <si>
    <t>(39+57)/(2)=48.05</t>
  </si>
  <si>
    <t>(100.1+108.1)/(2)=104.1</t>
  </si>
  <si>
    <t>(159.1+129.1)/(2)=144.1</t>
  </si>
  <si>
    <t>S2</t>
  </si>
  <si>
    <t>(32+57)/(2)=44.55</t>
  </si>
  <si>
    <t>(147.1+129.1)/(2)=138.1</t>
  </si>
  <si>
    <t>S3</t>
  </si>
  <si>
    <t>(109.1+91.1)/(2)=100.1</t>
  </si>
  <si>
    <t>S4</t>
  </si>
  <si>
    <t>(73.1+68.1)/(2)=70.55</t>
  </si>
  <si>
    <t>S5</t>
  </si>
  <si>
    <t>S6</t>
  </si>
  <si>
    <t>S7</t>
  </si>
  <si>
    <t>(60.1+66.1)/(2)=63.05</t>
  </si>
  <si>
    <t>(91.1+73.1)/(2)=82.05</t>
  </si>
  <si>
    <t>S8</t>
  </si>
  <si>
    <t>S9</t>
  </si>
  <si>
    <t>(6+31)/(2)=18.5</t>
  </si>
  <si>
    <t>S10</t>
  </si>
  <si>
    <t>(60.1+53)/(2)=56.55</t>
  </si>
  <si>
    <t>S11</t>
  </si>
  <si>
    <t>S12</t>
  </si>
  <si>
    <t>(1+31)/(2)=16</t>
  </si>
  <si>
    <t>(91.1+58)/(2)=74.55</t>
  </si>
  <si>
    <t>S13</t>
  </si>
  <si>
    <t>S14</t>
  </si>
  <si>
    <t>(25+33)/(2)=29</t>
  </si>
  <si>
    <t>(76.1+58)/(2)=67.05</t>
  </si>
  <si>
    <t>S15</t>
  </si>
  <si>
    <t>(10+3)/(2)=6.5</t>
  </si>
  <si>
    <t>S16</t>
  </si>
  <si>
    <t>(1+24)/(2)=12.5</t>
  </si>
  <si>
    <t>S17</t>
  </si>
  <si>
    <t>(0+24)/(2)=12</t>
  </si>
  <si>
    <t>(43+7)/(2)=25</t>
  </si>
  <si>
    <t>S18</t>
  </si>
  <si>
    <t>(0+0)/(2)=0</t>
  </si>
  <si>
    <t>S19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</si>
  <si>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</si>
  <si>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</si>
  <si>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</si>
  <si>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</si>
  <si>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</si>
  <si>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</si>
  <si>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</si>
  <si>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</si>
  <si>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</si>
  <si>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</si>
  <si>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</si>
  <si>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</si>
  <si>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</si>
  <si>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</si>
  <si>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</si>
  <si>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</si>
  <si>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</si>
  <si>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COCO Y0: 9948385</t>
  </si>
  <si>
    <t>(40+45)/(2)=42.55</t>
  </si>
  <si>
    <t>(103.1+120.1)/(2)=111.6</t>
  </si>
  <si>
    <t>(163.2+149.1)/(2)=156.15</t>
  </si>
  <si>
    <t>(39+44)/(2)=41.55</t>
  </si>
  <si>
    <t>(102.1+119.1)/(2)=110.6</t>
  </si>
  <si>
    <t>(141.1+137.1)/(2)=139.15</t>
  </si>
  <si>
    <t>(38+43)/(2)=40.55</t>
  </si>
  <si>
    <t>(101.1+118.1)/(2)=109.6</t>
  </si>
  <si>
    <t>(99.1+104.1)/(2)=101.6</t>
  </si>
  <si>
    <t>(37+42)/(2)=39.55</t>
  </si>
  <si>
    <t>(72.1+77.1)/(2)=74.55</t>
  </si>
  <si>
    <t>(98.1+103.1)/(2)=100.6</t>
  </si>
  <si>
    <t>(36+41)/(2)=38.55</t>
  </si>
  <si>
    <t>(70.1+75.1)/(2)=72.55</t>
  </si>
  <si>
    <t>(97.1+102.1)/(2)=99.6</t>
  </si>
  <si>
    <t>(35+40)/(2)=37.55</t>
  </si>
  <si>
    <t>(69.1+74.1)/(2)=71.55</t>
  </si>
  <si>
    <t>(96.1+101.1)/(2)=98.6</t>
  </si>
  <si>
    <t>(34+39)/(2)=36.55</t>
  </si>
  <si>
    <t>(55.1+69.1)/(2)=62.05</t>
  </si>
  <si>
    <t>(93.1+88.1)/(2)=90.6</t>
  </si>
  <si>
    <t>(33+38)/(2)=35.55</t>
  </si>
  <si>
    <t>(54.1+68.1)/(2)=61.05</t>
  </si>
  <si>
    <t>(92.1+87.1)/(2)=89.6</t>
  </si>
  <si>
    <t>(16+16)/(2)=16</t>
  </si>
  <si>
    <t>(53.1+67.1)/(2)=60.05</t>
  </si>
  <si>
    <t>(91.1+86.1)/(2)=88.6</t>
  </si>
  <si>
    <t>(9+15)/(2)=12</t>
  </si>
  <si>
    <t>(52.1+66.1)/(2)=59.05</t>
  </si>
  <si>
    <t>(90.1+85.1)/(2)=87.6</t>
  </si>
  <si>
    <t>(8+14)/(2)=11</t>
  </si>
  <si>
    <t>(51.1+65.1)/(2)=58.05</t>
  </si>
  <si>
    <t>(89.1+84.1)/(2)=86.6</t>
  </si>
  <si>
    <t>(7+13)/(2)=10</t>
  </si>
  <si>
    <t>(50.1+64.1)/(2)=57.05</t>
  </si>
  <si>
    <t>(88.1+65.1)/(2)=76.6</t>
  </si>
  <si>
    <t>(6+12)/(2)=9</t>
  </si>
  <si>
    <t>(49+63.1)/(2)=56.05</t>
  </si>
  <si>
    <t>(87.1+64.1)/(2)=75.6</t>
  </si>
  <si>
    <t>(5+11)/(2)=8</t>
  </si>
  <si>
    <t>(18+41)/(2)=29.55</t>
  </si>
  <si>
    <t>(67.1+63.1)/(2)=65.05</t>
  </si>
  <si>
    <t>(4+10)/(2)=7</t>
  </si>
  <si>
    <t>(17+16)/(2)=16.5</t>
  </si>
  <si>
    <t>(66.1+62.1)/(2)=64.05</t>
  </si>
  <si>
    <t>(3+3)/(2)=3</t>
  </si>
  <si>
    <t>(16+15)/(2)=15.5</t>
  </si>
  <si>
    <t>(65.1+61.1)/(2)=63.05</t>
  </si>
  <si>
    <t>(2+2)/(2)=2</t>
  </si>
  <si>
    <t>(15+14)/(2)=14.5</t>
  </si>
  <si>
    <t>(45+25)/(2)=35.05</t>
  </si>
  <si>
    <t>(1+1)/(2)=1</t>
  </si>
  <si>
    <t>(14+1)/(2)=7.5</t>
  </si>
  <si>
    <t>(10+0)/(2)=5</t>
  </si>
  <si>
    <t>(0+23)/(2)=11.5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</si>
  <si>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</si>
  <si>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</si>
  <si>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Teszt</t>
  </si>
  <si>
    <t>COCO MCM: Teszt</t>
  </si>
  <si>
    <t>(0+148)/(1)=148</t>
  </si>
  <si>
    <t>(0+177)/(1)=177</t>
  </si>
  <si>
    <t>(0+219)/(1)=219</t>
  </si>
  <si>
    <t>(0+183)/(1)=183</t>
  </si>
  <si>
    <t>(0+197)/(1)=197</t>
  </si>
  <si>
    <t>(0+189)/(1)=189</t>
  </si>
  <si>
    <t>(0+0)/(1)=0</t>
  </si>
  <si>
    <t>(0+230)/(1)=230</t>
  </si>
  <si>
    <t>(0+125)/(1)=125</t>
  </si>
  <si>
    <t>(0+164)/(1)=164</t>
  </si>
  <si>
    <t>(0+92)/(1)=92</t>
  </si>
  <si>
    <t>(0+165)/(1)=165</t>
  </si>
  <si>
    <t>(0+151)/(1)=151</t>
  </si>
  <si>
    <t>(0+168)/(1)=168</t>
  </si>
  <si>
    <t>(0+198)/(1)=198</t>
  </si>
  <si>
    <t>(0+122)/(1)=122</t>
  </si>
  <si>
    <t>(0+157)/(1)=157</t>
  </si>
  <si>
    <t>(0+104)/(1)=104</t>
  </si>
  <si>
    <t>(0+118)/(1)=118</t>
  </si>
  <si>
    <t>(0+90)/(1)=90</t>
  </si>
  <si>
    <t>COCO:MCM</t>
  </si>
  <si>
    <t>Maximális memória használat: 1.36 Mb</t>
  </si>
  <si>
    <t>A futtatás idôtartama: 0.03 mp (0 p)</t>
  </si>
  <si>
    <t>d_x1</t>
  </si>
  <si>
    <t>d_x2</t>
  </si>
  <si>
    <t>d_x3</t>
  </si>
  <si>
    <t>i_x1</t>
  </si>
  <si>
    <t>i_x2</t>
  </si>
  <si>
    <t>i_x3</t>
  </si>
  <si>
    <t>Y</t>
  </si>
  <si>
    <t>COCO STD: 3825828</t>
  </si>
  <si>
    <t>X(A4)</t>
  </si>
  <si>
    <t>X(A5)</t>
  </si>
  <si>
    <t>X(A6)</t>
  </si>
  <si>
    <t>Y(A7)</t>
  </si>
  <si>
    <t>(0+72)/(1)=72</t>
  </si>
  <si>
    <t>(0+109)/(1)=109</t>
  </si>
  <si>
    <t>(0+141)/(1)=141</t>
  </si>
  <si>
    <t>(0+55)/(1)=55</t>
  </si>
  <si>
    <t>(0+34)/(1)=34</t>
  </si>
  <si>
    <t>(0+12)/(1)=12</t>
  </si>
  <si>
    <t>(0+106)/(1)=106</t>
  </si>
  <si>
    <t>(0+42)/(1)=42</t>
  </si>
  <si>
    <t>(0+57)/(1)=57</t>
  </si>
  <si>
    <t>(0+54)/(1)=54</t>
  </si>
  <si>
    <t>(0+23)/(1)=23</t>
  </si>
  <si>
    <t>(0+14)/(1)=14</t>
  </si>
  <si>
    <t>(0+35)/(1)=35</t>
  </si>
  <si>
    <t>(0+27)/(1)=27</t>
  </si>
  <si>
    <t>(0+7)/(1)=7</t>
  </si>
  <si>
    <t>(0+10)/(1)=10</t>
  </si>
  <si>
    <t>(0+3)/(1)=3</t>
  </si>
  <si>
    <t>(0+1)/(1)=1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</si>
  <si>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</si>
  <si>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t>COCO STD: 1201535</t>
  </si>
  <si>
    <t>Y(A5)</t>
  </si>
  <si>
    <t>(20+7)/(2)=13.45</t>
  </si>
  <si>
    <t>(38.9+42.9)/(2)=40.9</t>
  </si>
  <si>
    <t>(87.8+130.7)/(2)=109.25</t>
  </si>
  <si>
    <t>(150.6+135.7)/(2)=143.15</t>
  </si>
  <si>
    <t>(11+7)/(2)=9</t>
  </si>
  <si>
    <t>(38.9+33.9)/(2)=36.4</t>
  </si>
  <si>
    <t>(0+7)/(2)=3.5</t>
  </si>
  <si>
    <t>(108.7+97.8)/(2)=103.25</t>
  </si>
  <si>
    <t>(35.9+26.9)/(2)=31.4</t>
  </si>
  <si>
    <t>(64.8+97.8)/(2)=81.3</t>
  </si>
  <si>
    <t>(56.9+82.8)/(2)=69.85</t>
  </si>
  <si>
    <t>(87.8+65.8)/(2)=76.8</t>
  </si>
  <si>
    <t>(13+26.9)/(2)=19.95</t>
  </si>
  <si>
    <t>(13+1)/(2)=7</t>
  </si>
  <si>
    <t>(75.8+57.9)/(2)=66.85</t>
  </si>
  <si>
    <t>(32.9+29.9)/(2)=31.4</t>
  </si>
  <si>
    <t>(3+19)/(2)=10.95</t>
  </si>
  <si>
    <t>(12+0)/(2)=6</t>
  </si>
  <si>
    <t>(34.9+13)/(2)=23.95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</si>
  <si>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</si>
  <si>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impact</t>
  </si>
  <si>
    <t>std_123</t>
  </si>
  <si>
    <t>y0_123</t>
  </si>
  <si>
    <t>mcm_123</t>
  </si>
  <si>
    <t>doubled_123</t>
  </si>
  <si>
    <t>std_0123</t>
  </si>
  <si>
    <t>correl</t>
  </si>
  <si>
    <t>COCO Y0: 5706512</t>
  </si>
  <si>
    <t>(27.1+21.1)/(2)=24.1</t>
  </si>
  <si>
    <t>(40.1+33.1)/(2)=36.6</t>
  </si>
  <si>
    <t>(75.2+114.4)/(2)=94.8</t>
  </si>
  <si>
    <t>(160.5+137.4)/(2)=148.95</t>
  </si>
  <si>
    <t>(26.1+20.1)/(2)=23.05</t>
  </si>
  <si>
    <t>(30.1+32.1)/(2)=31.1</t>
  </si>
  <si>
    <t>(74.2+113.4)/(2)=93.8</t>
  </si>
  <si>
    <t>(159.5+136.4)/(2)=147.95</t>
  </si>
  <si>
    <t>(16.1+19.1)/(2)=17.55</t>
  </si>
  <si>
    <t>(29.1+31.1)/(2)=30.1</t>
  </si>
  <si>
    <t>(73.2+112.4)/(2)=92.8</t>
  </si>
  <si>
    <t>(102.3+105.3)/(2)=103.85</t>
  </si>
  <si>
    <t>(15+18.1)/(2)=16.55</t>
  </si>
  <si>
    <t>(28.1+28.1)/(2)=28.1</t>
  </si>
  <si>
    <t>(65.2+86.3)/(2)=75.75</t>
  </si>
  <si>
    <t>(101.3+104.3)/(2)=102.85</t>
  </si>
  <si>
    <t>(14+17.1)/(2)=15.55</t>
  </si>
  <si>
    <t>(20.1+27.1)/(2)=23.55</t>
  </si>
  <si>
    <t>(64.2+85.3)/(2)=74.75</t>
  </si>
  <si>
    <t>(100.3+103.3)/(2)=101.8</t>
  </si>
  <si>
    <t>(13+16.1)/(2)=14.55</t>
  </si>
  <si>
    <t>(19.1+26.1)/(2)=22.55</t>
  </si>
  <si>
    <t>(63.2+84.3)/(2)=73.75</t>
  </si>
  <si>
    <t>(99.3+102.3)/(2)=100.8</t>
  </si>
  <si>
    <t>(12+15)/(2)=13.55</t>
  </si>
  <si>
    <t>(18.1+25.1)/(2)=21.55</t>
  </si>
  <si>
    <t>(55.2+75.2)/(2)=65.2</t>
  </si>
  <si>
    <t>(98.3+73.2)/(2)=85.75</t>
  </si>
  <si>
    <t>(11+14)/(2)=12.55</t>
  </si>
  <si>
    <t>(17.1+24.1)/(2)=20.55</t>
  </si>
  <si>
    <t>(54.2+74.2)/(2)=64.2</t>
  </si>
  <si>
    <t>(97.3+72.2)/(2)=84.75</t>
  </si>
  <si>
    <t>(10+13)/(2)=11.55</t>
  </si>
  <si>
    <t>(16.1+23.1)/(2)=19.55</t>
  </si>
  <si>
    <t>(53.2+73.2)/(2)=63.2</t>
  </si>
  <si>
    <t>(92.3+69.2)/(2)=80.75</t>
  </si>
  <si>
    <t>(9+12)/(2)=10.55</t>
  </si>
  <si>
    <t>(9+14)/(2)=11.55</t>
  </si>
  <si>
    <t>(52.2+72.2)/(2)=62.2</t>
  </si>
  <si>
    <t>(91.3+68.2)/(2)=79.75</t>
  </si>
  <si>
    <t>(8+11)/(2)=9.55</t>
  </si>
  <si>
    <t>(8+13)/(2)=10.55</t>
  </si>
  <si>
    <t>(51.2+71.2)/(2)=61.2</t>
  </si>
  <si>
    <t>(90.3+67.2)/(2)=78.75</t>
  </si>
  <si>
    <t>(7+10)/(2)=8.55</t>
  </si>
  <si>
    <t>(7+12)/(2)=9.55</t>
  </si>
  <si>
    <t>(50.2+70.2)/(2)=60.2</t>
  </si>
  <si>
    <t>(89.3+65.2)/(2)=77.25</t>
  </si>
  <si>
    <t>(6+9)/(2)=7.5</t>
  </si>
  <si>
    <t>(6+11)/(2)=8.55</t>
  </si>
  <si>
    <t>(49.2+69.2)/(2)=59.2</t>
  </si>
  <si>
    <t>(88.3+64.2)/(2)=76.25</t>
  </si>
  <si>
    <t>(5+8)/(2)=6.5</t>
  </si>
  <si>
    <t>(5+10)/(2)=7.5</t>
  </si>
  <si>
    <t>(5+19.1)/(2)=12.05</t>
  </si>
  <si>
    <t>(82.3+63.2)/(2)=72.75</t>
  </si>
  <si>
    <t>(4+7)/(2)=5.5</t>
  </si>
  <si>
    <t>(4+9)/(2)=6.5</t>
  </si>
  <si>
    <t>(4+16.1)/(2)=10.05</t>
  </si>
  <si>
    <t>(81.3+62.2)/(2)=71.75</t>
  </si>
  <si>
    <t>(3+6)/(2)=4.5</t>
  </si>
  <si>
    <t>(3+8)/(2)=5.5</t>
  </si>
  <si>
    <t>(3+15)/(2)=9.05</t>
  </si>
  <si>
    <t>(79.3+61.2)/(2)=70.2</t>
  </si>
  <si>
    <t>(2+5)/(2)=3.5</t>
  </si>
  <si>
    <t>(2+14)/(2)=8.05</t>
  </si>
  <si>
    <t>(30.1+2)/(2)=16.05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</si>
  <si>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</si>
  <si>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y0_0123</t>
  </si>
  <si>
    <t>A futtatás idôtartama: 0.06 mp (0 p)</t>
  </si>
  <si>
    <t>mcm_0123</t>
  </si>
  <si>
    <t>doubled_0123</t>
  </si>
  <si>
    <t>d</t>
  </si>
  <si>
    <t>i</t>
  </si>
  <si>
    <t>COCO STD: 9918334</t>
  </si>
  <si>
    <t>X(A7)</t>
  </si>
  <si>
    <t>X(A8)</t>
  </si>
  <si>
    <t>Y(A9)</t>
  </si>
  <si>
    <t>(0+146)/(1)=146</t>
  </si>
  <si>
    <t>(0+8)/(1)=8</t>
  </si>
  <si>
    <t>(0+89)/(1)=89</t>
  </si>
  <si>
    <t>(0+73)/(1)=73</t>
  </si>
  <si>
    <t>(0+30)/(1)=30</t>
  </si>
  <si>
    <t>(0+84)/(1)=84</t>
  </si>
  <si>
    <t>(0+37)/(1)=37</t>
  </si>
  <si>
    <t>(0+78)/(1)=78</t>
  </si>
  <si>
    <t>(0+25)/(1)=25</t>
  </si>
  <si>
    <t>(0+2)/(1)=2</t>
  </si>
  <si>
    <t>(0+56)/(1)=56</t>
  </si>
  <si>
    <t>(0+51)/(1)=51</t>
  </si>
  <si>
    <t>(0+32)/(1)=32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</si>
  <si>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</si>
  <si>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t>object-levels</t>
  </si>
  <si>
    <t>modell-level</t>
  </si>
  <si>
    <t>benchmark2</t>
  </si>
  <si>
    <t>benchmark1</t>
  </si>
  <si>
    <t>consolidated</t>
  </si>
  <si>
    <r>
      <rPr>
        <sz val="11"/>
        <color rgb="FFFF0000"/>
        <rFont val="Aptos Narrow"/>
        <family val="2"/>
        <scheme val="minor"/>
      </rPr>
      <t>Detecting potential chaos-effects based on similarity analyses / László Pitlik / MIAÚ Nr. 314</t>
    </r>
    <r>
      <rPr>
        <sz val="11"/>
        <color theme="1"/>
        <rFont val="Aptos Narrow"/>
        <family val="2"/>
        <charset val="238"/>
        <scheme val="minor"/>
      </rPr>
      <t xml:space="preserve"> /// Task: If y=x1+x2+x3, but in the OAM there is a further  attribute (X0 - with randomized values), then the importance of the x1-x2-x3 variables can not be derived in a simple way, because the impact of x0 should always be interpreted. The importance (impact) of attributes, even the benchmarks (see original in orange, ratio-driven in yellow) are confuse...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</si>
</sst>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0.0%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666666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2"/>
    <xf numFmtId="0" fontId="9" fillId="0" borderId="0" xfId="0" applyFont="1"/>
    <xf numFmtId="164" fontId="0" fillId="0" borderId="0" xfId="0" applyNumberFormat="1"/>
    <xf numFmtId="165" fontId="0" fillId="0" borderId="0" xfId="0" applyNumberFormat="1"/>
    <xf numFmtId="0" fontId="6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0" fillId="0" borderId="0" xfId="1" applyFont="1"/>
    <xf numFmtId="9" fontId="0" fillId="0" borderId="0" xfId="0" applyNumberFormat="1"/>
    <xf numFmtId="166" fontId="0" fillId="0" borderId="0" xfId="0" applyNumberFormat="1"/>
    <xf numFmtId="167" fontId="0" fillId="0" borderId="0" xfId="0" applyNumberFormat="1"/>
    <xf numFmtId="167" fontId="0" fillId="4" borderId="0" xfId="0" applyNumberFormat="1" applyFill="1"/>
    <xf numFmtId="0" fontId="0" fillId="0" borderId="0" xfId="0" applyAlignment="1">
      <alignment horizontal="center" vertical="center" wrapText="1"/>
    </xf>
    <xf numFmtId="167" fontId="0" fillId="5" borderId="0" xfId="1" applyNumberFormat="1" applyFont="1" applyFill="1"/>
    <xf numFmtId="0" fontId="13" fillId="0" borderId="0" xfId="0" applyFont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x_all!$B$49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x_all!$B$50:$B$68</c:f>
              <c:numCache>
                <c:formatCode>General</c:formatCode>
                <c:ptCount val="19"/>
                <c:pt idx="0">
                  <c:v>13.5</c:v>
                </c:pt>
                <c:pt idx="1">
                  <c:v>9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5-4239-9A1B-F0136AECAC58}"/>
            </c:ext>
          </c:extLst>
        </c:ser>
        <c:ser>
          <c:idx val="1"/>
          <c:order val="1"/>
          <c:tx>
            <c:strRef>
              <c:f>x_all!$C$49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x_all!$C$50:$C$68</c:f>
              <c:numCache>
                <c:formatCode>General</c:formatCode>
                <c:ptCount val="19"/>
                <c:pt idx="0">
                  <c:v>40.9</c:v>
                </c:pt>
                <c:pt idx="1">
                  <c:v>36.4</c:v>
                </c:pt>
                <c:pt idx="2">
                  <c:v>36.4</c:v>
                </c:pt>
                <c:pt idx="3">
                  <c:v>31.4</c:v>
                </c:pt>
                <c:pt idx="4">
                  <c:v>31.4</c:v>
                </c:pt>
                <c:pt idx="5">
                  <c:v>31.4</c:v>
                </c:pt>
                <c:pt idx="6">
                  <c:v>31.4</c:v>
                </c:pt>
                <c:pt idx="7">
                  <c:v>31.4</c:v>
                </c:pt>
                <c:pt idx="8">
                  <c:v>20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5-4239-9A1B-F0136AECAC58}"/>
            </c:ext>
          </c:extLst>
        </c:ser>
        <c:ser>
          <c:idx val="2"/>
          <c:order val="2"/>
          <c:tx>
            <c:strRef>
              <c:f>x_all!$D$49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x_all!$D$50:$D$68</c:f>
              <c:numCache>
                <c:formatCode>General</c:formatCode>
                <c:ptCount val="19"/>
                <c:pt idx="0">
                  <c:v>109.2</c:v>
                </c:pt>
                <c:pt idx="1">
                  <c:v>109.2</c:v>
                </c:pt>
                <c:pt idx="2">
                  <c:v>109.2</c:v>
                </c:pt>
                <c:pt idx="3">
                  <c:v>81.3</c:v>
                </c:pt>
                <c:pt idx="4">
                  <c:v>81.3</c:v>
                </c:pt>
                <c:pt idx="5">
                  <c:v>81.3</c:v>
                </c:pt>
                <c:pt idx="6">
                  <c:v>69.8</c:v>
                </c:pt>
                <c:pt idx="7">
                  <c:v>69.8</c:v>
                </c:pt>
                <c:pt idx="8">
                  <c:v>69.8</c:v>
                </c:pt>
                <c:pt idx="9">
                  <c:v>69.8</c:v>
                </c:pt>
                <c:pt idx="10">
                  <c:v>69.8</c:v>
                </c:pt>
                <c:pt idx="11">
                  <c:v>69.8</c:v>
                </c:pt>
                <c:pt idx="12">
                  <c:v>69.8</c:v>
                </c:pt>
                <c:pt idx="13">
                  <c:v>31.4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5-4239-9A1B-F0136AECAC58}"/>
            </c:ext>
          </c:extLst>
        </c:ser>
        <c:ser>
          <c:idx val="3"/>
          <c:order val="3"/>
          <c:tx>
            <c:strRef>
              <c:f>x_all!$E$49</c:f>
              <c:strCache>
                <c:ptCount val="1"/>
                <c:pt idx="0">
                  <c:v>X(A4)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x_all!$E$50:$E$68</c:f>
              <c:numCache>
                <c:formatCode>General</c:formatCode>
                <c:ptCount val="19"/>
                <c:pt idx="0">
                  <c:v>143.1</c:v>
                </c:pt>
                <c:pt idx="1">
                  <c:v>143.1</c:v>
                </c:pt>
                <c:pt idx="2">
                  <c:v>103.2</c:v>
                </c:pt>
                <c:pt idx="3">
                  <c:v>103.2</c:v>
                </c:pt>
                <c:pt idx="4">
                  <c:v>103.2</c:v>
                </c:pt>
                <c:pt idx="5">
                  <c:v>103.2</c:v>
                </c:pt>
                <c:pt idx="6">
                  <c:v>76.8</c:v>
                </c:pt>
                <c:pt idx="7">
                  <c:v>76.8</c:v>
                </c:pt>
                <c:pt idx="8">
                  <c:v>76.8</c:v>
                </c:pt>
                <c:pt idx="9">
                  <c:v>76.8</c:v>
                </c:pt>
                <c:pt idx="10">
                  <c:v>76.8</c:v>
                </c:pt>
                <c:pt idx="11">
                  <c:v>66.8</c:v>
                </c:pt>
                <c:pt idx="12">
                  <c:v>66.8</c:v>
                </c:pt>
                <c:pt idx="13">
                  <c:v>66.8</c:v>
                </c:pt>
                <c:pt idx="14">
                  <c:v>66.8</c:v>
                </c:pt>
                <c:pt idx="15">
                  <c:v>66.8</c:v>
                </c:pt>
                <c:pt idx="16">
                  <c:v>23.9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5-4239-9A1B-F0136AECA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985728"/>
        <c:axId val="1326984768"/>
      </c:lineChart>
      <c:catAx>
        <c:axId val="1326985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984768"/>
        <c:crosses val="autoZero"/>
        <c:auto val="1"/>
        <c:lblAlgn val="ctr"/>
        <c:lblOffset val="100"/>
        <c:noMultiLvlLbl val="0"/>
      </c:catAx>
      <c:valAx>
        <c:axId val="132698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98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stairs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x_all!$BN$50:$BN$68</c:f>
              <c:numCache>
                <c:formatCode>General</c:formatCode>
                <c:ptCount val="19"/>
                <c:pt idx="0">
                  <c:v>89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  <c:pt idx="18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0-449B-8102-6B04DA64FA2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x_all!$BO$50:$BO$68</c:f>
              <c:numCache>
                <c:formatCode>General</c:formatCode>
                <c:ptCount val="19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27</c:v>
                </c:pt>
                <c:pt idx="10">
                  <c:v>2</c:v>
                </c:pt>
                <c:pt idx="11">
                  <c:v>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0-449B-8102-6B04DA64FA2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x_all!$BP$50:$BP$68</c:f>
              <c:numCache>
                <c:formatCode>General</c:formatCode>
                <c:ptCount val="1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F0-449B-8102-6B04DA64FA2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x_all!$BQ$50:$BQ$68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F0-449B-8102-6B04DA64F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563871"/>
        <c:axId val="792562431"/>
      </c:lineChart>
      <c:catAx>
        <c:axId val="7925638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562431"/>
        <c:crosses val="autoZero"/>
        <c:auto val="1"/>
        <c:lblAlgn val="ctr"/>
        <c:lblOffset val="100"/>
        <c:noMultiLvlLbl val="0"/>
      </c:catAx>
      <c:valAx>
        <c:axId val="79256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56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Stairs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'x1&amp;2&amp;3'!$AB$49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'x1&amp;2&amp;3'!$AB$50:$AB$68</c:f>
              <c:numCache>
                <c:formatCode>General</c:formatCode>
                <c:ptCount val="19"/>
                <c:pt idx="0">
                  <c:v>148</c:v>
                </c:pt>
                <c:pt idx="1">
                  <c:v>183</c:v>
                </c:pt>
                <c:pt idx="2">
                  <c:v>0</c:v>
                </c:pt>
                <c:pt idx="3">
                  <c:v>0</c:v>
                </c:pt>
                <c:pt idx="4">
                  <c:v>92</c:v>
                </c:pt>
                <c:pt idx="5">
                  <c:v>168</c:v>
                </c:pt>
                <c:pt idx="6">
                  <c:v>0</c:v>
                </c:pt>
                <c:pt idx="7">
                  <c:v>0</c:v>
                </c:pt>
                <c:pt idx="8">
                  <c:v>122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C-481D-9D5D-7A651A520520}"/>
            </c:ext>
          </c:extLst>
        </c:ser>
        <c:ser>
          <c:idx val="1"/>
          <c:order val="1"/>
          <c:tx>
            <c:strRef>
              <c:f>'x1&amp;2&amp;3'!$AC$49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'x1&amp;2&amp;3'!$AC$50:$AC$68</c:f>
              <c:numCache>
                <c:formatCode>General</c:formatCode>
                <c:ptCount val="19"/>
                <c:pt idx="0">
                  <c:v>177</c:v>
                </c:pt>
                <c:pt idx="1">
                  <c:v>197</c:v>
                </c:pt>
                <c:pt idx="2">
                  <c:v>230</c:v>
                </c:pt>
                <c:pt idx="3">
                  <c:v>164</c:v>
                </c:pt>
                <c:pt idx="4">
                  <c:v>165</c:v>
                </c:pt>
                <c:pt idx="5">
                  <c:v>198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C-481D-9D5D-7A651A520520}"/>
            </c:ext>
          </c:extLst>
        </c:ser>
        <c:ser>
          <c:idx val="2"/>
          <c:order val="2"/>
          <c:tx>
            <c:strRef>
              <c:f>'x1&amp;2&amp;3'!$AD$49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'x1&amp;2&amp;3'!$AD$50:$AD$68</c:f>
              <c:numCache>
                <c:formatCode>General</c:formatCode>
                <c:ptCount val="19"/>
                <c:pt idx="0">
                  <c:v>219</c:v>
                </c:pt>
                <c:pt idx="1">
                  <c:v>189</c:v>
                </c:pt>
                <c:pt idx="2">
                  <c:v>125</c:v>
                </c:pt>
                <c:pt idx="3">
                  <c:v>0</c:v>
                </c:pt>
                <c:pt idx="4">
                  <c:v>151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C-481D-9D5D-7A651A52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045807"/>
        <c:axId val="830045327"/>
      </c:lineChart>
      <c:catAx>
        <c:axId val="8300458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045327"/>
        <c:crosses val="autoZero"/>
        <c:auto val="1"/>
        <c:lblAlgn val="ctr"/>
        <c:lblOffset val="100"/>
        <c:noMultiLvlLbl val="0"/>
      </c:catAx>
      <c:valAx>
        <c:axId val="83004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04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Stairs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'x1&amp;2&amp;3'!$B$49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'x1&amp;2&amp;3'!$B$50:$B$68</c:f>
              <c:numCache>
                <c:formatCode>General</c:formatCode>
                <c:ptCount val="19"/>
                <c:pt idx="0">
                  <c:v>48</c:v>
                </c:pt>
                <c:pt idx="1">
                  <c:v>44.5</c:v>
                </c:pt>
                <c:pt idx="2">
                  <c:v>44.5</c:v>
                </c:pt>
                <c:pt idx="3">
                  <c:v>44.5</c:v>
                </c:pt>
                <c:pt idx="4">
                  <c:v>44.5</c:v>
                </c:pt>
                <c:pt idx="5">
                  <c:v>44.5</c:v>
                </c:pt>
                <c:pt idx="6">
                  <c:v>44.5</c:v>
                </c:pt>
                <c:pt idx="7">
                  <c:v>44.5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12.5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7D-4677-B6C4-88E4E8F45E76}"/>
            </c:ext>
          </c:extLst>
        </c:ser>
        <c:ser>
          <c:idx val="1"/>
          <c:order val="1"/>
          <c:tx>
            <c:strRef>
              <c:f>'x1&amp;2&amp;3'!$C$49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'x1&amp;2&amp;3'!$C$50:$C$68</c:f>
              <c:numCache>
                <c:formatCode>General</c:formatCode>
                <c:ptCount val="19"/>
                <c:pt idx="0">
                  <c:v>104.1</c:v>
                </c:pt>
                <c:pt idx="1">
                  <c:v>104.1</c:v>
                </c:pt>
                <c:pt idx="2">
                  <c:v>104.1</c:v>
                </c:pt>
                <c:pt idx="3">
                  <c:v>70.599999999999994</c:v>
                </c:pt>
                <c:pt idx="4">
                  <c:v>70.599999999999994</c:v>
                </c:pt>
                <c:pt idx="5">
                  <c:v>70.599999999999994</c:v>
                </c:pt>
                <c:pt idx="6">
                  <c:v>63.1</c:v>
                </c:pt>
                <c:pt idx="7">
                  <c:v>63.1</c:v>
                </c:pt>
                <c:pt idx="8">
                  <c:v>63.1</c:v>
                </c:pt>
                <c:pt idx="9">
                  <c:v>56.5</c:v>
                </c:pt>
                <c:pt idx="10">
                  <c:v>56.5</c:v>
                </c:pt>
                <c:pt idx="11">
                  <c:v>56.5</c:v>
                </c:pt>
                <c:pt idx="12">
                  <c:v>56.5</c:v>
                </c:pt>
                <c:pt idx="13">
                  <c:v>29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D-4677-B6C4-88E4E8F45E76}"/>
            </c:ext>
          </c:extLst>
        </c:ser>
        <c:ser>
          <c:idx val="2"/>
          <c:order val="2"/>
          <c:tx>
            <c:strRef>
              <c:f>'x1&amp;2&amp;3'!$D$49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'x1&amp;2&amp;3'!$D$50:$D$68</c:f>
              <c:numCache>
                <c:formatCode>General</c:formatCode>
                <c:ptCount val="19"/>
                <c:pt idx="0">
                  <c:v>144.1</c:v>
                </c:pt>
                <c:pt idx="1">
                  <c:v>138.1</c:v>
                </c:pt>
                <c:pt idx="2">
                  <c:v>100.1</c:v>
                </c:pt>
                <c:pt idx="3">
                  <c:v>100.1</c:v>
                </c:pt>
                <c:pt idx="4">
                  <c:v>100.1</c:v>
                </c:pt>
                <c:pt idx="5">
                  <c:v>100.1</c:v>
                </c:pt>
                <c:pt idx="6">
                  <c:v>82.1</c:v>
                </c:pt>
                <c:pt idx="7">
                  <c:v>82.1</c:v>
                </c:pt>
                <c:pt idx="8">
                  <c:v>82.1</c:v>
                </c:pt>
                <c:pt idx="9">
                  <c:v>82.1</c:v>
                </c:pt>
                <c:pt idx="10">
                  <c:v>82.1</c:v>
                </c:pt>
                <c:pt idx="11">
                  <c:v>74.599999999999994</c:v>
                </c:pt>
                <c:pt idx="12">
                  <c:v>74.599999999999994</c:v>
                </c:pt>
                <c:pt idx="13">
                  <c:v>67.099999999999994</c:v>
                </c:pt>
                <c:pt idx="14">
                  <c:v>67.099999999999994</c:v>
                </c:pt>
                <c:pt idx="15">
                  <c:v>67.099999999999994</c:v>
                </c:pt>
                <c:pt idx="16">
                  <c:v>25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D-4677-B6C4-88E4E8F4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880815"/>
        <c:axId val="801884655"/>
      </c:lineChart>
      <c:catAx>
        <c:axId val="801880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84655"/>
        <c:crosses val="autoZero"/>
        <c:auto val="1"/>
        <c:lblAlgn val="ctr"/>
        <c:lblOffset val="100"/>
        <c:noMultiLvlLbl val="0"/>
      </c:catAx>
      <c:valAx>
        <c:axId val="8018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8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Stairs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'x1&amp;2&amp;3'!$O$49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'x1&amp;2&amp;3'!$O$50:$O$68</c:f>
              <c:numCache>
                <c:formatCode>General</c:formatCode>
                <c:ptCount val="19"/>
                <c:pt idx="0">
                  <c:v>42.5</c:v>
                </c:pt>
                <c:pt idx="1">
                  <c:v>41.5</c:v>
                </c:pt>
                <c:pt idx="2">
                  <c:v>40.5</c:v>
                </c:pt>
                <c:pt idx="3">
                  <c:v>39.5</c:v>
                </c:pt>
                <c:pt idx="4">
                  <c:v>38.5</c:v>
                </c:pt>
                <c:pt idx="5">
                  <c:v>37.5</c:v>
                </c:pt>
                <c:pt idx="6">
                  <c:v>36.5</c:v>
                </c:pt>
                <c:pt idx="7">
                  <c:v>35.5</c:v>
                </c:pt>
                <c:pt idx="8">
                  <c:v>16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5-4B05-814E-33690D5EF0A5}"/>
            </c:ext>
          </c:extLst>
        </c:ser>
        <c:ser>
          <c:idx val="1"/>
          <c:order val="1"/>
          <c:tx>
            <c:strRef>
              <c:f>'x1&amp;2&amp;3'!$P$49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'x1&amp;2&amp;3'!$P$50:$P$68</c:f>
              <c:numCache>
                <c:formatCode>General</c:formatCode>
                <c:ptCount val="19"/>
                <c:pt idx="0">
                  <c:v>111.6</c:v>
                </c:pt>
                <c:pt idx="1">
                  <c:v>110.6</c:v>
                </c:pt>
                <c:pt idx="2">
                  <c:v>109.6</c:v>
                </c:pt>
                <c:pt idx="3">
                  <c:v>74.599999999999994</c:v>
                </c:pt>
                <c:pt idx="4">
                  <c:v>72.599999999999994</c:v>
                </c:pt>
                <c:pt idx="5">
                  <c:v>71.599999999999994</c:v>
                </c:pt>
                <c:pt idx="6">
                  <c:v>62.1</c:v>
                </c:pt>
                <c:pt idx="7">
                  <c:v>61.1</c:v>
                </c:pt>
                <c:pt idx="8">
                  <c:v>60.1</c:v>
                </c:pt>
                <c:pt idx="9">
                  <c:v>59.1</c:v>
                </c:pt>
                <c:pt idx="10">
                  <c:v>58.1</c:v>
                </c:pt>
                <c:pt idx="11">
                  <c:v>57.1</c:v>
                </c:pt>
                <c:pt idx="12">
                  <c:v>56.1</c:v>
                </c:pt>
                <c:pt idx="13">
                  <c:v>29.5</c:v>
                </c:pt>
                <c:pt idx="14">
                  <c:v>16.5</c:v>
                </c:pt>
                <c:pt idx="15">
                  <c:v>15.5</c:v>
                </c:pt>
                <c:pt idx="16">
                  <c:v>14.5</c:v>
                </c:pt>
                <c:pt idx="17">
                  <c:v>7.5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5-4B05-814E-33690D5EF0A5}"/>
            </c:ext>
          </c:extLst>
        </c:ser>
        <c:ser>
          <c:idx val="2"/>
          <c:order val="2"/>
          <c:tx>
            <c:strRef>
              <c:f>'x1&amp;2&amp;3'!$Q$49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'x1&amp;2&amp;3'!$Q$50:$Q$68</c:f>
              <c:numCache>
                <c:formatCode>General</c:formatCode>
                <c:ptCount val="19"/>
                <c:pt idx="0">
                  <c:v>156.19999999999999</c:v>
                </c:pt>
                <c:pt idx="1">
                  <c:v>139.1</c:v>
                </c:pt>
                <c:pt idx="2">
                  <c:v>101.6</c:v>
                </c:pt>
                <c:pt idx="3">
                  <c:v>100.6</c:v>
                </c:pt>
                <c:pt idx="4">
                  <c:v>99.6</c:v>
                </c:pt>
                <c:pt idx="5">
                  <c:v>98.6</c:v>
                </c:pt>
                <c:pt idx="6">
                  <c:v>90.6</c:v>
                </c:pt>
                <c:pt idx="7">
                  <c:v>89.6</c:v>
                </c:pt>
                <c:pt idx="8">
                  <c:v>88.6</c:v>
                </c:pt>
                <c:pt idx="9">
                  <c:v>87.6</c:v>
                </c:pt>
                <c:pt idx="10">
                  <c:v>86.6</c:v>
                </c:pt>
                <c:pt idx="11">
                  <c:v>76.599999999999994</c:v>
                </c:pt>
                <c:pt idx="12">
                  <c:v>75.599999999999994</c:v>
                </c:pt>
                <c:pt idx="13">
                  <c:v>65.099999999999994</c:v>
                </c:pt>
                <c:pt idx="14">
                  <c:v>64.099999999999994</c:v>
                </c:pt>
                <c:pt idx="15">
                  <c:v>63.1</c:v>
                </c:pt>
                <c:pt idx="16">
                  <c:v>35</c:v>
                </c:pt>
                <c:pt idx="17">
                  <c:v>12.5</c:v>
                </c:pt>
                <c:pt idx="18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15-4B05-814E-33690D5E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28671"/>
        <c:axId val="932829151"/>
      </c:lineChart>
      <c:catAx>
        <c:axId val="9328286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29151"/>
        <c:crosses val="autoZero"/>
        <c:auto val="1"/>
        <c:lblAlgn val="ctr"/>
        <c:lblOffset val="100"/>
        <c:noMultiLvlLbl val="0"/>
      </c:catAx>
      <c:valAx>
        <c:axId val="93282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2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Stairs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'x1&amp;2&amp;3'!$BC$50:$BC$68</c:f>
              <c:numCache>
                <c:formatCode>General</c:formatCode>
                <c:ptCount val="19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57</c:v>
                </c:pt>
                <c:pt idx="5">
                  <c:v>92</c:v>
                </c:pt>
                <c:pt idx="6">
                  <c:v>89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56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9-4DEC-ABC1-4B7877095E1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'x1&amp;2&amp;3'!$BD$50:$BD$68</c:f>
              <c:numCache>
                <c:formatCode>General</c:formatCode>
                <c:ptCount val="19"/>
                <c:pt idx="0">
                  <c:v>141</c:v>
                </c:pt>
                <c:pt idx="1">
                  <c:v>106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76</c:v>
                </c:pt>
                <c:pt idx="11">
                  <c:v>61</c:v>
                </c:pt>
                <c:pt idx="12">
                  <c:v>61</c:v>
                </c:pt>
                <c:pt idx="13">
                  <c:v>41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9-4DEC-ABC1-4B7877095E1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'x1&amp;2&amp;3'!$BE$50:$BE$68</c:f>
              <c:numCache>
                <c:formatCode>General</c:formatCode>
                <c:ptCount val="19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37</c:v>
                </c:pt>
                <c:pt idx="5">
                  <c:v>44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9-4DEC-ABC1-4B7877095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3442143"/>
        <c:axId val="933442623"/>
      </c:lineChart>
      <c:catAx>
        <c:axId val="9334421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442623"/>
        <c:crosses val="autoZero"/>
        <c:auto val="1"/>
        <c:lblAlgn val="ctr"/>
        <c:lblOffset val="100"/>
        <c:noMultiLvlLbl val="0"/>
      </c:catAx>
      <c:valAx>
        <c:axId val="93344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44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FCB0C483-C55C-7B27-F748-3FCC9520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665135</xdr:colOff>
      <xdr:row>49</xdr:row>
      <xdr:rowOff>139485</xdr:rowOff>
    </xdr:from>
    <xdr:to>
      <xdr:col>12</xdr:col>
      <xdr:colOff>510152</xdr:colOff>
      <xdr:row>63</xdr:row>
      <xdr:rowOff>170482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F14F13E-B57A-C2AA-ABAA-2DCBB3DC2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320040</xdr:colOff>
      <xdr:row>3</xdr:row>
      <xdr:rowOff>22860</xdr:rowOff>
    </xdr:to>
    <xdr:pic>
      <xdr:nvPicPr>
        <xdr:cNvPr id="4" name="Grafik 3" descr="COCO">
          <a:extLst>
            <a:ext uri="{FF2B5EF4-FFF2-40B4-BE49-F238E27FC236}">
              <a16:creationId xmlns:a16="http://schemas.microsoft.com/office/drawing/2014/main" id="{F76D0CC7-1AF8-AB2C-4EE2-0935160E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47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30</xdr:col>
      <xdr:colOff>320040</xdr:colOff>
      <xdr:row>3</xdr:row>
      <xdr:rowOff>22860</xdr:rowOff>
    </xdr:to>
    <xdr:pic>
      <xdr:nvPicPr>
        <xdr:cNvPr id="5" name="Grafik 4" descr="COCO">
          <a:extLst>
            <a:ext uri="{FF2B5EF4-FFF2-40B4-BE49-F238E27FC236}">
              <a16:creationId xmlns:a16="http://schemas.microsoft.com/office/drawing/2014/main" id="{DC118844-8D8B-A456-6B15-727DBD6B2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894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0</xdr:colOff>
      <xdr:row>0</xdr:row>
      <xdr:rowOff>0</xdr:rowOff>
    </xdr:from>
    <xdr:to>
      <xdr:col>48</xdr:col>
      <xdr:colOff>320040</xdr:colOff>
      <xdr:row>3</xdr:row>
      <xdr:rowOff>22860</xdr:rowOff>
    </xdr:to>
    <xdr:pic>
      <xdr:nvPicPr>
        <xdr:cNvPr id="6" name="Grafik 5" descr="COCO">
          <a:extLst>
            <a:ext uri="{FF2B5EF4-FFF2-40B4-BE49-F238E27FC236}">
              <a16:creationId xmlns:a16="http://schemas.microsoft.com/office/drawing/2014/main" id="{389C442B-B3B5-83F3-7B4A-5AACD36E0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540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60</xdr:col>
      <xdr:colOff>768458</xdr:colOff>
      <xdr:row>69</xdr:row>
      <xdr:rowOff>191146</xdr:rowOff>
    </xdr:from>
    <xdr:to>
      <xdr:col>66</xdr:col>
      <xdr:colOff>613475</xdr:colOff>
      <xdr:row>84</xdr:row>
      <xdr:rowOff>28414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4BC5892F-C640-214D-D1DA-CD8EF80F7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F9EB482A-9F05-FE4B-F5FA-3B20DC017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320040</xdr:colOff>
      <xdr:row>3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ADDE3167-EB0F-8362-8678-80D67BB1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24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28</xdr:col>
      <xdr:colOff>320040</xdr:colOff>
      <xdr:row>3</xdr:row>
      <xdr:rowOff>22860</xdr:rowOff>
    </xdr:to>
    <xdr:pic>
      <xdr:nvPicPr>
        <xdr:cNvPr id="4" name="Grafik 3" descr="COCO">
          <a:extLst>
            <a:ext uri="{FF2B5EF4-FFF2-40B4-BE49-F238E27FC236}">
              <a16:creationId xmlns:a16="http://schemas.microsoft.com/office/drawing/2014/main" id="{856C93BD-42AF-ADF6-7EF9-25C9A5ECC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44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511628</xdr:colOff>
      <xdr:row>49</xdr:row>
      <xdr:rowOff>157843</xdr:rowOff>
    </xdr:from>
    <xdr:to>
      <xdr:col>36</xdr:col>
      <xdr:colOff>315685</xdr:colOff>
      <xdr:row>63</xdr:row>
      <xdr:rowOff>157843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4D466EB-8007-D41B-652F-1CABB73B70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707570</xdr:colOff>
      <xdr:row>50</xdr:row>
      <xdr:rowOff>103414</xdr:rowOff>
    </xdr:from>
    <xdr:to>
      <xdr:col>10</xdr:col>
      <xdr:colOff>511628</xdr:colOff>
      <xdr:row>64</xdr:row>
      <xdr:rowOff>103414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4892B0E-5EDB-73FA-D502-FA7C33101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544286</xdr:colOff>
      <xdr:row>50</xdr:row>
      <xdr:rowOff>146957</xdr:rowOff>
    </xdr:from>
    <xdr:to>
      <xdr:col>23</xdr:col>
      <xdr:colOff>348343</xdr:colOff>
      <xdr:row>64</xdr:row>
      <xdr:rowOff>146957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42696B62-CAE3-B2A2-A6E6-206B4645E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39</xdr:col>
      <xdr:colOff>0</xdr:colOff>
      <xdr:row>0</xdr:row>
      <xdr:rowOff>0</xdr:rowOff>
    </xdr:from>
    <xdr:to>
      <xdr:col>41</xdr:col>
      <xdr:colOff>320040</xdr:colOff>
      <xdr:row>3</xdr:row>
      <xdr:rowOff>22860</xdr:rowOff>
    </xdr:to>
    <xdr:pic>
      <xdr:nvPicPr>
        <xdr:cNvPr id="8" name="Grafik 7" descr="COCO">
          <a:extLst>
            <a:ext uri="{FF2B5EF4-FFF2-40B4-BE49-F238E27FC236}">
              <a16:creationId xmlns:a16="http://schemas.microsoft.com/office/drawing/2014/main" id="{47597FE4-6F9E-F4AB-867D-240AE76A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067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48</xdr:col>
      <xdr:colOff>620486</xdr:colOff>
      <xdr:row>31</xdr:row>
      <xdr:rowOff>16329</xdr:rowOff>
    </xdr:from>
    <xdr:to>
      <xdr:col>54</xdr:col>
      <xdr:colOff>424543</xdr:colOff>
      <xdr:row>45</xdr:row>
      <xdr:rowOff>16329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672D30FE-A175-7EC5-1E44-FF4F8F174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991833420240809115059.html" TargetMode="External"/><Relationship Id="rId2" Type="http://schemas.openxmlformats.org/officeDocument/2006/relationships/hyperlink" Target="https://miau.my-x.hu/myx-free/coco/test/570651220240809114501.html" TargetMode="External"/><Relationship Id="rId1" Type="http://schemas.openxmlformats.org/officeDocument/2006/relationships/hyperlink" Target="https://miau.my-x.hu/myx-free/coco/test/120153520240809113543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382582820240809113033.html" TargetMode="External"/><Relationship Id="rId2" Type="http://schemas.openxmlformats.org/officeDocument/2006/relationships/hyperlink" Target="https://miau.my-x.hu/myx-free/coco/test/994838520240809112622.html" TargetMode="External"/><Relationship Id="rId1" Type="http://schemas.openxmlformats.org/officeDocument/2006/relationships/hyperlink" Target="https://miau.my-x.hu/myx-free/coco/test/552362620240809112351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78C-3538-400F-BE7E-242122C93E37}">
  <dimension ref="A1:AB36"/>
  <sheetViews>
    <sheetView tabSelected="1" zoomScale="73" workbookViewId="0">
      <selection activeCell="N25" sqref="N25:Z31"/>
    </sheetView>
  </sheetViews>
  <sheetFormatPr defaultColWidth="11.5546875" defaultRowHeight="14.4" x14ac:dyDescent="0.3"/>
  <cols>
    <col min="1" max="1" width="11.6640625" bestFit="1" customWidth="1"/>
    <col min="2" max="2" width="12.21875" bestFit="1" customWidth="1"/>
    <col min="3" max="3" width="5.109375" bestFit="1" customWidth="1"/>
    <col min="4" max="6" width="6.109375" bestFit="1" customWidth="1"/>
    <col min="7" max="7" width="10.21875" bestFit="1" customWidth="1"/>
    <col min="9" max="9" width="5.21875" bestFit="1" customWidth="1"/>
    <col min="10" max="12" width="3" bestFit="1" customWidth="1"/>
    <col min="13" max="13" width="10.109375" bestFit="1" customWidth="1"/>
    <col min="15" max="17" width="4.5546875" bestFit="1" customWidth="1"/>
    <col min="18" max="21" width="4" bestFit="1" customWidth="1"/>
  </cols>
  <sheetData>
    <row r="1" spans="2:28" x14ac:dyDescent="0.3">
      <c r="B1" t="s">
        <v>0</v>
      </c>
      <c r="C1" t="s">
        <v>4</v>
      </c>
      <c r="D1" t="s">
        <v>1</v>
      </c>
      <c r="E1" t="s">
        <v>2</v>
      </c>
      <c r="F1" t="s">
        <v>3</v>
      </c>
      <c r="G1" t="s">
        <v>6</v>
      </c>
      <c r="I1" t="str">
        <f>C1</f>
        <v>x0</v>
      </c>
      <c r="J1" t="str">
        <f t="shared" ref="J1:M1" si="0">D1</f>
        <v>x1</v>
      </c>
      <c r="K1" t="str">
        <f t="shared" si="0"/>
        <v>x2</v>
      </c>
      <c r="L1" t="str">
        <f t="shared" si="0"/>
        <v>x3</v>
      </c>
      <c r="M1" t="str">
        <f t="shared" si="0"/>
        <v>y=x1+x2+x3</v>
      </c>
      <c r="O1" t="s">
        <v>178</v>
      </c>
      <c r="P1" t="s">
        <v>179</v>
      </c>
      <c r="Q1" t="s">
        <v>180</v>
      </c>
      <c r="R1" t="s">
        <v>181</v>
      </c>
      <c r="S1" t="s">
        <v>182</v>
      </c>
      <c r="T1" t="s">
        <v>183</v>
      </c>
      <c r="U1" t="s">
        <v>184</v>
      </c>
      <c r="W1" t="str">
        <f>C1</f>
        <v>x0</v>
      </c>
      <c r="X1" t="str">
        <f t="shared" ref="X1:Z1" si="1">D1</f>
        <v>x1</v>
      </c>
      <c r="Y1" t="str">
        <f t="shared" si="1"/>
        <v>x2</v>
      </c>
      <c r="Z1" t="str">
        <f t="shared" si="1"/>
        <v>x3</v>
      </c>
      <c r="AA1" t="s">
        <v>5</v>
      </c>
    </row>
    <row r="2" spans="2:28" x14ac:dyDescent="0.3">
      <c r="B2">
        <v>1</v>
      </c>
      <c r="C2">
        <v>27</v>
      </c>
      <c r="D2">
        <v>84</v>
      </c>
      <c r="E2">
        <v>48</v>
      </c>
      <c r="F2">
        <v>33</v>
      </c>
      <c r="G2">
        <f>D2+E2+F2</f>
        <v>165</v>
      </c>
      <c r="I2">
        <f t="shared" ref="I2:I20" si="2">RANK(B2,B$2:B$20,0)</f>
        <v>19</v>
      </c>
      <c r="J2">
        <f t="shared" ref="J2:J20" si="3">RANK(C2,C$2:C$20,0)</f>
        <v>16</v>
      </c>
      <c r="K2">
        <f t="shared" ref="K2:K20" si="4">RANK(D2,D$2:D$20,0)</f>
        <v>5</v>
      </c>
      <c r="L2">
        <f t="shared" ref="L2:L20" si="5">RANK(E2,E$2:E$20,0)</f>
        <v>8</v>
      </c>
      <c r="M2">
        <f>G2</f>
        <v>165</v>
      </c>
      <c r="O2">
        <f>J2</f>
        <v>16</v>
      </c>
      <c r="P2">
        <f t="shared" ref="P2:P20" si="6">K2</f>
        <v>5</v>
      </c>
      <c r="Q2">
        <f t="shared" ref="Q2:Q20" si="7">L2</f>
        <v>8</v>
      </c>
      <c r="R2">
        <f>20-O2</f>
        <v>4</v>
      </c>
      <c r="S2">
        <f t="shared" ref="S2:S20" si="8">20-P2</f>
        <v>15</v>
      </c>
      <c r="T2">
        <f t="shared" ref="T2:T20" si="9">20-Q2</f>
        <v>12</v>
      </c>
      <c r="U2">
        <f>M2</f>
        <v>165</v>
      </c>
      <c r="W2">
        <v>0</v>
      </c>
      <c r="X2" s="17">
        <f>D2/$G2</f>
        <v>0.50909090909090904</v>
      </c>
      <c r="Y2" s="17">
        <f t="shared" ref="Y2:Y20" si="10">E2/$G2</f>
        <v>0.29090909090909089</v>
      </c>
      <c r="Z2" s="17">
        <f t="shared" ref="Z2:Z20" si="11">F2/$G2</f>
        <v>0.2</v>
      </c>
      <c r="AA2" s="18">
        <f>SUM(X2:Z2)</f>
        <v>1</v>
      </c>
      <c r="AB2" t="s">
        <v>331</v>
      </c>
    </row>
    <row r="3" spans="2:28" x14ac:dyDescent="0.3">
      <c r="B3">
        <v>2</v>
      </c>
      <c r="C3">
        <v>89</v>
      </c>
      <c r="D3">
        <v>26</v>
      </c>
      <c r="E3">
        <v>65</v>
      </c>
      <c r="F3">
        <v>60</v>
      </c>
      <c r="G3">
        <f t="shared" ref="G3:G20" si="12">D3+E3+F3</f>
        <v>151</v>
      </c>
      <c r="I3">
        <f t="shared" si="2"/>
        <v>18</v>
      </c>
      <c r="J3">
        <f t="shared" si="3"/>
        <v>3</v>
      </c>
      <c r="K3">
        <f t="shared" si="4"/>
        <v>16</v>
      </c>
      <c r="L3">
        <f t="shared" si="5"/>
        <v>5</v>
      </c>
      <c r="M3">
        <f t="shared" ref="M3:M20" si="13">G3</f>
        <v>151</v>
      </c>
      <c r="O3">
        <f t="shared" ref="O3:O20" si="14">J3</f>
        <v>3</v>
      </c>
      <c r="P3">
        <f t="shared" si="6"/>
        <v>16</v>
      </c>
      <c r="Q3">
        <f t="shared" si="7"/>
        <v>5</v>
      </c>
      <c r="R3">
        <f t="shared" ref="R3:R20" si="15">20-O3</f>
        <v>17</v>
      </c>
      <c r="S3">
        <f t="shared" si="8"/>
        <v>4</v>
      </c>
      <c r="T3">
        <f t="shared" si="9"/>
        <v>15</v>
      </c>
      <c r="U3">
        <f t="shared" ref="U3:U20" si="16">M3</f>
        <v>151</v>
      </c>
      <c r="W3">
        <v>0</v>
      </c>
      <c r="X3" s="17">
        <f t="shared" ref="X3:X20" si="17">D3/$G3</f>
        <v>0.17218543046357615</v>
      </c>
      <c r="Y3" s="17">
        <f t="shared" si="10"/>
        <v>0.43046357615894038</v>
      </c>
      <c r="Z3" s="17">
        <f t="shared" si="11"/>
        <v>0.39735099337748342</v>
      </c>
      <c r="AA3" s="18">
        <f t="shared" ref="AA3:AA22" si="18">SUM(X3:Z3)</f>
        <v>1</v>
      </c>
      <c r="AB3" t="s">
        <v>331</v>
      </c>
    </row>
    <row r="4" spans="2:28" x14ac:dyDescent="0.3">
      <c r="B4">
        <v>3</v>
      </c>
      <c r="C4">
        <v>39</v>
      </c>
      <c r="D4">
        <v>92</v>
      </c>
      <c r="E4">
        <v>59</v>
      </c>
      <c r="F4">
        <v>79</v>
      </c>
      <c r="G4">
        <f t="shared" si="12"/>
        <v>230</v>
      </c>
      <c r="I4">
        <f t="shared" si="2"/>
        <v>17</v>
      </c>
      <c r="J4">
        <f t="shared" si="3"/>
        <v>14</v>
      </c>
      <c r="K4">
        <f t="shared" si="4"/>
        <v>3</v>
      </c>
      <c r="L4">
        <f t="shared" si="5"/>
        <v>6</v>
      </c>
      <c r="M4">
        <f t="shared" si="13"/>
        <v>230</v>
      </c>
      <c r="O4">
        <f t="shared" si="14"/>
        <v>14</v>
      </c>
      <c r="P4">
        <f t="shared" si="6"/>
        <v>3</v>
      </c>
      <c r="Q4">
        <f t="shared" si="7"/>
        <v>6</v>
      </c>
      <c r="R4">
        <f t="shared" si="15"/>
        <v>6</v>
      </c>
      <c r="S4">
        <f t="shared" si="8"/>
        <v>17</v>
      </c>
      <c r="T4">
        <f t="shared" si="9"/>
        <v>14</v>
      </c>
      <c r="U4">
        <f t="shared" si="16"/>
        <v>230</v>
      </c>
      <c r="W4">
        <v>0</v>
      </c>
      <c r="X4" s="17">
        <f t="shared" si="17"/>
        <v>0.4</v>
      </c>
      <c r="Y4" s="17">
        <f t="shared" si="10"/>
        <v>0.2565217391304348</v>
      </c>
      <c r="Z4" s="17">
        <f t="shared" si="11"/>
        <v>0.34347826086956523</v>
      </c>
      <c r="AA4" s="18">
        <f t="shared" si="18"/>
        <v>1</v>
      </c>
      <c r="AB4" t="s">
        <v>331</v>
      </c>
    </row>
    <row r="5" spans="2:28" x14ac:dyDescent="0.3">
      <c r="B5">
        <v>4</v>
      </c>
      <c r="C5">
        <v>25</v>
      </c>
      <c r="D5">
        <v>55</v>
      </c>
      <c r="E5">
        <v>96</v>
      </c>
      <c r="F5">
        <v>68</v>
      </c>
      <c r="G5">
        <f t="shared" si="12"/>
        <v>219</v>
      </c>
      <c r="I5">
        <f t="shared" si="2"/>
        <v>16</v>
      </c>
      <c r="J5">
        <f t="shared" si="3"/>
        <v>17</v>
      </c>
      <c r="K5">
        <f t="shared" si="4"/>
        <v>8</v>
      </c>
      <c r="L5">
        <f t="shared" si="5"/>
        <v>1</v>
      </c>
      <c r="M5">
        <f t="shared" si="13"/>
        <v>219</v>
      </c>
      <c r="O5">
        <f t="shared" si="14"/>
        <v>17</v>
      </c>
      <c r="P5">
        <f t="shared" si="6"/>
        <v>8</v>
      </c>
      <c r="Q5">
        <f t="shared" si="7"/>
        <v>1</v>
      </c>
      <c r="R5">
        <f t="shared" si="15"/>
        <v>3</v>
      </c>
      <c r="S5">
        <f t="shared" si="8"/>
        <v>12</v>
      </c>
      <c r="T5">
        <f t="shared" si="9"/>
        <v>19</v>
      </c>
      <c r="U5">
        <f t="shared" si="16"/>
        <v>219</v>
      </c>
      <c r="W5">
        <v>0</v>
      </c>
      <c r="X5" s="17">
        <f t="shared" si="17"/>
        <v>0.25114155251141551</v>
      </c>
      <c r="Y5" s="17">
        <f t="shared" si="10"/>
        <v>0.43835616438356162</v>
      </c>
      <c r="Z5" s="17">
        <f t="shared" si="11"/>
        <v>0.31050228310502281</v>
      </c>
      <c r="AA5" s="18">
        <f t="shared" si="18"/>
        <v>1</v>
      </c>
      <c r="AB5" t="s">
        <v>331</v>
      </c>
    </row>
    <row r="6" spans="2:28" x14ac:dyDescent="0.3">
      <c r="B6">
        <v>5</v>
      </c>
      <c r="C6">
        <v>95</v>
      </c>
      <c r="D6">
        <v>41</v>
      </c>
      <c r="E6">
        <v>50</v>
      </c>
      <c r="F6">
        <v>92</v>
      </c>
      <c r="G6">
        <f t="shared" si="12"/>
        <v>183</v>
      </c>
      <c r="I6">
        <f t="shared" si="2"/>
        <v>15</v>
      </c>
      <c r="J6">
        <f t="shared" si="3"/>
        <v>2</v>
      </c>
      <c r="K6">
        <f t="shared" si="4"/>
        <v>11</v>
      </c>
      <c r="L6">
        <f t="shared" si="5"/>
        <v>7</v>
      </c>
      <c r="M6">
        <f t="shared" si="13"/>
        <v>183</v>
      </c>
      <c r="O6">
        <f t="shared" si="14"/>
        <v>2</v>
      </c>
      <c r="P6">
        <f t="shared" si="6"/>
        <v>11</v>
      </c>
      <c r="Q6">
        <f t="shared" si="7"/>
        <v>7</v>
      </c>
      <c r="R6">
        <f t="shared" si="15"/>
        <v>18</v>
      </c>
      <c r="S6">
        <f t="shared" si="8"/>
        <v>9</v>
      </c>
      <c r="T6">
        <f t="shared" si="9"/>
        <v>13</v>
      </c>
      <c r="U6">
        <f t="shared" si="16"/>
        <v>183</v>
      </c>
      <c r="W6">
        <v>0</v>
      </c>
      <c r="X6" s="17">
        <f t="shared" si="17"/>
        <v>0.22404371584699453</v>
      </c>
      <c r="Y6" s="17">
        <f t="shared" si="10"/>
        <v>0.27322404371584702</v>
      </c>
      <c r="Z6" s="17">
        <f t="shared" si="11"/>
        <v>0.50273224043715847</v>
      </c>
      <c r="AA6" s="18">
        <f t="shared" si="18"/>
        <v>1</v>
      </c>
      <c r="AB6" t="s">
        <v>331</v>
      </c>
    </row>
    <row r="7" spans="2:28" x14ac:dyDescent="0.3">
      <c r="B7">
        <v>6</v>
      </c>
      <c r="C7">
        <v>81</v>
      </c>
      <c r="D7">
        <v>41</v>
      </c>
      <c r="E7">
        <v>28</v>
      </c>
      <c r="F7">
        <v>99</v>
      </c>
      <c r="G7">
        <f t="shared" si="12"/>
        <v>168</v>
      </c>
      <c r="I7">
        <f t="shared" si="2"/>
        <v>14</v>
      </c>
      <c r="J7">
        <f t="shared" si="3"/>
        <v>6</v>
      </c>
      <c r="K7">
        <f t="shared" si="4"/>
        <v>11</v>
      </c>
      <c r="L7">
        <f t="shared" si="5"/>
        <v>14</v>
      </c>
      <c r="M7">
        <f t="shared" si="13"/>
        <v>168</v>
      </c>
      <c r="O7">
        <f t="shared" si="14"/>
        <v>6</v>
      </c>
      <c r="P7">
        <f t="shared" si="6"/>
        <v>11</v>
      </c>
      <c r="Q7">
        <f t="shared" si="7"/>
        <v>14</v>
      </c>
      <c r="R7">
        <f t="shared" si="15"/>
        <v>14</v>
      </c>
      <c r="S7">
        <f t="shared" si="8"/>
        <v>9</v>
      </c>
      <c r="T7">
        <f t="shared" si="9"/>
        <v>6</v>
      </c>
      <c r="U7">
        <f t="shared" si="16"/>
        <v>168</v>
      </c>
      <c r="W7">
        <v>0</v>
      </c>
      <c r="X7" s="17">
        <f t="shared" si="17"/>
        <v>0.24404761904761904</v>
      </c>
      <c r="Y7" s="17">
        <f t="shared" si="10"/>
        <v>0.16666666666666666</v>
      </c>
      <c r="Z7" s="17">
        <f t="shared" si="11"/>
        <v>0.5892857142857143</v>
      </c>
      <c r="AA7" s="18">
        <f t="shared" si="18"/>
        <v>1</v>
      </c>
      <c r="AB7" t="s">
        <v>331</v>
      </c>
    </row>
    <row r="8" spans="2:28" x14ac:dyDescent="0.3">
      <c r="B8">
        <v>7</v>
      </c>
      <c r="C8">
        <v>19</v>
      </c>
      <c r="D8">
        <v>87</v>
      </c>
      <c r="E8">
        <v>45</v>
      </c>
      <c r="F8">
        <v>32</v>
      </c>
      <c r="G8">
        <f t="shared" si="12"/>
        <v>164</v>
      </c>
      <c r="I8">
        <f t="shared" si="2"/>
        <v>13</v>
      </c>
      <c r="J8">
        <f t="shared" si="3"/>
        <v>18</v>
      </c>
      <c r="K8">
        <f t="shared" si="4"/>
        <v>4</v>
      </c>
      <c r="L8">
        <f t="shared" si="5"/>
        <v>9</v>
      </c>
      <c r="M8">
        <f t="shared" si="13"/>
        <v>164</v>
      </c>
      <c r="O8">
        <f t="shared" si="14"/>
        <v>18</v>
      </c>
      <c r="P8">
        <f t="shared" si="6"/>
        <v>4</v>
      </c>
      <c r="Q8">
        <f t="shared" si="7"/>
        <v>9</v>
      </c>
      <c r="R8">
        <f t="shared" si="15"/>
        <v>2</v>
      </c>
      <c r="S8">
        <f t="shared" si="8"/>
        <v>16</v>
      </c>
      <c r="T8">
        <f t="shared" si="9"/>
        <v>11</v>
      </c>
      <c r="U8">
        <f t="shared" si="16"/>
        <v>164</v>
      </c>
      <c r="W8">
        <v>0</v>
      </c>
      <c r="X8" s="17">
        <f t="shared" si="17"/>
        <v>0.53048780487804881</v>
      </c>
      <c r="Y8" s="17">
        <f t="shared" si="10"/>
        <v>0.27439024390243905</v>
      </c>
      <c r="Z8" s="17">
        <f t="shared" si="11"/>
        <v>0.1951219512195122</v>
      </c>
      <c r="AA8" s="18">
        <f t="shared" si="18"/>
        <v>1</v>
      </c>
      <c r="AB8" t="s">
        <v>331</v>
      </c>
    </row>
    <row r="9" spans="2:28" x14ac:dyDescent="0.3">
      <c r="B9">
        <v>8</v>
      </c>
      <c r="C9">
        <v>96</v>
      </c>
      <c r="D9">
        <v>13</v>
      </c>
      <c r="E9">
        <v>77</v>
      </c>
      <c r="F9">
        <v>58</v>
      </c>
      <c r="G9">
        <f t="shared" si="12"/>
        <v>148</v>
      </c>
      <c r="I9">
        <f t="shared" si="2"/>
        <v>12</v>
      </c>
      <c r="J9">
        <f t="shared" si="3"/>
        <v>1</v>
      </c>
      <c r="K9">
        <f t="shared" si="4"/>
        <v>19</v>
      </c>
      <c r="L9">
        <f t="shared" si="5"/>
        <v>4</v>
      </c>
      <c r="M9">
        <f t="shared" si="13"/>
        <v>148</v>
      </c>
      <c r="O9">
        <f t="shared" si="14"/>
        <v>1</v>
      </c>
      <c r="P9">
        <f t="shared" si="6"/>
        <v>19</v>
      </c>
      <c r="Q9">
        <f t="shared" si="7"/>
        <v>4</v>
      </c>
      <c r="R9">
        <f t="shared" si="15"/>
        <v>19</v>
      </c>
      <c r="S9">
        <f t="shared" si="8"/>
        <v>1</v>
      </c>
      <c r="T9">
        <f t="shared" si="9"/>
        <v>16</v>
      </c>
      <c r="U9">
        <f t="shared" si="16"/>
        <v>148</v>
      </c>
      <c r="W9">
        <v>0</v>
      </c>
      <c r="X9" s="17">
        <f t="shared" si="17"/>
        <v>8.7837837837837843E-2</v>
      </c>
      <c r="Y9" s="17">
        <f t="shared" si="10"/>
        <v>0.52027027027027029</v>
      </c>
      <c r="Z9" s="17">
        <f t="shared" si="11"/>
        <v>0.39189189189189189</v>
      </c>
      <c r="AA9" s="18">
        <f t="shared" si="18"/>
        <v>1</v>
      </c>
      <c r="AB9" t="s">
        <v>331</v>
      </c>
    </row>
    <row r="10" spans="2:28" x14ac:dyDescent="0.3">
      <c r="B10">
        <v>9</v>
      </c>
      <c r="C10">
        <v>89</v>
      </c>
      <c r="D10">
        <v>19</v>
      </c>
      <c r="E10">
        <v>27</v>
      </c>
      <c r="F10">
        <v>72</v>
      </c>
      <c r="G10">
        <f t="shared" si="12"/>
        <v>118</v>
      </c>
      <c r="I10">
        <f t="shared" si="2"/>
        <v>11</v>
      </c>
      <c r="J10">
        <f t="shared" si="3"/>
        <v>3</v>
      </c>
      <c r="K10">
        <f t="shared" si="4"/>
        <v>17</v>
      </c>
      <c r="L10">
        <f t="shared" si="5"/>
        <v>16</v>
      </c>
      <c r="M10">
        <f t="shared" si="13"/>
        <v>118</v>
      </c>
      <c r="O10">
        <f t="shared" si="14"/>
        <v>3</v>
      </c>
      <c r="P10">
        <f t="shared" si="6"/>
        <v>17</v>
      </c>
      <c r="Q10">
        <f t="shared" si="7"/>
        <v>16</v>
      </c>
      <c r="R10">
        <f t="shared" si="15"/>
        <v>17</v>
      </c>
      <c r="S10">
        <f t="shared" si="8"/>
        <v>3</v>
      </c>
      <c r="T10">
        <f t="shared" si="9"/>
        <v>4</v>
      </c>
      <c r="U10">
        <f t="shared" si="16"/>
        <v>118</v>
      </c>
      <c r="W10">
        <v>0</v>
      </c>
      <c r="X10" s="17">
        <f t="shared" si="17"/>
        <v>0.16101694915254236</v>
      </c>
      <c r="Y10" s="17">
        <f t="shared" si="10"/>
        <v>0.2288135593220339</v>
      </c>
      <c r="Z10" s="17">
        <f t="shared" si="11"/>
        <v>0.61016949152542377</v>
      </c>
      <c r="AA10" s="18">
        <f t="shared" si="18"/>
        <v>1</v>
      </c>
      <c r="AB10" t="s">
        <v>331</v>
      </c>
    </row>
    <row r="11" spans="2:28" x14ac:dyDescent="0.3">
      <c r="B11">
        <v>10</v>
      </c>
      <c r="C11">
        <v>38</v>
      </c>
      <c r="D11">
        <v>32</v>
      </c>
      <c r="E11">
        <v>42</v>
      </c>
      <c r="F11">
        <v>83</v>
      </c>
      <c r="G11">
        <f t="shared" si="12"/>
        <v>157</v>
      </c>
      <c r="I11">
        <f t="shared" si="2"/>
        <v>10</v>
      </c>
      <c r="J11">
        <f t="shared" si="3"/>
        <v>15</v>
      </c>
      <c r="K11">
        <f t="shared" si="4"/>
        <v>13</v>
      </c>
      <c r="L11">
        <f t="shared" si="5"/>
        <v>11</v>
      </c>
      <c r="M11">
        <f t="shared" si="13"/>
        <v>157</v>
      </c>
      <c r="O11">
        <f t="shared" si="14"/>
        <v>15</v>
      </c>
      <c r="P11">
        <f t="shared" si="6"/>
        <v>13</v>
      </c>
      <c r="Q11">
        <f t="shared" si="7"/>
        <v>11</v>
      </c>
      <c r="R11">
        <f t="shared" si="15"/>
        <v>5</v>
      </c>
      <c r="S11">
        <f t="shared" si="8"/>
        <v>7</v>
      </c>
      <c r="T11">
        <f t="shared" si="9"/>
        <v>9</v>
      </c>
      <c r="U11">
        <f t="shared" si="16"/>
        <v>157</v>
      </c>
      <c r="W11">
        <v>0</v>
      </c>
      <c r="X11" s="17">
        <f t="shared" si="17"/>
        <v>0.20382165605095542</v>
      </c>
      <c r="Y11" s="17">
        <f t="shared" si="10"/>
        <v>0.26751592356687898</v>
      </c>
      <c r="Z11" s="17">
        <f t="shared" si="11"/>
        <v>0.5286624203821656</v>
      </c>
      <c r="AA11" s="18">
        <f t="shared" si="18"/>
        <v>1</v>
      </c>
      <c r="AB11" t="s">
        <v>331</v>
      </c>
    </row>
    <row r="12" spans="2:28" x14ac:dyDescent="0.3">
      <c r="B12">
        <v>11</v>
      </c>
      <c r="C12">
        <v>55</v>
      </c>
      <c r="D12">
        <v>27</v>
      </c>
      <c r="E12">
        <v>87</v>
      </c>
      <c r="F12">
        <v>11</v>
      </c>
      <c r="G12">
        <f t="shared" si="12"/>
        <v>125</v>
      </c>
      <c r="I12">
        <f t="shared" si="2"/>
        <v>9</v>
      </c>
      <c r="J12">
        <f t="shared" si="3"/>
        <v>10</v>
      </c>
      <c r="K12">
        <f t="shared" si="4"/>
        <v>15</v>
      </c>
      <c r="L12">
        <f t="shared" si="5"/>
        <v>3</v>
      </c>
      <c r="M12">
        <f t="shared" si="13"/>
        <v>125</v>
      </c>
      <c r="O12">
        <f t="shared" si="14"/>
        <v>10</v>
      </c>
      <c r="P12">
        <f t="shared" si="6"/>
        <v>15</v>
      </c>
      <c r="Q12">
        <f t="shared" si="7"/>
        <v>3</v>
      </c>
      <c r="R12">
        <f t="shared" si="15"/>
        <v>10</v>
      </c>
      <c r="S12">
        <f t="shared" si="8"/>
        <v>5</v>
      </c>
      <c r="T12">
        <f t="shared" si="9"/>
        <v>17</v>
      </c>
      <c r="U12">
        <f t="shared" si="16"/>
        <v>125</v>
      </c>
      <c r="W12">
        <v>0</v>
      </c>
      <c r="X12" s="17">
        <f t="shared" si="17"/>
        <v>0.216</v>
      </c>
      <c r="Y12" s="17">
        <f t="shared" si="10"/>
        <v>0.69599999999999995</v>
      </c>
      <c r="Z12" s="17">
        <f t="shared" si="11"/>
        <v>8.7999999999999995E-2</v>
      </c>
      <c r="AA12" s="18">
        <f t="shared" si="18"/>
        <v>0.99999999999999989</v>
      </c>
      <c r="AB12" t="s">
        <v>331</v>
      </c>
    </row>
    <row r="13" spans="2:28" x14ac:dyDescent="0.3">
      <c r="B13">
        <v>12</v>
      </c>
      <c r="C13">
        <v>74</v>
      </c>
      <c r="D13">
        <v>19</v>
      </c>
      <c r="E13">
        <v>94</v>
      </c>
      <c r="F13">
        <v>76</v>
      </c>
      <c r="G13">
        <f t="shared" si="12"/>
        <v>189</v>
      </c>
      <c r="I13">
        <f t="shared" si="2"/>
        <v>8</v>
      </c>
      <c r="J13">
        <f t="shared" si="3"/>
        <v>8</v>
      </c>
      <c r="K13">
        <f t="shared" si="4"/>
        <v>17</v>
      </c>
      <c r="L13">
        <f t="shared" si="5"/>
        <v>2</v>
      </c>
      <c r="M13">
        <f t="shared" si="13"/>
        <v>189</v>
      </c>
      <c r="O13">
        <f t="shared" si="14"/>
        <v>8</v>
      </c>
      <c r="P13">
        <f t="shared" si="6"/>
        <v>17</v>
      </c>
      <c r="Q13">
        <f t="shared" si="7"/>
        <v>2</v>
      </c>
      <c r="R13">
        <f t="shared" si="15"/>
        <v>12</v>
      </c>
      <c r="S13">
        <f t="shared" si="8"/>
        <v>3</v>
      </c>
      <c r="T13">
        <f t="shared" si="9"/>
        <v>18</v>
      </c>
      <c r="U13">
        <f t="shared" si="16"/>
        <v>189</v>
      </c>
      <c r="W13">
        <v>0</v>
      </c>
      <c r="X13" s="17">
        <f t="shared" si="17"/>
        <v>0.10052910052910052</v>
      </c>
      <c r="Y13" s="17">
        <f t="shared" si="10"/>
        <v>0.49735449735449733</v>
      </c>
      <c r="Z13" s="17">
        <f t="shared" si="11"/>
        <v>0.40211640211640209</v>
      </c>
      <c r="AA13" s="18">
        <f t="shared" si="18"/>
        <v>1</v>
      </c>
      <c r="AB13" t="s">
        <v>331</v>
      </c>
    </row>
    <row r="14" spans="2:28" x14ac:dyDescent="0.3">
      <c r="B14">
        <v>13</v>
      </c>
      <c r="C14">
        <v>58</v>
      </c>
      <c r="D14">
        <v>28</v>
      </c>
      <c r="E14">
        <v>36</v>
      </c>
      <c r="F14">
        <v>58</v>
      </c>
      <c r="G14">
        <f t="shared" si="12"/>
        <v>122</v>
      </c>
      <c r="I14">
        <f t="shared" si="2"/>
        <v>7</v>
      </c>
      <c r="J14">
        <f t="shared" si="3"/>
        <v>9</v>
      </c>
      <c r="K14">
        <f t="shared" si="4"/>
        <v>14</v>
      </c>
      <c r="L14">
        <f t="shared" si="5"/>
        <v>12</v>
      </c>
      <c r="M14">
        <f t="shared" si="13"/>
        <v>122</v>
      </c>
      <c r="O14">
        <f t="shared" si="14"/>
        <v>9</v>
      </c>
      <c r="P14">
        <f t="shared" si="6"/>
        <v>14</v>
      </c>
      <c r="Q14">
        <f t="shared" si="7"/>
        <v>12</v>
      </c>
      <c r="R14">
        <f t="shared" si="15"/>
        <v>11</v>
      </c>
      <c r="S14">
        <f t="shared" si="8"/>
        <v>6</v>
      </c>
      <c r="T14">
        <f t="shared" si="9"/>
        <v>8</v>
      </c>
      <c r="U14">
        <f t="shared" si="16"/>
        <v>122</v>
      </c>
      <c r="W14">
        <v>0</v>
      </c>
      <c r="X14" s="17">
        <f t="shared" si="17"/>
        <v>0.22950819672131148</v>
      </c>
      <c r="Y14" s="17">
        <f t="shared" si="10"/>
        <v>0.29508196721311475</v>
      </c>
      <c r="Z14" s="17">
        <f t="shared" si="11"/>
        <v>0.47540983606557374</v>
      </c>
      <c r="AA14" s="18">
        <f t="shared" si="18"/>
        <v>1</v>
      </c>
      <c r="AB14" t="s">
        <v>331</v>
      </c>
    </row>
    <row r="15" spans="2:28" x14ac:dyDescent="0.3">
      <c r="B15">
        <v>14</v>
      </c>
      <c r="C15">
        <v>43</v>
      </c>
      <c r="D15">
        <v>98</v>
      </c>
      <c r="E15">
        <v>28</v>
      </c>
      <c r="F15">
        <v>51</v>
      </c>
      <c r="G15">
        <f t="shared" si="12"/>
        <v>177</v>
      </c>
      <c r="I15">
        <f t="shared" si="2"/>
        <v>6</v>
      </c>
      <c r="J15">
        <f t="shared" si="3"/>
        <v>12</v>
      </c>
      <c r="K15">
        <f t="shared" si="4"/>
        <v>1</v>
      </c>
      <c r="L15">
        <f t="shared" si="5"/>
        <v>14</v>
      </c>
      <c r="M15">
        <f t="shared" si="13"/>
        <v>177</v>
      </c>
      <c r="O15">
        <f t="shared" si="14"/>
        <v>12</v>
      </c>
      <c r="P15">
        <f t="shared" si="6"/>
        <v>1</v>
      </c>
      <c r="Q15">
        <f t="shared" si="7"/>
        <v>14</v>
      </c>
      <c r="R15">
        <f t="shared" si="15"/>
        <v>8</v>
      </c>
      <c r="S15">
        <f t="shared" si="8"/>
        <v>19</v>
      </c>
      <c r="T15">
        <f t="shared" si="9"/>
        <v>6</v>
      </c>
      <c r="U15">
        <f t="shared" si="16"/>
        <v>177</v>
      </c>
      <c r="W15">
        <v>0</v>
      </c>
      <c r="X15" s="17">
        <f t="shared" si="17"/>
        <v>0.5536723163841808</v>
      </c>
      <c r="Y15" s="17">
        <f t="shared" si="10"/>
        <v>0.15819209039548024</v>
      </c>
      <c r="Z15" s="17">
        <f t="shared" si="11"/>
        <v>0.28813559322033899</v>
      </c>
      <c r="AA15" s="18">
        <f t="shared" si="18"/>
        <v>1</v>
      </c>
      <c r="AB15" t="s">
        <v>331</v>
      </c>
    </row>
    <row r="16" spans="2:28" x14ac:dyDescent="0.3">
      <c r="B16">
        <v>15</v>
      </c>
      <c r="C16">
        <v>11</v>
      </c>
      <c r="D16">
        <v>48</v>
      </c>
      <c r="E16">
        <v>16</v>
      </c>
      <c r="F16">
        <v>26</v>
      </c>
      <c r="G16">
        <f t="shared" si="12"/>
        <v>90</v>
      </c>
      <c r="I16">
        <f t="shared" si="2"/>
        <v>5</v>
      </c>
      <c r="J16">
        <f t="shared" si="3"/>
        <v>19</v>
      </c>
      <c r="K16">
        <f t="shared" si="4"/>
        <v>9</v>
      </c>
      <c r="L16">
        <f t="shared" si="5"/>
        <v>19</v>
      </c>
      <c r="M16">
        <f t="shared" si="13"/>
        <v>90</v>
      </c>
      <c r="O16">
        <f t="shared" si="14"/>
        <v>19</v>
      </c>
      <c r="P16">
        <f t="shared" si="6"/>
        <v>9</v>
      </c>
      <c r="Q16">
        <f t="shared" si="7"/>
        <v>19</v>
      </c>
      <c r="R16">
        <f t="shared" si="15"/>
        <v>1</v>
      </c>
      <c r="S16">
        <f t="shared" si="8"/>
        <v>11</v>
      </c>
      <c r="T16">
        <f t="shared" si="9"/>
        <v>1</v>
      </c>
      <c r="U16">
        <f t="shared" si="16"/>
        <v>90</v>
      </c>
      <c r="W16">
        <v>0</v>
      </c>
      <c r="X16" s="17">
        <f t="shared" si="17"/>
        <v>0.53333333333333333</v>
      </c>
      <c r="Y16" s="17">
        <f t="shared" si="10"/>
        <v>0.17777777777777778</v>
      </c>
      <c r="Z16" s="17">
        <f t="shared" si="11"/>
        <v>0.28888888888888886</v>
      </c>
      <c r="AA16" s="18">
        <f t="shared" si="18"/>
        <v>1</v>
      </c>
      <c r="AB16" t="s">
        <v>331</v>
      </c>
    </row>
    <row r="17" spans="1:28" x14ac:dyDescent="0.3">
      <c r="B17">
        <v>16</v>
      </c>
      <c r="C17">
        <v>41</v>
      </c>
      <c r="D17">
        <v>48</v>
      </c>
      <c r="E17">
        <v>25</v>
      </c>
      <c r="F17">
        <v>31</v>
      </c>
      <c r="G17">
        <f t="shared" si="12"/>
        <v>104</v>
      </c>
      <c r="I17">
        <f t="shared" si="2"/>
        <v>4</v>
      </c>
      <c r="J17">
        <f t="shared" si="3"/>
        <v>13</v>
      </c>
      <c r="K17">
        <f t="shared" si="4"/>
        <v>9</v>
      </c>
      <c r="L17">
        <f t="shared" si="5"/>
        <v>17</v>
      </c>
      <c r="M17">
        <f t="shared" si="13"/>
        <v>104</v>
      </c>
      <c r="O17">
        <f t="shared" si="14"/>
        <v>13</v>
      </c>
      <c r="P17">
        <f t="shared" si="6"/>
        <v>9</v>
      </c>
      <c r="Q17">
        <f t="shared" si="7"/>
        <v>17</v>
      </c>
      <c r="R17">
        <f t="shared" si="15"/>
        <v>7</v>
      </c>
      <c r="S17">
        <f t="shared" si="8"/>
        <v>11</v>
      </c>
      <c r="T17">
        <f t="shared" si="9"/>
        <v>3</v>
      </c>
      <c r="U17">
        <f t="shared" si="16"/>
        <v>104</v>
      </c>
      <c r="W17">
        <v>0</v>
      </c>
      <c r="X17" s="17">
        <f t="shared" si="17"/>
        <v>0.46153846153846156</v>
      </c>
      <c r="Y17" s="17">
        <f t="shared" si="10"/>
        <v>0.24038461538461539</v>
      </c>
      <c r="Z17" s="17">
        <f t="shared" si="11"/>
        <v>0.29807692307692307</v>
      </c>
      <c r="AA17" s="18">
        <f t="shared" si="18"/>
        <v>1</v>
      </c>
      <c r="AB17" t="s">
        <v>331</v>
      </c>
    </row>
    <row r="18" spans="1:28" x14ac:dyDescent="0.3">
      <c r="B18">
        <v>17</v>
      </c>
      <c r="C18">
        <v>84</v>
      </c>
      <c r="D18">
        <v>59</v>
      </c>
      <c r="E18">
        <v>21</v>
      </c>
      <c r="F18">
        <v>12</v>
      </c>
      <c r="G18">
        <f t="shared" si="12"/>
        <v>92</v>
      </c>
      <c r="I18">
        <f t="shared" si="2"/>
        <v>3</v>
      </c>
      <c r="J18">
        <f t="shared" si="3"/>
        <v>5</v>
      </c>
      <c r="K18">
        <f t="shared" si="4"/>
        <v>7</v>
      </c>
      <c r="L18">
        <f t="shared" si="5"/>
        <v>18</v>
      </c>
      <c r="M18">
        <f t="shared" si="13"/>
        <v>92</v>
      </c>
      <c r="O18">
        <f t="shared" si="14"/>
        <v>5</v>
      </c>
      <c r="P18">
        <f t="shared" si="6"/>
        <v>7</v>
      </c>
      <c r="Q18">
        <f t="shared" si="7"/>
        <v>18</v>
      </c>
      <c r="R18">
        <f t="shared" si="15"/>
        <v>15</v>
      </c>
      <c r="S18">
        <f t="shared" si="8"/>
        <v>13</v>
      </c>
      <c r="T18">
        <f t="shared" si="9"/>
        <v>2</v>
      </c>
      <c r="U18">
        <f t="shared" si="16"/>
        <v>92</v>
      </c>
      <c r="W18">
        <v>0</v>
      </c>
      <c r="X18" s="17">
        <f t="shared" si="17"/>
        <v>0.64130434782608692</v>
      </c>
      <c r="Y18" s="17">
        <f t="shared" si="10"/>
        <v>0.22826086956521738</v>
      </c>
      <c r="Z18" s="17">
        <f t="shared" si="11"/>
        <v>0.13043478260869565</v>
      </c>
      <c r="AA18" s="18">
        <f t="shared" si="18"/>
        <v>1</v>
      </c>
      <c r="AB18" t="s">
        <v>331</v>
      </c>
    </row>
    <row r="19" spans="1:28" x14ac:dyDescent="0.3">
      <c r="B19">
        <v>18</v>
      </c>
      <c r="C19">
        <v>78</v>
      </c>
      <c r="D19">
        <v>71</v>
      </c>
      <c r="E19">
        <v>43</v>
      </c>
      <c r="F19">
        <v>84</v>
      </c>
      <c r="G19">
        <f t="shared" si="12"/>
        <v>198</v>
      </c>
      <c r="I19">
        <f t="shared" si="2"/>
        <v>2</v>
      </c>
      <c r="J19">
        <f t="shared" si="3"/>
        <v>7</v>
      </c>
      <c r="K19">
        <f t="shared" si="4"/>
        <v>6</v>
      </c>
      <c r="L19">
        <f t="shared" si="5"/>
        <v>10</v>
      </c>
      <c r="M19">
        <f t="shared" si="13"/>
        <v>198</v>
      </c>
      <c r="O19">
        <f t="shared" si="14"/>
        <v>7</v>
      </c>
      <c r="P19">
        <f t="shared" si="6"/>
        <v>6</v>
      </c>
      <c r="Q19">
        <f t="shared" si="7"/>
        <v>10</v>
      </c>
      <c r="R19">
        <f t="shared" si="15"/>
        <v>13</v>
      </c>
      <c r="S19">
        <f t="shared" si="8"/>
        <v>14</v>
      </c>
      <c r="T19">
        <f t="shared" si="9"/>
        <v>10</v>
      </c>
      <c r="U19">
        <f t="shared" si="16"/>
        <v>198</v>
      </c>
      <c r="W19">
        <v>0</v>
      </c>
      <c r="X19" s="17">
        <f t="shared" si="17"/>
        <v>0.35858585858585856</v>
      </c>
      <c r="Y19" s="17">
        <f t="shared" si="10"/>
        <v>0.21717171717171718</v>
      </c>
      <c r="Z19" s="17">
        <f t="shared" si="11"/>
        <v>0.42424242424242425</v>
      </c>
      <c r="AA19" s="18">
        <f t="shared" si="18"/>
        <v>1</v>
      </c>
      <c r="AB19" t="s">
        <v>331</v>
      </c>
    </row>
    <row r="20" spans="1:28" x14ac:dyDescent="0.3">
      <c r="B20">
        <v>19</v>
      </c>
      <c r="C20">
        <v>52</v>
      </c>
      <c r="D20">
        <v>93</v>
      </c>
      <c r="E20">
        <v>35</v>
      </c>
      <c r="F20">
        <v>69</v>
      </c>
      <c r="G20">
        <f t="shared" si="12"/>
        <v>197</v>
      </c>
      <c r="I20">
        <f t="shared" si="2"/>
        <v>1</v>
      </c>
      <c r="J20">
        <f t="shared" si="3"/>
        <v>11</v>
      </c>
      <c r="K20">
        <f t="shared" si="4"/>
        <v>2</v>
      </c>
      <c r="L20">
        <f t="shared" si="5"/>
        <v>13</v>
      </c>
      <c r="M20">
        <f t="shared" si="13"/>
        <v>197</v>
      </c>
      <c r="O20">
        <f t="shared" si="14"/>
        <v>11</v>
      </c>
      <c r="P20">
        <f t="shared" si="6"/>
        <v>2</v>
      </c>
      <c r="Q20">
        <f t="shared" si="7"/>
        <v>13</v>
      </c>
      <c r="R20">
        <f t="shared" si="15"/>
        <v>9</v>
      </c>
      <c r="S20">
        <f t="shared" si="8"/>
        <v>18</v>
      </c>
      <c r="T20">
        <f t="shared" si="9"/>
        <v>7</v>
      </c>
      <c r="U20">
        <f t="shared" si="16"/>
        <v>197</v>
      </c>
      <c r="W20">
        <v>0</v>
      </c>
      <c r="X20" s="17">
        <f t="shared" si="17"/>
        <v>0.4720812182741117</v>
      </c>
      <c r="Y20" s="17">
        <f t="shared" si="10"/>
        <v>0.17766497461928935</v>
      </c>
      <c r="Z20" s="17">
        <f t="shared" si="11"/>
        <v>0.35025380710659898</v>
      </c>
      <c r="AA20" s="18">
        <f t="shared" si="18"/>
        <v>1</v>
      </c>
      <c r="AB20" t="s">
        <v>331</v>
      </c>
    </row>
    <row r="22" spans="1:28" x14ac:dyDescent="0.3">
      <c r="C22">
        <f>SUM(C2:C20)</f>
        <v>1094</v>
      </c>
      <c r="D22">
        <f t="shared" ref="D22:G22" si="19">SUM(D2:D20)</f>
        <v>981</v>
      </c>
      <c r="E22">
        <f t="shared" si="19"/>
        <v>922</v>
      </c>
      <c r="F22">
        <f t="shared" si="19"/>
        <v>1094</v>
      </c>
      <c r="G22">
        <f t="shared" si="19"/>
        <v>2997</v>
      </c>
      <c r="H22" t="s">
        <v>237</v>
      </c>
      <c r="I22" t="s">
        <v>237</v>
      </c>
      <c r="W22" t="s">
        <v>333</v>
      </c>
      <c r="X22" s="21">
        <f>AVERAGE(X2:X20)</f>
        <v>0.33422243726696549</v>
      </c>
      <c r="Y22" s="21">
        <f t="shared" ref="Y22:Z22" si="20">AVERAGE(Y2:Y20)</f>
        <v>0.3071063046056775</v>
      </c>
      <c r="Z22" s="21">
        <f t="shared" si="20"/>
        <v>0.35867125812735701</v>
      </c>
      <c r="AA22" s="20">
        <f t="shared" si="18"/>
        <v>1</v>
      </c>
      <c r="AB22" t="s">
        <v>332</v>
      </c>
    </row>
    <row r="23" spans="1:28" x14ac:dyDescent="0.3">
      <c r="A23" t="s">
        <v>334</v>
      </c>
      <c r="B23" t="s">
        <v>332</v>
      </c>
      <c r="C23" s="17">
        <f>C22/$G$22</f>
        <v>0.36503169836503169</v>
      </c>
      <c r="D23" s="23">
        <f>D22/$G$22</f>
        <v>0.32732732732732733</v>
      </c>
      <c r="E23" s="23">
        <f t="shared" ref="E23:G23" si="21">E22/$G$22</f>
        <v>0.30764097430764098</v>
      </c>
      <c r="F23" s="23">
        <f t="shared" si="21"/>
        <v>0.36503169836503169</v>
      </c>
      <c r="G23" s="17">
        <f t="shared" si="21"/>
        <v>1</v>
      </c>
      <c r="H23" s="17">
        <f>CORREL($D$23:$F$23,D23:F23)</f>
        <v>0.99999999999999978</v>
      </c>
    </row>
    <row r="24" spans="1:28" x14ac:dyDescent="0.3">
      <c r="A24" t="s">
        <v>237</v>
      </c>
    </row>
    <row r="25" spans="1:28" x14ac:dyDescent="0.3">
      <c r="A25" s="12">
        <f>'x1&amp;2&amp;3'!F69</f>
        <v>0.98880943791413067</v>
      </c>
      <c r="B25" t="s">
        <v>232</v>
      </c>
      <c r="D25" s="18">
        <f>'x1&amp;2&amp;3'!B90</f>
        <v>0.17600347002102032</v>
      </c>
      <c r="E25" s="18">
        <f>'x1&amp;2&amp;3'!C90</f>
        <v>0.33398952320576564</v>
      </c>
      <c r="F25" s="18">
        <f>'x1&amp;2&amp;3'!D90</f>
        <v>0.49000700677321402</v>
      </c>
      <c r="G25" s="18">
        <f>'x1&amp;2&amp;3'!E90</f>
        <v>0.99999999999999956</v>
      </c>
      <c r="H25" s="17">
        <f t="shared" ref="H25:H34" si="22">CORREL($D$23:$F$23,D25:F25)</f>
        <v>0.64367713077093991</v>
      </c>
      <c r="N25" s="24" t="s">
        <v>336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8" x14ac:dyDescent="0.3">
      <c r="A26" s="12">
        <f>'x1&amp;2&amp;3'!S69</f>
        <v>0.9785550336032619</v>
      </c>
      <c r="B26" t="s">
        <v>233</v>
      </c>
      <c r="D26" s="18">
        <f>'x1&amp;2&amp;3'!O90</f>
        <v>0.13079309999666344</v>
      </c>
      <c r="E26" s="18">
        <f>'x1&amp;2&amp;3'!P90</f>
        <v>0.35427579993994202</v>
      </c>
      <c r="F26" s="18">
        <f>'x1&amp;2&amp;3'!Q90</f>
        <v>0.51489773447666065</v>
      </c>
      <c r="G26" s="18">
        <f>'x1&amp;2&amp;3'!R90</f>
        <v>0.99996663441326583</v>
      </c>
      <c r="H26" s="17">
        <f t="shared" si="22"/>
        <v>0.57180655454130058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8" x14ac:dyDescent="0.3">
      <c r="A27" s="12">
        <f>'x1&amp;2&amp;3'!AF69</f>
        <v>1.0000000000000002</v>
      </c>
      <c r="B27" t="s">
        <v>234</v>
      </c>
      <c r="D27" s="18">
        <f>'x1&amp;2&amp;3'!AB90</f>
        <v>0.30262587167595345</v>
      </c>
      <c r="E27" s="18">
        <f>'x1&amp;2&amp;3'!AC90</f>
        <v>0.37736478595976114</v>
      </c>
      <c r="F27" s="18">
        <f>'x1&amp;2&amp;3'!AD90</f>
        <v>0.31997597677755163</v>
      </c>
      <c r="G27" s="18">
        <f>'x1&amp;2&amp;3'!AE90</f>
        <v>0.99996663441326616</v>
      </c>
      <c r="H27" s="17">
        <f t="shared" si="22"/>
        <v>-0.60059631558987869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8" x14ac:dyDescent="0.3">
      <c r="A28" s="12">
        <f>'x1&amp;2&amp;3'!AV69</f>
        <v>1.0000000000000002</v>
      </c>
      <c r="B28" t="s">
        <v>235</v>
      </c>
      <c r="D28" s="18">
        <f>'x1&amp;2&amp;3'!AR92</f>
        <v>0.40005338493877418</v>
      </c>
      <c r="E28" s="18">
        <f>'x1&amp;2&amp;3'!AS92</f>
        <v>0.31230189182876783</v>
      </c>
      <c r="F28" s="18">
        <f>'x1&amp;2&amp;3'!AT92</f>
        <v>0.28761135764572421</v>
      </c>
      <c r="G28" s="18">
        <f>'x1&amp;2&amp;3'!AU92</f>
        <v>0.99996663441326628</v>
      </c>
      <c r="H28" s="17">
        <f t="shared" si="22"/>
        <v>-0.37997622872698777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8" x14ac:dyDescent="0.3">
      <c r="A29" s="12">
        <f>x_all!G69</f>
        <v>0.99207833784279176</v>
      </c>
      <c r="B29" t="s">
        <v>236</v>
      </c>
      <c r="C29" s="18">
        <f>x_all!B90</f>
        <v>1.9186492709132769E-2</v>
      </c>
      <c r="D29" s="18">
        <f>x_all!C90</f>
        <v>0.12102505922786877</v>
      </c>
      <c r="E29" s="18">
        <f>x_all!D90</f>
        <v>0.37889152123861325</v>
      </c>
      <c r="F29" s="18">
        <f>x_all!E90</f>
        <v>0.48079682338416357</v>
      </c>
      <c r="G29" s="18">
        <f>x_all!F90</f>
        <v>0.99999999999999989</v>
      </c>
      <c r="H29" s="17">
        <f t="shared" si="22"/>
        <v>0.44185857079503216</v>
      </c>
      <c r="I29" s="17">
        <f>CORREL(C29:F29,C$23:F$23)</f>
        <v>-0.13694166412838266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8" x14ac:dyDescent="0.3">
      <c r="A30" s="12">
        <f>x_all!U69</f>
        <v>0.97432418293298273</v>
      </c>
      <c r="B30" t="s">
        <v>307</v>
      </c>
      <c r="C30" s="18">
        <f>x_all!P90</f>
        <v>6.8704327805398896E-2</v>
      </c>
      <c r="D30" s="18">
        <f>x_all!Q90</f>
        <v>9.9569555207047286E-2</v>
      </c>
      <c r="E30" s="18">
        <f>x_all!R90</f>
        <v>0.33030798491774838</v>
      </c>
      <c r="F30" s="18">
        <f>x_all!S90</f>
        <v>0.50125129300276949</v>
      </c>
      <c r="G30" s="18">
        <f>x_all!T90</f>
        <v>0.99993326437318564</v>
      </c>
      <c r="H30" s="17">
        <f t="shared" si="22"/>
        <v>0.57873624860348905</v>
      </c>
      <c r="I30" s="17">
        <f>CORREL(C30:F30,C$23:F$23)</f>
        <v>6.0439508270961055E-2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8" x14ac:dyDescent="0.3">
      <c r="A31" s="12">
        <f>x_all!AI69</f>
        <v>1.0000000000000002</v>
      </c>
      <c r="B31" t="s">
        <v>309</v>
      </c>
      <c r="C31" s="18">
        <f>x_all!AD90</f>
        <v>0.35970502852948044</v>
      </c>
      <c r="D31" s="18">
        <f>x_all!AE90</f>
        <v>0.16650538890186525</v>
      </c>
      <c r="E31" s="18">
        <f>x_all!AF90</f>
        <v>0.24558710667689945</v>
      </c>
      <c r="F31" s="18">
        <f>x_all!AG90</f>
        <v>0.22823584370516201</v>
      </c>
      <c r="G31" s="18">
        <f>x_all!AH90</f>
        <v>1.0000333678134072</v>
      </c>
      <c r="H31" s="17">
        <f t="shared" si="22"/>
        <v>-3.0954022605981648E-2</v>
      </c>
      <c r="I31" s="17">
        <f>CORREL(C31:F31,C$23:F$23)</f>
        <v>0.49176296116102935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8" x14ac:dyDescent="0.3">
      <c r="A32" s="12">
        <f>x_all!BE69</f>
        <v>0.99997036137584494</v>
      </c>
      <c r="B32" t="s">
        <v>310</v>
      </c>
      <c r="C32" s="18">
        <f>x_all!AZ92</f>
        <v>0.65834695852380787</v>
      </c>
      <c r="D32" s="18">
        <f>x_all!BA92</f>
        <v>7.0739764423237345E-2</v>
      </c>
      <c r="E32" s="18">
        <f>x_all!BB92</f>
        <v>0.10844539357335914</v>
      </c>
      <c r="F32" s="18">
        <f>x_all!BC92</f>
        <v>0.16316860756114651</v>
      </c>
      <c r="G32" s="18">
        <f>x_all!BD92</f>
        <v>1.0007007240815509</v>
      </c>
      <c r="H32" s="17">
        <f t="shared" si="22"/>
        <v>0.72346923835993093</v>
      </c>
      <c r="I32" s="17">
        <f>CORREL(C32:F32,C$23:F$23)</f>
        <v>0.63196184962213131</v>
      </c>
    </row>
    <row r="33" spans="1:8" x14ac:dyDescent="0.3">
      <c r="A33" s="12"/>
    </row>
    <row r="34" spans="1:8" x14ac:dyDescent="0.3">
      <c r="A34" s="12" t="s">
        <v>335</v>
      </c>
      <c r="B34" t="str">
        <f>B30</f>
        <v>y0_0123</v>
      </c>
      <c r="D34" s="17">
        <f>D29/SUM($D29:$F29)</f>
        <v>0.12340512401755638</v>
      </c>
      <c r="E34" s="17">
        <f t="shared" ref="E34:F34" si="23">E29/SUM($D29:$F29)</f>
        <v>0.38634275798713896</v>
      </c>
      <c r="F34" s="17">
        <f t="shared" si="23"/>
        <v>0.49025211799530471</v>
      </c>
      <c r="G34" s="18">
        <f>SUM(D34:F34)</f>
        <v>1</v>
      </c>
      <c r="H34" s="17">
        <f t="shared" si="22"/>
        <v>0.44185857079503232</v>
      </c>
    </row>
    <row r="35" spans="1:8" x14ac:dyDescent="0.3">
      <c r="A35" s="12" t="s">
        <v>335</v>
      </c>
      <c r="B35" t="str">
        <f t="shared" ref="B35:B36" si="24">B31</f>
        <v>mcm_0123</v>
      </c>
      <c r="D35" s="17">
        <f t="shared" ref="D35:F35" si="25">D30/SUM($D30:$F30)</f>
        <v>0.1069342411754166</v>
      </c>
      <c r="E35" s="17">
        <f t="shared" si="25"/>
        <v>0.35473929403332743</v>
      </c>
      <c r="F35" s="17">
        <f t="shared" si="25"/>
        <v>0.53832646479125601</v>
      </c>
      <c r="G35" s="18">
        <f t="shared" ref="G35:G36" si="26">SUM(D35:F35)</f>
        <v>1</v>
      </c>
      <c r="H35" s="17">
        <f t="shared" ref="H35:H36" si="27">CORREL($D$23:$F$23,D35:F35)</f>
        <v>0.57873624860348893</v>
      </c>
    </row>
    <row r="36" spans="1:8" x14ac:dyDescent="0.3">
      <c r="A36" s="12" t="s">
        <v>335</v>
      </c>
      <c r="B36" t="str">
        <f t="shared" si="24"/>
        <v>doubled_0123</v>
      </c>
      <c r="D36" s="17">
        <f t="shared" ref="D36:F36" si="28">D31/SUM($D31:$F31)</f>
        <v>0.26003126628452317</v>
      </c>
      <c r="E36" s="17">
        <f t="shared" si="28"/>
        <v>0.38353309015112036</v>
      </c>
      <c r="F36" s="17">
        <f t="shared" si="28"/>
        <v>0.35643564356435642</v>
      </c>
      <c r="G36" s="18">
        <f t="shared" si="26"/>
        <v>0.99999999999999989</v>
      </c>
      <c r="H36" s="17">
        <f t="shared" si="27"/>
        <v>-3.0954022605981815E-2</v>
      </c>
    </row>
  </sheetData>
  <mergeCells count="1">
    <mergeCell ref="N25:Z31"/>
  </mergeCells>
  <phoneticPr fontId="1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3C6D-629F-428C-921F-3395D1CD0251}">
  <dimension ref="A1:BQ103"/>
  <sheetViews>
    <sheetView zoomScale="10" zoomScaleNormal="10" workbookViewId="0">
      <selection activeCell="BE90" sqref="BE90"/>
    </sheetView>
  </sheetViews>
  <sheetFormatPr defaultColWidth="11.5546875" defaultRowHeight="14.4" x14ac:dyDescent="0.3"/>
  <sheetData>
    <row r="1" spans="1:58" ht="18" x14ac:dyDescent="0.3">
      <c r="A1" s="2"/>
      <c r="O1" s="2"/>
      <c r="AC1" s="2"/>
      <c r="AU1" s="2"/>
    </row>
    <row r="2" spans="1:58" x14ac:dyDescent="0.3">
      <c r="A2" s="3"/>
      <c r="O2" s="3"/>
      <c r="AC2" s="3"/>
      <c r="AU2" s="3"/>
    </row>
    <row r="5" spans="1:58" ht="18" x14ac:dyDescent="0.3">
      <c r="A5" s="4" t="s">
        <v>7</v>
      </c>
      <c r="B5" s="5">
        <v>1201535</v>
      </c>
      <c r="C5" s="4" t="s">
        <v>8</v>
      </c>
      <c r="D5" s="5">
        <v>19</v>
      </c>
      <c r="E5" s="4" t="s">
        <v>9</v>
      </c>
      <c r="F5" s="5">
        <v>4</v>
      </c>
      <c r="G5" s="4" t="s">
        <v>10</v>
      </c>
      <c r="H5" s="5">
        <v>19</v>
      </c>
      <c r="I5" s="4" t="s">
        <v>11</v>
      </c>
      <c r="J5" s="5">
        <v>0</v>
      </c>
      <c r="K5" s="4" t="s">
        <v>12</v>
      </c>
      <c r="L5" s="5" t="s">
        <v>209</v>
      </c>
      <c r="O5" s="4" t="s">
        <v>7</v>
      </c>
      <c r="P5" s="5">
        <v>5706512</v>
      </c>
      <c r="Q5" s="4" t="s">
        <v>8</v>
      </c>
      <c r="R5" s="5">
        <v>19</v>
      </c>
      <c r="S5" s="4" t="s">
        <v>9</v>
      </c>
      <c r="T5" s="5">
        <v>4</v>
      </c>
      <c r="U5" s="4" t="s">
        <v>10</v>
      </c>
      <c r="V5" s="5">
        <v>19</v>
      </c>
      <c r="W5" s="4" t="s">
        <v>11</v>
      </c>
      <c r="X5" s="5">
        <v>0</v>
      </c>
      <c r="Y5" s="4" t="s">
        <v>12</v>
      </c>
      <c r="Z5" s="5" t="s">
        <v>238</v>
      </c>
      <c r="AC5" s="4" t="s">
        <v>7</v>
      </c>
      <c r="AD5" s="5" t="s">
        <v>153</v>
      </c>
      <c r="AE5" s="4" t="s">
        <v>8</v>
      </c>
      <c r="AF5" s="5">
        <v>19</v>
      </c>
      <c r="AG5" s="4" t="s">
        <v>9</v>
      </c>
      <c r="AH5" s="5">
        <v>4</v>
      </c>
      <c r="AI5" s="4" t="s">
        <v>10</v>
      </c>
      <c r="AJ5" s="5">
        <v>19</v>
      </c>
      <c r="AK5" s="4" t="s">
        <v>11</v>
      </c>
      <c r="AL5" s="5">
        <v>0</v>
      </c>
      <c r="AM5" s="4" t="s">
        <v>12</v>
      </c>
      <c r="AN5" s="5" t="s">
        <v>154</v>
      </c>
      <c r="AU5" s="4" t="s">
        <v>7</v>
      </c>
      <c r="AV5" s="5">
        <v>9918334</v>
      </c>
      <c r="AW5" s="4" t="s">
        <v>8</v>
      </c>
      <c r="AX5" s="5">
        <v>19</v>
      </c>
      <c r="AY5" s="4" t="s">
        <v>9</v>
      </c>
      <c r="AZ5" s="5">
        <v>8</v>
      </c>
      <c r="BA5" s="4" t="s">
        <v>10</v>
      </c>
      <c r="BB5" s="5">
        <v>19</v>
      </c>
      <c r="BC5" s="4" t="s">
        <v>11</v>
      </c>
      <c r="BD5" s="5">
        <v>0</v>
      </c>
      <c r="BE5" s="4" t="s">
        <v>12</v>
      </c>
      <c r="BF5" s="5" t="s">
        <v>313</v>
      </c>
    </row>
    <row r="6" spans="1:58" ht="18.600000000000001" thickBot="1" x14ac:dyDescent="0.35">
      <c r="A6" s="2"/>
      <c r="O6" s="2"/>
      <c r="AC6" s="2"/>
      <c r="AU6" s="2"/>
    </row>
    <row r="7" spans="1:58" ht="15" thickBot="1" x14ac:dyDescent="0.35">
      <c r="A7" s="6" t="s">
        <v>14</v>
      </c>
      <c r="B7" s="6" t="s">
        <v>15</v>
      </c>
      <c r="C7" s="6" t="s">
        <v>16</v>
      </c>
      <c r="D7" s="6" t="s">
        <v>17</v>
      </c>
      <c r="E7" s="6" t="s">
        <v>186</v>
      </c>
      <c r="F7" s="6" t="s">
        <v>210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186</v>
      </c>
      <c r="T7" s="6" t="s">
        <v>210</v>
      </c>
      <c r="AC7" s="6" t="s">
        <v>14</v>
      </c>
      <c r="AD7" s="6" t="s">
        <v>15</v>
      </c>
      <c r="AE7" s="6" t="s">
        <v>16</v>
      </c>
      <c r="AF7" s="6" t="s">
        <v>17</v>
      </c>
      <c r="AG7" s="6" t="s">
        <v>186</v>
      </c>
      <c r="AH7" s="6" t="s">
        <v>210</v>
      </c>
      <c r="AJ7" s="14" t="s">
        <v>311</v>
      </c>
      <c r="AK7" s="14" t="s">
        <v>311</v>
      </c>
      <c r="AL7" s="14" t="s">
        <v>311</v>
      </c>
      <c r="AM7" s="14" t="s">
        <v>311</v>
      </c>
      <c r="AN7" s="14" t="s">
        <v>312</v>
      </c>
      <c r="AO7" s="14" t="s">
        <v>312</v>
      </c>
      <c r="AP7" s="14" t="s">
        <v>312</v>
      </c>
      <c r="AQ7" s="14" t="s">
        <v>312</v>
      </c>
      <c r="AR7" s="14" t="s">
        <v>5</v>
      </c>
      <c r="AU7" s="6" t="s">
        <v>14</v>
      </c>
      <c r="AV7" s="6" t="s">
        <v>15</v>
      </c>
      <c r="AW7" s="6" t="s">
        <v>16</v>
      </c>
      <c r="AX7" s="6" t="s">
        <v>17</v>
      </c>
      <c r="AY7" s="6" t="s">
        <v>186</v>
      </c>
      <c r="AZ7" s="6" t="s">
        <v>187</v>
      </c>
      <c r="BA7" s="6" t="s">
        <v>188</v>
      </c>
      <c r="BB7" s="6" t="s">
        <v>314</v>
      </c>
      <c r="BC7" s="6" t="s">
        <v>315</v>
      </c>
      <c r="BD7" s="6" t="s">
        <v>316</v>
      </c>
    </row>
    <row r="8" spans="1:58" ht="15" thickBot="1" x14ac:dyDescent="0.35">
      <c r="A8" s="6" t="s">
        <v>19</v>
      </c>
      <c r="B8" s="7">
        <v>19</v>
      </c>
      <c r="C8" s="7">
        <v>16</v>
      </c>
      <c r="D8" s="7">
        <v>5</v>
      </c>
      <c r="E8" s="7">
        <v>8</v>
      </c>
      <c r="F8" s="7">
        <v>165</v>
      </c>
      <c r="O8" s="6" t="s">
        <v>19</v>
      </c>
      <c r="P8" s="7">
        <v>19</v>
      </c>
      <c r="Q8" s="7">
        <v>16</v>
      </c>
      <c r="R8" s="7">
        <v>5</v>
      </c>
      <c r="S8" s="7">
        <v>8</v>
      </c>
      <c r="T8" s="7">
        <v>165</v>
      </c>
      <c r="AC8" s="6" t="s">
        <v>19</v>
      </c>
      <c r="AD8" s="7">
        <v>19</v>
      </c>
      <c r="AE8" s="7">
        <v>16</v>
      </c>
      <c r="AF8" s="7">
        <v>5</v>
      </c>
      <c r="AG8" s="7">
        <v>8</v>
      </c>
      <c r="AH8" s="7">
        <v>165</v>
      </c>
      <c r="AJ8">
        <f>AD8</f>
        <v>19</v>
      </c>
      <c r="AK8">
        <f t="shared" ref="AK8:AK26" si="0">AE8</f>
        <v>16</v>
      </c>
      <c r="AL8">
        <f t="shared" ref="AL8:AL26" si="1">AF8</f>
        <v>5</v>
      </c>
      <c r="AM8">
        <f t="shared" ref="AM8:AM26" si="2">AG8</f>
        <v>8</v>
      </c>
      <c r="AN8">
        <f>20-AJ8</f>
        <v>1</v>
      </c>
      <c r="AO8">
        <f t="shared" ref="AO8:AO26" si="3">20-AK8</f>
        <v>4</v>
      </c>
      <c r="AP8">
        <f t="shared" ref="AP8:AP26" si="4">20-AL8</f>
        <v>15</v>
      </c>
      <c r="AQ8">
        <f t="shared" ref="AQ8:AQ26" si="5">20-AM8</f>
        <v>12</v>
      </c>
      <c r="AR8">
        <f>AH8</f>
        <v>165</v>
      </c>
      <c r="AU8" s="6" t="s">
        <v>19</v>
      </c>
      <c r="AV8" s="7">
        <v>19</v>
      </c>
      <c r="AW8" s="7">
        <v>16</v>
      </c>
      <c r="AX8" s="7">
        <v>5</v>
      </c>
      <c r="AY8" s="7">
        <v>8</v>
      </c>
      <c r="AZ8" s="7">
        <v>1</v>
      </c>
      <c r="BA8" s="7">
        <v>4</v>
      </c>
      <c r="BB8" s="7">
        <v>15</v>
      </c>
      <c r="BC8" s="7">
        <v>12</v>
      </c>
      <c r="BD8" s="7">
        <v>165</v>
      </c>
    </row>
    <row r="9" spans="1:58" ht="15" thickBot="1" x14ac:dyDescent="0.35">
      <c r="A9" s="6" t="s">
        <v>20</v>
      </c>
      <c r="B9" s="7">
        <v>18</v>
      </c>
      <c r="C9" s="7">
        <v>3</v>
      </c>
      <c r="D9" s="7">
        <v>16</v>
      </c>
      <c r="E9" s="7">
        <v>5</v>
      </c>
      <c r="F9" s="7">
        <v>151</v>
      </c>
      <c r="O9" s="6" t="s">
        <v>20</v>
      </c>
      <c r="P9" s="7">
        <v>18</v>
      </c>
      <c r="Q9" s="7">
        <v>3</v>
      </c>
      <c r="R9" s="7">
        <v>16</v>
      </c>
      <c r="S9" s="7">
        <v>5</v>
      </c>
      <c r="T9" s="7">
        <v>151</v>
      </c>
      <c r="AC9" s="6" t="s">
        <v>20</v>
      </c>
      <c r="AD9" s="7">
        <v>18</v>
      </c>
      <c r="AE9" s="7">
        <v>3</v>
      </c>
      <c r="AF9" s="7">
        <v>16</v>
      </c>
      <c r="AG9" s="7">
        <v>5</v>
      </c>
      <c r="AH9" s="7">
        <v>151</v>
      </c>
      <c r="AJ9">
        <f t="shared" ref="AJ9:AJ26" si="6">AD9</f>
        <v>18</v>
      </c>
      <c r="AK9">
        <f t="shared" si="0"/>
        <v>3</v>
      </c>
      <c r="AL9">
        <f t="shared" si="1"/>
        <v>16</v>
      </c>
      <c r="AM9">
        <f t="shared" si="2"/>
        <v>5</v>
      </c>
      <c r="AN9">
        <f t="shared" ref="AN9:AN26" si="7">20-AJ9</f>
        <v>2</v>
      </c>
      <c r="AO9">
        <f t="shared" si="3"/>
        <v>17</v>
      </c>
      <c r="AP9">
        <f t="shared" si="4"/>
        <v>4</v>
      </c>
      <c r="AQ9">
        <f t="shared" si="5"/>
        <v>15</v>
      </c>
      <c r="AR9">
        <f t="shared" ref="AR9:AR26" si="8">AH9</f>
        <v>151</v>
      </c>
      <c r="AU9" s="6" t="s">
        <v>20</v>
      </c>
      <c r="AV9" s="7">
        <v>18</v>
      </c>
      <c r="AW9" s="7">
        <v>3</v>
      </c>
      <c r="AX9" s="7">
        <v>16</v>
      </c>
      <c r="AY9" s="7">
        <v>5</v>
      </c>
      <c r="AZ9" s="7">
        <v>2</v>
      </c>
      <c r="BA9" s="7">
        <v>17</v>
      </c>
      <c r="BB9" s="7">
        <v>4</v>
      </c>
      <c r="BC9" s="7">
        <v>15</v>
      </c>
      <c r="BD9" s="7">
        <v>151</v>
      </c>
    </row>
    <row r="10" spans="1:58" ht="15" thickBot="1" x14ac:dyDescent="0.35">
      <c r="A10" s="6" t="s">
        <v>21</v>
      </c>
      <c r="B10" s="7">
        <v>17</v>
      </c>
      <c r="C10" s="7">
        <v>14</v>
      </c>
      <c r="D10" s="7">
        <v>3</v>
      </c>
      <c r="E10" s="7">
        <v>6</v>
      </c>
      <c r="F10" s="7">
        <v>230</v>
      </c>
      <c r="O10" s="6" t="s">
        <v>21</v>
      </c>
      <c r="P10" s="7">
        <v>17</v>
      </c>
      <c r="Q10" s="7">
        <v>14</v>
      </c>
      <c r="R10" s="7">
        <v>3</v>
      </c>
      <c r="S10" s="7">
        <v>6</v>
      </c>
      <c r="T10" s="7">
        <v>230</v>
      </c>
      <c r="AC10" s="6" t="s">
        <v>21</v>
      </c>
      <c r="AD10" s="7">
        <v>17</v>
      </c>
      <c r="AE10" s="7">
        <v>14</v>
      </c>
      <c r="AF10" s="7">
        <v>3</v>
      </c>
      <c r="AG10" s="7">
        <v>6</v>
      </c>
      <c r="AH10" s="7">
        <v>230</v>
      </c>
      <c r="AJ10">
        <f t="shared" si="6"/>
        <v>17</v>
      </c>
      <c r="AK10">
        <f t="shared" si="0"/>
        <v>14</v>
      </c>
      <c r="AL10">
        <f t="shared" si="1"/>
        <v>3</v>
      </c>
      <c r="AM10">
        <f t="shared" si="2"/>
        <v>6</v>
      </c>
      <c r="AN10">
        <f t="shared" si="7"/>
        <v>3</v>
      </c>
      <c r="AO10">
        <f t="shared" si="3"/>
        <v>6</v>
      </c>
      <c r="AP10">
        <f t="shared" si="4"/>
        <v>17</v>
      </c>
      <c r="AQ10">
        <f t="shared" si="5"/>
        <v>14</v>
      </c>
      <c r="AR10">
        <f t="shared" si="8"/>
        <v>230</v>
      </c>
      <c r="AU10" s="6" t="s">
        <v>21</v>
      </c>
      <c r="AV10" s="7">
        <v>17</v>
      </c>
      <c r="AW10" s="7">
        <v>14</v>
      </c>
      <c r="AX10" s="7">
        <v>3</v>
      </c>
      <c r="AY10" s="7">
        <v>6</v>
      </c>
      <c r="AZ10" s="7">
        <v>3</v>
      </c>
      <c r="BA10" s="7">
        <v>6</v>
      </c>
      <c r="BB10" s="7">
        <v>17</v>
      </c>
      <c r="BC10" s="7">
        <v>14</v>
      </c>
      <c r="BD10" s="7">
        <v>230</v>
      </c>
    </row>
    <row r="11" spans="1:58" ht="15" thickBot="1" x14ac:dyDescent="0.35">
      <c r="A11" s="6" t="s">
        <v>22</v>
      </c>
      <c r="B11" s="7">
        <v>16</v>
      </c>
      <c r="C11" s="7">
        <v>17</v>
      </c>
      <c r="D11" s="7">
        <v>8</v>
      </c>
      <c r="E11" s="7">
        <v>1</v>
      </c>
      <c r="F11" s="7">
        <v>219</v>
      </c>
      <c r="O11" s="6" t="s">
        <v>22</v>
      </c>
      <c r="P11" s="7">
        <v>16</v>
      </c>
      <c r="Q11" s="7">
        <v>17</v>
      </c>
      <c r="R11" s="7">
        <v>8</v>
      </c>
      <c r="S11" s="7">
        <v>1</v>
      </c>
      <c r="T11" s="7">
        <v>219</v>
      </c>
      <c r="AC11" s="6" t="s">
        <v>22</v>
      </c>
      <c r="AD11" s="7">
        <v>16</v>
      </c>
      <c r="AE11" s="7">
        <v>17</v>
      </c>
      <c r="AF11" s="7">
        <v>8</v>
      </c>
      <c r="AG11" s="7">
        <v>1</v>
      </c>
      <c r="AH11" s="7">
        <v>219</v>
      </c>
      <c r="AJ11">
        <f t="shared" si="6"/>
        <v>16</v>
      </c>
      <c r="AK11">
        <f t="shared" si="0"/>
        <v>17</v>
      </c>
      <c r="AL11">
        <f t="shared" si="1"/>
        <v>8</v>
      </c>
      <c r="AM11">
        <f t="shared" si="2"/>
        <v>1</v>
      </c>
      <c r="AN11">
        <f t="shared" si="7"/>
        <v>4</v>
      </c>
      <c r="AO11">
        <f t="shared" si="3"/>
        <v>3</v>
      </c>
      <c r="AP11">
        <f t="shared" si="4"/>
        <v>12</v>
      </c>
      <c r="AQ11">
        <f t="shared" si="5"/>
        <v>19</v>
      </c>
      <c r="AR11">
        <f t="shared" si="8"/>
        <v>219</v>
      </c>
      <c r="AU11" s="6" t="s">
        <v>22</v>
      </c>
      <c r="AV11" s="7">
        <v>16</v>
      </c>
      <c r="AW11" s="7">
        <v>17</v>
      </c>
      <c r="AX11" s="7">
        <v>8</v>
      </c>
      <c r="AY11" s="7">
        <v>1</v>
      </c>
      <c r="AZ11" s="7">
        <v>4</v>
      </c>
      <c r="BA11" s="7">
        <v>3</v>
      </c>
      <c r="BB11" s="7">
        <v>12</v>
      </c>
      <c r="BC11" s="7">
        <v>19</v>
      </c>
      <c r="BD11" s="7">
        <v>219</v>
      </c>
    </row>
    <row r="12" spans="1:58" ht="15" thickBot="1" x14ac:dyDescent="0.35">
      <c r="A12" s="6" t="s">
        <v>23</v>
      </c>
      <c r="B12" s="7">
        <v>15</v>
      </c>
      <c r="C12" s="7">
        <v>2</v>
      </c>
      <c r="D12" s="7">
        <v>11</v>
      </c>
      <c r="E12" s="7">
        <v>7</v>
      </c>
      <c r="F12" s="7">
        <v>183</v>
      </c>
      <c r="O12" s="6" t="s">
        <v>23</v>
      </c>
      <c r="P12" s="7">
        <v>15</v>
      </c>
      <c r="Q12" s="7">
        <v>2</v>
      </c>
      <c r="R12" s="7">
        <v>11</v>
      </c>
      <c r="S12" s="7">
        <v>7</v>
      </c>
      <c r="T12" s="7">
        <v>183</v>
      </c>
      <c r="AC12" s="6" t="s">
        <v>23</v>
      </c>
      <c r="AD12" s="7">
        <v>15</v>
      </c>
      <c r="AE12" s="7">
        <v>2</v>
      </c>
      <c r="AF12" s="7">
        <v>11</v>
      </c>
      <c r="AG12" s="7">
        <v>7</v>
      </c>
      <c r="AH12" s="7">
        <v>183</v>
      </c>
      <c r="AJ12">
        <f t="shared" si="6"/>
        <v>15</v>
      </c>
      <c r="AK12">
        <f t="shared" si="0"/>
        <v>2</v>
      </c>
      <c r="AL12">
        <f t="shared" si="1"/>
        <v>11</v>
      </c>
      <c r="AM12">
        <f t="shared" si="2"/>
        <v>7</v>
      </c>
      <c r="AN12">
        <f t="shared" si="7"/>
        <v>5</v>
      </c>
      <c r="AO12">
        <f t="shared" si="3"/>
        <v>18</v>
      </c>
      <c r="AP12">
        <f t="shared" si="4"/>
        <v>9</v>
      </c>
      <c r="AQ12">
        <f t="shared" si="5"/>
        <v>13</v>
      </c>
      <c r="AR12">
        <f t="shared" si="8"/>
        <v>183</v>
      </c>
      <c r="AU12" s="6" t="s">
        <v>23</v>
      </c>
      <c r="AV12" s="7">
        <v>15</v>
      </c>
      <c r="AW12" s="7">
        <v>2</v>
      </c>
      <c r="AX12" s="7">
        <v>11</v>
      </c>
      <c r="AY12" s="7">
        <v>7</v>
      </c>
      <c r="AZ12" s="7">
        <v>5</v>
      </c>
      <c r="BA12" s="7">
        <v>18</v>
      </c>
      <c r="BB12" s="7">
        <v>9</v>
      </c>
      <c r="BC12" s="7">
        <v>13</v>
      </c>
      <c r="BD12" s="7">
        <v>183</v>
      </c>
    </row>
    <row r="13" spans="1:58" ht="15" thickBot="1" x14ac:dyDescent="0.35">
      <c r="A13" s="6" t="s">
        <v>24</v>
      </c>
      <c r="B13" s="7">
        <v>14</v>
      </c>
      <c r="C13" s="7">
        <v>6</v>
      </c>
      <c r="D13" s="7">
        <v>11</v>
      </c>
      <c r="E13" s="7">
        <v>14</v>
      </c>
      <c r="F13" s="7">
        <v>168</v>
      </c>
      <c r="O13" s="6" t="s">
        <v>24</v>
      </c>
      <c r="P13" s="7">
        <v>14</v>
      </c>
      <c r="Q13" s="7">
        <v>6</v>
      </c>
      <c r="R13" s="7">
        <v>11</v>
      </c>
      <c r="S13" s="7">
        <v>14</v>
      </c>
      <c r="T13" s="7">
        <v>168</v>
      </c>
      <c r="AC13" s="6" t="s">
        <v>24</v>
      </c>
      <c r="AD13" s="7">
        <v>14</v>
      </c>
      <c r="AE13" s="7">
        <v>6</v>
      </c>
      <c r="AF13" s="7">
        <v>11</v>
      </c>
      <c r="AG13" s="7">
        <v>14</v>
      </c>
      <c r="AH13" s="7">
        <v>168</v>
      </c>
      <c r="AJ13">
        <f t="shared" si="6"/>
        <v>14</v>
      </c>
      <c r="AK13">
        <f t="shared" si="0"/>
        <v>6</v>
      </c>
      <c r="AL13">
        <f t="shared" si="1"/>
        <v>11</v>
      </c>
      <c r="AM13">
        <f t="shared" si="2"/>
        <v>14</v>
      </c>
      <c r="AN13">
        <f t="shared" si="7"/>
        <v>6</v>
      </c>
      <c r="AO13">
        <f t="shared" si="3"/>
        <v>14</v>
      </c>
      <c r="AP13">
        <f t="shared" si="4"/>
        <v>9</v>
      </c>
      <c r="AQ13">
        <f t="shared" si="5"/>
        <v>6</v>
      </c>
      <c r="AR13">
        <f t="shared" si="8"/>
        <v>168</v>
      </c>
      <c r="AU13" s="6" t="s">
        <v>24</v>
      </c>
      <c r="AV13" s="7">
        <v>14</v>
      </c>
      <c r="AW13" s="7">
        <v>6</v>
      </c>
      <c r="AX13" s="7">
        <v>11</v>
      </c>
      <c r="AY13" s="7">
        <v>14</v>
      </c>
      <c r="AZ13" s="7">
        <v>6</v>
      </c>
      <c r="BA13" s="7">
        <v>14</v>
      </c>
      <c r="BB13" s="7">
        <v>9</v>
      </c>
      <c r="BC13" s="7">
        <v>6</v>
      </c>
      <c r="BD13" s="7">
        <v>168</v>
      </c>
    </row>
    <row r="14" spans="1:58" ht="15" thickBot="1" x14ac:dyDescent="0.35">
      <c r="A14" s="6" t="s">
        <v>25</v>
      </c>
      <c r="B14" s="7">
        <v>13</v>
      </c>
      <c r="C14" s="7">
        <v>18</v>
      </c>
      <c r="D14" s="7">
        <v>4</v>
      </c>
      <c r="E14" s="7">
        <v>9</v>
      </c>
      <c r="F14" s="7">
        <v>164</v>
      </c>
      <c r="O14" s="6" t="s">
        <v>25</v>
      </c>
      <c r="P14" s="7">
        <v>13</v>
      </c>
      <c r="Q14" s="7">
        <v>18</v>
      </c>
      <c r="R14" s="7">
        <v>4</v>
      </c>
      <c r="S14" s="7">
        <v>9</v>
      </c>
      <c r="T14" s="7">
        <v>164</v>
      </c>
      <c r="AC14" s="6" t="s">
        <v>25</v>
      </c>
      <c r="AD14" s="7">
        <v>13</v>
      </c>
      <c r="AE14" s="7">
        <v>18</v>
      </c>
      <c r="AF14" s="7">
        <v>4</v>
      </c>
      <c r="AG14" s="7">
        <v>9</v>
      </c>
      <c r="AH14" s="7">
        <v>164</v>
      </c>
      <c r="AJ14">
        <f t="shared" si="6"/>
        <v>13</v>
      </c>
      <c r="AK14">
        <f t="shared" si="0"/>
        <v>18</v>
      </c>
      <c r="AL14">
        <f t="shared" si="1"/>
        <v>4</v>
      </c>
      <c r="AM14">
        <f t="shared" si="2"/>
        <v>9</v>
      </c>
      <c r="AN14">
        <f t="shared" si="7"/>
        <v>7</v>
      </c>
      <c r="AO14">
        <f t="shared" si="3"/>
        <v>2</v>
      </c>
      <c r="AP14">
        <f t="shared" si="4"/>
        <v>16</v>
      </c>
      <c r="AQ14">
        <f t="shared" si="5"/>
        <v>11</v>
      </c>
      <c r="AR14">
        <f t="shared" si="8"/>
        <v>164</v>
      </c>
      <c r="AU14" s="6" t="s">
        <v>25</v>
      </c>
      <c r="AV14" s="7">
        <v>13</v>
      </c>
      <c r="AW14" s="7">
        <v>18</v>
      </c>
      <c r="AX14" s="7">
        <v>4</v>
      </c>
      <c r="AY14" s="7">
        <v>9</v>
      </c>
      <c r="AZ14" s="7">
        <v>7</v>
      </c>
      <c r="BA14" s="7">
        <v>2</v>
      </c>
      <c r="BB14" s="7">
        <v>16</v>
      </c>
      <c r="BC14" s="7">
        <v>11</v>
      </c>
      <c r="BD14" s="7">
        <v>164</v>
      </c>
    </row>
    <row r="15" spans="1:58" ht="15" thickBot="1" x14ac:dyDescent="0.35">
      <c r="A15" s="6" t="s">
        <v>26</v>
      </c>
      <c r="B15" s="7">
        <v>12</v>
      </c>
      <c r="C15" s="7">
        <v>1</v>
      </c>
      <c r="D15" s="7">
        <v>19</v>
      </c>
      <c r="E15" s="7">
        <v>4</v>
      </c>
      <c r="F15" s="7">
        <v>148</v>
      </c>
      <c r="O15" s="6" t="s">
        <v>26</v>
      </c>
      <c r="P15" s="7">
        <v>12</v>
      </c>
      <c r="Q15" s="7">
        <v>1</v>
      </c>
      <c r="R15" s="7">
        <v>19</v>
      </c>
      <c r="S15" s="7">
        <v>4</v>
      </c>
      <c r="T15" s="7">
        <v>148</v>
      </c>
      <c r="AC15" s="6" t="s">
        <v>26</v>
      </c>
      <c r="AD15" s="7">
        <v>12</v>
      </c>
      <c r="AE15" s="7">
        <v>1</v>
      </c>
      <c r="AF15" s="7">
        <v>19</v>
      </c>
      <c r="AG15" s="7">
        <v>4</v>
      </c>
      <c r="AH15" s="7">
        <v>148</v>
      </c>
      <c r="AJ15">
        <f t="shared" si="6"/>
        <v>12</v>
      </c>
      <c r="AK15">
        <f t="shared" si="0"/>
        <v>1</v>
      </c>
      <c r="AL15">
        <f t="shared" si="1"/>
        <v>19</v>
      </c>
      <c r="AM15">
        <f t="shared" si="2"/>
        <v>4</v>
      </c>
      <c r="AN15">
        <f t="shared" si="7"/>
        <v>8</v>
      </c>
      <c r="AO15">
        <f t="shared" si="3"/>
        <v>19</v>
      </c>
      <c r="AP15">
        <f t="shared" si="4"/>
        <v>1</v>
      </c>
      <c r="AQ15">
        <f t="shared" si="5"/>
        <v>16</v>
      </c>
      <c r="AR15">
        <f t="shared" si="8"/>
        <v>148</v>
      </c>
      <c r="AU15" s="6" t="s">
        <v>26</v>
      </c>
      <c r="AV15" s="7">
        <v>12</v>
      </c>
      <c r="AW15" s="7">
        <v>1</v>
      </c>
      <c r="AX15" s="7">
        <v>19</v>
      </c>
      <c r="AY15" s="7">
        <v>4</v>
      </c>
      <c r="AZ15" s="7">
        <v>8</v>
      </c>
      <c r="BA15" s="7">
        <v>19</v>
      </c>
      <c r="BB15" s="7">
        <v>1</v>
      </c>
      <c r="BC15" s="7">
        <v>16</v>
      </c>
      <c r="BD15" s="7">
        <v>148</v>
      </c>
    </row>
    <row r="16" spans="1:58" ht="15" thickBot="1" x14ac:dyDescent="0.35">
      <c r="A16" s="6" t="s">
        <v>27</v>
      </c>
      <c r="B16" s="7">
        <v>11</v>
      </c>
      <c r="C16" s="7">
        <v>3</v>
      </c>
      <c r="D16" s="7">
        <v>17</v>
      </c>
      <c r="E16" s="7">
        <v>16</v>
      </c>
      <c r="F16" s="7">
        <v>118</v>
      </c>
      <c r="O16" s="6" t="s">
        <v>27</v>
      </c>
      <c r="P16" s="7">
        <v>11</v>
      </c>
      <c r="Q16" s="7">
        <v>3</v>
      </c>
      <c r="R16" s="7">
        <v>17</v>
      </c>
      <c r="S16" s="7">
        <v>16</v>
      </c>
      <c r="T16" s="7">
        <v>118</v>
      </c>
      <c r="AC16" s="6" t="s">
        <v>27</v>
      </c>
      <c r="AD16" s="7">
        <v>11</v>
      </c>
      <c r="AE16" s="7">
        <v>3</v>
      </c>
      <c r="AF16" s="7">
        <v>17</v>
      </c>
      <c r="AG16" s="7">
        <v>16</v>
      </c>
      <c r="AH16" s="7">
        <v>118</v>
      </c>
      <c r="AJ16">
        <f t="shared" si="6"/>
        <v>11</v>
      </c>
      <c r="AK16">
        <f t="shared" si="0"/>
        <v>3</v>
      </c>
      <c r="AL16">
        <f t="shared" si="1"/>
        <v>17</v>
      </c>
      <c r="AM16">
        <f t="shared" si="2"/>
        <v>16</v>
      </c>
      <c r="AN16">
        <f t="shared" si="7"/>
        <v>9</v>
      </c>
      <c r="AO16">
        <f t="shared" si="3"/>
        <v>17</v>
      </c>
      <c r="AP16">
        <f t="shared" si="4"/>
        <v>3</v>
      </c>
      <c r="AQ16">
        <f t="shared" si="5"/>
        <v>4</v>
      </c>
      <c r="AR16">
        <f t="shared" si="8"/>
        <v>118</v>
      </c>
      <c r="AU16" s="6" t="s">
        <v>27</v>
      </c>
      <c r="AV16" s="7">
        <v>11</v>
      </c>
      <c r="AW16" s="7">
        <v>3</v>
      </c>
      <c r="AX16" s="7">
        <v>17</v>
      </c>
      <c r="AY16" s="7">
        <v>16</v>
      </c>
      <c r="AZ16" s="7">
        <v>9</v>
      </c>
      <c r="BA16" s="7">
        <v>17</v>
      </c>
      <c r="BB16" s="7">
        <v>3</v>
      </c>
      <c r="BC16" s="7">
        <v>4</v>
      </c>
      <c r="BD16" s="7">
        <v>118</v>
      </c>
    </row>
    <row r="17" spans="1:56" ht="15" thickBot="1" x14ac:dyDescent="0.35">
      <c r="A17" s="6" t="s">
        <v>28</v>
      </c>
      <c r="B17" s="7">
        <v>10</v>
      </c>
      <c r="C17" s="7">
        <v>15</v>
      </c>
      <c r="D17" s="7">
        <v>13</v>
      </c>
      <c r="E17" s="7">
        <v>11</v>
      </c>
      <c r="F17" s="7">
        <v>157</v>
      </c>
      <c r="O17" s="6" t="s">
        <v>28</v>
      </c>
      <c r="P17" s="7">
        <v>10</v>
      </c>
      <c r="Q17" s="7">
        <v>15</v>
      </c>
      <c r="R17" s="7">
        <v>13</v>
      </c>
      <c r="S17" s="7">
        <v>11</v>
      </c>
      <c r="T17" s="7">
        <v>157</v>
      </c>
      <c r="AC17" s="6" t="s">
        <v>28</v>
      </c>
      <c r="AD17" s="7">
        <v>10</v>
      </c>
      <c r="AE17" s="7">
        <v>15</v>
      </c>
      <c r="AF17" s="7">
        <v>13</v>
      </c>
      <c r="AG17" s="7">
        <v>11</v>
      </c>
      <c r="AH17" s="7">
        <v>157</v>
      </c>
      <c r="AJ17">
        <f t="shared" si="6"/>
        <v>10</v>
      </c>
      <c r="AK17">
        <f t="shared" si="0"/>
        <v>15</v>
      </c>
      <c r="AL17">
        <f t="shared" si="1"/>
        <v>13</v>
      </c>
      <c r="AM17">
        <f t="shared" si="2"/>
        <v>11</v>
      </c>
      <c r="AN17">
        <f t="shared" si="7"/>
        <v>10</v>
      </c>
      <c r="AO17">
        <f t="shared" si="3"/>
        <v>5</v>
      </c>
      <c r="AP17">
        <f t="shared" si="4"/>
        <v>7</v>
      </c>
      <c r="AQ17">
        <f t="shared" si="5"/>
        <v>9</v>
      </c>
      <c r="AR17">
        <f t="shared" si="8"/>
        <v>157</v>
      </c>
      <c r="AU17" s="6" t="s">
        <v>28</v>
      </c>
      <c r="AV17" s="7">
        <v>10</v>
      </c>
      <c r="AW17" s="7">
        <v>15</v>
      </c>
      <c r="AX17" s="7">
        <v>13</v>
      </c>
      <c r="AY17" s="7">
        <v>11</v>
      </c>
      <c r="AZ17" s="7">
        <v>10</v>
      </c>
      <c r="BA17" s="7">
        <v>5</v>
      </c>
      <c r="BB17" s="7">
        <v>7</v>
      </c>
      <c r="BC17" s="7">
        <v>9</v>
      </c>
      <c r="BD17" s="7">
        <v>157</v>
      </c>
    </row>
    <row r="18" spans="1:56" ht="15" thickBot="1" x14ac:dyDescent="0.35">
      <c r="A18" s="6" t="s">
        <v>29</v>
      </c>
      <c r="B18" s="7">
        <v>9</v>
      </c>
      <c r="C18" s="7">
        <v>10</v>
      </c>
      <c r="D18" s="7">
        <v>15</v>
      </c>
      <c r="E18" s="7">
        <v>3</v>
      </c>
      <c r="F18" s="7">
        <v>125</v>
      </c>
      <c r="O18" s="6" t="s">
        <v>29</v>
      </c>
      <c r="P18" s="7">
        <v>9</v>
      </c>
      <c r="Q18" s="7">
        <v>10</v>
      </c>
      <c r="R18" s="7">
        <v>15</v>
      </c>
      <c r="S18" s="7">
        <v>3</v>
      </c>
      <c r="T18" s="7">
        <v>125</v>
      </c>
      <c r="AC18" s="6" t="s">
        <v>29</v>
      </c>
      <c r="AD18" s="7">
        <v>9</v>
      </c>
      <c r="AE18" s="7">
        <v>10</v>
      </c>
      <c r="AF18" s="7">
        <v>15</v>
      </c>
      <c r="AG18" s="7">
        <v>3</v>
      </c>
      <c r="AH18" s="7">
        <v>125</v>
      </c>
      <c r="AJ18">
        <f t="shared" si="6"/>
        <v>9</v>
      </c>
      <c r="AK18">
        <f t="shared" si="0"/>
        <v>10</v>
      </c>
      <c r="AL18">
        <f t="shared" si="1"/>
        <v>15</v>
      </c>
      <c r="AM18">
        <f t="shared" si="2"/>
        <v>3</v>
      </c>
      <c r="AN18">
        <f t="shared" si="7"/>
        <v>11</v>
      </c>
      <c r="AO18">
        <f t="shared" si="3"/>
        <v>10</v>
      </c>
      <c r="AP18">
        <f t="shared" si="4"/>
        <v>5</v>
      </c>
      <c r="AQ18">
        <f t="shared" si="5"/>
        <v>17</v>
      </c>
      <c r="AR18">
        <f t="shared" si="8"/>
        <v>125</v>
      </c>
      <c r="AU18" s="6" t="s">
        <v>29</v>
      </c>
      <c r="AV18" s="7">
        <v>9</v>
      </c>
      <c r="AW18" s="7">
        <v>10</v>
      </c>
      <c r="AX18" s="7">
        <v>15</v>
      </c>
      <c r="AY18" s="7">
        <v>3</v>
      </c>
      <c r="AZ18" s="7">
        <v>11</v>
      </c>
      <c r="BA18" s="7">
        <v>10</v>
      </c>
      <c r="BB18" s="7">
        <v>5</v>
      </c>
      <c r="BC18" s="7">
        <v>17</v>
      </c>
      <c r="BD18" s="7">
        <v>125</v>
      </c>
    </row>
    <row r="19" spans="1:56" ht="15" thickBot="1" x14ac:dyDescent="0.35">
      <c r="A19" s="6" t="s">
        <v>30</v>
      </c>
      <c r="B19" s="7">
        <v>8</v>
      </c>
      <c r="C19" s="7">
        <v>8</v>
      </c>
      <c r="D19" s="7">
        <v>17</v>
      </c>
      <c r="E19" s="7">
        <v>2</v>
      </c>
      <c r="F19" s="7">
        <v>189</v>
      </c>
      <c r="O19" s="6" t="s">
        <v>30</v>
      </c>
      <c r="P19" s="7">
        <v>8</v>
      </c>
      <c r="Q19" s="7">
        <v>8</v>
      </c>
      <c r="R19" s="7">
        <v>17</v>
      </c>
      <c r="S19" s="7">
        <v>2</v>
      </c>
      <c r="T19" s="7">
        <v>189</v>
      </c>
      <c r="AC19" s="6" t="s">
        <v>30</v>
      </c>
      <c r="AD19" s="7">
        <v>8</v>
      </c>
      <c r="AE19" s="7">
        <v>8</v>
      </c>
      <c r="AF19" s="7">
        <v>17</v>
      </c>
      <c r="AG19" s="7">
        <v>2</v>
      </c>
      <c r="AH19" s="7">
        <v>189</v>
      </c>
      <c r="AJ19">
        <f t="shared" si="6"/>
        <v>8</v>
      </c>
      <c r="AK19">
        <f t="shared" si="0"/>
        <v>8</v>
      </c>
      <c r="AL19">
        <f t="shared" si="1"/>
        <v>17</v>
      </c>
      <c r="AM19">
        <f t="shared" si="2"/>
        <v>2</v>
      </c>
      <c r="AN19">
        <f t="shared" si="7"/>
        <v>12</v>
      </c>
      <c r="AO19">
        <f t="shared" si="3"/>
        <v>12</v>
      </c>
      <c r="AP19">
        <f t="shared" si="4"/>
        <v>3</v>
      </c>
      <c r="AQ19">
        <f t="shared" si="5"/>
        <v>18</v>
      </c>
      <c r="AR19">
        <f t="shared" si="8"/>
        <v>189</v>
      </c>
      <c r="AU19" s="6" t="s">
        <v>30</v>
      </c>
      <c r="AV19" s="7">
        <v>8</v>
      </c>
      <c r="AW19" s="7">
        <v>8</v>
      </c>
      <c r="AX19" s="7">
        <v>17</v>
      </c>
      <c r="AY19" s="7">
        <v>2</v>
      </c>
      <c r="AZ19" s="7">
        <v>12</v>
      </c>
      <c r="BA19" s="7">
        <v>12</v>
      </c>
      <c r="BB19" s="7">
        <v>3</v>
      </c>
      <c r="BC19" s="7">
        <v>18</v>
      </c>
      <c r="BD19" s="7">
        <v>189</v>
      </c>
    </row>
    <row r="20" spans="1:56" ht="15" thickBot="1" x14ac:dyDescent="0.35">
      <c r="A20" s="6" t="s">
        <v>31</v>
      </c>
      <c r="B20" s="7">
        <v>7</v>
      </c>
      <c r="C20" s="7">
        <v>9</v>
      </c>
      <c r="D20" s="7">
        <v>14</v>
      </c>
      <c r="E20" s="7">
        <v>12</v>
      </c>
      <c r="F20" s="7">
        <v>122</v>
      </c>
      <c r="O20" s="6" t="s">
        <v>31</v>
      </c>
      <c r="P20" s="7">
        <v>7</v>
      </c>
      <c r="Q20" s="7">
        <v>9</v>
      </c>
      <c r="R20" s="7">
        <v>14</v>
      </c>
      <c r="S20" s="7">
        <v>12</v>
      </c>
      <c r="T20" s="7">
        <v>122</v>
      </c>
      <c r="AC20" s="6" t="s">
        <v>31</v>
      </c>
      <c r="AD20" s="7">
        <v>7</v>
      </c>
      <c r="AE20" s="7">
        <v>9</v>
      </c>
      <c r="AF20" s="7">
        <v>14</v>
      </c>
      <c r="AG20" s="7">
        <v>12</v>
      </c>
      <c r="AH20" s="7">
        <v>122</v>
      </c>
      <c r="AJ20">
        <f t="shared" si="6"/>
        <v>7</v>
      </c>
      <c r="AK20">
        <f t="shared" si="0"/>
        <v>9</v>
      </c>
      <c r="AL20">
        <f t="shared" si="1"/>
        <v>14</v>
      </c>
      <c r="AM20">
        <f t="shared" si="2"/>
        <v>12</v>
      </c>
      <c r="AN20">
        <f t="shared" si="7"/>
        <v>13</v>
      </c>
      <c r="AO20">
        <f t="shared" si="3"/>
        <v>11</v>
      </c>
      <c r="AP20">
        <f t="shared" si="4"/>
        <v>6</v>
      </c>
      <c r="AQ20">
        <f t="shared" si="5"/>
        <v>8</v>
      </c>
      <c r="AR20">
        <f t="shared" si="8"/>
        <v>122</v>
      </c>
      <c r="AU20" s="6" t="s">
        <v>31</v>
      </c>
      <c r="AV20" s="7">
        <v>7</v>
      </c>
      <c r="AW20" s="7">
        <v>9</v>
      </c>
      <c r="AX20" s="7">
        <v>14</v>
      </c>
      <c r="AY20" s="7">
        <v>12</v>
      </c>
      <c r="AZ20" s="7">
        <v>13</v>
      </c>
      <c r="BA20" s="7">
        <v>11</v>
      </c>
      <c r="BB20" s="7">
        <v>6</v>
      </c>
      <c r="BC20" s="7">
        <v>8</v>
      </c>
      <c r="BD20" s="7">
        <v>122</v>
      </c>
    </row>
    <row r="21" spans="1:56" ht="15" thickBot="1" x14ac:dyDescent="0.35">
      <c r="A21" s="6" t="s">
        <v>32</v>
      </c>
      <c r="B21" s="7">
        <v>6</v>
      </c>
      <c r="C21" s="7">
        <v>12</v>
      </c>
      <c r="D21" s="7">
        <v>1</v>
      </c>
      <c r="E21" s="7">
        <v>14</v>
      </c>
      <c r="F21" s="7">
        <v>177</v>
      </c>
      <c r="O21" s="6" t="s">
        <v>32</v>
      </c>
      <c r="P21" s="7">
        <v>6</v>
      </c>
      <c r="Q21" s="7">
        <v>12</v>
      </c>
      <c r="R21" s="7">
        <v>1</v>
      </c>
      <c r="S21" s="7">
        <v>14</v>
      </c>
      <c r="T21" s="7">
        <v>177</v>
      </c>
      <c r="AC21" s="6" t="s">
        <v>32</v>
      </c>
      <c r="AD21" s="7">
        <v>6</v>
      </c>
      <c r="AE21" s="7">
        <v>12</v>
      </c>
      <c r="AF21" s="7">
        <v>1</v>
      </c>
      <c r="AG21" s="7">
        <v>14</v>
      </c>
      <c r="AH21" s="7">
        <v>177</v>
      </c>
      <c r="AJ21">
        <f t="shared" si="6"/>
        <v>6</v>
      </c>
      <c r="AK21">
        <f t="shared" si="0"/>
        <v>12</v>
      </c>
      <c r="AL21">
        <f t="shared" si="1"/>
        <v>1</v>
      </c>
      <c r="AM21">
        <f t="shared" si="2"/>
        <v>14</v>
      </c>
      <c r="AN21">
        <f t="shared" si="7"/>
        <v>14</v>
      </c>
      <c r="AO21">
        <f t="shared" si="3"/>
        <v>8</v>
      </c>
      <c r="AP21">
        <f t="shared" si="4"/>
        <v>19</v>
      </c>
      <c r="AQ21">
        <f t="shared" si="5"/>
        <v>6</v>
      </c>
      <c r="AR21">
        <f t="shared" si="8"/>
        <v>177</v>
      </c>
      <c r="AU21" s="6" t="s">
        <v>32</v>
      </c>
      <c r="AV21" s="7">
        <v>6</v>
      </c>
      <c r="AW21" s="7">
        <v>12</v>
      </c>
      <c r="AX21" s="7">
        <v>1</v>
      </c>
      <c r="AY21" s="7">
        <v>14</v>
      </c>
      <c r="AZ21" s="7">
        <v>14</v>
      </c>
      <c r="BA21" s="7">
        <v>8</v>
      </c>
      <c r="BB21" s="7">
        <v>19</v>
      </c>
      <c r="BC21" s="7">
        <v>6</v>
      </c>
      <c r="BD21" s="7">
        <v>177</v>
      </c>
    </row>
    <row r="22" spans="1:56" ht="15" thickBot="1" x14ac:dyDescent="0.35">
      <c r="A22" s="6" t="s">
        <v>33</v>
      </c>
      <c r="B22" s="7">
        <v>5</v>
      </c>
      <c r="C22" s="7">
        <v>19</v>
      </c>
      <c r="D22" s="7">
        <v>9</v>
      </c>
      <c r="E22" s="7">
        <v>19</v>
      </c>
      <c r="F22" s="7">
        <v>90</v>
      </c>
      <c r="O22" s="6" t="s">
        <v>33</v>
      </c>
      <c r="P22" s="7">
        <v>5</v>
      </c>
      <c r="Q22" s="7">
        <v>19</v>
      </c>
      <c r="R22" s="7">
        <v>9</v>
      </c>
      <c r="S22" s="7">
        <v>19</v>
      </c>
      <c r="T22" s="7">
        <v>90</v>
      </c>
      <c r="AC22" s="6" t="s">
        <v>33</v>
      </c>
      <c r="AD22" s="7">
        <v>5</v>
      </c>
      <c r="AE22" s="7">
        <v>19</v>
      </c>
      <c r="AF22" s="7">
        <v>9</v>
      </c>
      <c r="AG22" s="7">
        <v>19</v>
      </c>
      <c r="AH22" s="7">
        <v>90</v>
      </c>
      <c r="AJ22">
        <f t="shared" si="6"/>
        <v>5</v>
      </c>
      <c r="AK22">
        <f t="shared" si="0"/>
        <v>19</v>
      </c>
      <c r="AL22">
        <f t="shared" si="1"/>
        <v>9</v>
      </c>
      <c r="AM22">
        <f t="shared" si="2"/>
        <v>19</v>
      </c>
      <c r="AN22">
        <f t="shared" si="7"/>
        <v>15</v>
      </c>
      <c r="AO22">
        <f t="shared" si="3"/>
        <v>1</v>
      </c>
      <c r="AP22">
        <f t="shared" si="4"/>
        <v>11</v>
      </c>
      <c r="AQ22">
        <f t="shared" si="5"/>
        <v>1</v>
      </c>
      <c r="AR22">
        <f t="shared" si="8"/>
        <v>90</v>
      </c>
      <c r="AU22" s="6" t="s">
        <v>33</v>
      </c>
      <c r="AV22" s="7">
        <v>5</v>
      </c>
      <c r="AW22" s="7">
        <v>19</v>
      </c>
      <c r="AX22" s="7">
        <v>9</v>
      </c>
      <c r="AY22" s="7">
        <v>19</v>
      </c>
      <c r="AZ22" s="7">
        <v>15</v>
      </c>
      <c r="BA22" s="7">
        <v>1</v>
      </c>
      <c r="BB22" s="7">
        <v>11</v>
      </c>
      <c r="BC22" s="7">
        <v>1</v>
      </c>
      <c r="BD22" s="7">
        <v>90</v>
      </c>
    </row>
    <row r="23" spans="1:56" ht="15" thickBot="1" x14ac:dyDescent="0.35">
      <c r="A23" s="6" t="s">
        <v>34</v>
      </c>
      <c r="B23" s="7">
        <v>4</v>
      </c>
      <c r="C23" s="7">
        <v>13</v>
      </c>
      <c r="D23" s="7">
        <v>9</v>
      </c>
      <c r="E23" s="7">
        <v>17</v>
      </c>
      <c r="F23" s="7">
        <v>104</v>
      </c>
      <c r="O23" s="6" t="s">
        <v>34</v>
      </c>
      <c r="P23" s="7">
        <v>4</v>
      </c>
      <c r="Q23" s="7">
        <v>13</v>
      </c>
      <c r="R23" s="7">
        <v>9</v>
      </c>
      <c r="S23" s="7">
        <v>17</v>
      </c>
      <c r="T23" s="7">
        <v>104</v>
      </c>
      <c r="AC23" s="6" t="s">
        <v>34</v>
      </c>
      <c r="AD23" s="7">
        <v>4</v>
      </c>
      <c r="AE23" s="7">
        <v>13</v>
      </c>
      <c r="AF23" s="7">
        <v>9</v>
      </c>
      <c r="AG23" s="7">
        <v>17</v>
      </c>
      <c r="AH23" s="7">
        <v>104</v>
      </c>
      <c r="AJ23">
        <f t="shared" si="6"/>
        <v>4</v>
      </c>
      <c r="AK23">
        <f t="shared" si="0"/>
        <v>13</v>
      </c>
      <c r="AL23">
        <f t="shared" si="1"/>
        <v>9</v>
      </c>
      <c r="AM23">
        <f t="shared" si="2"/>
        <v>17</v>
      </c>
      <c r="AN23">
        <f t="shared" si="7"/>
        <v>16</v>
      </c>
      <c r="AO23">
        <f t="shared" si="3"/>
        <v>7</v>
      </c>
      <c r="AP23">
        <f t="shared" si="4"/>
        <v>11</v>
      </c>
      <c r="AQ23">
        <f t="shared" si="5"/>
        <v>3</v>
      </c>
      <c r="AR23">
        <f t="shared" si="8"/>
        <v>104</v>
      </c>
      <c r="AU23" s="6" t="s">
        <v>34</v>
      </c>
      <c r="AV23" s="7">
        <v>4</v>
      </c>
      <c r="AW23" s="7">
        <v>13</v>
      </c>
      <c r="AX23" s="7">
        <v>9</v>
      </c>
      <c r="AY23" s="7">
        <v>17</v>
      </c>
      <c r="AZ23" s="7">
        <v>16</v>
      </c>
      <c r="BA23" s="7">
        <v>7</v>
      </c>
      <c r="BB23" s="7">
        <v>11</v>
      </c>
      <c r="BC23" s="7">
        <v>3</v>
      </c>
      <c r="BD23" s="7">
        <v>104</v>
      </c>
    </row>
    <row r="24" spans="1:56" ht="15" thickBot="1" x14ac:dyDescent="0.35">
      <c r="A24" s="6" t="s">
        <v>35</v>
      </c>
      <c r="B24" s="7">
        <v>3</v>
      </c>
      <c r="C24" s="7">
        <v>5</v>
      </c>
      <c r="D24" s="7">
        <v>7</v>
      </c>
      <c r="E24" s="7">
        <v>18</v>
      </c>
      <c r="F24" s="7">
        <v>92</v>
      </c>
      <c r="O24" s="6" t="s">
        <v>35</v>
      </c>
      <c r="P24" s="7">
        <v>3</v>
      </c>
      <c r="Q24" s="7">
        <v>5</v>
      </c>
      <c r="R24" s="7">
        <v>7</v>
      </c>
      <c r="S24" s="7">
        <v>18</v>
      </c>
      <c r="T24" s="7">
        <v>92</v>
      </c>
      <c r="AC24" s="6" t="s">
        <v>35</v>
      </c>
      <c r="AD24" s="7">
        <v>3</v>
      </c>
      <c r="AE24" s="7">
        <v>5</v>
      </c>
      <c r="AF24" s="7">
        <v>7</v>
      </c>
      <c r="AG24" s="7">
        <v>18</v>
      </c>
      <c r="AH24" s="7">
        <v>92</v>
      </c>
      <c r="AJ24">
        <f t="shared" si="6"/>
        <v>3</v>
      </c>
      <c r="AK24">
        <f t="shared" si="0"/>
        <v>5</v>
      </c>
      <c r="AL24">
        <f t="shared" si="1"/>
        <v>7</v>
      </c>
      <c r="AM24">
        <f t="shared" si="2"/>
        <v>18</v>
      </c>
      <c r="AN24">
        <f t="shared" si="7"/>
        <v>17</v>
      </c>
      <c r="AO24">
        <f t="shared" si="3"/>
        <v>15</v>
      </c>
      <c r="AP24">
        <f t="shared" si="4"/>
        <v>13</v>
      </c>
      <c r="AQ24">
        <f t="shared" si="5"/>
        <v>2</v>
      </c>
      <c r="AR24">
        <f t="shared" si="8"/>
        <v>92</v>
      </c>
      <c r="AU24" s="6" t="s">
        <v>35</v>
      </c>
      <c r="AV24" s="7">
        <v>3</v>
      </c>
      <c r="AW24" s="7">
        <v>5</v>
      </c>
      <c r="AX24" s="7">
        <v>7</v>
      </c>
      <c r="AY24" s="7">
        <v>18</v>
      </c>
      <c r="AZ24" s="7">
        <v>17</v>
      </c>
      <c r="BA24" s="7">
        <v>15</v>
      </c>
      <c r="BB24" s="7">
        <v>13</v>
      </c>
      <c r="BC24" s="7">
        <v>2</v>
      </c>
      <c r="BD24" s="7">
        <v>92</v>
      </c>
    </row>
    <row r="25" spans="1:56" ht="15" thickBot="1" x14ac:dyDescent="0.35">
      <c r="A25" s="6" t="s">
        <v>36</v>
      </c>
      <c r="B25" s="7">
        <v>2</v>
      </c>
      <c r="C25" s="7">
        <v>7</v>
      </c>
      <c r="D25" s="7">
        <v>6</v>
      </c>
      <c r="E25" s="7">
        <v>10</v>
      </c>
      <c r="F25" s="7">
        <v>198</v>
      </c>
      <c r="O25" s="6" t="s">
        <v>36</v>
      </c>
      <c r="P25" s="7">
        <v>2</v>
      </c>
      <c r="Q25" s="7">
        <v>7</v>
      </c>
      <c r="R25" s="7">
        <v>6</v>
      </c>
      <c r="S25" s="7">
        <v>10</v>
      </c>
      <c r="T25" s="7">
        <v>198</v>
      </c>
      <c r="AC25" s="6" t="s">
        <v>36</v>
      </c>
      <c r="AD25" s="7">
        <v>2</v>
      </c>
      <c r="AE25" s="7">
        <v>7</v>
      </c>
      <c r="AF25" s="7">
        <v>6</v>
      </c>
      <c r="AG25" s="7">
        <v>10</v>
      </c>
      <c r="AH25" s="7">
        <v>198</v>
      </c>
      <c r="AJ25">
        <f t="shared" si="6"/>
        <v>2</v>
      </c>
      <c r="AK25">
        <f t="shared" si="0"/>
        <v>7</v>
      </c>
      <c r="AL25">
        <f t="shared" si="1"/>
        <v>6</v>
      </c>
      <c r="AM25">
        <f t="shared" si="2"/>
        <v>10</v>
      </c>
      <c r="AN25">
        <f t="shared" si="7"/>
        <v>18</v>
      </c>
      <c r="AO25">
        <f t="shared" si="3"/>
        <v>13</v>
      </c>
      <c r="AP25">
        <f t="shared" si="4"/>
        <v>14</v>
      </c>
      <c r="AQ25">
        <f t="shared" si="5"/>
        <v>10</v>
      </c>
      <c r="AR25">
        <f t="shared" si="8"/>
        <v>198</v>
      </c>
      <c r="AU25" s="6" t="s">
        <v>36</v>
      </c>
      <c r="AV25" s="7">
        <v>2</v>
      </c>
      <c r="AW25" s="7">
        <v>7</v>
      </c>
      <c r="AX25" s="7">
        <v>6</v>
      </c>
      <c r="AY25" s="7">
        <v>10</v>
      </c>
      <c r="AZ25" s="7">
        <v>18</v>
      </c>
      <c r="BA25" s="7">
        <v>13</v>
      </c>
      <c r="BB25" s="7">
        <v>14</v>
      </c>
      <c r="BC25" s="7">
        <v>10</v>
      </c>
      <c r="BD25" s="7">
        <v>198</v>
      </c>
    </row>
    <row r="26" spans="1:56" ht="15" thickBot="1" x14ac:dyDescent="0.35">
      <c r="A26" s="6" t="s">
        <v>37</v>
      </c>
      <c r="B26" s="7">
        <v>1</v>
      </c>
      <c r="C26" s="7">
        <v>11</v>
      </c>
      <c r="D26" s="7">
        <v>2</v>
      </c>
      <c r="E26" s="7">
        <v>13</v>
      </c>
      <c r="F26" s="7">
        <v>197</v>
      </c>
      <c r="O26" s="6" t="s">
        <v>37</v>
      </c>
      <c r="P26" s="7">
        <v>1</v>
      </c>
      <c r="Q26" s="7">
        <v>11</v>
      </c>
      <c r="R26" s="7">
        <v>2</v>
      </c>
      <c r="S26" s="7">
        <v>13</v>
      </c>
      <c r="T26" s="7">
        <v>197</v>
      </c>
      <c r="AC26" s="6" t="s">
        <v>37</v>
      </c>
      <c r="AD26" s="7">
        <v>1</v>
      </c>
      <c r="AE26" s="7">
        <v>11</v>
      </c>
      <c r="AF26" s="7">
        <v>2</v>
      </c>
      <c r="AG26" s="7">
        <v>13</v>
      </c>
      <c r="AH26" s="7">
        <v>197</v>
      </c>
      <c r="AJ26">
        <f t="shared" si="6"/>
        <v>1</v>
      </c>
      <c r="AK26">
        <f t="shared" si="0"/>
        <v>11</v>
      </c>
      <c r="AL26">
        <f t="shared" si="1"/>
        <v>2</v>
      </c>
      <c r="AM26">
        <f t="shared" si="2"/>
        <v>13</v>
      </c>
      <c r="AN26">
        <f t="shared" si="7"/>
        <v>19</v>
      </c>
      <c r="AO26">
        <f t="shared" si="3"/>
        <v>9</v>
      </c>
      <c r="AP26">
        <f t="shared" si="4"/>
        <v>18</v>
      </c>
      <c r="AQ26">
        <f t="shared" si="5"/>
        <v>7</v>
      </c>
      <c r="AR26">
        <f t="shared" si="8"/>
        <v>197</v>
      </c>
      <c r="AU26" s="6" t="s">
        <v>37</v>
      </c>
      <c r="AV26" s="7">
        <v>1</v>
      </c>
      <c r="AW26" s="7">
        <v>11</v>
      </c>
      <c r="AX26" s="7">
        <v>2</v>
      </c>
      <c r="AY26" s="7">
        <v>13</v>
      </c>
      <c r="AZ26" s="7">
        <v>19</v>
      </c>
      <c r="BA26" s="7">
        <v>9</v>
      </c>
      <c r="BB26" s="7">
        <v>18</v>
      </c>
      <c r="BC26" s="7">
        <v>7</v>
      </c>
      <c r="BD26" s="7">
        <v>197</v>
      </c>
    </row>
    <row r="27" spans="1:56" ht="18.600000000000001" thickBot="1" x14ac:dyDescent="0.35">
      <c r="A27" s="2"/>
      <c r="O27" s="2"/>
      <c r="AC27" s="2"/>
      <c r="AU27" s="2"/>
    </row>
    <row r="28" spans="1:56" ht="15" thickBot="1" x14ac:dyDescent="0.35">
      <c r="A28" s="6" t="s">
        <v>38</v>
      </c>
      <c r="B28" s="6" t="s">
        <v>15</v>
      </c>
      <c r="C28" s="6" t="s">
        <v>16</v>
      </c>
      <c r="D28" s="6" t="s">
        <v>17</v>
      </c>
      <c r="E28" s="6" t="s">
        <v>186</v>
      </c>
      <c r="O28" s="6" t="s">
        <v>38</v>
      </c>
      <c r="P28" s="6" t="s">
        <v>15</v>
      </c>
      <c r="Q28" s="6" t="s">
        <v>16</v>
      </c>
      <c r="R28" s="6" t="s">
        <v>17</v>
      </c>
      <c r="S28" s="6" t="s">
        <v>186</v>
      </c>
      <c r="AC28" s="6" t="s">
        <v>38</v>
      </c>
      <c r="AD28" s="6" t="s">
        <v>15</v>
      </c>
      <c r="AE28" s="6" t="s">
        <v>16</v>
      </c>
      <c r="AF28" s="6" t="s">
        <v>17</v>
      </c>
      <c r="AG28" s="6" t="s">
        <v>186</v>
      </c>
      <c r="AU28" s="6" t="s">
        <v>38</v>
      </c>
      <c r="AV28" s="6" t="s">
        <v>15</v>
      </c>
      <c r="AW28" s="6" t="s">
        <v>16</v>
      </c>
      <c r="AX28" s="6" t="s">
        <v>17</v>
      </c>
      <c r="AY28" s="6" t="s">
        <v>186</v>
      </c>
      <c r="AZ28" s="6" t="s">
        <v>187</v>
      </c>
      <c r="BA28" s="6" t="s">
        <v>188</v>
      </c>
      <c r="BB28" s="6" t="s">
        <v>314</v>
      </c>
      <c r="BC28" s="6" t="s">
        <v>315</v>
      </c>
    </row>
    <row r="29" spans="1:56" ht="15" thickBot="1" x14ac:dyDescent="0.35">
      <c r="A29" s="6" t="s">
        <v>39</v>
      </c>
      <c r="B29" s="7" t="s">
        <v>211</v>
      </c>
      <c r="C29" s="7" t="s">
        <v>212</v>
      </c>
      <c r="D29" s="7" t="s">
        <v>213</v>
      </c>
      <c r="E29" s="7" t="s">
        <v>214</v>
      </c>
      <c r="O29" s="6" t="s">
        <v>39</v>
      </c>
      <c r="P29" s="7" t="s">
        <v>239</v>
      </c>
      <c r="Q29" s="7" t="s">
        <v>240</v>
      </c>
      <c r="R29" s="7" t="s">
        <v>241</v>
      </c>
      <c r="S29" s="7" t="s">
        <v>242</v>
      </c>
      <c r="AC29" s="6" t="s">
        <v>39</v>
      </c>
      <c r="AD29" s="7" t="s">
        <v>159</v>
      </c>
      <c r="AE29" s="7" t="s">
        <v>155</v>
      </c>
      <c r="AF29" s="7" t="s">
        <v>156</v>
      </c>
      <c r="AG29" s="7" t="s">
        <v>157</v>
      </c>
      <c r="AU29" s="6" t="s">
        <v>39</v>
      </c>
      <c r="AV29" s="7" t="s">
        <v>317</v>
      </c>
      <c r="AW29" s="7" t="s">
        <v>318</v>
      </c>
      <c r="AX29" s="7" t="s">
        <v>319</v>
      </c>
      <c r="AY29" s="7" t="s">
        <v>320</v>
      </c>
      <c r="AZ29" s="7" t="s">
        <v>191</v>
      </c>
      <c r="BA29" s="7" t="s">
        <v>195</v>
      </c>
      <c r="BB29" s="7" t="s">
        <v>321</v>
      </c>
      <c r="BC29" s="7" t="s">
        <v>161</v>
      </c>
    </row>
    <row r="30" spans="1:56" ht="15" thickBot="1" x14ac:dyDescent="0.35">
      <c r="A30" s="6" t="s">
        <v>43</v>
      </c>
      <c r="B30" s="7" t="s">
        <v>215</v>
      </c>
      <c r="C30" s="7" t="s">
        <v>216</v>
      </c>
      <c r="D30" s="7" t="s">
        <v>213</v>
      </c>
      <c r="E30" s="7" t="s">
        <v>214</v>
      </c>
      <c r="O30" s="6" t="s">
        <v>43</v>
      </c>
      <c r="P30" s="7" t="s">
        <v>243</v>
      </c>
      <c r="Q30" s="7" t="s">
        <v>244</v>
      </c>
      <c r="R30" s="7" t="s">
        <v>245</v>
      </c>
      <c r="S30" s="7" t="s">
        <v>246</v>
      </c>
      <c r="AC30" s="6" t="s">
        <v>43</v>
      </c>
      <c r="AD30" s="7" t="s">
        <v>169</v>
      </c>
      <c r="AE30" s="7" t="s">
        <v>158</v>
      </c>
      <c r="AF30" s="7" t="s">
        <v>161</v>
      </c>
      <c r="AG30" s="7" t="s">
        <v>160</v>
      </c>
      <c r="AU30" s="6" t="s">
        <v>43</v>
      </c>
      <c r="AV30" s="7" t="s">
        <v>317</v>
      </c>
      <c r="AW30" s="7" t="s">
        <v>318</v>
      </c>
      <c r="AX30" s="7" t="s">
        <v>197</v>
      </c>
      <c r="AY30" s="7" t="s">
        <v>320</v>
      </c>
      <c r="AZ30" s="7" t="s">
        <v>191</v>
      </c>
      <c r="BA30" s="7" t="s">
        <v>195</v>
      </c>
      <c r="BB30" s="7" t="s">
        <v>321</v>
      </c>
      <c r="BC30" s="7" t="s">
        <v>161</v>
      </c>
    </row>
    <row r="31" spans="1:56" ht="15" thickBot="1" x14ac:dyDescent="0.35">
      <c r="A31" s="6" t="s">
        <v>46</v>
      </c>
      <c r="B31" s="7" t="s">
        <v>217</v>
      </c>
      <c r="C31" s="7" t="s">
        <v>216</v>
      </c>
      <c r="D31" s="7" t="s">
        <v>213</v>
      </c>
      <c r="E31" s="7" t="s">
        <v>218</v>
      </c>
      <c r="O31" s="6" t="s">
        <v>46</v>
      </c>
      <c r="P31" s="7" t="s">
        <v>247</v>
      </c>
      <c r="Q31" s="7" t="s">
        <v>248</v>
      </c>
      <c r="R31" s="7" t="s">
        <v>249</v>
      </c>
      <c r="S31" s="7" t="s">
        <v>250</v>
      </c>
      <c r="AC31" s="6" t="s">
        <v>46</v>
      </c>
      <c r="AD31" s="7" t="s">
        <v>165</v>
      </c>
      <c r="AE31" s="7" t="s">
        <v>161</v>
      </c>
      <c r="AF31" s="7" t="s">
        <v>162</v>
      </c>
      <c r="AG31" s="7" t="s">
        <v>163</v>
      </c>
      <c r="AU31" s="6" t="s">
        <v>46</v>
      </c>
      <c r="AV31" s="7" t="s">
        <v>322</v>
      </c>
      <c r="AW31" s="7" t="s">
        <v>318</v>
      </c>
      <c r="AX31" s="7" t="s">
        <v>197</v>
      </c>
      <c r="AY31" s="7" t="s">
        <v>323</v>
      </c>
      <c r="AZ31" s="7" t="s">
        <v>191</v>
      </c>
      <c r="BA31" s="7" t="s">
        <v>195</v>
      </c>
      <c r="BB31" s="7" t="s">
        <v>321</v>
      </c>
      <c r="BC31" s="7" t="s">
        <v>161</v>
      </c>
    </row>
    <row r="32" spans="1:56" ht="15" thickBot="1" x14ac:dyDescent="0.35">
      <c r="A32" s="6" t="s">
        <v>48</v>
      </c>
      <c r="B32" s="7" t="s">
        <v>217</v>
      </c>
      <c r="C32" s="7" t="s">
        <v>219</v>
      </c>
      <c r="D32" s="7" t="s">
        <v>220</v>
      </c>
      <c r="E32" s="7" t="s">
        <v>218</v>
      </c>
      <c r="O32" s="6" t="s">
        <v>48</v>
      </c>
      <c r="P32" s="7" t="s">
        <v>251</v>
      </c>
      <c r="Q32" s="7" t="s">
        <v>252</v>
      </c>
      <c r="R32" s="7" t="s">
        <v>253</v>
      </c>
      <c r="S32" s="7" t="s">
        <v>254</v>
      </c>
      <c r="AC32" s="6" t="s">
        <v>48</v>
      </c>
      <c r="AD32" s="7" t="s">
        <v>172</v>
      </c>
      <c r="AE32" s="7" t="s">
        <v>161</v>
      </c>
      <c r="AF32" s="7" t="s">
        <v>164</v>
      </c>
      <c r="AG32" s="7" t="s">
        <v>161</v>
      </c>
      <c r="AU32" s="6" t="s">
        <v>48</v>
      </c>
      <c r="AV32" s="7" t="s">
        <v>322</v>
      </c>
      <c r="AW32" s="7" t="s">
        <v>318</v>
      </c>
      <c r="AX32" s="7" t="s">
        <v>197</v>
      </c>
      <c r="AY32" s="7" t="s">
        <v>194</v>
      </c>
      <c r="AZ32" s="7" t="s">
        <v>191</v>
      </c>
      <c r="BA32" s="7" t="s">
        <v>195</v>
      </c>
      <c r="BB32" s="7" t="s">
        <v>161</v>
      </c>
      <c r="BC32" s="7" t="s">
        <v>161</v>
      </c>
    </row>
    <row r="33" spans="1:63" ht="15" thickBot="1" x14ac:dyDescent="0.35">
      <c r="A33" s="6" t="s">
        <v>50</v>
      </c>
      <c r="B33" s="7" t="s">
        <v>217</v>
      </c>
      <c r="C33" s="7" t="s">
        <v>219</v>
      </c>
      <c r="D33" s="7" t="s">
        <v>220</v>
      </c>
      <c r="E33" s="7" t="s">
        <v>218</v>
      </c>
      <c r="O33" s="6" t="s">
        <v>50</v>
      </c>
      <c r="P33" s="7" t="s">
        <v>255</v>
      </c>
      <c r="Q33" s="7" t="s">
        <v>256</v>
      </c>
      <c r="R33" s="7" t="s">
        <v>257</v>
      </c>
      <c r="S33" s="7" t="s">
        <v>258</v>
      </c>
      <c r="AC33" s="6" t="s">
        <v>50</v>
      </c>
      <c r="AD33" s="7" t="s">
        <v>174</v>
      </c>
      <c r="AE33" s="7" t="s">
        <v>161</v>
      </c>
      <c r="AF33" s="7" t="s">
        <v>166</v>
      </c>
      <c r="AG33" s="7" t="s">
        <v>167</v>
      </c>
      <c r="AU33" s="6" t="s">
        <v>50</v>
      </c>
      <c r="AV33" s="7" t="s">
        <v>324</v>
      </c>
      <c r="AW33" s="7" t="s">
        <v>318</v>
      </c>
      <c r="AX33" s="7" t="s">
        <v>205</v>
      </c>
      <c r="AY33" s="7" t="s">
        <v>194</v>
      </c>
      <c r="AZ33" s="7" t="s">
        <v>191</v>
      </c>
      <c r="BA33" s="7" t="s">
        <v>195</v>
      </c>
      <c r="BB33" s="7" t="s">
        <v>161</v>
      </c>
      <c r="BC33" s="7" t="s">
        <v>161</v>
      </c>
    </row>
    <row r="34" spans="1:63" ht="15" thickBot="1" x14ac:dyDescent="0.35">
      <c r="A34" s="6" t="s">
        <v>51</v>
      </c>
      <c r="B34" s="7" t="s">
        <v>217</v>
      </c>
      <c r="C34" s="7" t="s">
        <v>219</v>
      </c>
      <c r="D34" s="7" t="s">
        <v>220</v>
      </c>
      <c r="E34" s="7" t="s">
        <v>218</v>
      </c>
      <c r="O34" s="6" t="s">
        <v>51</v>
      </c>
      <c r="P34" s="7" t="s">
        <v>259</v>
      </c>
      <c r="Q34" s="7" t="s">
        <v>260</v>
      </c>
      <c r="R34" s="7" t="s">
        <v>261</v>
      </c>
      <c r="S34" s="7" t="s">
        <v>262</v>
      </c>
      <c r="AC34" s="6" t="s">
        <v>51</v>
      </c>
      <c r="AD34" s="7" t="s">
        <v>161</v>
      </c>
      <c r="AE34" s="7" t="s">
        <v>168</v>
      </c>
      <c r="AF34" s="7" t="s">
        <v>161</v>
      </c>
      <c r="AG34" s="7" t="s">
        <v>161</v>
      </c>
      <c r="AU34" s="6" t="s">
        <v>51</v>
      </c>
      <c r="AV34" s="7" t="s">
        <v>324</v>
      </c>
      <c r="AW34" s="7" t="s">
        <v>318</v>
      </c>
      <c r="AX34" s="7" t="s">
        <v>205</v>
      </c>
      <c r="AY34" s="7" t="s">
        <v>194</v>
      </c>
      <c r="AZ34" s="7" t="s">
        <v>191</v>
      </c>
      <c r="BA34" s="7" t="s">
        <v>195</v>
      </c>
      <c r="BB34" s="7" t="s">
        <v>161</v>
      </c>
      <c r="BC34" s="7" t="s">
        <v>161</v>
      </c>
    </row>
    <row r="35" spans="1:63" ht="15" thickBot="1" x14ac:dyDescent="0.35">
      <c r="A35" s="6" t="s">
        <v>52</v>
      </c>
      <c r="B35" s="7" t="s">
        <v>217</v>
      </c>
      <c r="C35" s="7" t="s">
        <v>219</v>
      </c>
      <c r="D35" s="7" t="s">
        <v>221</v>
      </c>
      <c r="E35" s="7" t="s">
        <v>222</v>
      </c>
      <c r="O35" s="6" t="s">
        <v>52</v>
      </c>
      <c r="P35" s="7" t="s">
        <v>263</v>
      </c>
      <c r="Q35" s="7" t="s">
        <v>264</v>
      </c>
      <c r="R35" s="7" t="s">
        <v>265</v>
      </c>
      <c r="S35" s="7" t="s">
        <v>266</v>
      </c>
      <c r="AC35" s="6" t="s">
        <v>52</v>
      </c>
      <c r="AD35" s="7" t="s">
        <v>170</v>
      </c>
      <c r="AE35" s="7" t="s">
        <v>161</v>
      </c>
      <c r="AF35" s="7" t="s">
        <v>161</v>
      </c>
      <c r="AG35" s="7" t="s">
        <v>161</v>
      </c>
      <c r="AU35" s="6" t="s">
        <v>52</v>
      </c>
      <c r="AV35" s="7" t="s">
        <v>324</v>
      </c>
      <c r="AW35" s="7" t="s">
        <v>318</v>
      </c>
      <c r="AX35" s="7" t="s">
        <v>161</v>
      </c>
      <c r="AY35" s="7" t="s">
        <v>194</v>
      </c>
      <c r="AZ35" s="7" t="s">
        <v>325</v>
      </c>
      <c r="BA35" s="7" t="s">
        <v>195</v>
      </c>
      <c r="BB35" s="7" t="s">
        <v>161</v>
      </c>
      <c r="BC35" s="7" t="s">
        <v>161</v>
      </c>
    </row>
    <row r="36" spans="1:63" ht="15" thickBot="1" x14ac:dyDescent="0.35">
      <c r="A36" s="6" t="s">
        <v>55</v>
      </c>
      <c r="B36" s="7" t="s">
        <v>217</v>
      </c>
      <c r="C36" s="7" t="s">
        <v>219</v>
      </c>
      <c r="D36" s="7" t="s">
        <v>221</v>
      </c>
      <c r="E36" s="7" t="s">
        <v>222</v>
      </c>
      <c r="O36" s="6" t="s">
        <v>55</v>
      </c>
      <c r="P36" s="7" t="s">
        <v>267</v>
      </c>
      <c r="Q36" s="7" t="s">
        <v>268</v>
      </c>
      <c r="R36" s="7" t="s">
        <v>269</v>
      </c>
      <c r="S36" s="7" t="s">
        <v>270</v>
      </c>
      <c r="AC36" s="6" t="s">
        <v>55</v>
      </c>
      <c r="AD36" s="7" t="s">
        <v>161</v>
      </c>
      <c r="AE36" s="7" t="s">
        <v>161</v>
      </c>
      <c r="AF36" s="7" t="s">
        <v>161</v>
      </c>
      <c r="AG36" s="7" t="s">
        <v>161</v>
      </c>
      <c r="AU36" s="6" t="s">
        <v>55</v>
      </c>
      <c r="AV36" s="7" t="s">
        <v>324</v>
      </c>
      <c r="AW36" s="7" t="s">
        <v>318</v>
      </c>
      <c r="AX36" s="7" t="s">
        <v>161</v>
      </c>
      <c r="AY36" s="7" t="s">
        <v>194</v>
      </c>
      <c r="AZ36" s="7" t="s">
        <v>325</v>
      </c>
      <c r="BA36" s="7" t="s">
        <v>326</v>
      </c>
      <c r="BB36" s="7" t="s">
        <v>161</v>
      </c>
      <c r="BC36" s="7" t="s">
        <v>161</v>
      </c>
    </row>
    <row r="37" spans="1:63" ht="15" thickBot="1" x14ac:dyDescent="0.35">
      <c r="A37" s="6" t="s">
        <v>56</v>
      </c>
      <c r="B37" s="7" t="s">
        <v>217</v>
      </c>
      <c r="C37" s="7" t="s">
        <v>223</v>
      </c>
      <c r="D37" s="7" t="s">
        <v>221</v>
      </c>
      <c r="E37" s="7" t="s">
        <v>222</v>
      </c>
      <c r="O37" s="6" t="s">
        <v>56</v>
      </c>
      <c r="P37" s="7" t="s">
        <v>271</v>
      </c>
      <c r="Q37" s="7" t="s">
        <v>272</v>
      </c>
      <c r="R37" s="7" t="s">
        <v>273</v>
      </c>
      <c r="S37" s="7" t="s">
        <v>274</v>
      </c>
      <c r="AC37" s="6" t="s">
        <v>56</v>
      </c>
      <c r="AD37" s="7" t="s">
        <v>161</v>
      </c>
      <c r="AE37" s="7" t="s">
        <v>161</v>
      </c>
      <c r="AF37" s="7" t="s">
        <v>161</v>
      </c>
      <c r="AG37" s="7" t="s">
        <v>161</v>
      </c>
      <c r="AU37" s="6" t="s">
        <v>56</v>
      </c>
      <c r="AV37" s="7" t="s">
        <v>324</v>
      </c>
      <c r="AW37" s="7" t="s">
        <v>318</v>
      </c>
      <c r="AX37" s="7" t="s">
        <v>161</v>
      </c>
      <c r="AY37" s="7" t="s">
        <v>194</v>
      </c>
      <c r="AZ37" s="7" t="s">
        <v>325</v>
      </c>
      <c r="BA37" s="7" t="s">
        <v>326</v>
      </c>
      <c r="BB37" s="7" t="s">
        <v>161</v>
      </c>
      <c r="BC37" s="7" t="s">
        <v>161</v>
      </c>
    </row>
    <row r="38" spans="1:63" ht="15" thickBot="1" x14ac:dyDescent="0.35">
      <c r="A38" s="6" t="s">
        <v>58</v>
      </c>
      <c r="B38" s="7" t="s">
        <v>217</v>
      </c>
      <c r="C38" s="7" t="s">
        <v>224</v>
      </c>
      <c r="D38" s="7" t="s">
        <v>221</v>
      </c>
      <c r="E38" s="7" t="s">
        <v>222</v>
      </c>
      <c r="O38" s="6" t="s">
        <v>58</v>
      </c>
      <c r="P38" s="7" t="s">
        <v>275</v>
      </c>
      <c r="Q38" s="7" t="s">
        <v>276</v>
      </c>
      <c r="R38" s="7" t="s">
        <v>277</v>
      </c>
      <c r="S38" s="7" t="s">
        <v>278</v>
      </c>
      <c r="AC38" s="6" t="s">
        <v>58</v>
      </c>
      <c r="AD38" s="7" t="s">
        <v>171</v>
      </c>
      <c r="AE38" s="7" t="s">
        <v>161</v>
      </c>
      <c r="AF38" s="7" t="s">
        <v>161</v>
      </c>
      <c r="AG38" s="7" t="s">
        <v>161</v>
      </c>
      <c r="AU38" s="6" t="s">
        <v>58</v>
      </c>
      <c r="AV38" s="7" t="s">
        <v>324</v>
      </c>
      <c r="AW38" s="7" t="s">
        <v>318</v>
      </c>
      <c r="AX38" s="7" t="s">
        <v>161</v>
      </c>
      <c r="AY38" s="7" t="s">
        <v>194</v>
      </c>
      <c r="AZ38" s="7" t="s">
        <v>325</v>
      </c>
      <c r="BA38" s="7" t="s">
        <v>326</v>
      </c>
      <c r="BB38" s="7" t="s">
        <v>161</v>
      </c>
      <c r="BC38" s="7" t="s">
        <v>161</v>
      </c>
    </row>
    <row r="39" spans="1:63" ht="15" thickBot="1" x14ac:dyDescent="0.35">
      <c r="A39" s="6" t="s">
        <v>60</v>
      </c>
      <c r="B39" s="7" t="s">
        <v>217</v>
      </c>
      <c r="C39" s="7" t="s">
        <v>224</v>
      </c>
      <c r="D39" s="7" t="s">
        <v>221</v>
      </c>
      <c r="E39" s="7" t="s">
        <v>222</v>
      </c>
      <c r="O39" s="6" t="s">
        <v>60</v>
      </c>
      <c r="P39" s="7" t="s">
        <v>279</v>
      </c>
      <c r="Q39" s="7" t="s">
        <v>280</v>
      </c>
      <c r="R39" s="7" t="s">
        <v>281</v>
      </c>
      <c r="S39" s="7" t="s">
        <v>282</v>
      </c>
      <c r="AC39" s="6" t="s">
        <v>60</v>
      </c>
      <c r="AD39" s="7" t="s">
        <v>173</v>
      </c>
      <c r="AE39" s="7" t="s">
        <v>161</v>
      </c>
      <c r="AF39" s="7" t="s">
        <v>161</v>
      </c>
      <c r="AG39" s="7" t="s">
        <v>161</v>
      </c>
      <c r="AU39" s="6" t="s">
        <v>60</v>
      </c>
      <c r="AV39" s="7" t="s">
        <v>327</v>
      </c>
      <c r="AW39" s="7" t="s">
        <v>318</v>
      </c>
      <c r="AX39" s="7" t="s">
        <v>161</v>
      </c>
      <c r="AY39" s="7" t="s">
        <v>194</v>
      </c>
      <c r="AZ39" s="7" t="s">
        <v>161</v>
      </c>
      <c r="BA39" s="7" t="s">
        <v>326</v>
      </c>
      <c r="BB39" s="7" t="s">
        <v>161</v>
      </c>
      <c r="BC39" s="7" t="s">
        <v>161</v>
      </c>
    </row>
    <row r="40" spans="1:63" ht="15" thickBot="1" x14ac:dyDescent="0.35">
      <c r="A40" s="6" t="s">
        <v>61</v>
      </c>
      <c r="B40" s="7" t="s">
        <v>217</v>
      </c>
      <c r="C40" s="7" t="s">
        <v>224</v>
      </c>
      <c r="D40" s="7" t="s">
        <v>221</v>
      </c>
      <c r="E40" s="7" t="s">
        <v>225</v>
      </c>
      <c r="O40" s="6" t="s">
        <v>61</v>
      </c>
      <c r="P40" s="7" t="s">
        <v>283</v>
      </c>
      <c r="Q40" s="7" t="s">
        <v>284</v>
      </c>
      <c r="R40" s="7" t="s">
        <v>285</v>
      </c>
      <c r="S40" s="7" t="s">
        <v>286</v>
      </c>
      <c r="AC40" s="6" t="s">
        <v>61</v>
      </c>
      <c r="AD40" s="7" t="s">
        <v>161</v>
      </c>
      <c r="AE40" s="7" t="s">
        <v>161</v>
      </c>
      <c r="AF40" s="7" t="s">
        <v>161</v>
      </c>
      <c r="AG40" s="7" t="s">
        <v>161</v>
      </c>
      <c r="AU40" s="6" t="s">
        <v>61</v>
      </c>
      <c r="AV40" s="7" t="s">
        <v>328</v>
      </c>
      <c r="AW40" s="7" t="s">
        <v>318</v>
      </c>
      <c r="AX40" s="7" t="s">
        <v>161</v>
      </c>
      <c r="AY40" s="7" t="s">
        <v>194</v>
      </c>
      <c r="AZ40" s="7" t="s">
        <v>161</v>
      </c>
      <c r="BA40" s="7" t="s">
        <v>161</v>
      </c>
      <c r="BB40" s="7" t="s">
        <v>161</v>
      </c>
      <c r="BC40" s="7" t="s">
        <v>161</v>
      </c>
    </row>
    <row r="41" spans="1:63" ht="15" thickBot="1" x14ac:dyDescent="0.35">
      <c r="A41" s="6" t="s">
        <v>64</v>
      </c>
      <c r="B41" s="7" t="s">
        <v>76</v>
      </c>
      <c r="C41" s="7" t="s">
        <v>224</v>
      </c>
      <c r="D41" s="7" t="s">
        <v>221</v>
      </c>
      <c r="E41" s="7" t="s">
        <v>225</v>
      </c>
      <c r="O41" s="6" t="s">
        <v>64</v>
      </c>
      <c r="P41" s="7" t="s">
        <v>287</v>
      </c>
      <c r="Q41" s="7" t="s">
        <v>288</v>
      </c>
      <c r="R41" s="7" t="s">
        <v>289</v>
      </c>
      <c r="S41" s="7" t="s">
        <v>290</v>
      </c>
      <c r="AC41" s="6" t="s">
        <v>64</v>
      </c>
      <c r="AD41" s="7" t="s">
        <v>161</v>
      </c>
      <c r="AE41" s="7" t="s">
        <v>161</v>
      </c>
      <c r="AF41" s="7" t="s">
        <v>161</v>
      </c>
      <c r="AG41" s="7" t="s">
        <v>161</v>
      </c>
      <c r="AU41" s="6" t="s">
        <v>64</v>
      </c>
      <c r="AV41" s="7" t="s">
        <v>328</v>
      </c>
      <c r="AW41" s="7" t="s">
        <v>318</v>
      </c>
      <c r="AX41" s="7" t="s">
        <v>161</v>
      </c>
      <c r="AY41" s="7" t="s">
        <v>161</v>
      </c>
      <c r="AZ41" s="7" t="s">
        <v>161</v>
      </c>
      <c r="BA41" s="7" t="s">
        <v>161</v>
      </c>
      <c r="BB41" s="7" t="s">
        <v>161</v>
      </c>
      <c r="BC41" s="7" t="s">
        <v>161</v>
      </c>
    </row>
    <row r="42" spans="1:63" ht="15" thickBot="1" x14ac:dyDescent="0.35">
      <c r="A42" s="6" t="s">
        <v>65</v>
      </c>
      <c r="B42" s="7" t="s">
        <v>76</v>
      </c>
      <c r="C42" s="7" t="s">
        <v>224</v>
      </c>
      <c r="D42" s="7" t="s">
        <v>226</v>
      </c>
      <c r="E42" s="7" t="s">
        <v>225</v>
      </c>
      <c r="O42" s="6" t="s">
        <v>65</v>
      </c>
      <c r="P42" s="7" t="s">
        <v>291</v>
      </c>
      <c r="Q42" s="7" t="s">
        <v>292</v>
      </c>
      <c r="R42" s="7" t="s">
        <v>293</v>
      </c>
      <c r="S42" s="7" t="s">
        <v>294</v>
      </c>
      <c r="AC42" s="6" t="s">
        <v>65</v>
      </c>
      <c r="AD42" s="7" t="s">
        <v>161</v>
      </c>
      <c r="AE42" s="7" t="s">
        <v>161</v>
      </c>
      <c r="AF42" s="7" t="s">
        <v>161</v>
      </c>
      <c r="AG42" s="7" t="s">
        <v>161</v>
      </c>
      <c r="AU42" s="6" t="s">
        <v>65</v>
      </c>
      <c r="AV42" s="7" t="s">
        <v>328</v>
      </c>
      <c r="AW42" s="7" t="s">
        <v>318</v>
      </c>
      <c r="AX42" s="7" t="s">
        <v>161</v>
      </c>
      <c r="AY42" s="7" t="s">
        <v>161</v>
      </c>
      <c r="AZ42" s="7" t="s">
        <v>161</v>
      </c>
      <c r="BA42" s="7" t="s">
        <v>161</v>
      </c>
      <c r="BB42" s="7" t="s">
        <v>161</v>
      </c>
      <c r="BC42" s="7" t="s">
        <v>161</v>
      </c>
    </row>
    <row r="43" spans="1:63" ht="15" thickBot="1" x14ac:dyDescent="0.35">
      <c r="A43" s="6" t="s">
        <v>68</v>
      </c>
      <c r="B43" s="7" t="s">
        <v>76</v>
      </c>
      <c r="C43" s="7" t="s">
        <v>224</v>
      </c>
      <c r="D43" s="7" t="s">
        <v>227</v>
      </c>
      <c r="E43" s="7" t="s">
        <v>225</v>
      </c>
      <c r="O43" s="6" t="s">
        <v>68</v>
      </c>
      <c r="P43" s="7" t="s">
        <v>295</v>
      </c>
      <c r="Q43" s="7" t="s">
        <v>296</v>
      </c>
      <c r="R43" s="7" t="s">
        <v>297</v>
      </c>
      <c r="S43" s="7" t="s">
        <v>298</v>
      </c>
      <c r="AC43" s="6" t="s">
        <v>68</v>
      </c>
      <c r="AD43" s="7" t="s">
        <v>161</v>
      </c>
      <c r="AE43" s="7" t="s">
        <v>161</v>
      </c>
      <c r="AF43" s="7" t="s">
        <v>161</v>
      </c>
      <c r="AG43" s="7" t="s">
        <v>161</v>
      </c>
      <c r="AU43" s="6" t="s">
        <v>68</v>
      </c>
      <c r="AV43" s="7" t="s">
        <v>329</v>
      </c>
      <c r="AW43" s="7" t="s">
        <v>318</v>
      </c>
      <c r="AX43" s="7" t="s">
        <v>161</v>
      </c>
      <c r="AY43" s="7" t="s">
        <v>161</v>
      </c>
      <c r="AZ43" s="7" t="s">
        <v>161</v>
      </c>
      <c r="BA43" s="7" t="s">
        <v>161</v>
      </c>
      <c r="BB43" s="7" t="s">
        <v>161</v>
      </c>
      <c r="BC43" s="7" t="s">
        <v>161</v>
      </c>
    </row>
    <row r="44" spans="1:63" ht="15" thickBot="1" x14ac:dyDescent="0.35">
      <c r="A44" s="6" t="s">
        <v>70</v>
      </c>
      <c r="B44" s="7" t="s">
        <v>76</v>
      </c>
      <c r="C44" s="7" t="s">
        <v>224</v>
      </c>
      <c r="D44" s="7" t="s">
        <v>227</v>
      </c>
      <c r="E44" s="7" t="s">
        <v>225</v>
      </c>
      <c r="O44" s="6" t="s">
        <v>70</v>
      </c>
      <c r="P44" s="7" t="s">
        <v>299</v>
      </c>
      <c r="Q44" s="7" t="s">
        <v>300</v>
      </c>
      <c r="R44" s="7" t="s">
        <v>301</v>
      </c>
      <c r="S44" s="7" t="s">
        <v>302</v>
      </c>
      <c r="AC44" s="6" t="s">
        <v>70</v>
      </c>
      <c r="AD44" s="7" t="s">
        <v>161</v>
      </c>
      <c r="AE44" s="7" t="s">
        <v>161</v>
      </c>
      <c r="AF44" s="7" t="s">
        <v>161</v>
      </c>
      <c r="AG44" s="7" t="s">
        <v>161</v>
      </c>
      <c r="AU44" s="6" t="s">
        <v>70</v>
      </c>
      <c r="AV44" s="7" t="s">
        <v>325</v>
      </c>
      <c r="AW44" s="7" t="s">
        <v>161</v>
      </c>
      <c r="AX44" s="7" t="s">
        <v>161</v>
      </c>
      <c r="AY44" s="7" t="s">
        <v>161</v>
      </c>
      <c r="AZ44" s="7" t="s">
        <v>161</v>
      </c>
      <c r="BA44" s="7" t="s">
        <v>161</v>
      </c>
      <c r="BB44" s="7" t="s">
        <v>161</v>
      </c>
      <c r="BC44" s="7" t="s">
        <v>161</v>
      </c>
    </row>
    <row r="45" spans="1:63" ht="15" thickBot="1" x14ac:dyDescent="0.35">
      <c r="A45" s="6" t="s">
        <v>72</v>
      </c>
      <c r="B45" s="7" t="s">
        <v>76</v>
      </c>
      <c r="C45" s="7" t="s">
        <v>228</v>
      </c>
      <c r="D45" s="7" t="s">
        <v>227</v>
      </c>
      <c r="E45" s="7" t="s">
        <v>229</v>
      </c>
      <c r="O45" s="6" t="s">
        <v>72</v>
      </c>
      <c r="P45" s="7" t="s">
        <v>303</v>
      </c>
      <c r="Q45" s="7" t="s">
        <v>144</v>
      </c>
      <c r="R45" s="7" t="s">
        <v>304</v>
      </c>
      <c r="S45" s="7" t="s">
        <v>305</v>
      </c>
      <c r="AC45" s="6" t="s">
        <v>72</v>
      </c>
      <c r="AD45" s="7" t="s">
        <v>161</v>
      </c>
      <c r="AE45" s="7" t="s">
        <v>161</v>
      </c>
      <c r="AF45" s="7" t="s">
        <v>161</v>
      </c>
      <c r="AG45" s="7" t="s">
        <v>161</v>
      </c>
      <c r="AU45" s="6" t="s">
        <v>72</v>
      </c>
      <c r="AV45" s="7" t="s">
        <v>325</v>
      </c>
      <c r="AW45" s="7" t="s">
        <v>161</v>
      </c>
      <c r="AX45" s="7" t="s">
        <v>161</v>
      </c>
      <c r="AY45" s="7" t="s">
        <v>161</v>
      </c>
      <c r="AZ45" s="7" t="s">
        <v>161</v>
      </c>
      <c r="BA45" s="7" t="s">
        <v>161</v>
      </c>
      <c r="BB45" s="7" t="s">
        <v>161</v>
      </c>
      <c r="BC45" s="7" t="s">
        <v>161</v>
      </c>
    </row>
    <row r="46" spans="1:63" ht="15" thickBot="1" x14ac:dyDescent="0.35">
      <c r="A46" s="6" t="s">
        <v>75</v>
      </c>
      <c r="B46" s="7" t="s">
        <v>76</v>
      </c>
      <c r="C46" s="7" t="s">
        <v>228</v>
      </c>
      <c r="D46" s="7" t="s">
        <v>76</v>
      </c>
      <c r="E46" s="7" t="s">
        <v>76</v>
      </c>
      <c r="O46" s="6" t="s">
        <v>75</v>
      </c>
      <c r="P46" s="7" t="s">
        <v>147</v>
      </c>
      <c r="Q46" s="7" t="s">
        <v>147</v>
      </c>
      <c r="R46" s="7" t="s">
        <v>147</v>
      </c>
      <c r="S46" s="7" t="s">
        <v>147</v>
      </c>
      <c r="AC46" s="6" t="s">
        <v>75</v>
      </c>
      <c r="AD46" s="7" t="s">
        <v>161</v>
      </c>
      <c r="AE46" s="7" t="s">
        <v>161</v>
      </c>
      <c r="AF46" s="7" t="s">
        <v>161</v>
      </c>
      <c r="AG46" s="7" t="s">
        <v>161</v>
      </c>
      <c r="AU46" s="6" t="s">
        <v>75</v>
      </c>
      <c r="AV46" s="7" t="s">
        <v>161</v>
      </c>
      <c r="AW46" s="7" t="s">
        <v>161</v>
      </c>
      <c r="AX46" s="7" t="s">
        <v>161</v>
      </c>
      <c r="AY46" s="7" t="s">
        <v>161</v>
      </c>
      <c r="AZ46" s="7" t="s">
        <v>161</v>
      </c>
      <c r="BA46" s="7" t="s">
        <v>161</v>
      </c>
      <c r="BB46" s="7" t="s">
        <v>161</v>
      </c>
      <c r="BC46" s="7" t="s">
        <v>161</v>
      </c>
    </row>
    <row r="47" spans="1:63" ht="15" thickBot="1" x14ac:dyDescent="0.35">
      <c r="A47" s="6" t="s">
        <v>77</v>
      </c>
      <c r="B47" s="7" t="s">
        <v>76</v>
      </c>
      <c r="C47" s="7" t="s">
        <v>228</v>
      </c>
      <c r="D47" s="7" t="s">
        <v>76</v>
      </c>
      <c r="E47" s="7" t="s">
        <v>76</v>
      </c>
      <c r="O47" s="6" t="s">
        <v>77</v>
      </c>
      <c r="P47" s="7" t="s">
        <v>76</v>
      </c>
      <c r="Q47" s="7" t="s">
        <v>76</v>
      </c>
      <c r="R47" s="7" t="s">
        <v>76</v>
      </c>
      <c r="S47" s="7" t="s">
        <v>76</v>
      </c>
      <c r="AC47" s="6" t="s">
        <v>77</v>
      </c>
      <c r="AD47" s="7" t="s">
        <v>161</v>
      </c>
      <c r="AE47" s="7" t="s">
        <v>161</v>
      </c>
      <c r="AF47" s="7" t="s">
        <v>161</v>
      </c>
      <c r="AG47" s="7" t="s">
        <v>161</v>
      </c>
      <c r="AU47" s="6" t="s">
        <v>77</v>
      </c>
      <c r="AV47" s="7" t="s">
        <v>161</v>
      </c>
      <c r="AW47" s="7" t="s">
        <v>161</v>
      </c>
      <c r="AX47" s="7" t="s">
        <v>161</v>
      </c>
      <c r="AY47" s="7" t="s">
        <v>161</v>
      </c>
      <c r="AZ47" s="7" t="s">
        <v>161</v>
      </c>
      <c r="BA47" s="7" t="s">
        <v>161</v>
      </c>
      <c r="BB47" s="7" t="s">
        <v>161</v>
      </c>
      <c r="BC47" s="7" t="s">
        <v>161</v>
      </c>
    </row>
    <row r="48" spans="1:63" ht="18.600000000000001" thickBot="1" x14ac:dyDescent="0.35">
      <c r="A48" s="2"/>
      <c r="O48" s="2"/>
      <c r="AC48" s="2"/>
      <c r="AU48" s="2"/>
      <c r="BE48">
        <v>7</v>
      </c>
      <c r="BG48">
        <v>8</v>
      </c>
      <c r="BI48">
        <v>9</v>
      </c>
      <c r="BK48">
        <v>10</v>
      </c>
    </row>
    <row r="49" spans="1:69" ht="15" thickBot="1" x14ac:dyDescent="0.35">
      <c r="A49" s="6" t="s">
        <v>78</v>
      </c>
      <c r="B49" s="6" t="s">
        <v>15</v>
      </c>
      <c r="C49" s="6" t="s">
        <v>16</v>
      </c>
      <c r="D49" s="6" t="s">
        <v>17</v>
      </c>
      <c r="E49" s="6" t="s">
        <v>186</v>
      </c>
      <c r="O49" s="6" t="s">
        <v>78</v>
      </c>
      <c r="P49" s="6" t="s">
        <v>15</v>
      </c>
      <c r="Q49" s="6" t="s">
        <v>16</v>
      </c>
      <c r="R49" s="6" t="s">
        <v>17</v>
      </c>
      <c r="S49" s="6" t="s">
        <v>186</v>
      </c>
      <c r="AC49" s="6" t="s">
        <v>78</v>
      </c>
      <c r="AD49" s="6" t="s">
        <v>15</v>
      </c>
      <c r="AE49" s="6" t="s">
        <v>16</v>
      </c>
      <c r="AF49" s="6" t="s">
        <v>17</v>
      </c>
      <c r="AG49" s="6" t="s">
        <v>186</v>
      </c>
      <c r="AU49" s="6" t="s">
        <v>78</v>
      </c>
      <c r="AV49" s="6" t="s">
        <v>15</v>
      </c>
      <c r="AW49" s="6" t="s">
        <v>16</v>
      </c>
      <c r="AX49" s="6" t="s">
        <v>17</v>
      </c>
      <c r="AY49" s="6" t="s">
        <v>186</v>
      </c>
      <c r="AZ49" s="6" t="s">
        <v>187</v>
      </c>
      <c r="BA49" s="6" t="s">
        <v>188</v>
      </c>
      <c r="BB49" s="6" t="s">
        <v>314</v>
      </c>
      <c r="BC49" s="6" t="s">
        <v>315</v>
      </c>
      <c r="BE49" s="14" t="s">
        <v>1</v>
      </c>
      <c r="BG49" s="14" t="s">
        <v>2</v>
      </c>
      <c r="BI49" s="14" t="s">
        <v>3</v>
      </c>
      <c r="BK49" s="14" t="s">
        <v>3</v>
      </c>
    </row>
    <row r="50" spans="1:69" ht="15" thickBot="1" x14ac:dyDescent="0.35">
      <c r="A50" s="6" t="s">
        <v>39</v>
      </c>
      <c r="B50" s="7">
        <v>13.5</v>
      </c>
      <c r="C50" s="7">
        <v>40.9</v>
      </c>
      <c r="D50" s="7">
        <v>109.2</v>
      </c>
      <c r="E50" s="7">
        <v>143.1</v>
      </c>
      <c r="O50" s="6" t="s">
        <v>39</v>
      </c>
      <c r="P50" s="7">
        <v>24.1</v>
      </c>
      <c r="Q50" s="7">
        <v>36.6</v>
      </c>
      <c r="R50" s="7">
        <v>94.8</v>
      </c>
      <c r="S50" s="7">
        <v>149</v>
      </c>
      <c r="AC50" s="6" t="s">
        <v>39</v>
      </c>
      <c r="AD50" s="7">
        <v>197</v>
      </c>
      <c r="AE50" s="7">
        <v>148</v>
      </c>
      <c r="AF50" s="7">
        <v>177</v>
      </c>
      <c r="AG50" s="7">
        <v>219</v>
      </c>
      <c r="AT50">
        <v>19</v>
      </c>
      <c r="AU50" s="6">
        <v>1</v>
      </c>
      <c r="AV50" s="7">
        <v>146</v>
      </c>
      <c r="AW50" s="7">
        <v>8</v>
      </c>
      <c r="AX50" s="7">
        <v>89</v>
      </c>
      <c r="AY50" s="7">
        <v>73</v>
      </c>
      <c r="AZ50" s="7">
        <v>109</v>
      </c>
      <c r="BA50" s="7">
        <v>12</v>
      </c>
      <c r="BB50" s="7">
        <v>30</v>
      </c>
      <c r="BC50" s="7">
        <v>0</v>
      </c>
      <c r="BE50" s="15">
        <f>VLOOKUP($AU50,$AT$50:$BC$68,BE$48,0)</f>
        <v>0</v>
      </c>
      <c r="BF50">
        <f>AX50+BE50</f>
        <v>89</v>
      </c>
      <c r="BG50" s="15">
        <f>VLOOKUP($AU50,$AT$50:$BC$68,BG$48,0)</f>
        <v>0</v>
      </c>
      <c r="BH50">
        <f>AZ50+BG50</f>
        <v>109</v>
      </c>
      <c r="BI50" s="15">
        <f>VLOOKUP($AU50,$AT$50:$BC$68,BI$48,0)</f>
        <v>0</v>
      </c>
      <c r="BJ50">
        <f>BB50+BI50</f>
        <v>30</v>
      </c>
      <c r="BK50" s="15">
        <f>VLOOKUP($AU50,$AT$50:$BC$68,BK$48,0)</f>
        <v>0</v>
      </c>
      <c r="BL50">
        <f>BD50+BK50</f>
        <v>0</v>
      </c>
      <c r="BN50">
        <f t="shared" ref="BN50:BN68" si="9">BF50</f>
        <v>89</v>
      </c>
      <c r="BO50">
        <f t="shared" ref="BO50:BO68" si="10">BH50</f>
        <v>109</v>
      </c>
      <c r="BP50">
        <f t="shared" ref="BP50:BP68" si="11">BJ50</f>
        <v>30</v>
      </c>
      <c r="BQ50">
        <f>BL50</f>
        <v>0</v>
      </c>
    </row>
    <row r="51" spans="1:69" ht="15" thickBot="1" x14ac:dyDescent="0.35">
      <c r="A51" s="6" t="s">
        <v>43</v>
      </c>
      <c r="B51" s="7">
        <v>9</v>
      </c>
      <c r="C51" s="7">
        <v>36.4</v>
      </c>
      <c r="D51" s="7">
        <v>109.2</v>
      </c>
      <c r="E51" s="7">
        <v>143.1</v>
      </c>
      <c r="O51" s="6" t="s">
        <v>43</v>
      </c>
      <c r="P51" s="7">
        <v>23.1</v>
      </c>
      <c r="Q51" s="7">
        <v>31.1</v>
      </c>
      <c r="R51" s="7">
        <v>93.8</v>
      </c>
      <c r="S51" s="7">
        <v>148</v>
      </c>
      <c r="AC51" s="6" t="s">
        <v>43</v>
      </c>
      <c r="AD51" s="7">
        <v>198</v>
      </c>
      <c r="AE51" s="7">
        <v>183</v>
      </c>
      <c r="AF51" s="7">
        <v>0</v>
      </c>
      <c r="AG51" s="7">
        <v>189</v>
      </c>
      <c r="AT51">
        <v>18</v>
      </c>
      <c r="AU51" s="6">
        <v>2</v>
      </c>
      <c r="AV51" s="7">
        <v>146</v>
      </c>
      <c r="AW51" s="7">
        <v>8</v>
      </c>
      <c r="AX51" s="7">
        <v>42</v>
      </c>
      <c r="AY51" s="7">
        <v>73</v>
      </c>
      <c r="AZ51" s="7">
        <v>109</v>
      </c>
      <c r="BA51" s="7">
        <v>12</v>
      </c>
      <c r="BB51" s="7">
        <v>30</v>
      </c>
      <c r="BC51" s="7">
        <v>0</v>
      </c>
      <c r="BE51" s="15">
        <f t="shared" ref="BE51:BK68" si="12">VLOOKUP($AU51,$AT$50:$BC$68,BE$48,0)</f>
        <v>0</v>
      </c>
      <c r="BF51">
        <f t="shared" ref="BF51:BJ66" si="13">AX51+BE51</f>
        <v>42</v>
      </c>
      <c r="BG51" s="15">
        <f t="shared" si="12"/>
        <v>0</v>
      </c>
      <c r="BH51">
        <f t="shared" si="13"/>
        <v>109</v>
      </c>
      <c r="BI51" s="15">
        <f t="shared" si="12"/>
        <v>0</v>
      </c>
      <c r="BJ51">
        <f t="shared" si="13"/>
        <v>30</v>
      </c>
      <c r="BK51" s="15">
        <f t="shared" si="12"/>
        <v>0</v>
      </c>
      <c r="BL51">
        <f t="shared" ref="BL51:BL68" si="14">BD51+BK51</f>
        <v>0</v>
      </c>
      <c r="BN51">
        <f t="shared" si="9"/>
        <v>42</v>
      </c>
      <c r="BO51">
        <f t="shared" si="10"/>
        <v>109</v>
      </c>
      <c r="BP51">
        <f t="shared" si="11"/>
        <v>30</v>
      </c>
      <c r="BQ51">
        <f t="shared" ref="BQ51:BQ68" si="15">BL51</f>
        <v>0</v>
      </c>
    </row>
    <row r="52" spans="1:69" ht="15" thickBot="1" x14ac:dyDescent="0.35">
      <c r="A52" s="6" t="s">
        <v>46</v>
      </c>
      <c r="B52" s="7">
        <v>3.5</v>
      </c>
      <c r="C52" s="7">
        <v>36.4</v>
      </c>
      <c r="D52" s="7">
        <v>109.2</v>
      </c>
      <c r="E52" s="7">
        <v>103.2</v>
      </c>
      <c r="O52" s="6" t="s">
        <v>46</v>
      </c>
      <c r="P52" s="7">
        <v>17.600000000000001</v>
      </c>
      <c r="Q52" s="7">
        <v>30.1</v>
      </c>
      <c r="R52" s="7">
        <v>92.8</v>
      </c>
      <c r="S52" s="7">
        <v>103.8</v>
      </c>
      <c r="AC52" s="6" t="s">
        <v>46</v>
      </c>
      <c r="AD52" s="7">
        <v>92</v>
      </c>
      <c r="AE52" s="7">
        <v>0</v>
      </c>
      <c r="AF52" s="7">
        <v>230</v>
      </c>
      <c r="AG52" s="7">
        <v>125</v>
      </c>
      <c r="AT52">
        <v>17</v>
      </c>
      <c r="AU52" s="6">
        <v>3</v>
      </c>
      <c r="AV52" s="7">
        <v>84</v>
      </c>
      <c r="AW52" s="7">
        <v>8</v>
      </c>
      <c r="AX52" s="7">
        <v>42</v>
      </c>
      <c r="AY52" s="7">
        <v>37</v>
      </c>
      <c r="AZ52" s="7">
        <v>109</v>
      </c>
      <c r="BA52" s="7">
        <v>12</v>
      </c>
      <c r="BB52" s="7">
        <v>30</v>
      </c>
      <c r="BC52" s="7">
        <v>0</v>
      </c>
      <c r="BE52" s="15">
        <f t="shared" si="12"/>
        <v>0</v>
      </c>
      <c r="BF52">
        <f t="shared" si="13"/>
        <v>42</v>
      </c>
      <c r="BG52" s="15">
        <f t="shared" si="12"/>
        <v>0</v>
      </c>
      <c r="BH52">
        <f t="shared" si="13"/>
        <v>109</v>
      </c>
      <c r="BI52" s="15">
        <f t="shared" si="12"/>
        <v>0</v>
      </c>
      <c r="BJ52">
        <f t="shared" si="13"/>
        <v>30</v>
      </c>
      <c r="BK52" s="15">
        <f t="shared" si="12"/>
        <v>0</v>
      </c>
      <c r="BL52">
        <f t="shared" si="14"/>
        <v>0</v>
      </c>
      <c r="BN52">
        <f t="shared" si="9"/>
        <v>42</v>
      </c>
      <c r="BO52">
        <f t="shared" si="10"/>
        <v>109</v>
      </c>
      <c r="BP52">
        <f t="shared" si="11"/>
        <v>30</v>
      </c>
      <c r="BQ52">
        <f t="shared" si="15"/>
        <v>0</v>
      </c>
    </row>
    <row r="53" spans="1:69" ht="15" thickBot="1" x14ac:dyDescent="0.35">
      <c r="A53" s="6" t="s">
        <v>48</v>
      </c>
      <c r="B53" s="7">
        <v>3.5</v>
      </c>
      <c r="C53" s="7">
        <v>31.4</v>
      </c>
      <c r="D53" s="7">
        <v>81.3</v>
      </c>
      <c r="E53" s="7">
        <v>103.2</v>
      </c>
      <c r="O53" s="6" t="s">
        <v>48</v>
      </c>
      <c r="P53" s="7">
        <v>16.600000000000001</v>
      </c>
      <c r="Q53" s="7">
        <v>28.1</v>
      </c>
      <c r="R53" s="7">
        <v>75.7</v>
      </c>
      <c r="S53" s="7">
        <v>102.8</v>
      </c>
      <c r="AC53" s="6" t="s">
        <v>48</v>
      </c>
      <c r="AD53" s="7">
        <v>104</v>
      </c>
      <c r="AE53" s="7">
        <v>0</v>
      </c>
      <c r="AF53" s="7">
        <v>164</v>
      </c>
      <c r="AG53" s="7">
        <v>0</v>
      </c>
      <c r="AT53">
        <v>16</v>
      </c>
      <c r="AU53" s="6">
        <v>4</v>
      </c>
      <c r="AV53" s="7">
        <v>84</v>
      </c>
      <c r="AW53" s="7">
        <v>8</v>
      </c>
      <c r="AX53" s="7">
        <v>42</v>
      </c>
      <c r="AY53" s="7">
        <v>34</v>
      </c>
      <c r="AZ53" s="7">
        <v>109</v>
      </c>
      <c r="BA53" s="7">
        <v>12</v>
      </c>
      <c r="BB53" s="7">
        <v>0</v>
      </c>
      <c r="BC53" s="7">
        <v>0</v>
      </c>
      <c r="BE53" s="15">
        <f t="shared" si="12"/>
        <v>0</v>
      </c>
      <c r="BF53">
        <f t="shared" si="13"/>
        <v>42</v>
      </c>
      <c r="BG53" s="15">
        <f t="shared" si="12"/>
        <v>0</v>
      </c>
      <c r="BH53">
        <f t="shared" si="13"/>
        <v>109</v>
      </c>
      <c r="BI53" s="15">
        <f t="shared" si="12"/>
        <v>0</v>
      </c>
      <c r="BJ53">
        <f t="shared" si="13"/>
        <v>0</v>
      </c>
      <c r="BK53" s="15">
        <f t="shared" si="12"/>
        <v>0</v>
      </c>
      <c r="BL53">
        <f t="shared" si="14"/>
        <v>0</v>
      </c>
      <c r="BN53">
        <f t="shared" si="9"/>
        <v>42</v>
      </c>
      <c r="BO53">
        <f t="shared" si="10"/>
        <v>109</v>
      </c>
      <c r="BP53">
        <f t="shared" si="11"/>
        <v>0</v>
      </c>
      <c r="BQ53">
        <f t="shared" si="15"/>
        <v>0</v>
      </c>
    </row>
    <row r="54" spans="1:69" ht="15" thickBot="1" x14ac:dyDescent="0.35">
      <c r="A54" s="6" t="s">
        <v>50</v>
      </c>
      <c r="B54" s="7">
        <v>3.5</v>
      </c>
      <c r="C54" s="7">
        <v>31.4</v>
      </c>
      <c r="D54" s="7">
        <v>81.3</v>
      </c>
      <c r="E54" s="7">
        <v>103.2</v>
      </c>
      <c r="O54" s="6" t="s">
        <v>50</v>
      </c>
      <c r="P54" s="7">
        <v>15.5</v>
      </c>
      <c r="Q54" s="7">
        <v>23.6</v>
      </c>
      <c r="R54" s="7">
        <v>74.7</v>
      </c>
      <c r="S54" s="7">
        <v>101.8</v>
      </c>
      <c r="AC54" s="6" t="s">
        <v>50</v>
      </c>
      <c r="AD54" s="7">
        <v>90</v>
      </c>
      <c r="AE54" s="7">
        <v>0</v>
      </c>
      <c r="AF54" s="7">
        <v>165</v>
      </c>
      <c r="AG54" s="7">
        <v>151</v>
      </c>
      <c r="AT54">
        <v>15</v>
      </c>
      <c r="AU54" s="6">
        <v>5</v>
      </c>
      <c r="AV54" s="7">
        <v>78</v>
      </c>
      <c r="AW54" s="7">
        <v>8</v>
      </c>
      <c r="AX54" s="7">
        <v>10</v>
      </c>
      <c r="AY54" s="7">
        <v>34</v>
      </c>
      <c r="AZ54" s="7">
        <v>109</v>
      </c>
      <c r="BA54" s="7">
        <v>12</v>
      </c>
      <c r="BB54" s="7">
        <v>0</v>
      </c>
      <c r="BC54" s="7">
        <v>0</v>
      </c>
      <c r="BE54" s="15">
        <f t="shared" si="12"/>
        <v>0</v>
      </c>
      <c r="BF54">
        <f t="shared" si="13"/>
        <v>10</v>
      </c>
      <c r="BG54" s="15">
        <f t="shared" si="12"/>
        <v>0</v>
      </c>
      <c r="BH54">
        <f t="shared" si="13"/>
        <v>109</v>
      </c>
      <c r="BI54" s="15">
        <f t="shared" si="12"/>
        <v>0</v>
      </c>
      <c r="BJ54">
        <f t="shared" si="13"/>
        <v>0</v>
      </c>
      <c r="BK54" s="15">
        <f t="shared" si="12"/>
        <v>0</v>
      </c>
      <c r="BL54">
        <f t="shared" si="14"/>
        <v>0</v>
      </c>
      <c r="BN54">
        <f t="shared" si="9"/>
        <v>10</v>
      </c>
      <c r="BO54">
        <f t="shared" si="10"/>
        <v>109</v>
      </c>
      <c r="BP54">
        <f t="shared" si="11"/>
        <v>0</v>
      </c>
      <c r="BQ54">
        <f t="shared" si="15"/>
        <v>0</v>
      </c>
    </row>
    <row r="55" spans="1:69" ht="15" thickBot="1" x14ac:dyDescent="0.35">
      <c r="A55" s="6" t="s">
        <v>51</v>
      </c>
      <c r="B55" s="7">
        <v>3.5</v>
      </c>
      <c r="C55" s="7">
        <v>31.4</v>
      </c>
      <c r="D55" s="7">
        <v>81.3</v>
      </c>
      <c r="E55" s="7">
        <v>103.2</v>
      </c>
      <c r="O55" s="6" t="s">
        <v>51</v>
      </c>
      <c r="P55" s="7">
        <v>14.5</v>
      </c>
      <c r="Q55" s="7">
        <v>22.6</v>
      </c>
      <c r="R55" s="7">
        <v>73.7</v>
      </c>
      <c r="S55" s="7">
        <v>100.8</v>
      </c>
      <c r="AC55" s="6" t="s">
        <v>51</v>
      </c>
      <c r="AD55" s="7">
        <v>0</v>
      </c>
      <c r="AE55" s="7">
        <v>168</v>
      </c>
      <c r="AF55" s="7">
        <v>0</v>
      </c>
      <c r="AG55" s="7">
        <v>0</v>
      </c>
      <c r="AT55">
        <v>14</v>
      </c>
      <c r="AU55" s="6">
        <v>6</v>
      </c>
      <c r="AV55" s="7">
        <v>78</v>
      </c>
      <c r="AW55" s="7">
        <v>8</v>
      </c>
      <c r="AX55" s="7">
        <v>10</v>
      </c>
      <c r="AY55" s="7">
        <v>34</v>
      </c>
      <c r="AZ55" s="7">
        <v>109</v>
      </c>
      <c r="BA55" s="7">
        <v>12</v>
      </c>
      <c r="BB55" s="7">
        <v>0</v>
      </c>
      <c r="BC55" s="7">
        <v>0</v>
      </c>
      <c r="BE55" s="15">
        <f t="shared" si="12"/>
        <v>0</v>
      </c>
      <c r="BF55">
        <f t="shared" si="13"/>
        <v>10</v>
      </c>
      <c r="BG55" s="15">
        <f t="shared" si="12"/>
        <v>0</v>
      </c>
      <c r="BH55">
        <f t="shared" si="13"/>
        <v>109</v>
      </c>
      <c r="BI55" s="15">
        <f t="shared" si="12"/>
        <v>0</v>
      </c>
      <c r="BJ55">
        <f t="shared" si="13"/>
        <v>0</v>
      </c>
      <c r="BK55" s="15">
        <f t="shared" si="12"/>
        <v>0</v>
      </c>
      <c r="BL55">
        <f t="shared" si="14"/>
        <v>0</v>
      </c>
      <c r="BN55">
        <f t="shared" si="9"/>
        <v>10</v>
      </c>
      <c r="BO55">
        <f t="shared" si="10"/>
        <v>109</v>
      </c>
      <c r="BP55">
        <f t="shared" si="11"/>
        <v>0</v>
      </c>
      <c r="BQ55">
        <f t="shared" si="15"/>
        <v>0</v>
      </c>
    </row>
    <row r="56" spans="1:69" ht="15" thickBot="1" x14ac:dyDescent="0.35">
      <c r="A56" s="6" t="s">
        <v>52</v>
      </c>
      <c r="B56" s="7">
        <v>3.5</v>
      </c>
      <c r="C56" s="7">
        <v>31.4</v>
      </c>
      <c r="D56" s="7">
        <v>69.8</v>
      </c>
      <c r="E56" s="7">
        <v>76.8</v>
      </c>
      <c r="O56" s="6" t="s">
        <v>52</v>
      </c>
      <c r="P56" s="7">
        <v>13.5</v>
      </c>
      <c r="Q56" s="7">
        <v>21.6</v>
      </c>
      <c r="R56" s="7">
        <v>65.2</v>
      </c>
      <c r="S56" s="7">
        <v>85.8</v>
      </c>
      <c r="AC56" s="6" t="s">
        <v>52</v>
      </c>
      <c r="AD56" s="7">
        <v>122</v>
      </c>
      <c r="AE56" s="7">
        <v>0</v>
      </c>
      <c r="AF56" s="7">
        <v>0</v>
      </c>
      <c r="AG56" s="7">
        <v>0</v>
      </c>
      <c r="AT56">
        <v>13</v>
      </c>
      <c r="AU56" s="6">
        <v>7</v>
      </c>
      <c r="AV56" s="7">
        <v>78</v>
      </c>
      <c r="AW56" s="7">
        <v>8</v>
      </c>
      <c r="AX56" s="7">
        <v>0</v>
      </c>
      <c r="AY56" s="7">
        <v>34</v>
      </c>
      <c r="AZ56" s="7">
        <v>25</v>
      </c>
      <c r="BA56" s="7">
        <v>12</v>
      </c>
      <c r="BB56" s="7">
        <v>0</v>
      </c>
      <c r="BC56" s="7">
        <v>0</v>
      </c>
      <c r="BE56" s="15">
        <f t="shared" si="12"/>
        <v>0</v>
      </c>
      <c r="BF56">
        <f t="shared" si="13"/>
        <v>0</v>
      </c>
      <c r="BG56" s="15">
        <f t="shared" si="12"/>
        <v>0</v>
      </c>
      <c r="BH56">
        <f t="shared" si="13"/>
        <v>25</v>
      </c>
      <c r="BI56" s="15">
        <f t="shared" si="12"/>
        <v>0</v>
      </c>
      <c r="BJ56">
        <f t="shared" si="13"/>
        <v>0</v>
      </c>
      <c r="BK56" s="15">
        <f t="shared" si="12"/>
        <v>0</v>
      </c>
      <c r="BL56">
        <f t="shared" si="14"/>
        <v>0</v>
      </c>
      <c r="BN56">
        <f t="shared" si="9"/>
        <v>0</v>
      </c>
      <c r="BO56">
        <f t="shared" si="10"/>
        <v>25</v>
      </c>
      <c r="BP56">
        <f t="shared" si="11"/>
        <v>0</v>
      </c>
      <c r="BQ56">
        <f t="shared" si="15"/>
        <v>0</v>
      </c>
    </row>
    <row r="57" spans="1:69" ht="15" thickBot="1" x14ac:dyDescent="0.35">
      <c r="A57" s="6" t="s">
        <v>55</v>
      </c>
      <c r="B57" s="7">
        <v>3.5</v>
      </c>
      <c r="C57" s="7">
        <v>31.4</v>
      </c>
      <c r="D57" s="7">
        <v>69.8</v>
      </c>
      <c r="E57" s="7">
        <v>76.8</v>
      </c>
      <c r="O57" s="6" t="s">
        <v>55</v>
      </c>
      <c r="P57" s="7">
        <v>12.5</v>
      </c>
      <c r="Q57" s="7">
        <v>20.6</v>
      </c>
      <c r="R57" s="7">
        <v>64.2</v>
      </c>
      <c r="S57" s="7">
        <v>84.8</v>
      </c>
      <c r="AC57" s="6" t="s">
        <v>55</v>
      </c>
      <c r="AD57" s="7">
        <v>0</v>
      </c>
      <c r="AE57" s="7">
        <v>0</v>
      </c>
      <c r="AF57" s="7">
        <v>0</v>
      </c>
      <c r="AG57" s="7">
        <v>0</v>
      </c>
      <c r="AT57">
        <v>12</v>
      </c>
      <c r="AU57" s="6">
        <v>8</v>
      </c>
      <c r="AV57" s="7">
        <v>78</v>
      </c>
      <c r="AW57" s="7">
        <v>8</v>
      </c>
      <c r="AX57" s="7">
        <v>0</v>
      </c>
      <c r="AY57" s="7">
        <v>34</v>
      </c>
      <c r="AZ57" s="7">
        <v>25</v>
      </c>
      <c r="BA57" s="7">
        <v>2</v>
      </c>
      <c r="BB57" s="7">
        <v>0</v>
      </c>
      <c r="BC57" s="7">
        <v>0</v>
      </c>
      <c r="BE57" s="15">
        <f t="shared" si="12"/>
        <v>0</v>
      </c>
      <c r="BF57">
        <f t="shared" si="13"/>
        <v>0</v>
      </c>
      <c r="BG57" s="15">
        <f t="shared" si="12"/>
        <v>0</v>
      </c>
      <c r="BH57">
        <f t="shared" si="13"/>
        <v>25</v>
      </c>
      <c r="BI57" s="15">
        <f t="shared" si="12"/>
        <v>0</v>
      </c>
      <c r="BJ57">
        <f t="shared" si="13"/>
        <v>0</v>
      </c>
      <c r="BK57" s="15">
        <f t="shared" si="12"/>
        <v>0</v>
      </c>
      <c r="BL57">
        <f t="shared" si="14"/>
        <v>0</v>
      </c>
      <c r="BN57">
        <f t="shared" si="9"/>
        <v>0</v>
      </c>
      <c r="BO57">
        <f t="shared" si="10"/>
        <v>25</v>
      </c>
      <c r="BP57">
        <f t="shared" si="11"/>
        <v>0</v>
      </c>
      <c r="BQ57">
        <f t="shared" si="15"/>
        <v>0</v>
      </c>
    </row>
    <row r="58" spans="1:69" ht="15" thickBot="1" x14ac:dyDescent="0.35">
      <c r="A58" s="6" t="s">
        <v>56</v>
      </c>
      <c r="B58" s="7">
        <v>3.5</v>
      </c>
      <c r="C58" s="7">
        <v>20</v>
      </c>
      <c r="D58" s="7">
        <v>69.8</v>
      </c>
      <c r="E58" s="7">
        <v>76.8</v>
      </c>
      <c r="O58" s="6" t="s">
        <v>56</v>
      </c>
      <c r="P58" s="7">
        <v>11.5</v>
      </c>
      <c r="Q58" s="7">
        <v>19.600000000000001</v>
      </c>
      <c r="R58" s="7">
        <v>63.2</v>
      </c>
      <c r="S58" s="7">
        <v>80.8</v>
      </c>
      <c r="AC58" s="6" t="s">
        <v>56</v>
      </c>
      <c r="AD58" s="7">
        <v>0</v>
      </c>
      <c r="AE58" s="7">
        <v>0</v>
      </c>
      <c r="AF58" s="7">
        <v>0</v>
      </c>
      <c r="AG58" s="7">
        <v>0</v>
      </c>
      <c r="AT58">
        <v>11</v>
      </c>
      <c r="AU58" s="6">
        <v>9</v>
      </c>
      <c r="AV58" s="7">
        <v>78</v>
      </c>
      <c r="AW58" s="7">
        <v>8</v>
      </c>
      <c r="AX58" s="7">
        <v>0</v>
      </c>
      <c r="AY58" s="7">
        <v>34</v>
      </c>
      <c r="AZ58" s="7">
        <v>25</v>
      </c>
      <c r="BA58" s="7">
        <v>2</v>
      </c>
      <c r="BB58" s="7">
        <v>0</v>
      </c>
      <c r="BC58" s="7">
        <v>0</v>
      </c>
      <c r="BE58" s="15">
        <f t="shared" si="12"/>
        <v>0</v>
      </c>
      <c r="BF58">
        <f t="shared" si="13"/>
        <v>0</v>
      </c>
      <c r="BG58" s="15">
        <f t="shared" si="12"/>
        <v>2</v>
      </c>
      <c r="BH58">
        <f t="shared" si="13"/>
        <v>27</v>
      </c>
      <c r="BI58" s="15">
        <f t="shared" si="12"/>
        <v>0</v>
      </c>
      <c r="BJ58">
        <f t="shared" si="13"/>
        <v>0</v>
      </c>
      <c r="BK58" s="15">
        <f t="shared" si="12"/>
        <v>0</v>
      </c>
      <c r="BL58">
        <f t="shared" si="14"/>
        <v>0</v>
      </c>
      <c r="BN58">
        <f t="shared" si="9"/>
        <v>0</v>
      </c>
      <c r="BO58">
        <f t="shared" si="10"/>
        <v>27</v>
      </c>
      <c r="BP58">
        <f t="shared" si="11"/>
        <v>0</v>
      </c>
      <c r="BQ58">
        <f t="shared" si="15"/>
        <v>0</v>
      </c>
    </row>
    <row r="59" spans="1:69" ht="15" thickBot="1" x14ac:dyDescent="0.35">
      <c r="A59" s="6" t="s">
        <v>58</v>
      </c>
      <c r="B59" s="7">
        <v>3.5</v>
      </c>
      <c r="C59" s="7">
        <v>7</v>
      </c>
      <c r="D59" s="7">
        <v>69.8</v>
      </c>
      <c r="E59" s="7">
        <v>76.8</v>
      </c>
      <c r="O59" s="6" t="s">
        <v>58</v>
      </c>
      <c r="P59" s="7">
        <v>10.5</v>
      </c>
      <c r="Q59" s="7">
        <v>11.5</v>
      </c>
      <c r="R59" s="7">
        <v>62.2</v>
      </c>
      <c r="S59" s="7">
        <v>79.8</v>
      </c>
      <c r="AC59" s="6" t="s">
        <v>58</v>
      </c>
      <c r="AD59" s="7">
        <v>157</v>
      </c>
      <c r="AE59" s="7">
        <v>0</v>
      </c>
      <c r="AF59" s="7">
        <v>0</v>
      </c>
      <c r="AG59" s="7">
        <v>0</v>
      </c>
      <c r="AT59">
        <v>10</v>
      </c>
      <c r="AU59" s="6">
        <v>10</v>
      </c>
      <c r="AV59" s="7">
        <v>78</v>
      </c>
      <c r="AW59" s="7">
        <v>8</v>
      </c>
      <c r="AX59" s="7">
        <v>0</v>
      </c>
      <c r="AY59" s="7">
        <v>34</v>
      </c>
      <c r="AZ59" s="7">
        <v>25</v>
      </c>
      <c r="BA59" s="7">
        <v>2</v>
      </c>
      <c r="BB59" s="7">
        <v>0</v>
      </c>
      <c r="BC59" s="7">
        <v>0</v>
      </c>
      <c r="BE59" s="15">
        <f t="shared" si="12"/>
        <v>25</v>
      </c>
      <c r="BF59">
        <f t="shared" si="13"/>
        <v>25</v>
      </c>
      <c r="BG59" s="15">
        <f t="shared" si="12"/>
        <v>2</v>
      </c>
      <c r="BH59">
        <f t="shared" si="13"/>
        <v>27</v>
      </c>
      <c r="BI59" s="15">
        <f t="shared" si="12"/>
        <v>0</v>
      </c>
      <c r="BJ59">
        <f t="shared" si="13"/>
        <v>0</v>
      </c>
      <c r="BK59" s="15">
        <f t="shared" si="12"/>
        <v>0</v>
      </c>
      <c r="BL59">
        <f t="shared" si="14"/>
        <v>0</v>
      </c>
      <c r="BN59">
        <f t="shared" si="9"/>
        <v>25</v>
      </c>
      <c r="BO59">
        <f t="shared" si="10"/>
        <v>27</v>
      </c>
      <c r="BP59">
        <f t="shared" si="11"/>
        <v>0</v>
      </c>
      <c r="BQ59">
        <f t="shared" si="15"/>
        <v>0</v>
      </c>
    </row>
    <row r="60" spans="1:69" ht="15" thickBot="1" x14ac:dyDescent="0.35">
      <c r="A60" s="6" t="s">
        <v>60</v>
      </c>
      <c r="B60" s="7">
        <v>3.5</v>
      </c>
      <c r="C60" s="7">
        <v>7</v>
      </c>
      <c r="D60" s="7">
        <v>69.8</v>
      </c>
      <c r="E60" s="7">
        <v>76.8</v>
      </c>
      <c r="O60" s="6" t="s">
        <v>60</v>
      </c>
      <c r="P60" s="7">
        <v>9.5</v>
      </c>
      <c r="Q60" s="7">
        <v>10.5</v>
      </c>
      <c r="R60" s="7">
        <v>61.2</v>
      </c>
      <c r="S60" s="7">
        <v>78.7</v>
      </c>
      <c r="AC60" s="6" t="s">
        <v>60</v>
      </c>
      <c r="AD60" s="7">
        <v>118</v>
      </c>
      <c r="AE60" s="7">
        <v>0</v>
      </c>
      <c r="AF60" s="7">
        <v>0</v>
      </c>
      <c r="AG60" s="7">
        <v>0</v>
      </c>
      <c r="AT60">
        <v>9</v>
      </c>
      <c r="AU60" s="6">
        <v>11</v>
      </c>
      <c r="AV60" s="7">
        <v>56</v>
      </c>
      <c r="AW60" s="7">
        <v>8</v>
      </c>
      <c r="AX60" s="7">
        <v>0</v>
      </c>
      <c r="AY60" s="7">
        <v>34</v>
      </c>
      <c r="AZ60" s="7">
        <v>0</v>
      </c>
      <c r="BA60" s="7">
        <v>2</v>
      </c>
      <c r="BB60" s="7">
        <v>0</v>
      </c>
      <c r="BC60" s="7">
        <v>0</v>
      </c>
      <c r="BE60" s="15">
        <f t="shared" si="12"/>
        <v>25</v>
      </c>
      <c r="BF60">
        <f t="shared" si="13"/>
        <v>25</v>
      </c>
      <c r="BG60" s="15">
        <f t="shared" si="12"/>
        <v>2</v>
      </c>
      <c r="BH60">
        <f t="shared" si="13"/>
        <v>2</v>
      </c>
      <c r="BI60" s="15">
        <f t="shared" si="12"/>
        <v>0</v>
      </c>
      <c r="BJ60">
        <f t="shared" si="13"/>
        <v>0</v>
      </c>
      <c r="BK60" s="15">
        <f t="shared" si="12"/>
        <v>0</v>
      </c>
      <c r="BL60">
        <f t="shared" si="14"/>
        <v>0</v>
      </c>
      <c r="BN60">
        <f t="shared" si="9"/>
        <v>25</v>
      </c>
      <c r="BO60">
        <f t="shared" si="10"/>
        <v>2</v>
      </c>
      <c r="BP60">
        <f t="shared" si="11"/>
        <v>0</v>
      </c>
      <c r="BQ60">
        <f t="shared" si="15"/>
        <v>0</v>
      </c>
    </row>
    <row r="61" spans="1:69" ht="15" thickBot="1" x14ac:dyDescent="0.35">
      <c r="A61" s="6" t="s">
        <v>61</v>
      </c>
      <c r="B61" s="7">
        <v>3.5</v>
      </c>
      <c r="C61" s="7">
        <v>7</v>
      </c>
      <c r="D61" s="7">
        <v>69.8</v>
      </c>
      <c r="E61" s="7">
        <v>66.8</v>
      </c>
      <c r="O61" s="6" t="s">
        <v>61</v>
      </c>
      <c r="P61" s="7">
        <v>8.5</v>
      </c>
      <c r="Q61" s="7">
        <v>9.5</v>
      </c>
      <c r="R61" s="7">
        <v>60.2</v>
      </c>
      <c r="S61" s="7">
        <v>77.2</v>
      </c>
      <c r="AC61" s="6" t="s">
        <v>61</v>
      </c>
      <c r="AD61" s="7">
        <v>0</v>
      </c>
      <c r="AE61" s="7">
        <v>0</v>
      </c>
      <c r="AF61" s="7">
        <v>0</v>
      </c>
      <c r="AG61" s="7">
        <v>0</v>
      </c>
      <c r="AT61">
        <v>8</v>
      </c>
      <c r="AU61" s="6">
        <v>12</v>
      </c>
      <c r="AV61" s="7">
        <v>51</v>
      </c>
      <c r="AW61" s="7">
        <v>8</v>
      </c>
      <c r="AX61" s="7">
        <v>0</v>
      </c>
      <c r="AY61" s="7">
        <v>34</v>
      </c>
      <c r="AZ61" s="7">
        <v>0</v>
      </c>
      <c r="BA61" s="7">
        <v>0</v>
      </c>
      <c r="BB61" s="7">
        <v>0</v>
      </c>
      <c r="BC61" s="7">
        <v>0</v>
      </c>
      <c r="BE61" s="15">
        <f t="shared" si="12"/>
        <v>25</v>
      </c>
      <c r="BF61">
        <f t="shared" si="13"/>
        <v>25</v>
      </c>
      <c r="BG61" s="15">
        <f t="shared" si="12"/>
        <v>2</v>
      </c>
      <c r="BH61">
        <f t="shared" si="13"/>
        <v>2</v>
      </c>
      <c r="BI61" s="15">
        <f t="shared" si="12"/>
        <v>0</v>
      </c>
      <c r="BJ61">
        <f t="shared" si="13"/>
        <v>0</v>
      </c>
      <c r="BK61" s="15">
        <f t="shared" si="12"/>
        <v>0</v>
      </c>
      <c r="BL61">
        <f t="shared" si="14"/>
        <v>0</v>
      </c>
      <c r="BN61">
        <f t="shared" si="9"/>
        <v>25</v>
      </c>
      <c r="BO61">
        <f t="shared" si="10"/>
        <v>2</v>
      </c>
      <c r="BP61">
        <f t="shared" si="11"/>
        <v>0</v>
      </c>
      <c r="BQ61">
        <f t="shared" si="15"/>
        <v>0</v>
      </c>
    </row>
    <row r="62" spans="1:69" ht="15" thickBot="1" x14ac:dyDescent="0.35">
      <c r="A62" s="6" t="s">
        <v>64</v>
      </c>
      <c r="B62" s="7">
        <v>0</v>
      </c>
      <c r="C62" s="7">
        <v>7</v>
      </c>
      <c r="D62" s="7">
        <v>69.8</v>
      </c>
      <c r="E62" s="7">
        <v>66.8</v>
      </c>
      <c r="O62" s="6" t="s">
        <v>64</v>
      </c>
      <c r="P62" s="7">
        <v>7.5</v>
      </c>
      <c r="Q62" s="7">
        <v>8.5</v>
      </c>
      <c r="R62" s="7">
        <v>59.2</v>
      </c>
      <c r="S62" s="7">
        <v>76.2</v>
      </c>
      <c r="AC62" s="6" t="s">
        <v>64</v>
      </c>
      <c r="AD62" s="7">
        <v>0</v>
      </c>
      <c r="AE62" s="7">
        <v>0</v>
      </c>
      <c r="AF62" s="7">
        <v>0</v>
      </c>
      <c r="AG62" s="7">
        <v>0</v>
      </c>
      <c r="AT62">
        <v>7</v>
      </c>
      <c r="AU62" s="6">
        <v>13</v>
      </c>
      <c r="AV62" s="7">
        <v>51</v>
      </c>
      <c r="AW62" s="7">
        <v>8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E62" s="15">
        <f t="shared" si="12"/>
        <v>25</v>
      </c>
      <c r="BF62">
        <f t="shared" si="13"/>
        <v>25</v>
      </c>
      <c r="BG62" s="15">
        <f t="shared" si="12"/>
        <v>12</v>
      </c>
      <c r="BH62">
        <f t="shared" si="13"/>
        <v>12</v>
      </c>
      <c r="BI62" s="15">
        <f t="shared" si="12"/>
        <v>0</v>
      </c>
      <c r="BJ62">
        <f t="shared" si="13"/>
        <v>0</v>
      </c>
      <c r="BK62" s="15">
        <f t="shared" si="12"/>
        <v>0</v>
      </c>
      <c r="BL62">
        <f t="shared" si="14"/>
        <v>0</v>
      </c>
      <c r="BN62">
        <f t="shared" si="9"/>
        <v>25</v>
      </c>
      <c r="BO62">
        <f t="shared" si="10"/>
        <v>12</v>
      </c>
      <c r="BP62">
        <f t="shared" si="11"/>
        <v>0</v>
      </c>
      <c r="BQ62">
        <f t="shared" si="15"/>
        <v>0</v>
      </c>
    </row>
    <row r="63" spans="1:69" ht="15" thickBot="1" x14ac:dyDescent="0.35">
      <c r="A63" s="6" t="s">
        <v>65</v>
      </c>
      <c r="B63" s="7">
        <v>0</v>
      </c>
      <c r="C63" s="7">
        <v>7</v>
      </c>
      <c r="D63" s="7">
        <v>31.4</v>
      </c>
      <c r="E63" s="7">
        <v>66.8</v>
      </c>
      <c r="O63" s="6" t="s">
        <v>65</v>
      </c>
      <c r="P63" s="7">
        <v>6.5</v>
      </c>
      <c r="Q63" s="7">
        <v>7.5</v>
      </c>
      <c r="R63" s="7">
        <v>12</v>
      </c>
      <c r="S63" s="7">
        <v>72.7</v>
      </c>
      <c r="AC63" s="6" t="s">
        <v>65</v>
      </c>
      <c r="AD63" s="7">
        <v>0</v>
      </c>
      <c r="AE63" s="7">
        <v>0</v>
      </c>
      <c r="AF63" s="7">
        <v>0</v>
      </c>
      <c r="AG63" s="7">
        <v>0</v>
      </c>
      <c r="AT63">
        <v>6</v>
      </c>
      <c r="AU63" s="6">
        <v>14</v>
      </c>
      <c r="AV63" s="7">
        <v>51</v>
      </c>
      <c r="AW63" s="7">
        <v>8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E63" s="15">
        <f t="shared" si="12"/>
        <v>109</v>
      </c>
      <c r="BF63">
        <f t="shared" si="13"/>
        <v>109</v>
      </c>
      <c r="BG63" s="15">
        <f t="shared" si="12"/>
        <v>12</v>
      </c>
      <c r="BH63">
        <f t="shared" si="13"/>
        <v>12</v>
      </c>
      <c r="BI63" s="15">
        <f t="shared" si="12"/>
        <v>0</v>
      </c>
      <c r="BJ63">
        <f t="shared" si="13"/>
        <v>0</v>
      </c>
      <c r="BK63" s="15">
        <f t="shared" si="12"/>
        <v>0</v>
      </c>
      <c r="BL63">
        <f t="shared" si="14"/>
        <v>0</v>
      </c>
      <c r="BN63">
        <f t="shared" si="9"/>
        <v>109</v>
      </c>
      <c r="BO63">
        <f t="shared" si="10"/>
        <v>12</v>
      </c>
      <c r="BP63">
        <f t="shared" si="11"/>
        <v>0</v>
      </c>
      <c r="BQ63">
        <f t="shared" si="15"/>
        <v>0</v>
      </c>
    </row>
    <row r="64" spans="1:69" ht="15" thickBot="1" x14ac:dyDescent="0.35">
      <c r="A64" s="6" t="s">
        <v>68</v>
      </c>
      <c r="B64" s="7">
        <v>0</v>
      </c>
      <c r="C64" s="7">
        <v>7</v>
      </c>
      <c r="D64" s="7">
        <v>11</v>
      </c>
      <c r="E64" s="7">
        <v>66.8</v>
      </c>
      <c r="O64" s="6" t="s">
        <v>68</v>
      </c>
      <c r="P64" s="7">
        <v>5.5</v>
      </c>
      <c r="Q64" s="7">
        <v>6.5</v>
      </c>
      <c r="R64" s="7">
        <v>10</v>
      </c>
      <c r="S64" s="7">
        <v>71.7</v>
      </c>
      <c r="AC64" s="6" t="s">
        <v>68</v>
      </c>
      <c r="AD64" s="7">
        <v>0</v>
      </c>
      <c r="AE64" s="7">
        <v>0</v>
      </c>
      <c r="AF64" s="7">
        <v>0</v>
      </c>
      <c r="AG64" s="7">
        <v>0</v>
      </c>
      <c r="AT64">
        <v>5</v>
      </c>
      <c r="AU64" s="6">
        <v>15</v>
      </c>
      <c r="AV64" s="7">
        <v>32</v>
      </c>
      <c r="AW64" s="7">
        <v>8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E64" s="15">
        <f t="shared" si="12"/>
        <v>109</v>
      </c>
      <c r="BF64">
        <f t="shared" si="13"/>
        <v>109</v>
      </c>
      <c r="BG64" s="15">
        <f t="shared" si="12"/>
        <v>12</v>
      </c>
      <c r="BH64">
        <f t="shared" si="13"/>
        <v>12</v>
      </c>
      <c r="BI64" s="15">
        <f t="shared" si="12"/>
        <v>0</v>
      </c>
      <c r="BJ64">
        <f t="shared" si="13"/>
        <v>0</v>
      </c>
      <c r="BK64" s="15">
        <f t="shared" si="12"/>
        <v>0</v>
      </c>
      <c r="BL64">
        <f t="shared" si="14"/>
        <v>0</v>
      </c>
      <c r="BN64">
        <f t="shared" si="9"/>
        <v>109</v>
      </c>
      <c r="BO64">
        <f t="shared" si="10"/>
        <v>12</v>
      </c>
      <c r="BP64">
        <f t="shared" si="11"/>
        <v>0</v>
      </c>
      <c r="BQ64">
        <f t="shared" si="15"/>
        <v>0</v>
      </c>
    </row>
    <row r="65" spans="1:69" ht="15" thickBot="1" x14ac:dyDescent="0.35">
      <c r="A65" s="6" t="s">
        <v>70</v>
      </c>
      <c r="B65" s="7">
        <v>0</v>
      </c>
      <c r="C65" s="7">
        <v>7</v>
      </c>
      <c r="D65" s="7">
        <v>11</v>
      </c>
      <c r="E65" s="7">
        <v>66.8</v>
      </c>
      <c r="O65" s="6" t="s">
        <v>70</v>
      </c>
      <c r="P65" s="7">
        <v>4.5</v>
      </c>
      <c r="Q65" s="7">
        <v>5.5</v>
      </c>
      <c r="R65" s="7">
        <v>9</v>
      </c>
      <c r="S65" s="7">
        <v>70.2</v>
      </c>
      <c r="AC65" s="6" t="s">
        <v>70</v>
      </c>
      <c r="AD65" s="7">
        <v>0</v>
      </c>
      <c r="AE65" s="7">
        <v>0</v>
      </c>
      <c r="AF65" s="7">
        <v>0</v>
      </c>
      <c r="AG65" s="7">
        <v>0</v>
      </c>
      <c r="AT65">
        <v>4</v>
      </c>
      <c r="AU65" s="6">
        <v>16</v>
      </c>
      <c r="AV65" s="7">
        <v>25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E65" s="15">
        <f t="shared" si="12"/>
        <v>109</v>
      </c>
      <c r="BF65">
        <f t="shared" si="13"/>
        <v>109</v>
      </c>
      <c r="BG65" s="15">
        <f t="shared" si="12"/>
        <v>12</v>
      </c>
      <c r="BH65">
        <f t="shared" si="13"/>
        <v>12</v>
      </c>
      <c r="BI65" s="15">
        <f t="shared" si="12"/>
        <v>0</v>
      </c>
      <c r="BJ65">
        <f t="shared" si="13"/>
        <v>0</v>
      </c>
      <c r="BK65" s="15">
        <f t="shared" si="12"/>
        <v>0</v>
      </c>
      <c r="BL65">
        <f t="shared" si="14"/>
        <v>0</v>
      </c>
      <c r="BN65">
        <f t="shared" si="9"/>
        <v>109</v>
      </c>
      <c r="BO65">
        <f t="shared" si="10"/>
        <v>12</v>
      </c>
      <c r="BP65">
        <f t="shared" si="11"/>
        <v>0</v>
      </c>
      <c r="BQ65">
        <f t="shared" si="15"/>
        <v>0</v>
      </c>
    </row>
    <row r="66" spans="1:69" ht="15" thickBot="1" x14ac:dyDescent="0.35">
      <c r="A66" s="6" t="s">
        <v>72</v>
      </c>
      <c r="B66" s="7">
        <v>0</v>
      </c>
      <c r="C66" s="7">
        <v>6</v>
      </c>
      <c r="D66" s="7">
        <v>11</v>
      </c>
      <c r="E66" s="7">
        <v>23.9</v>
      </c>
      <c r="O66" s="6" t="s">
        <v>72</v>
      </c>
      <c r="P66" s="7">
        <v>3.5</v>
      </c>
      <c r="Q66" s="7">
        <v>2</v>
      </c>
      <c r="R66" s="7">
        <v>8</v>
      </c>
      <c r="S66" s="7">
        <v>16.100000000000001</v>
      </c>
      <c r="AC66" s="6" t="s">
        <v>72</v>
      </c>
      <c r="AD66" s="7">
        <v>0</v>
      </c>
      <c r="AE66" s="7">
        <v>0</v>
      </c>
      <c r="AF66" s="7">
        <v>0</v>
      </c>
      <c r="AG66" s="7">
        <v>0</v>
      </c>
      <c r="AT66">
        <v>3</v>
      </c>
      <c r="AU66" s="6">
        <v>17</v>
      </c>
      <c r="AV66" s="7">
        <v>25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E66" s="15">
        <f t="shared" si="12"/>
        <v>109</v>
      </c>
      <c r="BF66">
        <f t="shared" si="13"/>
        <v>109</v>
      </c>
      <c r="BG66" s="15">
        <f t="shared" si="12"/>
        <v>12</v>
      </c>
      <c r="BH66">
        <f t="shared" si="13"/>
        <v>12</v>
      </c>
      <c r="BI66" s="15">
        <f t="shared" si="12"/>
        <v>30</v>
      </c>
      <c r="BJ66">
        <f t="shared" si="13"/>
        <v>30</v>
      </c>
      <c r="BK66" s="15">
        <f t="shared" si="12"/>
        <v>0</v>
      </c>
      <c r="BL66">
        <f t="shared" si="14"/>
        <v>0</v>
      </c>
      <c r="BN66">
        <f t="shared" si="9"/>
        <v>109</v>
      </c>
      <c r="BO66">
        <f t="shared" si="10"/>
        <v>12</v>
      </c>
      <c r="BP66">
        <f t="shared" si="11"/>
        <v>30</v>
      </c>
      <c r="BQ66">
        <f t="shared" si="15"/>
        <v>0</v>
      </c>
    </row>
    <row r="67" spans="1:69" ht="15" thickBot="1" x14ac:dyDescent="0.35">
      <c r="A67" s="6" t="s">
        <v>75</v>
      </c>
      <c r="B67" s="7">
        <v>0</v>
      </c>
      <c r="C67" s="7">
        <v>6</v>
      </c>
      <c r="D67" s="7">
        <v>0</v>
      </c>
      <c r="E67" s="7">
        <v>0</v>
      </c>
      <c r="O67" s="6" t="s">
        <v>75</v>
      </c>
      <c r="P67" s="7">
        <v>1</v>
      </c>
      <c r="Q67" s="7">
        <v>1</v>
      </c>
      <c r="R67" s="7">
        <v>1</v>
      </c>
      <c r="S67" s="7">
        <v>1</v>
      </c>
      <c r="AC67" s="6" t="s">
        <v>75</v>
      </c>
      <c r="AD67" s="7">
        <v>0</v>
      </c>
      <c r="AE67" s="7">
        <v>0</v>
      </c>
      <c r="AF67" s="7">
        <v>0</v>
      </c>
      <c r="AG67" s="7">
        <v>0</v>
      </c>
      <c r="AT67">
        <v>2</v>
      </c>
      <c r="AU67" s="6">
        <v>18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E67" s="15">
        <f t="shared" si="12"/>
        <v>109</v>
      </c>
      <c r="BF67">
        <f t="shared" ref="BF67:BJ68" si="16">AX67+BE67</f>
        <v>109</v>
      </c>
      <c r="BG67" s="15">
        <f t="shared" si="12"/>
        <v>12</v>
      </c>
      <c r="BH67">
        <f t="shared" si="16"/>
        <v>12</v>
      </c>
      <c r="BI67" s="15">
        <f t="shared" si="12"/>
        <v>30</v>
      </c>
      <c r="BJ67">
        <f t="shared" si="16"/>
        <v>30</v>
      </c>
      <c r="BK67" s="15">
        <f t="shared" si="12"/>
        <v>0</v>
      </c>
      <c r="BL67">
        <f t="shared" si="14"/>
        <v>0</v>
      </c>
      <c r="BN67">
        <f t="shared" si="9"/>
        <v>109</v>
      </c>
      <c r="BO67">
        <f t="shared" si="10"/>
        <v>12</v>
      </c>
      <c r="BP67">
        <f t="shared" si="11"/>
        <v>30</v>
      </c>
      <c r="BQ67">
        <f t="shared" si="15"/>
        <v>0</v>
      </c>
    </row>
    <row r="68" spans="1:69" ht="15" thickBot="1" x14ac:dyDescent="0.35">
      <c r="A68" s="6" t="s">
        <v>77</v>
      </c>
      <c r="B68" s="7">
        <v>0</v>
      </c>
      <c r="C68" s="7">
        <v>6</v>
      </c>
      <c r="D68" s="7">
        <v>0</v>
      </c>
      <c r="E68" s="7">
        <v>0</v>
      </c>
      <c r="O68" s="6" t="s">
        <v>77</v>
      </c>
      <c r="P68" s="7">
        <v>0</v>
      </c>
      <c r="Q68" s="7">
        <v>0</v>
      </c>
      <c r="R68" s="7">
        <v>0</v>
      </c>
      <c r="S68" s="7">
        <v>0</v>
      </c>
      <c r="AC68" s="6" t="s">
        <v>77</v>
      </c>
      <c r="AD68" s="7">
        <v>0</v>
      </c>
      <c r="AE68" s="7">
        <v>0</v>
      </c>
      <c r="AF68" s="7">
        <v>0</v>
      </c>
      <c r="AG68" s="7">
        <v>0</v>
      </c>
      <c r="AT68">
        <v>1</v>
      </c>
      <c r="AU68" s="6">
        <v>19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E68" s="15">
        <f t="shared" si="12"/>
        <v>109</v>
      </c>
      <c r="BF68">
        <f t="shared" si="16"/>
        <v>109</v>
      </c>
      <c r="BG68" s="15">
        <f t="shared" si="12"/>
        <v>12</v>
      </c>
      <c r="BH68">
        <f t="shared" si="16"/>
        <v>12</v>
      </c>
      <c r="BI68" s="15">
        <f t="shared" si="12"/>
        <v>30</v>
      </c>
      <c r="BJ68">
        <f t="shared" si="16"/>
        <v>30</v>
      </c>
      <c r="BK68" s="15">
        <f t="shared" si="12"/>
        <v>0</v>
      </c>
      <c r="BL68">
        <f t="shared" si="14"/>
        <v>0</v>
      </c>
      <c r="BN68">
        <f t="shared" si="9"/>
        <v>109</v>
      </c>
      <c r="BO68">
        <f t="shared" si="10"/>
        <v>12</v>
      </c>
      <c r="BP68">
        <f t="shared" si="11"/>
        <v>30</v>
      </c>
      <c r="BQ68">
        <f t="shared" si="15"/>
        <v>0</v>
      </c>
    </row>
    <row r="69" spans="1:69" ht="18.600000000000001" thickBot="1" x14ac:dyDescent="0.35">
      <c r="A69" s="2"/>
      <c r="G69">
        <f>CORREL(F71:F89,G71:G89)</f>
        <v>0.99207833784279176</v>
      </c>
      <c r="O69" s="2"/>
      <c r="U69">
        <f>CORREL(T71:T89,U71:U89)</f>
        <v>0.97432418293298273</v>
      </c>
      <c r="AC69" s="2"/>
      <c r="AI69" s="19">
        <f>CORREL(AH71:AH89,AI71:AI89)</f>
        <v>1.0000000000000002</v>
      </c>
      <c r="AU69" s="2"/>
      <c r="BE69" s="19">
        <f>CORREL(BD71:BD89,BE71:BE89)</f>
        <v>0.99997036137584494</v>
      </c>
    </row>
    <row r="70" spans="1:69" ht="15" thickBot="1" x14ac:dyDescent="0.35">
      <c r="A70" s="6" t="s">
        <v>79</v>
      </c>
      <c r="B70" s="6" t="s">
        <v>15</v>
      </c>
      <c r="C70" s="6" t="s">
        <v>16</v>
      </c>
      <c r="D70" s="6" t="s">
        <v>17</v>
      </c>
      <c r="E70" s="6" t="s">
        <v>186</v>
      </c>
      <c r="F70" s="6" t="s">
        <v>80</v>
      </c>
      <c r="G70" s="6" t="s">
        <v>81</v>
      </c>
      <c r="H70" s="6" t="s">
        <v>82</v>
      </c>
      <c r="I70" s="6" t="s">
        <v>83</v>
      </c>
      <c r="O70" s="6" t="s">
        <v>151</v>
      </c>
      <c r="P70" s="6" t="s">
        <v>15</v>
      </c>
      <c r="Q70" s="6" t="s">
        <v>16</v>
      </c>
      <c r="R70" s="6" t="s">
        <v>17</v>
      </c>
      <c r="S70" s="6" t="s">
        <v>186</v>
      </c>
      <c r="T70" s="6" t="s">
        <v>80</v>
      </c>
      <c r="U70" s="6" t="s">
        <v>81</v>
      </c>
      <c r="V70" s="6" t="s">
        <v>82</v>
      </c>
      <c r="W70" s="6" t="s">
        <v>83</v>
      </c>
      <c r="AC70" s="6" t="s">
        <v>175</v>
      </c>
      <c r="AD70" s="6" t="s">
        <v>15</v>
      </c>
      <c r="AE70" s="6" t="s">
        <v>16</v>
      </c>
      <c r="AF70" s="6" t="s">
        <v>17</v>
      </c>
      <c r="AG70" s="6" t="s">
        <v>186</v>
      </c>
      <c r="AH70" s="6" t="s">
        <v>80</v>
      </c>
      <c r="AI70" s="6" t="s">
        <v>81</v>
      </c>
      <c r="AJ70" s="6" t="s">
        <v>82</v>
      </c>
      <c r="AK70" s="6" t="s">
        <v>83</v>
      </c>
      <c r="AU70" s="6" t="s">
        <v>79</v>
      </c>
      <c r="AV70" s="6" t="s">
        <v>15</v>
      </c>
      <c r="AW70" s="6" t="s">
        <v>16</v>
      </c>
      <c r="AX70" s="6" t="s">
        <v>17</v>
      </c>
      <c r="AY70" s="6" t="s">
        <v>186</v>
      </c>
      <c r="AZ70" s="6" t="s">
        <v>187</v>
      </c>
      <c r="BA70" s="6" t="s">
        <v>188</v>
      </c>
      <c r="BB70" s="6" t="s">
        <v>314</v>
      </c>
      <c r="BC70" s="6" t="s">
        <v>315</v>
      </c>
      <c r="BD70" s="6" t="s">
        <v>80</v>
      </c>
      <c r="BE70" s="6" t="s">
        <v>81</v>
      </c>
      <c r="BF70" s="6" t="s">
        <v>82</v>
      </c>
      <c r="BG70" s="6" t="s">
        <v>83</v>
      </c>
    </row>
    <row r="71" spans="1:69" ht="15" thickBot="1" x14ac:dyDescent="0.35">
      <c r="A71" s="6" t="s">
        <v>19</v>
      </c>
      <c r="B71" s="7">
        <v>0</v>
      </c>
      <c r="C71" s="7">
        <v>7</v>
      </c>
      <c r="D71" s="7">
        <v>81.3</v>
      </c>
      <c r="E71" s="7">
        <v>76.8</v>
      </c>
      <c r="F71" s="7">
        <v>165.1</v>
      </c>
      <c r="G71" s="7">
        <v>165</v>
      </c>
      <c r="H71" s="7">
        <v>-0.1</v>
      </c>
      <c r="I71" s="7">
        <v>-0.06</v>
      </c>
      <c r="O71" s="6" t="s">
        <v>19</v>
      </c>
      <c r="P71" s="7">
        <v>0</v>
      </c>
      <c r="Q71" s="7">
        <v>5.5</v>
      </c>
      <c r="R71" s="7">
        <v>74.7</v>
      </c>
      <c r="S71" s="7">
        <v>84.8</v>
      </c>
      <c r="T71" s="7">
        <v>165</v>
      </c>
      <c r="U71" s="7">
        <v>165</v>
      </c>
      <c r="V71" s="7">
        <v>0</v>
      </c>
      <c r="W71" s="7">
        <v>0</v>
      </c>
      <c r="AC71" s="6" t="s">
        <v>19</v>
      </c>
      <c r="AD71" s="7">
        <v>0</v>
      </c>
      <c r="AE71" s="7">
        <v>0</v>
      </c>
      <c r="AF71" s="7">
        <v>165</v>
      </c>
      <c r="AG71" s="7">
        <v>0</v>
      </c>
      <c r="AH71" s="7">
        <v>165</v>
      </c>
      <c r="AI71" s="7">
        <v>165</v>
      </c>
      <c r="AJ71" s="7">
        <v>0</v>
      </c>
      <c r="AK71" s="7">
        <v>0</v>
      </c>
      <c r="AU71" s="6" t="s">
        <v>19</v>
      </c>
      <c r="AV71" s="7">
        <v>0</v>
      </c>
      <c r="AW71" s="7">
        <v>0</v>
      </c>
      <c r="AX71" s="7">
        <v>10</v>
      </c>
      <c r="AY71" s="7">
        <v>34</v>
      </c>
      <c r="AZ71" s="7">
        <v>109</v>
      </c>
      <c r="BA71" s="7">
        <v>12</v>
      </c>
      <c r="BB71" s="7">
        <v>0</v>
      </c>
      <c r="BC71" s="7">
        <v>0</v>
      </c>
      <c r="BD71" s="7">
        <v>165</v>
      </c>
      <c r="BE71" s="7">
        <v>165</v>
      </c>
      <c r="BF71" s="7">
        <v>0</v>
      </c>
      <c r="BG71" s="7">
        <v>0</v>
      </c>
    </row>
    <row r="72" spans="1:69" ht="15" thickBot="1" x14ac:dyDescent="0.35">
      <c r="A72" s="6" t="s">
        <v>20</v>
      </c>
      <c r="B72" s="7">
        <v>0</v>
      </c>
      <c r="C72" s="7">
        <v>36.4</v>
      </c>
      <c r="D72" s="7">
        <v>11</v>
      </c>
      <c r="E72" s="7">
        <v>103.2</v>
      </c>
      <c r="F72" s="7">
        <v>150.6</v>
      </c>
      <c r="G72" s="7">
        <v>151</v>
      </c>
      <c r="H72" s="7">
        <v>0.4</v>
      </c>
      <c r="I72" s="7">
        <v>0.26</v>
      </c>
      <c r="O72" s="6" t="s">
        <v>20</v>
      </c>
      <c r="P72" s="7">
        <v>1</v>
      </c>
      <c r="Q72" s="7">
        <v>30.1</v>
      </c>
      <c r="R72" s="7">
        <v>9</v>
      </c>
      <c r="S72" s="7">
        <v>101.8</v>
      </c>
      <c r="T72" s="7">
        <v>141.9</v>
      </c>
      <c r="U72" s="7">
        <v>151</v>
      </c>
      <c r="V72" s="7">
        <v>9.1</v>
      </c>
      <c r="W72" s="7">
        <v>6.03</v>
      </c>
      <c r="AC72" s="6" t="s">
        <v>20</v>
      </c>
      <c r="AD72" s="7">
        <v>0</v>
      </c>
      <c r="AE72" s="7">
        <v>0</v>
      </c>
      <c r="AF72" s="7">
        <v>0</v>
      </c>
      <c r="AG72" s="7">
        <v>151</v>
      </c>
      <c r="AH72" s="7">
        <v>151</v>
      </c>
      <c r="AI72" s="7">
        <v>151</v>
      </c>
      <c r="AJ72" s="7">
        <v>0</v>
      </c>
      <c r="AK72" s="7">
        <v>0</v>
      </c>
      <c r="AU72" s="6" t="s">
        <v>20</v>
      </c>
      <c r="AV72" s="7">
        <v>0</v>
      </c>
      <c r="AW72" s="7">
        <v>8</v>
      </c>
      <c r="AX72" s="7">
        <v>0</v>
      </c>
      <c r="AY72" s="7">
        <v>34</v>
      </c>
      <c r="AZ72" s="7">
        <v>109</v>
      </c>
      <c r="BA72" s="7">
        <v>0</v>
      </c>
      <c r="BB72" s="7">
        <v>0</v>
      </c>
      <c r="BC72" s="7">
        <v>0</v>
      </c>
      <c r="BD72" s="7">
        <v>151</v>
      </c>
      <c r="BE72" s="7">
        <v>151</v>
      </c>
      <c r="BF72" s="7">
        <v>0</v>
      </c>
      <c r="BG72" s="7">
        <v>0</v>
      </c>
    </row>
    <row r="73" spans="1:69" ht="15" thickBot="1" x14ac:dyDescent="0.35">
      <c r="A73" s="6" t="s">
        <v>21</v>
      </c>
      <c r="B73" s="7">
        <v>0</v>
      </c>
      <c r="C73" s="7">
        <v>7</v>
      </c>
      <c r="D73" s="7">
        <v>109.2</v>
      </c>
      <c r="E73" s="7">
        <v>103.2</v>
      </c>
      <c r="F73" s="7">
        <v>219.5</v>
      </c>
      <c r="G73" s="7">
        <v>230</v>
      </c>
      <c r="H73" s="7">
        <v>10.5</v>
      </c>
      <c r="I73" s="7">
        <v>4.57</v>
      </c>
      <c r="O73" s="6" t="s">
        <v>21</v>
      </c>
      <c r="P73" s="7">
        <v>3.5</v>
      </c>
      <c r="Q73" s="7">
        <v>7.5</v>
      </c>
      <c r="R73" s="7">
        <v>92.8</v>
      </c>
      <c r="S73" s="7">
        <v>100.8</v>
      </c>
      <c r="T73" s="7">
        <v>204.6</v>
      </c>
      <c r="U73" s="7">
        <v>230</v>
      </c>
      <c r="V73" s="7">
        <v>25.4</v>
      </c>
      <c r="W73" s="7">
        <v>11.04</v>
      </c>
      <c r="AC73" s="6" t="s">
        <v>21</v>
      </c>
      <c r="AD73" s="7">
        <v>0</v>
      </c>
      <c r="AE73" s="7">
        <v>0</v>
      </c>
      <c r="AF73" s="7">
        <v>230</v>
      </c>
      <c r="AG73" s="7">
        <v>0</v>
      </c>
      <c r="AH73" s="7">
        <v>230</v>
      </c>
      <c r="AI73" s="7">
        <v>230</v>
      </c>
      <c r="AJ73" s="7">
        <v>0</v>
      </c>
      <c r="AK73" s="7">
        <v>0</v>
      </c>
      <c r="AU73" s="6" t="s">
        <v>21</v>
      </c>
      <c r="AV73" s="7">
        <v>25</v>
      </c>
      <c r="AW73" s="7">
        <v>8</v>
      </c>
      <c r="AX73" s="7">
        <v>42</v>
      </c>
      <c r="AY73" s="7">
        <v>34</v>
      </c>
      <c r="AZ73" s="7">
        <v>109</v>
      </c>
      <c r="BA73" s="7">
        <v>12</v>
      </c>
      <c r="BB73" s="7">
        <v>0</v>
      </c>
      <c r="BC73" s="7">
        <v>0</v>
      </c>
      <c r="BD73" s="7">
        <v>230</v>
      </c>
      <c r="BE73" s="7">
        <v>230</v>
      </c>
      <c r="BF73" s="7">
        <v>0</v>
      </c>
      <c r="BG73" s="7">
        <v>0</v>
      </c>
    </row>
    <row r="74" spans="1:69" ht="15" thickBot="1" x14ac:dyDescent="0.35">
      <c r="A74" s="6" t="s">
        <v>22</v>
      </c>
      <c r="B74" s="7">
        <v>0</v>
      </c>
      <c r="C74" s="7">
        <v>6</v>
      </c>
      <c r="D74" s="7">
        <v>69.8</v>
      </c>
      <c r="E74" s="7">
        <v>143.1</v>
      </c>
      <c r="F74" s="7">
        <v>219</v>
      </c>
      <c r="G74" s="7">
        <v>219</v>
      </c>
      <c r="H74" s="7">
        <v>0</v>
      </c>
      <c r="I74" s="7">
        <v>0</v>
      </c>
      <c r="O74" s="6" t="s">
        <v>22</v>
      </c>
      <c r="P74" s="7">
        <v>4.5</v>
      </c>
      <c r="Q74" s="7">
        <v>2</v>
      </c>
      <c r="R74" s="7">
        <v>64.2</v>
      </c>
      <c r="S74" s="7">
        <v>149</v>
      </c>
      <c r="T74" s="7">
        <v>219.7</v>
      </c>
      <c r="U74" s="7">
        <v>219</v>
      </c>
      <c r="V74" s="7">
        <v>-0.7</v>
      </c>
      <c r="W74" s="7">
        <v>-0.32</v>
      </c>
      <c r="AC74" s="6" t="s">
        <v>22</v>
      </c>
      <c r="AD74" s="7">
        <v>0</v>
      </c>
      <c r="AE74" s="7">
        <v>0</v>
      </c>
      <c r="AF74" s="7">
        <v>0</v>
      </c>
      <c r="AG74" s="7">
        <v>219</v>
      </c>
      <c r="AH74" s="7">
        <v>219</v>
      </c>
      <c r="AI74" s="7">
        <v>219</v>
      </c>
      <c r="AJ74" s="7">
        <v>0</v>
      </c>
      <c r="AK74" s="7">
        <v>0</v>
      </c>
      <c r="AU74" s="6" t="s">
        <v>22</v>
      </c>
      <c r="AV74" s="7">
        <v>25</v>
      </c>
      <c r="AW74" s="7">
        <v>0</v>
      </c>
      <c r="AX74" s="7">
        <v>0</v>
      </c>
      <c r="AY74" s="7">
        <v>73</v>
      </c>
      <c r="AZ74" s="7">
        <v>109</v>
      </c>
      <c r="BA74" s="7">
        <v>12</v>
      </c>
      <c r="BB74" s="7">
        <v>0</v>
      </c>
      <c r="BC74" s="7">
        <v>0</v>
      </c>
      <c r="BD74" s="7">
        <v>219</v>
      </c>
      <c r="BE74" s="7">
        <v>219</v>
      </c>
      <c r="BF74" s="7">
        <v>0</v>
      </c>
      <c r="BG74" s="7">
        <v>0</v>
      </c>
    </row>
    <row r="75" spans="1:69" ht="15" thickBot="1" x14ac:dyDescent="0.35">
      <c r="A75" s="6" t="s">
        <v>23</v>
      </c>
      <c r="B75" s="7">
        <v>0</v>
      </c>
      <c r="C75" s="7">
        <v>36.4</v>
      </c>
      <c r="D75" s="7">
        <v>69.8</v>
      </c>
      <c r="E75" s="7">
        <v>76.8</v>
      </c>
      <c r="F75" s="7">
        <v>183</v>
      </c>
      <c r="G75" s="7">
        <v>183</v>
      </c>
      <c r="H75" s="7">
        <v>0</v>
      </c>
      <c r="I75" s="7">
        <v>0</v>
      </c>
      <c r="O75" s="6" t="s">
        <v>23</v>
      </c>
      <c r="P75" s="7">
        <v>5.5</v>
      </c>
      <c r="Q75" s="7">
        <v>31.1</v>
      </c>
      <c r="R75" s="7">
        <v>61.2</v>
      </c>
      <c r="S75" s="7">
        <v>85.8</v>
      </c>
      <c r="T75" s="7">
        <v>183.6</v>
      </c>
      <c r="U75" s="7">
        <v>183</v>
      </c>
      <c r="V75" s="7">
        <v>-0.6</v>
      </c>
      <c r="W75" s="7">
        <v>-0.33</v>
      </c>
      <c r="AC75" s="6" t="s">
        <v>23</v>
      </c>
      <c r="AD75" s="7">
        <v>0</v>
      </c>
      <c r="AE75" s="7">
        <v>183</v>
      </c>
      <c r="AF75" s="7">
        <v>0</v>
      </c>
      <c r="AG75" s="7">
        <v>0</v>
      </c>
      <c r="AH75" s="7">
        <v>183</v>
      </c>
      <c r="AI75" s="7">
        <v>183</v>
      </c>
      <c r="AJ75" s="7">
        <v>0</v>
      </c>
      <c r="AK75" s="7">
        <v>0</v>
      </c>
      <c r="AU75" s="6" t="s">
        <v>23</v>
      </c>
      <c r="AV75" s="7">
        <v>32</v>
      </c>
      <c r="AW75" s="7">
        <v>8</v>
      </c>
      <c r="AX75" s="7">
        <v>0</v>
      </c>
      <c r="AY75" s="7">
        <v>34</v>
      </c>
      <c r="AZ75" s="7">
        <v>109</v>
      </c>
      <c r="BA75" s="7">
        <v>0</v>
      </c>
      <c r="BB75" s="7">
        <v>0</v>
      </c>
      <c r="BC75" s="7">
        <v>0</v>
      </c>
      <c r="BD75" s="7">
        <v>183</v>
      </c>
      <c r="BE75" s="7">
        <v>183</v>
      </c>
      <c r="BF75" s="7">
        <v>0</v>
      </c>
      <c r="BG75" s="7">
        <v>0</v>
      </c>
    </row>
    <row r="76" spans="1:69" ht="15" thickBot="1" x14ac:dyDescent="0.35">
      <c r="A76" s="6" t="s">
        <v>24</v>
      </c>
      <c r="B76" s="7">
        <v>0</v>
      </c>
      <c r="C76" s="7">
        <v>31.4</v>
      </c>
      <c r="D76" s="7">
        <v>69.8</v>
      </c>
      <c r="E76" s="7">
        <v>66.8</v>
      </c>
      <c r="F76" s="7">
        <v>168.1</v>
      </c>
      <c r="G76" s="7">
        <v>168</v>
      </c>
      <c r="H76" s="7">
        <v>-0.1</v>
      </c>
      <c r="I76" s="7">
        <v>-0.06</v>
      </c>
      <c r="O76" s="6" t="s">
        <v>24</v>
      </c>
      <c r="P76" s="7">
        <v>6.5</v>
      </c>
      <c r="Q76" s="7">
        <v>22.6</v>
      </c>
      <c r="R76" s="7">
        <v>61.2</v>
      </c>
      <c r="S76" s="7">
        <v>72.7</v>
      </c>
      <c r="T76" s="7">
        <v>163</v>
      </c>
      <c r="U76" s="7">
        <v>168</v>
      </c>
      <c r="V76" s="7">
        <v>5</v>
      </c>
      <c r="W76" s="7">
        <v>2.98</v>
      </c>
      <c r="AC76" s="6" t="s">
        <v>24</v>
      </c>
      <c r="AD76" s="7">
        <v>0</v>
      </c>
      <c r="AE76" s="7">
        <v>168</v>
      </c>
      <c r="AF76" s="7">
        <v>0</v>
      </c>
      <c r="AG76" s="7">
        <v>0</v>
      </c>
      <c r="AH76" s="7">
        <v>168</v>
      </c>
      <c r="AI76" s="7">
        <v>168</v>
      </c>
      <c r="AJ76" s="7">
        <v>0</v>
      </c>
      <c r="AK76" s="7">
        <v>0</v>
      </c>
      <c r="AU76" s="6" t="s">
        <v>24</v>
      </c>
      <c r="AV76" s="7">
        <v>51</v>
      </c>
      <c r="AW76" s="7">
        <v>8</v>
      </c>
      <c r="AX76" s="7">
        <v>0</v>
      </c>
      <c r="AY76" s="7">
        <v>0</v>
      </c>
      <c r="AZ76" s="7">
        <v>109</v>
      </c>
      <c r="BA76" s="7">
        <v>0</v>
      </c>
      <c r="BB76" s="7">
        <v>0</v>
      </c>
      <c r="BC76" s="7">
        <v>0</v>
      </c>
      <c r="BD76" s="7">
        <v>168</v>
      </c>
      <c r="BE76" s="7">
        <v>168</v>
      </c>
      <c r="BF76" s="7">
        <v>0</v>
      </c>
      <c r="BG76" s="7">
        <v>0</v>
      </c>
    </row>
    <row r="77" spans="1:69" ht="15" thickBot="1" x14ac:dyDescent="0.35">
      <c r="A77" s="6" t="s">
        <v>25</v>
      </c>
      <c r="B77" s="7">
        <v>0</v>
      </c>
      <c r="C77" s="7">
        <v>6</v>
      </c>
      <c r="D77" s="7">
        <v>81.3</v>
      </c>
      <c r="E77" s="7">
        <v>76.8</v>
      </c>
      <c r="F77" s="7">
        <v>164.1</v>
      </c>
      <c r="G77" s="7">
        <v>164</v>
      </c>
      <c r="H77" s="7">
        <v>-0.1</v>
      </c>
      <c r="I77" s="7">
        <v>-0.06</v>
      </c>
      <c r="O77" s="6" t="s">
        <v>25</v>
      </c>
      <c r="P77" s="7">
        <v>7.5</v>
      </c>
      <c r="Q77" s="7">
        <v>1</v>
      </c>
      <c r="R77" s="7">
        <v>75.7</v>
      </c>
      <c r="S77" s="7">
        <v>80.8</v>
      </c>
      <c r="T77" s="7">
        <v>165</v>
      </c>
      <c r="U77" s="7">
        <v>164</v>
      </c>
      <c r="V77" s="7">
        <v>-1</v>
      </c>
      <c r="W77" s="7">
        <v>-0.61</v>
      </c>
      <c r="AC77" s="6" t="s">
        <v>25</v>
      </c>
      <c r="AD77" s="7">
        <v>0</v>
      </c>
      <c r="AE77" s="7">
        <v>0</v>
      </c>
      <c r="AF77" s="7">
        <v>164</v>
      </c>
      <c r="AG77" s="7">
        <v>0</v>
      </c>
      <c r="AH77" s="7">
        <v>164</v>
      </c>
      <c r="AI77" s="7">
        <v>164</v>
      </c>
      <c r="AJ77" s="7">
        <v>0</v>
      </c>
      <c r="AK77" s="7">
        <v>0</v>
      </c>
      <c r="AU77" s="6" t="s">
        <v>25</v>
      </c>
      <c r="AV77" s="7">
        <v>51</v>
      </c>
      <c r="AW77" s="7">
        <v>0</v>
      </c>
      <c r="AX77" s="7">
        <v>42</v>
      </c>
      <c r="AY77" s="7">
        <v>34</v>
      </c>
      <c r="AZ77" s="7">
        <v>25</v>
      </c>
      <c r="BA77" s="7">
        <v>12</v>
      </c>
      <c r="BB77" s="7">
        <v>0</v>
      </c>
      <c r="BC77" s="7">
        <v>0</v>
      </c>
      <c r="BD77" s="7">
        <v>164</v>
      </c>
      <c r="BE77" s="7">
        <v>164</v>
      </c>
      <c r="BF77" s="7">
        <v>0</v>
      </c>
      <c r="BG77" s="7">
        <v>0</v>
      </c>
    </row>
    <row r="78" spans="1:69" ht="15" thickBot="1" x14ac:dyDescent="0.35">
      <c r="A78" s="6" t="s">
        <v>26</v>
      </c>
      <c r="B78" s="7">
        <v>3.5</v>
      </c>
      <c r="C78" s="7">
        <v>40.9</v>
      </c>
      <c r="D78" s="7">
        <v>0</v>
      </c>
      <c r="E78" s="7">
        <v>103.2</v>
      </c>
      <c r="F78" s="7">
        <v>147.6</v>
      </c>
      <c r="G78" s="7">
        <v>148</v>
      </c>
      <c r="H78" s="7">
        <v>0.4</v>
      </c>
      <c r="I78" s="7">
        <v>0.27</v>
      </c>
      <c r="O78" s="6" t="s">
        <v>26</v>
      </c>
      <c r="P78" s="7">
        <v>8.5</v>
      </c>
      <c r="Q78" s="7">
        <v>36.6</v>
      </c>
      <c r="R78" s="7">
        <v>0</v>
      </c>
      <c r="S78" s="7">
        <v>102.8</v>
      </c>
      <c r="T78" s="7">
        <v>148</v>
      </c>
      <c r="U78" s="7">
        <v>148</v>
      </c>
      <c r="V78" s="7">
        <v>0</v>
      </c>
      <c r="W78" s="7">
        <v>0</v>
      </c>
      <c r="AC78" s="6" t="s">
        <v>26</v>
      </c>
      <c r="AD78" s="7">
        <v>0</v>
      </c>
      <c r="AE78" s="7">
        <v>148</v>
      </c>
      <c r="AF78" s="7">
        <v>0</v>
      </c>
      <c r="AG78" s="7">
        <v>0</v>
      </c>
      <c r="AH78" s="7">
        <v>148</v>
      </c>
      <c r="AI78" s="7">
        <v>148</v>
      </c>
      <c r="AJ78" s="7">
        <v>0</v>
      </c>
      <c r="AK78" s="7">
        <v>0</v>
      </c>
      <c r="AU78" s="6" t="s">
        <v>26</v>
      </c>
      <c r="AV78" s="7">
        <v>51</v>
      </c>
      <c r="AW78" s="7">
        <v>8</v>
      </c>
      <c r="AX78" s="7">
        <v>0</v>
      </c>
      <c r="AY78" s="7">
        <v>34</v>
      </c>
      <c r="AZ78" s="7">
        <v>25</v>
      </c>
      <c r="BA78" s="7">
        <v>0</v>
      </c>
      <c r="BB78" s="7">
        <v>30</v>
      </c>
      <c r="BC78" s="7">
        <v>0</v>
      </c>
      <c r="BD78" s="7">
        <v>148</v>
      </c>
      <c r="BE78" s="7">
        <v>148</v>
      </c>
      <c r="BF78" s="7">
        <v>0</v>
      </c>
      <c r="BG78" s="7">
        <v>0</v>
      </c>
    </row>
    <row r="79" spans="1:69" ht="15" thickBot="1" x14ac:dyDescent="0.35">
      <c r="A79" s="6" t="s">
        <v>27</v>
      </c>
      <c r="B79" s="7">
        <v>3.5</v>
      </c>
      <c r="C79" s="7">
        <v>36.4</v>
      </c>
      <c r="D79" s="7">
        <v>11</v>
      </c>
      <c r="E79" s="7">
        <v>66.8</v>
      </c>
      <c r="F79" s="7">
        <v>117.7</v>
      </c>
      <c r="G79" s="7">
        <v>118</v>
      </c>
      <c r="H79" s="7">
        <v>0.3</v>
      </c>
      <c r="I79" s="7">
        <v>0.25</v>
      </c>
      <c r="O79" s="6" t="s">
        <v>27</v>
      </c>
      <c r="P79" s="7">
        <v>9.5</v>
      </c>
      <c r="Q79" s="7">
        <v>30.1</v>
      </c>
      <c r="R79" s="7">
        <v>8</v>
      </c>
      <c r="S79" s="7">
        <v>70.2</v>
      </c>
      <c r="T79" s="7">
        <v>117.9</v>
      </c>
      <c r="U79" s="7">
        <v>118</v>
      </c>
      <c r="V79" s="7">
        <v>0.1</v>
      </c>
      <c r="W79" s="7">
        <v>0.08</v>
      </c>
      <c r="AC79" s="6" t="s">
        <v>27</v>
      </c>
      <c r="AD79" s="7">
        <v>118</v>
      </c>
      <c r="AE79" s="7">
        <v>0</v>
      </c>
      <c r="AF79" s="7">
        <v>0</v>
      </c>
      <c r="AG79" s="7">
        <v>0</v>
      </c>
      <c r="AH79" s="7">
        <v>118</v>
      </c>
      <c r="AI79" s="7">
        <v>118</v>
      </c>
      <c r="AJ79" s="7">
        <v>0</v>
      </c>
      <c r="AK79" s="7">
        <v>0</v>
      </c>
      <c r="AU79" s="6" t="s">
        <v>27</v>
      </c>
      <c r="AV79" s="7">
        <v>56</v>
      </c>
      <c r="AW79" s="7">
        <v>8</v>
      </c>
      <c r="AX79" s="7">
        <v>0</v>
      </c>
      <c r="AY79" s="7">
        <v>0</v>
      </c>
      <c r="AZ79" s="7">
        <v>25</v>
      </c>
      <c r="BA79" s="7">
        <v>0</v>
      </c>
      <c r="BB79" s="7">
        <v>30</v>
      </c>
      <c r="BC79" s="7">
        <v>0</v>
      </c>
      <c r="BD79" s="7">
        <v>119</v>
      </c>
      <c r="BE79" s="7">
        <v>118</v>
      </c>
      <c r="BF79" s="7">
        <v>-1</v>
      </c>
      <c r="BG79" s="7">
        <v>-0.85</v>
      </c>
    </row>
    <row r="80" spans="1:69" ht="15" thickBot="1" x14ac:dyDescent="0.35">
      <c r="A80" s="6" t="s">
        <v>28</v>
      </c>
      <c r="B80" s="7">
        <v>3.5</v>
      </c>
      <c r="C80" s="7">
        <v>7</v>
      </c>
      <c r="D80" s="7">
        <v>69.8</v>
      </c>
      <c r="E80" s="7">
        <v>76.8</v>
      </c>
      <c r="F80" s="7">
        <v>157.1</v>
      </c>
      <c r="G80" s="7">
        <v>157</v>
      </c>
      <c r="H80" s="7">
        <v>-0.1</v>
      </c>
      <c r="I80" s="7">
        <v>-0.06</v>
      </c>
      <c r="O80" s="6" t="s">
        <v>28</v>
      </c>
      <c r="P80" s="7">
        <v>10.5</v>
      </c>
      <c r="Q80" s="7">
        <v>6.5</v>
      </c>
      <c r="R80" s="7">
        <v>59.2</v>
      </c>
      <c r="S80" s="7">
        <v>78.7</v>
      </c>
      <c r="T80" s="7">
        <v>155</v>
      </c>
      <c r="U80" s="7">
        <v>157</v>
      </c>
      <c r="V80" s="7">
        <v>2</v>
      </c>
      <c r="W80" s="7">
        <v>1.27</v>
      </c>
      <c r="AC80" s="6" t="s">
        <v>28</v>
      </c>
      <c r="AD80" s="7">
        <v>157</v>
      </c>
      <c r="AE80" s="7">
        <v>0</v>
      </c>
      <c r="AF80" s="7">
        <v>0</v>
      </c>
      <c r="AG80" s="7">
        <v>0</v>
      </c>
      <c r="AH80" s="7">
        <v>157</v>
      </c>
      <c r="AI80" s="7">
        <v>157</v>
      </c>
      <c r="AJ80" s="7">
        <v>0</v>
      </c>
      <c r="AK80" s="7">
        <v>0</v>
      </c>
      <c r="AU80" s="6" t="s">
        <v>28</v>
      </c>
      <c r="AV80" s="7">
        <v>78</v>
      </c>
      <c r="AW80" s="7">
        <v>8</v>
      </c>
      <c r="AX80" s="7">
        <v>0</v>
      </c>
      <c r="AY80" s="7">
        <v>34</v>
      </c>
      <c r="AZ80" s="7">
        <v>25</v>
      </c>
      <c r="BA80" s="7">
        <v>12</v>
      </c>
      <c r="BB80" s="7">
        <v>0</v>
      </c>
      <c r="BC80" s="7">
        <v>0</v>
      </c>
      <c r="BD80" s="7">
        <v>157</v>
      </c>
      <c r="BE80" s="7">
        <v>157</v>
      </c>
      <c r="BF80" s="7">
        <v>0</v>
      </c>
      <c r="BG80" s="7">
        <v>0</v>
      </c>
    </row>
    <row r="81" spans="1:59" ht="15" thickBot="1" x14ac:dyDescent="0.35">
      <c r="A81" s="6" t="s">
        <v>29</v>
      </c>
      <c r="B81" s="7">
        <v>3.5</v>
      </c>
      <c r="C81" s="7">
        <v>7</v>
      </c>
      <c r="D81" s="7">
        <v>11</v>
      </c>
      <c r="E81" s="7">
        <v>103.2</v>
      </c>
      <c r="F81" s="7">
        <v>124.7</v>
      </c>
      <c r="G81" s="7">
        <v>125</v>
      </c>
      <c r="H81" s="7">
        <v>0.3</v>
      </c>
      <c r="I81" s="7">
        <v>0.24</v>
      </c>
      <c r="O81" s="6" t="s">
        <v>29</v>
      </c>
      <c r="P81" s="7">
        <v>11.5</v>
      </c>
      <c r="Q81" s="7">
        <v>11.5</v>
      </c>
      <c r="R81" s="7">
        <v>10</v>
      </c>
      <c r="S81" s="7">
        <v>103.8</v>
      </c>
      <c r="T81" s="7">
        <v>136.9</v>
      </c>
      <c r="U81" s="7">
        <v>125</v>
      </c>
      <c r="V81" s="7">
        <v>-11.9</v>
      </c>
      <c r="W81" s="7">
        <v>-9.52</v>
      </c>
      <c r="AC81" s="6" t="s">
        <v>29</v>
      </c>
      <c r="AD81" s="7">
        <v>0</v>
      </c>
      <c r="AE81" s="7">
        <v>0</v>
      </c>
      <c r="AF81" s="7">
        <v>0</v>
      </c>
      <c r="AG81" s="7">
        <v>125</v>
      </c>
      <c r="AH81" s="7">
        <v>125</v>
      </c>
      <c r="AI81" s="7">
        <v>125</v>
      </c>
      <c r="AJ81" s="7">
        <v>0</v>
      </c>
      <c r="AK81" s="7">
        <v>0</v>
      </c>
      <c r="AU81" s="6" t="s">
        <v>29</v>
      </c>
      <c r="AV81" s="7">
        <v>78</v>
      </c>
      <c r="AW81" s="7">
        <v>8</v>
      </c>
      <c r="AX81" s="7">
        <v>0</v>
      </c>
      <c r="AY81" s="7">
        <v>37</v>
      </c>
      <c r="AZ81" s="7">
        <v>0</v>
      </c>
      <c r="BA81" s="7">
        <v>2</v>
      </c>
      <c r="BB81" s="7">
        <v>0</v>
      </c>
      <c r="BC81" s="7">
        <v>0</v>
      </c>
      <c r="BD81" s="7">
        <v>125</v>
      </c>
      <c r="BE81" s="7">
        <v>125</v>
      </c>
      <c r="BF81" s="7">
        <v>0</v>
      </c>
      <c r="BG81" s="7">
        <v>0</v>
      </c>
    </row>
    <row r="82" spans="1:59" ht="15" thickBot="1" x14ac:dyDescent="0.35">
      <c r="A82" s="6" t="s">
        <v>30</v>
      </c>
      <c r="B82" s="7">
        <v>3.5</v>
      </c>
      <c r="C82" s="7">
        <v>31.4</v>
      </c>
      <c r="D82" s="7">
        <v>11</v>
      </c>
      <c r="E82" s="7">
        <v>143.1</v>
      </c>
      <c r="F82" s="7">
        <v>189</v>
      </c>
      <c r="G82" s="7">
        <v>189</v>
      </c>
      <c r="H82" s="7">
        <v>0</v>
      </c>
      <c r="I82" s="7">
        <v>0</v>
      </c>
      <c r="O82" s="6" t="s">
        <v>30</v>
      </c>
      <c r="P82" s="7">
        <v>12.5</v>
      </c>
      <c r="Q82" s="7">
        <v>20.6</v>
      </c>
      <c r="R82" s="7">
        <v>8</v>
      </c>
      <c r="S82" s="7">
        <v>148</v>
      </c>
      <c r="T82" s="7">
        <v>189.1</v>
      </c>
      <c r="U82" s="7">
        <v>189</v>
      </c>
      <c r="V82" s="7">
        <v>-0.1</v>
      </c>
      <c r="W82" s="7">
        <v>-0.05</v>
      </c>
      <c r="AC82" s="6" t="s">
        <v>30</v>
      </c>
      <c r="AD82" s="7">
        <v>0</v>
      </c>
      <c r="AE82" s="7">
        <v>0</v>
      </c>
      <c r="AF82" s="7">
        <v>0</v>
      </c>
      <c r="AG82" s="7">
        <v>189</v>
      </c>
      <c r="AH82" s="7">
        <v>189</v>
      </c>
      <c r="AI82" s="7">
        <v>189</v>
      </c>
      <c r="AJ82" s="7">
        <v>0</v>
      </c>
      <c r="AK82" s="7">
        <v>0</v>
      </c>
      <c r="AU82" s="6" t="s">
        <v>30</v>
      </c>
      <c r="AV82" s="7">
        <v>78</v>
      </c>
      <c r="AW82" s="7">
        <v>8</v>
      </c>
      <c r="AX82" s="7">
        <v>0</v>
      </c>
      <c r="AY82" s="7">
        <v>73</v>
      </c>
      <c r="AZ82" s="7">
        <v>0</v>
      </c>
      <c r="BA82" s="7">
        <v>0</v>
      </c>
      <c r="BB82" s="7">
        <v>30</v>
      </c>
      <c r="BC82" s="7">
        <v>0</v>
      </c>
      <c r="BD82" s="7">
        <v>189</v>
      </c>
      <c r="BE82" s="7">
        <v>189</v>
      </c>
      <c r="BF82" s="7">
        <v>0</v>
      </c>
      <c r="BG82" s="7">
        <v>0</v>
      </c>
    </row>
    <row r="83" spans="1:59" ht="15" thickBot="1" x14ac:dyDescent="0.35">
      <c r="A83" s="6" t="s">
        <v>31</v>
      </c>
      <c r="B83" s="7">
        <v>3.5</v>
      </c>
      <c r="C83" s="7">
        <v>20</v>
      </c>
      <c r="D83" s="7">
        <v>31.4</v>
      </c>
      <c r="E83" s="7">
        <v>66.8</v>
      </c>
      <c r="F83" s="7">
        <v>121.7</v>
      </c>
      <c r="G83" s="7">
        <v>122</v>
      </c>
      <c r="H83" s="7">
        <v>0.3</v>
      </c>
      <c r="I83" s="7">
        <v>0.25</v>
      </c>
      <c r="O83" s="6" t="s">
        <v>31</v>
      </c>
      <c r="P83" s="7">
        <v>13.5</v>
      </c>
      <c r="Q83" s="7">
        <v>19.600000000000001</v>
      </c>
      <c r="R83" s="7">
        <v>12</v>
      </c>
      <c r="S83" s="7">
        <v>77.2</v>
      </c>
      <c r="T83" s="7">
        <v>122.4</v>
      </c>
      <c r="U83" s="7">
        <v>122</v>
      </c>
      <c r="V83" s="7">
        <v>-0.4</v>
      </c>
      <c r="W83" s="7">
        <v>-0.33</v>
      </c>
      <c r="AC83" s="6" t="s">
        <v>31</v>
      </c>
      <c r="AD83" s="7">
        <v>122</v>
      </c>
      <c r="AE83" s="7">
        <v>0</v>
      </c>
      <c r="AF83" s="7">
        <v>0</v>
      </c>
      <c r="AG83" s="7">
        <v>0</v>
      </c>
      <c r="AH83" s="7">
        <v>122</v>
      </c>
      <c r="AI83" s="7">
        <v>122</v>
      </c>
      <c r="AJ83" s="7">
        <v>0</v>
      </c>
      <c r="AK83" s="7">
        <v>0</v>
      </c>
      <c r="AU83" s="6" t="s">
        <v>31</v>
      </c>
      <c r="AV83" s="7">
        <v>78</v>
      </c>
      <c r="AW83" s="7">
        <v>8</v>
      </c>
      <c r="AX83" s="7">
        <v>0</v>
      </c>
      <c r="AY83" s="7">
        <v>34</v>
      </c>
      <c r="AZ83" s="7">
        <v>0</v>
      </c>
      <c r="BA83" s="7">
        <v>2</v>
      </c>
      <c r="BB83" s="7">
        <v>0</v>
      </c>
      <c r="BC83" s="7">
        <v>0</v>
      </c>
      <c r="BD83" s="7">
        <v>122</v>
      </c>
      <c r="BE83" s="7">
        <v>122</v>
      </c>
      <c r="BF83" s="7">
        <v>0</v>
      </c>
      <c r="BG83" s="7">
        <v>0</v>
      </c>
    </row>
    <row r="84" spans="1:59" ht="15" thickBot="1" x14ac:dyDescent="0.35">
      <c r="A84" s="6" t="s">
        <v>32</v>
      </c>
      <c r="B84" s="7">
        <v>3.5</v>
      </c>
      <c r="C84" s="7">
        <v>7</v>
      </c>
      <c r="D84" s="7">
        <v>109.2</v>
      </c>
      <c r="E84" s="7">
        <v>66.8</v>
      </c>
      <c r="F84" s="7">
        <v>186.5</v>
      </c>
      <c r="G84" s="7">
        <v>177</v>
      </c>
      <c r="H84" s="7">
        <v>-9.5</v>
      </c>
      <c r="I84" s="7">
        <v>-5.37</v>
      </c>
      <c r="O84" s="6" t="s">
        <v>32</v>
      </c>
      <c r="P84" s="7">
        <v>14.5</v>
      </c>
      <c r="Q84" s="7">
        <v>9.5</v>
      </c>
      <c r="R84" s="7">
        <v>94.8</v>
      </c>
      <c r="S84" s="7">
        <v>72.7</v>
      </c>
      <c r="T84" s="7">
        <v>191.6</v>
      </c>
      <c r="U84" s="7">
        <v>177</v>
      </c>
      <c r="V84" s="7">
        <v>-14.6</v>
      </c>
      <c r="W84" s="7">
        <v>-8.25</v>
      </c>
      <c r="AC84" s="6" t="s">
        <v>32</v>
      </c>
      <c r="AD84" s="7">
        <v>0</v>
      </c>
      <c r="AE84" s="7">
        <v>0</v>
      </c>
      <c r="AF84" s="7">
        <v>177</v>
      </c>
      <c r="AG84" s="7">
        <v>0</v>
      </c>
      <c r="AH84" s="7">
        <v>177</v>
      </c>
      <c r="AI84" s="7">
        <v>177</v>
      </c>
      <c r="AJ84" s="7">
        <v>0</v>
      </c>
      <c r="AK84" s="7">
        <v>0</v>
      </c>
      <c r="AU84" s="6" t="s">
        <v>32</v>
      </c>
      <c r="AV84" s="7">
        <v>78</v>
      </c>
      <c r="AW84" s="7">
        <v>8</v>
      </c>
      <c r="AX84" s="7">
        <v>89</v>
      </c>
      <c r="AY84" s="7">
        <v>0</v>
      </c>
      <c r="AZ84" s="7">
        <v>0</v>
      </c>
      <c r="BA84" s="7">
        <v>2</v>
      </c>
      <c r="BB84" s="7">
        <v>0</v>
      </c>
      <c r="BC84" s="7">
        <v>0</v>
      </c>
      <c r="BD84" s="7">
        <v>177</v>
      </c>
      <c r="BE84" s="7">
        <v>177</v>
      </c>
      <c r="BF84" s="7">
        <v>0</v>
      </c>
      <c r="BG84" s="7">
        <v>0</v>
      </c>
    </row>
    <row r="85" spans="1:59" ht="15" thickBot="1" x14ac:dyDescent="0.35">
      <c r="A85" s="6" t="s">
        <v>33</v>
      </c>
      <c r="B85" s="7">
        <v>3.5</v>
      </c>
      <c r="C85" s="7">
        <v>6</v>
      </c>
      <c r="D85" s="7">
        <v>69.8</v>
      </c>
      <c r="E85" s="7">
        <v>0</v>
      </c>
      <c r="F85" s="7">
        <v>79.3</v>
      </c>
      <c r="G85" s="7">
        <v>90</v>
      </c>
      <c r="H85" s="7">
        <v>10.7</v>
      </c>
      <c r="I85" s="7">
        <v>11.89</v>
      </c>
      <c r="O85" s="6" t="s">
        <v>33</v>
      </c>
      <c r="P85" s="7">
        <v>15.5</v>
      </c>
      <c r="Q85" s="7">
        <v>0</v>
      </c>
      <c r="R85" s="7">
        <v>63.2</v>
      </c>
      <c r="S85" s="7">
        <v>0</v>
      </c>
      <c r="T85" s="7">
        <v>78.7</v>
      </c>
      <c r="U85" s="7">
        <v>90</v>
      </c>
      <c r="V85" s="7">
        <v>11.3</v>
      </c>
      <c r="W85" s="7">
        <v>12.56</v>
      </c>
      <c r="AC85" s="6" t="s">
        <v>33</v>
      </c>
      <c r="AD85" s="7">
        <v>90</v>
      </c>
      <c r="AE85" s="7">
        <v>0</v>
      </c>
      <c r="AF85" s="7">
        <v>0</v>
      </c>
      <c r="AG85" s="7">
        <v>0</v>
      </c>
      <c r="AH85" s="7">
        <v>90</v>
      </c>
      <c r="AI85" s="7">
        <v>90</v>
      </c>
      <c r="AJ85" s="7">
        <v>0</v>
      </c>
      <c r="AK85" s="7">
        <v>0</v>
      </c>
      <c r="AU85" s="6" t="s">
        <v>33</v>
      </c>
      <c r="AV85" s="7">
        <v>78</v>
      </c>
      <c r="AW85" s="7">
        <v>0</v>
      </c>
      <c r="AX85" s="7">
        <v>0</v>
      </c>
      <c r="AY85" s="7">
        <v>0</v>
      </c>
      <c r="AZ85" s="7">
        <v>0</v>
      </c>
      <c r="BA85" s="7">
        <v>12</v>
      </c>
      <c r="BB85" s="7">
        <v>0</v>
      </c>
      <c r="BC85" s="7">
        <v>0</v>
      </c>
      <c r="BD85" s="7">
        <v>90</v>
      </c>
      <c r="BE85" s="7">
        <v>90</v>
      </c>
      <c r="BF85" s="7">
        <v>0</v>
      </c>
      <c r="BG85" s="7">
        <v>0</v>
      </c>
    </row>
    <row r="86" spans="1:59" ht="15" thickBot="1" x14ac:dyDescent="0.35">
      <c r="A86" s="6" t="s">
        <v>34</v>
      </c>
      <c r="B86" s="7">
        <v>3.5</v>
      </c>
      <c r="C86" s="7">
        <v>7</v>
      </c>
      <c r="D86" s="7">
        <v>69.8</v>
      </c>
      <c r="E86" s="7">
        <v>23.9</v>
      </c>
      <c r="F86" s="7">
        <v>104.2</v>
      </c>
      <c r="G86" s="7">
        <v>104</v>
      </c>
      <c r="H86" s="7">
        <v>-0.2</v>
      </c>
      <c r="I86" s="7">
        <v>-0.19</v>
      </c>
      <c r="O86" s="6" t="s">
        <v>34</v>
      </c>
      <c r="P86" s="7">
        <v>16.600000000000001</v>
      </c>
      <c r="Q86" s="7">
        <v>8.5</v>
      </c>
      <c r="R86" s="7">
        <v>63.2</v>
      </c>
      <c r="S86" s="7">
        <v>16.100000000000001</v>
      </c>
      <c r="T86" s="7">
        <v>104.3</v>
      </c>
      <c r="U86" s="7">
        <v>104</v>
      </c>
      <c r="V86" s="7">
        <v>-0.3</v>
      </c>
      <c r="W86" s="7">
        <v>-0.28999999999999998</v>
      </c>
      <c r="AC86" s="6" t="s">
        <v>34</v>
      </c>
      <c r="AD86" s="7">
        <v>104</v>
      </c>
      <c r="AE86" s="7">
        <v>0</v>
      </c>
      <c r="AF86" s="7">
        <v>0</v>
      </c>
      <c r="AG86" s="7">
        <v>0</v>
      </c>
      <c r="AH86" s="7">
        <v>104</v>
      </c>
      <c r="AI86" s="7">
        <v>104</v>
      </c>
      <c r="AJ86" s="7">
        <v>0</v>
      </c>
      <c r="AK86" s="7">
        <v>0</v>
      </c>
      <c r="AU86" s="6" t="s">
        <v>34</v>
      </c>
      <c r="AV86" s="7">
        <v>84</v>
      </c>
      <c r="AW86" s="7">
        <v>8</v>
      </c>
      <c r="AX86" s="7">
        <v>0</v>
      </c>
      <c r="AY86" s="7">
        <v>0</v>
      </c>
      <c r="AZ86" s="7">
        <v>0</v>
      </c>
      <c r="BA86" s="7">
        <v>12</v>
      </c>
      <c r="BB86" s="7">
        <v>0</v>
      </c>
      <c r="BC86" s="7">
        <v>0</v>
      </c>
      <c r="BD86" s="7">
        <v>104</v>
      </c>
      <c r="BE86" s="7">
        <v>104</v>
      </c>
      <c r="BF86" s="7">
        <v>0</v>
      </c>
      <c r="BG86" s="7">
        <v>0</v>
      </c>
    </row>
    <row r="87" spans="1:59" ht="15" thickBot="1" x14ac:dyDescent="0.35">
      <c r="A87" s="6" t="s">
        <v>35</v>
      </c>
      <c r="B87" s="7">
        <v>3.5</v>
      </c>
      <c r="C87" s="7">
        <v>31.4</v>
      </c>
      <c r="D87" s="7">
        <v>69.8</v>
      </c>
      <c r="E87" s="7">
        <v>0</v>
      </c>
      <c r="F87" s="7">
        <v>104.7</v>
      </c>
      <c r="G87" s="7">
        <v>92</v>
      </c>
      <c r="H87" s="7">
        <v>-12.7</v>
      </c>
      <c r="I87" s="7">
        <v>-13.8</v>
      </c>
      <c r="O87" s="6" t="s">
        <v>35</v>
      </c>
      <c r="P87" s="7">
        <v>17.600000000000001</v>
      </c>
      <c r="Q87" s="7">
        <v>23.6</v>
      </c>
      <c r="R87" s="7">
        <v>65.2</v>
      </c>
      <c r="S87" s="7">
        <v>1</v>
      </c>
      <c r="T87" s="7">
        <v>107.3</v>
      </c>
      <c r="U87" s="7">
        <v>92</v>
      </c>
      <c r="V87" s="7">
        <v>-15.3</v>
      </c>
      <c r="W87" s="7">
        <v>-16.63</v>
      </c>
      <c r="AC87" s="6" t="s">
        <v>35</v>
      </c>
      <c r="AD87" s="7">
        <v>92</v>
      </c>
      <c r="AE87" s="7">
        <v>0</v>
      </c>
      <c r="AF87" s="7">
        <v>0</v>
      </c>
      <c r="AG87" s="7">
        <v>0</v>
      </c>
      <c r="AH87" s="7">
        <v>92</v>
      </c>
      <c r="AI87" s="7">
        <v>92</v>
      </c>
      <c r="AJ87" s="7">
        <v>0</v>
      </c>
      <c r="AK87" s="7">
        <v>0</v>
      </c>
      <c r="AU87" s="6" t="s">
        <v>35</v>
      </c>
      <c r="AV87" s="7">
        <v>84</v>
      </c>
      <c r="AW87" s="7">
        <v>8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92</v>
      </c>
      <c r="BE87" s="7">
        <v>92</v>
      </c>
      <c r="BF87" s="7">
        <v>0</v>
      </c>
      <c r="BG87" s="7">
        <v>0</v>
      </c>
    </row>
    <row r="88" spans="1:59" ht="15" thickBot="1" x14ac:dyDescent="0.35">
      <c r="A88" s="6" t="s">
        <v>36</v>
      </c>
      <c r="B88" s="7">
        <v>9</v>
      </c>
      <c r="C88" s="7">
        <v>31.4</v>
      </c>
      <c r="D88" s="7">
        <v>81.3</v>
      </c>
      <c r="E88" s="7">
        <v>76.8</v>
      </c>
      <c r="F88" s="7">
        <v>198.5</v>
      </c>
      <c r="G88" s="7">
        <v>198</v>
      </c>
      <c r="H88" s="7">
        <v>-0.5</v>
      </c>
      <c r="I88" s="7">
        <v>-0.25</v>
      </c>
      <c r="O88" s="6" t="s">
        <v>36</v>
      </c>
      <c r="P88" s="7">
        <v>23.1</v>
      </c>
      <c r="Q88" s="7">
        <v>21.6</v>
      </c>
      <c r="R88" s="7">
        <v>73.7</v>
      </c>
      <c r="S88" s="7">
        <v>79.8</v>
      </c>
      <c r="T88" s="7">
        <v>198.1</v>
      </c>
      <c r="U88" s="7">
        <v>198</v>
      </c>
      <c r="V88" s="7">
        <v>-0.1</v>
      </c>
      <c r="W88" s="7">
        <v>-0.05</v>
      </c>
      <c r="AC88" s="6" t="s">
        <v>36</v>
      </c>
      <c r="AD88" s="7">
        <v>198</v>
      </c>
      <c r="AE88" s="7">
        <v>0</v>
      </c>
      <c r="AF88" s="7">
        <v>0</v>
      </c>
      <c r="AG88" s="7">
        <v>0</v>
      </c>
      <c r="AH88" s="7">
        <v>198</v>
      </c>
      <c r="AI88" s="7">
        <v>198</v>
      </c>
      <c r="AJ88" s="7">
        <v>0</v>
      </c>
      <c r="AK88" s="7">
        <v>0</v>
      </c>
      <c r="AU88" s="6" t="s">
        <v>36</v>
      </c>
      <c r="AV88" s="7">
        <v>146</v>
      </c>
      <c r="AW88" s="7">
        <v>8</v>
      </c>
      <c r="AX88" s="7">
        <v>10</v>
      </c>
      <c r="AY88" s="7">
        <v>34</v>
      </c>
      <c r="AZ88" s="7">
        <v>0</v>
      </c>
      <c r="BA88" s="7">
        <v>0</v>
      </c>
      <c r="BB88" s="7">
        <v>0</v>
      </c>
      <c r="BC88" s="7">
        <v>0</v>
      </c>
      <c r="BD88" s="7">
        <v>198</v>
      </c>
      <c r="BE88" s="7">
        <v>198</v>
      </c>
      <c r="BF88" s="7">
        <v>0</v>
      </c>
      <c r="BG88" s="7">
        <v>0</v>
      </c>
    </row>
    <row r="89" spans="1:59" ht="15" thickBot="1" x14ac:dyDescent="0.35">
      <c r="A89" s="6" t="s">
        <v>37</v>
      </c>
      <c r="B89" s="7">
        <v>13.5</v>
      </c>
      <c r="C89" s="7">
        <v>7</v>
      </c>
      <c r="D89" s="7">
        <v>109.2</v>
      </c>
      <c r="E89" s="7">
        <v>66.8</v>
      </c>
      <c r="F89" s="7">
        <v>196.5</v>
      </c>
      <c r="G89" s="7">
        <v>197</v>
      </c>
      <c r="H89" s="7">
        <v>0.5</v>
      </c>
      <c r="I89" s="7">
        <v>0.25</v>
      </c>
      <c r="O89" s="6" t="s">
        <v>37</v>
      </c>
      <c r="P89" s="7">
        <v>24.1</v>
      </c>
      <c r="Q89" s="7">
        <v>10.5</v>
      </c>
      <c r="R89" s="7">
        <v>93.8</v>
      </c>
      <c r="S89" s="7">
        <v>76.2</v>
      </c>
      <c r="T89" s="7">
        <v>204.6</v>
      </c>
      <c r="U89" s="7">
        <v>197</v>
      </c>
      <c r="V89" s="7">
        <v>-7.6</v>
      </c>
      <c r="W89" s="7">
        <v>-3.86</v>
      </c>
      <c r="AC89" s="6" t="s">
        <v>37</v>
      </c>
      <c r="AD89" s="7">
        <v>197</v>
      </c>
      <c r="AE89" s="7">
        <v>0</v>
      </c>
      <c r="AF89" s="7">
        <v>0</v>
      </c>
      <c r="AG89" s="7">
        <v>0</v>
      </c>
      <c r="AH89" s="7">
        <v>197</v>
      </c>
      <c r="AI89" s="7">
        <v>197</v>
      </c>
      <c r="AJ89" s="7">
        <v>0</v>
      </c>
      <c r="AK89" s="7">
        <v>0</v>
      </c>
      <c r="AU89" s="6" t="s">
        <v>37</v>
      </c>
      <c r="AV89" s="7">
        <v>146</v>
      </c>
      <c r="AW89" s="7">
        <v>8</v>
      </c>
      <c r="AX89" s="7">
        <v>42</v>
      </c>
      <c r="AY89" s="7">
        <v>0</v>
      </c>
      <c r="AZ89" s="7">
        <v>0</v>
      </c>
      <c r="BA89" s="7">
        <v>2</v>
      </c>
      <c r="BB89" s="7">
        <v>0</v>
      </c>
      <c r="BC89" s="7">
        <v>0</v>
      </c>
      <c r="BD89" s="7">
        <v>198</v>
      </c>
      <c r="BE89" s="7">
        <v>197</v>
      </c>
      <c r="BF89" s="7">
        <v>-1</v>
      </c>
      <c r="BG89" s="7">
        <v>-0.51</v>
      </c>
    </row>
    <row r="90" spans="1:59" ht="15" thickBot="1" x14ac:dyDescent="0.35">
      <c r="A90" s="16" t="s">
        <v>231</v>
      </c>
      <c r="B90" s="17">
        <f>SUM(B71:B89)/$B$93</f>
        <v>1.9186492709132769E-2</v>
      </c>
      <c r="C90" s="17">
        <f t="shared" ref="C90:G90" si="17">SUM(C71:C89)/$B$93</f>
        <v>0.12102505922786877</v>
      </c>
      <c r="D90" s="17">
        <f t="shared" si="17"/>
        <v>0.37889152123861325</v>
      </c>
      <c r="E90" s="17">
        <f t="shared" si="17"/>
        <v>0.48079682338416357</v>
      </c>
      <c r="F90" s="17">
        <f t="shared" si="17"/>
        <v>0.99999999999999989</v>
      </c>
      <c r="G90" s="17">
        <f t="shared" si="17"/>
        <v>1.0000333678134072</v>
      </c>
      <c r="O90" s="16" t="s">
        <v>231</v>
      </c>
      <c r="P90" s="17">
        <f>SUM(P71:P89)/$B$93</f>
        <v>6.8704327805398896E-2</v>
      </c>
      <c r="Q90" s="17">
        <f t="shared" ref="Q90" si="18">SUM(Q71:Q89)/$B$93</f>
        <v>9.9569555207047286E-2</v>
      </c>
      <c r="R90" s="17">
        <f t="shared" ref="R90" si="19">SUM(R71:R89)/$B$93</f>
        <v>0.33030798491774838</v>
      </c>
      <c r="S90" s="17">
        <f t="shared" ref="S90" si="20">SUM(S71:S89)/$B$93</f>
        <v>0.50125129300276949</v>
      </c>
      <c r="T90" s="17">
        <f t="shared" ref="T90" si="21">SUM(T71:T89)/$B$93</f>
        <v>0.99993326437318564</v>
      </c>
      <c r="U90" s="17">
        <f t="shared" ref="U90" si="22">SUM(U71:U89)/$B$93</f>
        <v>1.0000333678134072</v>
      </c>
      <c r="AC90" s="16" t="s">
        <v>231</v>
      </c>
      <c r="AD90" s="17">
        <f>SUM(AD71:AD89)/$B$93</f>
        <v>0.35970502852948044</v>
      </c>
      <c r="AE90" s="17">
        <f t="shared" ref="AE90" si="23">SUM(AE71:AE89)/$B$93</f>
        <v>0.16650538890186525</v>
      </c>
      <c r="AF90" s="17">
        <f t="shared" ref="AF90" si="24">SUM(AF71:AF89)/$B$93</f>
        <v>0.24558710667689945</v>
      </c>
      <c r="AG90" s="17">
        <f t="shared" ref="AG90" si="25">SUM(AG71:AG89)/$B$93</f>
        <v>0.22823584370516201</v>
      </c>
      <c r="AH90" s="17">
        <f t="shared" ref="AH90" si="26">SUM(AH71:AH89)/$B$93</f>
        <v>1.0000333678134072</v>
      </c>
      <c r="AI90" s="17">
        <f t="shared" ref="AI90" si="27">SUM(AI71:AI89)/$B$93</f>
        <v>1.0000333678134072</v>
      </c>
      <c r="AU90" s="16" t="s">
        <v>231</v>
      </c>
      <c r="AV90" s="17">
        <f>SUM(AV71:AV89)/$B$93</f>
        <v>0.4067536454336147</v>
      </c>
      <c r="AW90" s="17">
        <f t="shared" ref="AW90" si="28">SUM(AW71:AW89)/$B$93</f>
        <v>4.004137608862491E-2</v>
      </c>
      <c r="AX90" s="17">
        <f t="shared" ref="AX90" si="29">SUM(AX71:AX89)/$B$93</f>
        <v>7.8414361506890448E-2</v>
      </c>
      <c r="AY90" s="17">
        <f t="shared" ref="AY90" si="30">SUM(AY71:AY89)/$B$93</f>
        <v>0.16316860756114651</v>
      </c>
      <c r="AZ90" s="17">
        <f t="shared" ref="AZ90" si="31">SUM(AZ71:AZ89)/$B$93</f>
        <v>0.25159331309019317</v>
      </c>
      <c r="BA90" s="17">
        <f t="shared" ref="BA90" si="32">SUM(BA71:BA89)/$B$93</f>
        <v>3.0698388334612432E-2</v>
      </c>
      <c r="BB90" s="17">
        <f t="shared" ref="BB90" si="33">SUM(BB71:BB89)/$B$93</f>
        <v>3.0031032066468684E-2</v>
      </c>
      <c r="BC90" s="17">
        <f t="shared" ref="BC90" si="34">SUM(BC71:BC89)/$B$93</f>
        <v>0</v>
      </c>
      <c r="BD90" s="17">
        <f t="shared" ref="BD90" si="35">SUM(BD71:BD89)/$B$93</f>
        <v>1.0007007240815509</v>
      </c>
      <c r="BE90" s="17">
        <f t="shared" ref="BE90" si="36">SUM(BE71:BE89)/$B$93</f>
        <v>1.0000333678134072</v>
      </c>
    </row>
    <row r="91" spans="1:59" ht="15" thickBot="1" x14ac:dyDescent="0.35">
      <c r="A91" s="8" t="s">
        <v>84</v>
      </c>
      <c r="B91" s="9">
        <v>306.7</v>
      </c>
      <c r="O91" s="8" t="s">
        <v>84</v>
      </c>
      <c r="P91" s="9">
        <v>304.5</v>
      </c>
      <c r="AC91" s="8" t="s">
        <v>84</v>
      </c>
      <c r="AD91" s="9">
        <v>741</v>
      </c>
      <c r="AU91" s="8" t="s">
        <v>84</v>
      </c>
      <c r="AV91" s="9">
        <v>467</v>
      </c>
      <c r="AZ91" s="18">
        <f>AV90</f>
        <v>0.4067536454336147</v>
      </c>
      <c r="BA91" s="18">
        <f t="shared" ref="BA91:BC91" si="37">AW90</f>
        <v>4.004137608862491E-2</v>
      </c>
      <c r="BB91" s="18">
        <f t="shared" si="37"/>
        <v>7.8414361506890448E-2</v>
      </c>
      <c r="BC91" s="18">
        <f t="shared" si="37"/>
        <v>0.16316860756114651</v>
      </c>
    </row>
    <row r="92" spans="1:59" ht="15" thickBot="1" x14ac:dyDescent="0.35">
      <c r="A92" s="8" t="s">
        <v>85</v>
      </c>
      <c r="B92" s="9">
        <v>6</v>
      </c>
      <c r="O92" s="8" t="s">
        <v>85</v>
      </c>
      <c r="P92" s="9">
        <v>0</v>
      </c>
      <c r="AC92" s="8" t="s">
        <v>85</v>
      </c>
      <c r="AD92" s="9">
        <v>0</v>
      </c>
      <c r="AU92" s="8" t="s">
        <v>85</v>
      </c>
      <c r="AV92" s="9">
        <v>0</v>
      </c>
      <c r="AZ92" s="18">
        <f>AZ91+AZ90</f>
        <v>0.65834695852380787</v>
      </c>
      <c r="BA92" s="18">
        <f t="shared" ref="BA92:BC92" si="38">BA91+BA90</f>
        <v>7.0739764423237345E-2</v>
      </c>
      <c r="BB92" s="18">
        <f t="shared" si="38"/>
        <v>0.10844539357335914</v>
      </c>
      <c r="BC92" s="18">
        <f t="shared" si="38"/>
        <v>0.16316860756114651</v>
      </c>
      <c r="BD92" s="18">
        <f>SUM(AZ92:BC92)</f>
        <v>1.0007007240815509</v>
      </c>
    </row>
    <row r="93" spans="1:59" ht="15" thickBot="1" x14ac:dyDescent="0.35">
      <c r="A93" s="8" t="s">
        <v>86</v>
      </c>
      <c r="B93" s="9">
        <v>2996.9</v>
      </c>
      <c r="O93" s="8" t="s">
        <v>86</v>
      </c>
      <c r="P93" s="9">
        <v>2996.7</v>
      </c>
      <c r="AC93" s="8" t="s">
        <v>86</v>
      </c>
      <c r="AD93" s="9">
        <v>2997</v>
      </c>
      <c r="AU93" s="8" t="s">
        <v>86</v>
      </c>
      <c r="AV93" s="9">
        <v>2999</v>
      </c>
    </row>
    <row r="94" spans="1:59" ht="15" thickBot="1" x14ac:dyDescent="0.35">
      <c r="A94" s="8" t="s">
        <v>87</v>
      </c>
      <c r="B94" s="9">
        <v>2997</v>
      </c>
      <c r="O94" s="8" t="s">
        <v>87</v>
      </c>
      <c r="P94" s="9">
        <v>2997</v>
      </c>
      <c r="AC94" s="8" t="s">
        <v>87</v>
      </c>
      <c r="AD94" s="9">
        <v>2997</v>
      </c>
      <c r="AU94" s="8" t="s">
        <v>87</v>
      </c>
      <c r="AV94" s="9">
        <v>2997</v>
      </c>
    </row>
    <row r="95" spans="1:59" ht="15" thickBot="1" x14ac:dyDescent="0.35">
      <c r="A95" s="8" t="s">
        <v>88</v>
      </c>
      <c r="B95" s="9">
        <v>-0.1</v>
      </c>
      <c r="O95" s="8" t="s">
        <v>88</v>
      </c>
      <c r="P95" s="9">
        <v>-0.3</v>
      </c>
      <c r="AC95" s="8" t="s">
        <v>88</v>
      </c>
      <c r="AD95" s="9">
        <v>0</v>
      </c>
      <c r="AU95" s="8" t="s">
        <v>88</v>
      </c>
      <c r="AV95" s="9">
        <v>2</v>
      </c>
    </row>
    <row r="96" spans="1:59" ht="15" thickBot="1" x14ac:dyDescent="0.35">
      <c r="A96" s="8" t="s">
        <v>89</v>
      </c>
      <c r="B96" s="9"/>
      <c r="O96" s="8" t="s">
        <v>89</v>
      </c>
      <c r="P96" s="9"/>
      <c r="AC96" s="8" t="s">
        <v>89</v>
      </c>
      <c r="AD96" s="9"/>
      <c r="AU96" s="8" t="s">
        <v>89</v>
      </c>
      <c r="AV96" s="9"/>
    </row>
    <row r="97" spans="1:48" ht="15" thickBot="1" x14ac:dyDescent="0.35">
      <c r="A97" s="8" t="s">
        <v>90</v>
      </c>
      <c r="B97" s="9"/>
      <c r="O97" s="8" t="s">
        <v>90</v>
      </c>
      <c r="P97" s="9"/>
      <c r="AC97" s="8" t="s">
        <v>90</v>
      </c>
      <c r="AD97" s="9"/>
      <c r="AU97" s="8" t="s">
        <v>90</v>
      </c>
      <c r="AV97" s="9"/>
    </row>
    <row r="98" spans="1:48" ht="15" thickBot="1" x14ac:dyDescent="0.35">
      <c r="A98" s="8" t="s">
        <v>91</v>
      </c>
      <c r="B98" s="9">
        <v>0</v>
      </c>
      <c r="O98" s="8" t="s">
        <v>91</v>
      </c>
      <c r="P98" s="9">
        <v>0</v>
      </c>
      <c r="AC98" s="8" t="s">
        <v>91</v>
      </c>
      <c r="AD98" s="9">
        <v>0</v>
      </c>
      <c r="AU98" s="8" t="s">
        <v>91</v>
      </c>
      <c r="AV98" s="9">
        <v>0</v>
      </c>
    </row>
    <row r="100" spans="1:48" x14ac:dyDescent="0.3">
      <c r="A100" s="10" t="s">
        <v>92</v>
      </c>
      <c r="O100" s="10" t="s">
        <v>92</v>
      </c>
      <c r="AU100" s="10" t="s">
        <v>92</v>
      </c>
    </row>
    <row r="101" spans="1:48" ht="18" x14ac:dyDescent="0.35">
      <c r="AC101" s="1" t="s">
        <v>176</v>
      </c>
    </row>
    <row r="102" spans="1:48" ht="18" x14ac:dyDescent="0.35">
      <c r="A102" s="11" t="s">
        <v>93</v>
      </c>
      <c r="O102" s="11" t="s">
        <v>93</v>
      </c>
      <c r="AC102" s="1" t="s">
        <v>308</v>
      </c>
      <c r="AU102" s="11" t="s">
        <v>330</v>
      </c>
    </row>
    <row r="103" spans="1:48" x14ac:dyDescent="0.3">
      <c r="A103" s="11" t="s">
        <v>230</v>
      </c>
      <c r="O103" s="11" t="s">
        <v>306</v>
      </c>
      <c r="AU103" s="11" t="s">
        <v>230</v>
      </c>
    </row>
  </sheetData>
  <hyperlinks>
    <hyperlink ref="A100" r:id="rId1" display="https://miau.my-x.hu/myx-free/coco/test/120153520240809113543.html" xr:uid="{79183A6D-C2FD-44CC-BE5B-38B01186AD54}"/>
    <hyperlink ref="O100" r:id="rId2" display="https://miau.my-x.hu/myx-free/coco/test/570651220240809114501.html" xr:uid="{8DADC40A-2EAF-4FB5-B9C7-2A80C9DA90C8}"/>
    <hyperlink ref="AU100" r:id="rId3" display="https://miau.my-x.hu/myx-free/coco/test/991833420240809115059.html" xr:uid="{0DE08B26-A6A2-464F-9FAA-54D9849D6817}"/>
  </hyperlinks>
  <pageMargins left="0.7" right="0.7" top="0.78740157499999996" bottom="0.78740157499999996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7E07-DA23-46B6-AB83-38EFA6071BF7}">
  <dimension ref="A1:BE103"/>
  <sheetViews>
    <sheetView zoomScale="10" zoomScaleNormal="10" workbookViewId="0">
      <selection activeCell="AV90" sqref="AV90"/>
    </sheetView>
  </sheetViews>
  <sheetFormatPr defaultColWidth="11.5546875" defaultRowHeight="14.4" x14ac:dyDescent="0.3"/>
  <sheetData>
    <row r="1" spans="1:51" ht="18" x14ac:dyDescent="0.3">
      <c r="A1" s="2"/>
      <c r="N1" s="2"/>
      <c r="AA1" s="2"/>
      <c r="AN1" s="2"/>
    </row>
    <row r="2" spans="1:51" x14ac:dyDescent="0.3">
      <c r="A2" s="3"/>
      <c r="N2" s="3"/>
      <c r="AA2" s="3"/>
      <c r="AN2" s="3"/>
    </row>
    <row r="5" spans="1:51" ht="18" x14ac:dyDescent="0.3">
      <c r="A5" s="4" t="s">
        <v>7</v>
      </c>
      <c r="B5" s="5">
        <v>5523626</v>
      </c>
      <c r="C5" s="4" t="s">
        <v>8</v>
      </c>
      <c r="D5" s="5">
        <v>19</v>
      </c>
      <c r="E5" s="4" t="s">
        <v>9</v>
      </c>
      <c r="F5" s="5">
        <v>3</v>
      </c>
      <c r="G5" s="4" t="s">
        <v>10</v>
      </c>
      <c r="H5" s="5">
        <v>19</v>
      </c>
      <c r="I5" s="4" t="s">
        <v>11</v>
      </c>
      <c r="J5" s="5">
        <v>0</v>
      </c>
      <c r="K5" s="4" t="s">
        <v>12</v>
      </c>
      <c r="L5" s="5" t="s">
        <v>13</v>
      </c>
      <c r="N5" s="4" t="s">
        <v>7</v>
      </c>
      <c r="O5" s="5">
        <v>9948385</v>
      </c>
      <c r="P5" s="4" t="s">
        <v>8</v>
      </c>
      <c r="Q5" s="5">
        <v>19</v>
      </c>
      <c r="R5" s="4" t="s">
        <v>9</v>
      </c>
      <c r="S5" s="5">
        <v>3</v>
      </c>
      <c r="T5" s="4" t="s">
        <v>10</v>
      </c>
      <c r="U5" s="5">
        <v>19</v>
      </c>
      <c r="V5" s="4" t="s">
        <v>11</v>
      </c>
      <c r="W5" s="5">
        <v>0</v>
      </c>
      <c r="X5" s="4" t="s">
        <v>12</v>
      </c>
      <c r="Y5" s="5" t="s">
        <v>95</v>
      </c>
      <c r="AA5" s="4" t="s">
        <v>7</v>
      </c>
      <c r="AB5" s="5" t="s">
        <v>153</v>
      </c>
      <c r="AC5" s="4" t="s">
        <v>8</v>
      </c>
      <c r="AD5" s="5">
        <v>19</v>
      </c>
      <c r="AE5" s="4" t="s">
        <v>9</v>
      </c>
      <c r="AF5" s="5">
        <v>3</v>
      </c>
      <c r="AG5" s="4" t="s">
        <v>10</v>
      </c>
      <c r="AH5" s="5">
        <v>19</v>
      </c>
      <c r="AI5" s="4" t="s">
        <v>11</v>
      </c>
      <c r="AJ5" s="5">
        <v>0</v>
      </c>
      <c r="AK5" s="4" t="s">
        <v>12</v>
      </c>
      <c r="AL5" s="5" t="s">
        <v>154</v>
      </c>
      <c r="AN5" s="4" t="s">
        <v>7</v>
      </c>
      <c r="AO5" s="5">
        <v>3825828</v>
      </c>
      <c r="AP5" s="4" t="s">
        <v>8</v>
      </c>
      <c r="AQ5" s="5">
        <v>19</v>
      </c>
      <c r="AR5" s="4" t="s">
        <v>9</v>
      </c>
      <c r="AS5" s="5">
        <v>6</v>
      </c>
      <c r="AT5" s="4" t="s">
        <v>10</v>
      </c>
      <c r="AU5" s="5">
        <v>19</v>
      </c>
      <c r="AV5" s="4" t="s">
        <v>11</v>
      </c>
      <c r="AW5" s="5">
        <v>0</v>
      </c>
      <c r="AX5" s="4" t="s">
        <v>12</v>
      </c>
      <c r="AY5" s="5" t="s">
        <v>185</v>
      </c>
    </row>
    <row r="6" spans="1:51" ht="18.600000000000001" thickBot="1" x14ac:dyDescent="0.35">
      <c r="A6" s="2"/>
      <c r="N6" s="2"/>
      <c r="AA6" s="2"/>
      <c r="AN6" s="2"/>
    </row>
    <row r="7" spans="1:51" ht="15" thickBot="1" x14ac:dyDescent="0.35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AA7" s="6" t="s">
        <v>14</v>
      </c>
      <c r="AB7" s="6" t="s">
        <v>15</v>
      </c>
      <c r="AC7" s="6" t="s">
        <v>16</v>
      </c>
      <c r="AD7" s="6" t="s">
        <v>17</v>
      </c>
      <c r="AE7" s="6" t="s">
        <v>18</v>
      </c>
      <c r="AN7" s="6" t="s">
        <v>14</v>
      </c>
      <c r="AO7" s="6" t="s">
        <v>15</v>
      </c>
      <c r="AP7" s="6" t="s">
        <v>16</v>
      </c>
      <c r="AQ7" s="6" t="s">
        <v>17</v>
      </c>
      <c r="AR7" s="6" t="s">
        <v>186</v>
      </c>
      <c r="AS7" s="6" t="s">
        <v>187</v>
      </c>
      <c r="AT7" s="6" t="s">
        <v>188</v>
      </c>
      <c r="AU7" s="6" t="s">
        <v>189</v>
      </c>
    </row>
    <row r="8" spans="1:51" ht="15" thickBot="1" x14ac:dyDescent="0.35">
      <c r="A8" s="6" t="s">
        <v>19</v>
      </c>
      <c r="B8" s="7">
        <v>16</v>
      </c>
      <c r="C8" s="7">
        <v>5</v>
      </c>
      <c r="D8" s="7">
        <v>8</v>
      </c>
      <c r="E8" s="7">
        <v>165</v>
      </c>
      <c r="N8" s="6" t="s">
        <v>19</v>
      </c>
      <c r="O8" s="7">
        <v>16</v>
      </c>
      <c r="P8" s="7">
        <v>5</v>
      </c>
      <c r="Q8" s="7">
        <v>8</v>
      </c>
      <c r="R8" s="7">
        <v>165</v>
      </c>
      <c r="AA8" s="6" t="s">
        <v>19</v>
      </c>
      <c r="AB8" s="7">
        <v>16</v>
      </c>
      <c r="AC8" s="7">
        <v>5</v>
      </c>
      <c r="AD8" s="7">
        <v>8</v>
      </c>
      <c r="AE8" s="7">
        <v>165</v>
      </c>
      <c r="AN8" s="6" t="s">
        <v>19</v>
      </c>
      <c r="AO8" s="7">
        <v>16</v>
      </c>
      <c r="AP8" s="7">
        <v>5</v>
      </c>
      <c r="AQ8" s="7">
        <v>8</v>
      </c>
      <c r="AR8" s="7">
        <v>4</v>
      </c>
      <c r="AS8" s="7">
        <v>15</v>
      </c>
      <c r="AT8" s="7">
        <v>12</v>
      </c>
      <c r="AU8" s="7">
        <v>165</v>
      </c>
    </row>
    <row r="9" spans="1:51" ht="15" thickBot="1" x14ac:dyDescent="0.35">
      <c r="A9" s="6" t="s">
        <v>20</v>
      </c>
      <c r="B9" s="7">
        <v>3</v>
      </c>
      <c r="C9" s="7">
        <v>16</v>
      </c>
      <c r="D9" s="7">
        <v>5</v>
      </c>
      <c r="E9" s="7">
        <v>151</v>
      </c>
      <c r="N9" s="6" t="s">
        <v>20</v>
      </c>
      <c r="O9" s="7">
        <v>3</v>
      </c>
      <c r="P9" s="7">
        <v>16</v>
      </c>
      <c r="Q9" s="7">
        <v>5</v>
      </c>
      <c r="R9" s="7">
        <v>151</v>
      </c>
      <c r="AA9" s="6" t="s">
        <v>20</v>
      </c>
      <c r="AB9" s="7">
        <v>3</v>
      </c>
      <c r="AC9" s="7">
        <v>16</v>
      </c>
      <c r="AD9" s="7">
        <v>5</v>
      </c>
      <c r="AE9" s="7">
        <v>151</v>
      </c>
      <c r="AN9" s="6" t="s">
        <v>20</v>
      </c>
      <c r="AO9" s="7">
        <v>3</v>
      </c>
      <c r="AP9" s="7">
        <v>16</v>
      </c>
      <c r="AQ9" s="7">
        <v>5</v>
      </c>
      <c r="AR9" s="7">
        <v>17</v>
      </c>
      <c r="AS9" s="7">
        <v>4</v>
      </c>
      <c r="AT9" s="7">
        <v>15</v>
      </c>
      <c r="AU9" s="7">
        <v>151</v>
      </c>
    </row>
    <row r="10" spans="1:51" ht="15" thickBot="1" x14ac:dyDescent="0.35">
      <c r="A10" s="6" t="s">
        <v>21</v>
      </c>
      <c r="B10" s="7">
        <v>14</v>
      </c>
      <c r="C10" s="7">
        <v>3</v>
      </c>
      <c r="D10" s="7">
        <v>6</v>
      </c>
      <c r="E10" s="7">
        <v>230</v>
      </c>
      <c r="N10" s="6" t="s">
        <v>21</v>
      </c>
      <c r="O10" s="7">
        <v>14</v>
      </c>
      <c r="P10" s="7">
        <v>3</v>
      </c>
      <c r="Q10" s="7">
        <v>6</v>
      </c>
      <c r="R10" s="7">
        <v>230</v>
      </c>
      <c r="AA10" s="6" t="s">
        <v>21</v>
      </c>
      <c r="AB10" s="7">
        <v>14</v>
      </c>
      <c r="AC10" s="7">
        <v>3</v>
      </c>
      <c r="AD10" s="7">
        <v>6</v>
      </c>
      <c r="AE10" s="7">
        <v>230</v>
      </c>
      <c r="AN10" s="6" t="s">
        <v>21</v>
      </c>
      <c r="AO10" s="7">
        <v>14</v>
      </c>
      <c r="AP10" s="7">
        <v>3</v>
      </c>
      <c r="AQ10" s="7">
        <v>6</v>
      </c>
      <c r="AR10" s="7">
        <v>6</v>
      </c>
      <c r="AS10" s="7">
        <v>17</v>
      </c>
      <c r="AT10" s="7">
        <v>14</v>
      </c>
      <c r="AU10" s="7">
        <v>230</v>
      </c>
    </row>
    <row r="11" spans="1:51" ht="15" thickBot="1" x14ac:dyDescent="0.35">
      <c r="A11" s="6" t="s">
        <v>22</v>
      </c>
      <c r="B11" s="7">
        <v>17</v>
      </c>
      <c r="C11" s="7">
        <v>8</v>
      </c>
      <c r="D11" s="7">
        <v>1</v>
      </c>
      <c r="E11" s="7">
        <v>219</v>
      </c>
      <c r="N11" s="6" t="s">
        <v>22</v>
      </c>
      <c r="O11" s="7">
        <v>17</v>
      </c>
      <c r="P11" s="7">
        <v>8</v>
      </c>
      <c r="Q11" s="7">
        <v>1</v>
      </c>
      <c r="R11" s="7">
        <v>219</v>
      </c>
      <c r="AA11" s="6" t="s">
        <v>22</v>
      </c>
      <c r="AB11" s="7">
        <v>17</v>
      </c>
      <c r="AC11" s="7">
        <v>8</v>
      </c>
      <c r="AD11" s="7">
        <v>1</v>
      </c>
      <c r="AE11" s="7">
        <v>219</v>
      </c>
      <c r="AN11" s="6" t="s">
        <v>22</v>
      </c>
      <c r="AO11" s="7">
        <v>17</v>
      </c>
      <c r="AP11" s="7">
        <v>8</v>
      </c>
      <c r="AQ11" s="7">
        <v>1</v>
      </c>
      <c r="AR11" s="7">
        <v>3</v>
      </c>
      <c r="AS11" s="7">
        <v>12</v>
      </c>
      <c r="AT11" s="7">
        <v>19</v>
      </c>
      <c r="AU11" s="7">
        <v>219</v>
      </c>
    </row>
    <row r="12" spans="1:51" ht="15" thickBot="1" x14ac:dyDescent="0.35">
      <c r="A12" s="6" t="s">
        <v>23</v>
      </c>
      <c r="B12" s="7">
        <v>2</v>
      </c>
      <c r="C12" s="7">
        <v>11</v>
      </c>
      <c r="D12" s="7">
        <v>7</v>
      </c>
      <c r="E12" s="7">
        <v>183</v>
      </c>
      <c r="N12" s="6" t="s">
        <v>23</v>
      </c>
      <c r="O12" s="7">
        <v>2</v>
      </c>
      <c r="P12" s="7">
        <v>11</v>
      </c>
      <c r="Q12" s="7">
        <v>7</v>
      </c>
      <c r="R12" s="7">
        <v>183</v>
      </c>
      <c r="AA12" s="6" t="s">
        <v>23</v>
      </c>
      <c r="AB12" s="7">
        <v>2</v>
      </c>
      <c r="AC12" s="7">
        <v>11</v>
      </c>
      <c r="AD12" s="7">
        <v>7</v>
      </c>
      <c r="AE12" s="7">
        <v>183</v>
      </c>
      <c r="AN12" s="6" t="s">
        <v>23</v>
      </c>
      <c r="AO12" s="7">
        <v>2</v>
      </c>
      <c r="AP12" s="7">
        <v>11</v>
      </c>
      <c r="AQ12" s="7">
        <v>7</v>
      </c>
      <c r="AR12" s="7">
        <v>18</v>
      </c>
      <c r="AS12" s="7">
        <v>9</v>
      </c>
      <c r="AT12" s="7">
        <v>13</v>
      </c>
      <c r="AU12" s="7">
        <v>183</v>
      </c>
    </row>
    <row r="13" spans="1:51" ht="15" thickBot="1" x14ac:dyDescent="0.35">
      <c r="A13" s="6" t="s">
        <v>24</v>
      </c>
      <c r="B13" s="7">
        <v>6</v>
      </c>
      <c r="C13" s="7">
        <v>11</v>
      </c>
      <c r="D13" s="7">
        <v>14</v>
      </c>
      <c r="E13" s="7">
        <v>168</v>
      </c>
      <c r="N13" s="6" t="s">
        <v>24</v>
      </c>
      <c r="O13" s="7">
        <v>6</v>
      </c>
      <c r="P13" s="7">
        <v>11</v>
      </c>
      <c r="Q13" s="7">
        <v>14</v>
      </c>
      <c r="R13" s="7">
        <v>168</v>
      </c>
      <c r="AA13" s="6" t="s">
        <v>24</v>
      </c>
      <c r="AB13" s="7">
        <v>6</v>
      </c>
      <c r="AC13" s="7">
        <v>11</v>
      </c>
      <c r="AD13" s="7">
        <v>14</v>
      </c>
      <c r="AE13" s="7">
        <v>168</v>
      </c>
      <c r="AN13" s="6" t="s">
        <v>24</v>
      </c>
      <c r="AO13" s="7">
        <v>6</v>
      </c>
      <c r="AP13" s="7">
        <v>11</v>
      </c>
      <c r="AQ13" s="7">
        <v>14</v>
      </c>
      <c r="AR13" s="7">
        <v>14</v>
      </c>
      <c r="AS13" s="7">
        <v>9</v>
      </c>
      <c r="AT13" s="7">
        <v>6</v>
      </c>
      <c r="AU13" s="7">
        <v>168</v>
      </c>
    </row>
    <row r="14" spans="1:51" ht="15" thickBot="1" x14ac:dyDescent="0.35">
      <c r="A14" s="6" t="s">
        <v>25</v>
      </c>
      <c r="B14" s="7">
        <v>18</v>
      </c>
      <c r="C14" s="7">
        <v>4</v>
      </c>
      <c r="D14" s="7">
        <v>9</v>
      </c>
      <c r="E14" s="7">
        <v>164</v>
      </c>
      <c r="N14" s="6" t="s">
        <v>25</v>
      </c>
      <c r="O14" s="7">
        <v>18</v>
      </c>
      <c r="P14" s="7">
        <v>4</v>
      </c>
      <c r="Q14" s="7">
        <v>9</v>
      </c>
      <c r="R14" s="7">
        <v>164</v>
      </c>
      <c r="AA14" s="6" t="s">
        <v>25</v>
      </c>
      <c r="AB14" s="7">
        <v>18</v>
      </c>
      <c r="AC14" s="7">
        <v>4</v>
      </c>
      <c r="AD14" s="7">
        <v>9</v>
      </c>
      <c r="AE14" s="7">
        <v>164</v>
      </c>
      <c r="AN14" s="6" t="s">
        <v>25</v>
      </c>
      <c r="AO14" s="7">
        <v>18</v>
      </c>
      <c r="AP14" s="7">
        <v>4</v>
      </c>
      <c r="AQ14" s="7">
        <v>9</v>
      </c>
      <c r="AR14" s="7">
        <v>2</v>
      </c>
      <c r="AS14" s="7">
        <v>16</v>
      </c>
      <c r="AT14" s="7">
        <v>11</v>
      </c>
      <c r="AU14" s="7">
        <v>164</v>
      </c>
    </row>
    <row r="15" spans="1:51" ht="15" thickBot="1" x14ac:dyDescent="0.35">
      <c r="A15" s="6" t="s">
        <v>26</v>
      </c>
      <c r="B15" s="7">
        <v>1</v>
      </c>
      <c r="C15" s="7">
        <v>19</v>
      </c>
      <c r="D15" s="7">
        <v>4</v>
      </c>
      <c r="E15" s="7">
        <v>148</v>
      </c>
      <c r="N15" s="6" t="s">
        <v>26</v>
      </c>
      <c r="O15" s="7">
        <v>1</v>
      </c>
      <c r="P15" s="7">
        <v>19</v>
      </c>
      <c r="Q15" s="7">
        <v>4</v>
      </c>
      <c r="R15" s="7">
        <v>148</v>
      </c>
      <c r="AA15" s="6" t="s">
        <v>26</v>
      </c>
      <c r="AB15" s="7">
        <v>1</v>
      </c>
      <c r="AC15" s="7">
        <v>19</v>
      </c>
      <c r="AD15" s="7">
        <v>4</v>
      </c>
      <c r="AE15" s="7">
        <v>148</v>
      </c>
      <c r="AN15" s="6" t="s">
        <v>26</v>
      </c>
      <c r="AO15" s="7">
        <v>1</v>
      </c>
      <c r="AP15" s="7">
        <v>19</v>
      </c>
      <c r="AQ15" s="7">
        <v>4</v>
      </c>
      <c r="AR15" s="7">
        <v>19</v>
      </c>
      <c r="AS15" s="7">
        <v>1</v>
      </c>
      <c r="AT15" s="7">
        <v>16</v>
      </c>
      <c r="AU15" s="7">
        <v>148</v>
      </c>
    </row>
    <row r="16" spans="1:51" ht="15" thickBot="1" x14ac:dyDescent="0.35">
      <c r="A16" s="6" t="s">
        <v>27</v>
      </c>
      <c r="B16" s="7">
        <v>3</v>
      </c>
      <c r="C16" s="7">
        <v>17</v>
      </c>
      <c r="D16" s="7">
        <v>16</v>
      </c>
      <c r="E16" s="7">
        <v>118</v>
      </c>
      <c r="N16" s="6" t="s">
        <v>27</v>
      </c>
      <c r="O16" s="7">
        <v>3</v>
      </c>
      <c r="P16" s="7">
        <v>17</v>
      </c>
      <c r="Q16" s="7">
        <v>16</v>
      </c>
      <c r="R16" s="7">
        <v>118</v>
      </c>
      <c r="AA16" s="6" t="s">
        <v>27</v>
      </c>
      <c r="AB16" s="7">
        <v>3</v>
      </c>
      <c r="AC16" s="7">
        <v>17</v>
      </c>
      <c r="AD16" s="7">
        <v>16</v>
      </c>
      <c r="AE16" s="7">
        <v>118</v>
      </c>
      <c r="AN16" s="6" t="s">
        <v>27</v>
      </c>
      <c r="AO16" s="7">
        <v>3</v>
      </c>
      <c r="AP16" s="7">
        <v>17</v>
      </c>
      <c r="AQ16" s="7">
        <v>16</v>
      </c>
      <c r="AR16" s="7">
        <v>17</v>
      </c>
      <c r="AS16" s="7">
        <v>3</v>
      </c>
      <c r="AT16" s="7">
        <v>4</v>
      </c>
      <c r="AU16" s="7">
        <v>118</v>
      </c>
    </row>
    <row r="17" spans="1:47" ht="15" thickBot="1" x14ac:dyDescent="0.35">
      <c r="A17" s="6" t="s">
        <v>28</v>
      </c>
      <c r="B17" s="7">
        <v>15</v>
      </c>
      <c r="C17" s="7">
        <v>13</v>
      </c>
      <c r="D17" s="7">
        <v>11</v>
      </c>
      <c r="E17" s="7">
        <v>157</v>
      </c>
      <c r="N17" s="6" t="s">
        <v>28</v>
      </c>
      <c r="O17" s="7">
        <v>15</v>
      </c>
      <c r="P17" s="7">
        <v>13</v>
      </c>
      <c r="Q17" s="7">
        <v>11</v>
      </c>
      <c r="R17" s="7">
        <v>157</v>
      </c>
      <c r="AA17" s="6" t="s">
        <v>28</v>
      </c>
      <c r="AB17" s="7">
        <v>15</v>
      </c>
      <c r="AC17" s="7">
        <v>13</v>
      </c>
      <c r="AD17" s="7">
        <v>11</v>
      </c>
      <c r="AE17" s="7">
        <v>157</v>
      </c>
      <c r="AN17" s="6" t="s">
        <v>28</v>
      </c>
      <c r="AO17" s="7">
        <v>15</v>
      </c>
      <c r="AP17" s="7">
        <v>13</v>
      </c>
      <c r="AQ17" s="7">
        <v>11</v>
      </c>
      <c r="AR17" s="7">
        <v>5</v>
      </c>
      <c r="AS17" s="7">
        <v>7</v>
      </c>
      <c r="AT17" s="7">
        <v>9</v>
      </c>
      <c r="AU17" s="7">
        <v>157</v>
      </c>
    </row>
    <row r="18" spans="1:47" ht="15" thickBot="1" x14ac:dyDescent="0.35">
      <c r="A18" s="6" t="s">
        <v>29</v>
      </c>
      <c r="B18" s="7">
        <v>10</v>
      </c>
      <c r="C18" s="7">
        <v>15</v>
      </c>
      <c r="D18" s="7">
        <v>3</v>
      </c>
      <c r="E18" s="7">
        <v>125</v>
      </c>
      <c r="N18" s="6" t="s">
        <v>29</v>
      </c>
      <c r="O18" s="7">
        <v>10</v>
      </c>
      <c r="P18" s="7">
        <v>15</v>
      </c>
      <c r="Q18" s="7">
        <v>3</v>
      </c>
      <c r="R18" s="7">
        <v>125</v>
      </c>
      <c r="AA18" s="6" t="s">
        <v>29</v>
      </c>
      <c r="AB18" s="7">
        <v>10</v>
      </c>
      <c r="AC18" s="7">
        <v>15</v>
      </c>
      <c r="AD18" s="7">
        <v>3</v>
      </c>
      <c r="AE18" s="7">
        <v>125</v>
      </c>
      <c r="AN18" s="6" t="s">
        <v>29</v>
      </c>
      <c r="AO18" s="7">
        <v>10</v>
      </c>
      <c r="AP18" s="7">
        <v>15</v>
      </c>
      <c r="AQ18" s="7">
        <v>3</v>
      </c>
      <c r="AR18" s="7">
        <v>10</v>
      </c>
      <c r="AS18" s="7">
        <v>5</v>
      </c>
      <c r="AT18" s="7">
        <v>17</v>
      </c>
      <c r="AU18" s="7">
        <v>125</v>
      </c>
    </row>
    <row r="19" spans="1:47" ht="15" thickBot="1" x14ac:dyDescent="0.35">
      <c r="A19" s="6" t="s">
        <v>30</v>
      </c>
      <c r="B19" s="7">
        <v>8</v>
      </c>
      <c r="C19" s="7">
        <v>17</v>
      </c>
      <c r="D19" s="7">
        <v>2</v>
      </c>
      <c r="E19" s="7">
        <v>189</v>
      </c>
      <c r="N19" s="6" t="s">
        <v>30</v>
      </c>
      <c r="O19" s="7">
        <v>8</v>
      </c>
      <c r="P19" s="7">
        <v>17</v>
      </c>
      <c r="Q19" s="7">
        <v>2</v>
      </c>
      <c r="R19" s="7">
        <v>189</v>
      </c>
      <c r="AA19" s="6" t="s">
        <v>30</v>
      </c>
      <c r="AB19" s="7">
        <v>8</v>
      </c>
      <c r="AC19" s="7">
        <v>17</v>
      </c>
      <c r="AD19" s="7">
        <v>2</v>
      </c>
      <c r="AE19" s="7">
        <v>189</v>
      </c>
      <c r="AN19" s="6" t="s">
        <v>30</v>
      </c>
      <c r="AO19" s="7">
        <v>8</v>
      </c>
      <c r="AP19" s="7">
        <v>17</v>
      </c>
      <c r="AQ19" s="7">
        <v>2</v>
      </c>
      <c r="AR19" s="7">
        <v>12</v>
      </c>
      <c r="AS19" s="7">
        <v>3</v>
      </c>
      <c r="AT19" s="7">
        <v>18</v>
      </c>
      <c r="AU19" s="7">
        <v>189</v>
      </c>
    </row>
    <row r="20" spans="1:47" ht="15" thickBot="1" x14ac:dyDescent="0.35">
      <c r="A20" s="6" t="s">
        <v>31</v>
      </c>
      <c r="B20" s="7">
        <v>9</v>
      </c>
      <c r="C20" s="7">
        <v>14</v>
      </c>
      <c r="D20" s="7">
        <v>12</v>
      </c>
      <c r="E20" s="7">
        <v>122</v>
      </c>
      <c r="N20" s="6" t="s">
        <v>31</v>
      </c>
      <c r="O20" s="7">
        <v>9</v>
      </c>
      <c r="P20" s="7">
        <v>14</v>
      </c>
      <c r="Q20" s="7">
        <v>12</v>
      </c>
      <c r="R20" s="7">
        <v>122</v>
      </c>
      <c r="AA20" s="6" t="s">
        <v>31</v>
      </c>
      <c r="AB20" s="7">
        <v>9</v>
      </c>
      <c r="AC20" s="7">
        <v>14</v>
      </c>
      <c r="AD20" s="7">
        <v>12</v>
      </c>
      <c r="AE20" s="7">
        <v>122</v>
      </c>
      <c r="AN20" s="6" t="s">
        <v>31</v>
      </c>
      <c r="AO20" s="7">
        <v>9</v>
      </c>
      <c r="AP20" s="7">
        <v>14</v>
      </c>
      <c r="AQ20" s="7">
        <v>12</v>
      </c>
      <c r="AR20" s="7">
        <v>11</v>
      </c>
      <c r="AS20" s="7">
        <v>6</v>
      </c>
      <c r="AT20" s="7">
        <v>8</v>
      </c>
      <c r="AU20" s="7">
        <v>122</v>
      </c>
    </row>
    <row r="21" spans="1:47" ht="15" thickBot="1" x14ac:dyDescent="0.35">
      <c r="A21" s="6" t="s">
        <v>32</v>
      </c>
      <c r="B21" s="7">
        <v>12</v>
      </c>
      <c r="C21" s="7">
        <v>1</v>
      </c>
      <c r="D21" s="7">
        <v>14</v>
      </c>
      <c r="E21" s="7">
        <v>177</v>
      </c>
      <c r="N21" s="6" t="s">
        <v>32</v>
      </c>
      <c r="O21" s="7">
        <v>12</v>
      </c>
      <c r="P21" s="7">
        <v>1</v>
      </c>
      <c r="Q21" s="7">
        <v>14</v>
      </c>
      <c r="R21" s="7">
        <v>177</v>
      </c>
      <c r="AA21" s="6" t="s">
        <v>32</v>
      </c>
      <c r="AB21" s="7">
        <v>12</v>
      </c>
      <c r="AC21" s="7">
        <v>1</v>
      </c>
      <c r="AD21" s="7">
        <v>14</v>
      </c>
      <c r="AE21" s="7">
        <v>177</v>
      </c>
      <c r="AN21" s="6" t="s">
        <v>32</v>
      </c>
      <c r="AO21" s="7">
        <v>12</v>
      </c>
      <c r="AP21" s="7">
        <v>1</v>
      </c>
      <c r="AQ21" s="7">
        <v>14</v>
      </c>
      <c r="AR21" s="7">
        <v>8</v>
      </c>
      <c r="AS21" s="7">
        <v>19</v>
      </c>
      <c r="AT21" s="7">
        <v>6</v>
      </c>
      <c r="AU21" s="7">
        <v>177</v>
      </c>
    </row>
    <row r="22" spans="1:47" ht="15" thickBot="1" x14ac:dyDescent="0.35">
      <c r="A22" s="6" t="s">
        <v>33</v>
      </c>
      <c r="B22" s="7">
        <v>19</v>
      </c>
      <c r="C22" s="7">
        <v>9</v>
      </c>
      <c r="D22" s="7">
        <v>19</v>
      </c>
      <c r="E22" s="7">
        <v>90</v>
      </c>
      <c r="N22" s="6" t="s">
        <v>33</v>
      </c>
      <c r="O22" s="7">
        <v>19</v>
      </c>
      <c r="P22" s="7">
        <v>9</v>
      </c>
      <c r="Q22" s="7">
        <v>19</v>
      </c>
      <c r="R22" s="7">
        <v>90</v>
      </c>
      <c r="AA22" s="6" t="s">
        <v>33</v>
      </c>
      <c r="AB22" s="7">
        <v>19</v>
      </c>
      <c r="AC22" s="7">
        <v>9</v>
      </c>
      <c r="AD22" s="7">
        <v>19</v>
      </c>
      <c r="AE22" s="7">
        <v>90</v>
      </c>
      <c r="AN22" s="6" t="s">
        <v>33</v>
      </c>
      <c r="AO22" s="7">
        <v>19</v>
      </c>
      <c r="AP22" s="7">
        <v>9</v>
      </c>
      <c r="AQ22" s="7">
        <v>19</v>
      </c>
      <c r="AR22" s="7">
        <v>1</v>
      </c>
      <c r="AS22" s="7">
        <v>11</v>
      </c>
      <c r="AT22" s="7">
        <v>1</v>
      </c>
      <c r="AU22" s="7">
        <v>90</v>
      </c>
    </row>
    <row r="23" spans="1:47" ht="15" thickBot="1" x14ac:dyDescent="0.35">
      <c r="A23" s="6" t="s">
        <v>34</v>
      </c>
      <c r="B23" s="7">
        <v>13</v>
      </c>
      <c r="C23" s="7">
        <v>9</v>
      </c>
      <c r="D23" s="7">
        <v>17</v>
      </c>
      <c r="E23" s="7">
        <v>104</v>
      </c>
      <c r="N23" s="6" t="s">
        <v>34</v>
      </c>
      <c r="O23" s="7">
        <v>13</v>
      </c>
      <c r="P23" s="7">
        <v>9</v>
      </c>
      <c r="Q23" s="7">
        <v>17</v>
      </c>
      <c r="R23" s="7">
        <v>104</v>
      </c>
      <c r="AA23" s="6" t="s">
        <v>34</v>
      </c>
      <c r="AB23" s="7">
        <v>13</v>
      </c>
      <c r="AC23" s="7">
        <v>9</v>
      </c>
      <c r="AD23" s="7">
        <v>17</v>
      </c>
      <c r="AE23" s="7">
        <v>104</v>
      </c>
      <c r="AN23" s="6" t="s">
        <v>34</v>
      </c>
      <c r="AO23" s="7">
        <v>13</v>
      </c>
      <c r="AP23" s="7">
        <v>9</v>
      </c>
      <c r="AQ23" s="7">
        <v>17</v>
      </c>
      <c r="AR23" s="7">
        <v>7</v>
      </c>
      <c r="AS23" s="7">
        <v>11</v>
      </c>
      <c r="AT23" s="7">
        <v>3</v>
      </c>
      <c r="AU23" s="7">
        <v>104</v>
      </c>
    </row>
    <row r="24" spans="1:47" ht="15" thickBot="1" x14ac:dyDescent="0.35">
      <c r="A24" s="6" t="s">
        <v>35</v>
      </c>
      <c r="B24" s="7">
        <v>5</v>
      </c>
      <c r="C24" s="7">
        <v>7</v>
      </c>
      <c r="D24" s="7">
        <v>18</v>
      </c>
      <c r="E24" s="7">
        <v>92</v>
      </c>
      <c r="N24" s="6" t="s">
        <v>35</v>
      </c>
      <c r="O24" s="7">
        <v>5</v>
      </c>
      <c r="P24" s="7">
        <v>7</v>
      </c>
      <c r="Q24" s="7">
        <v>18</v>
      </c>
      <c r="R24" s="7">
        <v>92</v>
      </c>
      <c r="AA24" s="6" t="s">
        <v>35</v>
      </c>
      <c r="AB24" s="7">
        <v>5</v>
      </c>
      <c r="AC24" s="7">
        <v>7</v>
      </c>
      <c r="AD24" s="7">
        <v>18</v>
      </c>
      <c r="AE24" s="7">
        <v>92</v>
      </c>
      <c r="AN24" s="6" t="s">
        <v>35</v>
      </c>
      <c r="AO24" s="7">
        <v>5</v>
      </c>
      <c r="AP24" s="7">
        <v>7</v>
      </c>
      <c r="AQ24" s="7">
        <v>18</v>
      </c>
      <c r="AR24" s="7">
        <v>15</v>
      </c>
      <c r="AS24" s="7">
        <v>13</v>
      </c>
      <c r="AT24" s="7">
        <v>2</v>
      </c>
      <c r="AU24" s="7">
        <v>92</v>
      </c>
    </row>
    <row r="25" spans="1:47" ht="15" thickBot="1" x14ac:dyDescent="0.35">
      <c r="A25" s="6" t="s">
        <v>36</v>
      </c>
      <c r="B25" s="7">
        <v>7</v>
      </c>
      <c r="C25" s="7">
        <v>6</v>
      </c>
      <c r="D25" s="7">
        <v>10</v>
      </c>
      <c r="E25" s="7">
        <v>198</v>
      </c>
      <c r="N25" s="6" t="s">
        <v>36</v>
      </c>
      <c r="O25" s="7">
        <v>7</v>
      </c>
      <c r="P25" s="7">
        <v>6</v>
      </c>
      <c r="Q25" s="7">
        <v>10</v>
      </c>
      <c r="R25" s="7">
        <v>198</v>
      </c>
      <c r="AA25" s="6" t="s">
        <v>36</v>
      </c>
      <c r="AB25" s="7">
        <v>7</v>
      </c>
      <c r="AC25" s="7">
        <v>6</v>
      </c>
      <c r="AD25" s="7">
        <v>10</v>
      </c>
      <c r="AE25" s="7">
        <v>198</v>
      </c>
      <c r="AN25" s="6" t="s">
        <v>36</v>
      </c>
      <c r="AO25" s="7">
        <v>7</v>
      </c>
      <c r="AP25" s="7">
        <v>6</v>
      </c>
      <c r="AQ25" s="7">
        <v>10</v>
      </c>
      <c r="AR25" s="7">
        <v>13</v>
      </c>
      <c r="AS25" s="7">
        <v>14</v>
      </c>
      <c r="AT25" s="7">
        <v>10</v>
      </c>
      <c r="AU25" s="7">
        <v>198</v>
      </c>
    </row>
    <row r="26" spans="1:47" ht="15" thickBot="1" x14ac:dyDescent="0.35">
      <c r="A26" s="6" t="s">
        <v>37</v>
      </c>
      <c r="B26" s="7">
        <v>11</v>
      </c>
      <c r="C26" s="7">
        <v>2</v>
      </c>
      <c r="D26" s="7">
        <v>13</v>
      </c>
      <c r="E26" s="7">
        <v>197</v>
      </c>
      <c r="N26" s="6" t="s">
        <v>37</v>
      </c>
      <c r="O26" s="7">
        <v>11</v>
      </c>
      <c r="P26" s="7">
        <v>2</v>
      </c>
      <c r="Q26" s="7">
        <v>13</v>
      </c>
      <c r="R26" s="7">
        <v>197</v>
      </c>
      <c r="AA26" s="6" t="s">
        <v>37</v>
      </c>
      <c r="AB26" s="7">
        <v>11</v>
      </c>
      <c r="AC26" s="7">
        <v>2</v>
      </c>
      <c r="AD26" s="7">
        <v>13</v>
      </c>
      <c r="AE26" s="7">
        <v>197</v>
      </c>
      <c r="AN26" s="6" t="s">
        <v>37</v>
      </c>
      <c r="AO26" s="7">
        <v>11</v>
      </c>
      <c r="AP26" s="7">
        <v>2</v>
      </c>
      <c r="AQ26" s="7">
        <v>13</v>
      </c>
      <c r="AR26" s="7">
        <v>9</v>
      </c>
      <c r="AS26" s="7">
        <v>18</v>
      </c>
      <c r="AT26" s="7">
        <v>7</v>
      </c>
      <c r="AU26" s="7">
        <v>197</v>
      </c>
    </row>
    <row r="27" spans="1:47" ht="18.600000000000001" thickBot="1" x14ac:dyDescent="0.35">
      <c r="A27" s="2"/>
      <c r="N27" s="2"/>
      <c r="AA27" s="2"/>
      <c r="AN27" s="2"/>
    </row>
    <row r="28" spans="1:47" ht="15" thickBot="1" x14ac:dyDescent="0.35">
      <c r="A28" s="6" t="s">
        <v>38</v>
      </c>
      <c r="B28" s="6" t="s">
        <v>15</v>
      </c>
      <c r="C28" s="6" t="s">
        <v>16</v>
      </c>
      <c r="D28" s="6" t="s">
        <v>17</v>
      </c>
      <c r="N28" s="6" t="s">
        <v>38</v>
      </c>
      <c r="O28" s="6" t="s">
        <v>15</v>
      </c>
      <c r="P28" s="6" t="s">
        <v>16</v>
      </c>
      <c r="Q28" s="6" t="s">
        <v>17</v>
      </c>
      <c r="AA28" s="6" t="s">
        <v>38</v>
      </c>
      <c r="AB28" s="6" t="s">
        <v>15</v>
      </c>
      <c r="AC28" s="6" t="s">
        <v>16</v>
      </c>
      <c r="AD28" s="6" t="s">
        <v>17</v>
      </c>
      <c r="AN28" s="6" t="s">
        <v>38</v>
      </c>
      <c r="AO28" s="6" t="s">
        <v>15</v>
      </c>
      <c r="AP28" s="6" t="s">
        <v>16</v>
      </c>
      <c r="AQ28" s="6" t="s">
        <v>17</v>
      </c>
      <c r="AR28" s="6" t="s">
        <v>186</v>
      </c>
      <c r="AS28" s="6" t="s">
        <v>187</v>
      </c>
      <c r="AT28" s="6" t="s">
        <v>188</v>
      </c>
    </row>
    <row r="29" spans="1:47" ht="15" thickBot="1" x14ac:dyDescent="0.35">
      <c r="A29" s="6" t="s">
        <v>39</v>
      </c>
      <c r="B29" s="7" t="s">
        <v>40</v>
      </c>
      <c r="C29" s="7" t="s">
        <v>41</v>
      </c>
      <c r="D29" s="7" t="s">
        <v>42</v>
      </c>
      <c r="N29" s="6" t="s">
        <v>39</v>
      </c>
      <c r="O29" s="7" t="s">
        <v>96</v>
      </c>
      <c r="P29" s="7" t="s">
        <v>97</v>
      </c>
      <c r="Q29" s="7" t="s">
        <v>98</v>
      </c>
      <c r="AA29" s="6" t="s">
        <v>39</v>
      </c>
      <c r="AB29" s="7" t="s">
        <v>155</v>
      </c>
      <c r="AC29" s="7" t="s">
        <v>156</v>
      </c>
      <c r="AD29" s="7" t="s">
        <v>157</v>
      </c>
      <c r="AN29" s="6" t="s">
        <v>39</v>
      </c>
      <c r="AO29" s="7" t="s">
        <v>190</v>
      </c>
      <c r="AP29" s="7" t="s">
        <v>191</v>
      </c>
      <c r="AQ29" s="7" t="s">
        <v>192</v>
      </c>
      <c r="AR29" s="7" t="s">
        <v>193</v>
      </c>
      <c r="AS29" s="7" t="s">
        <v>194</v>
      </c>
      <c r="AT29" s="7" t="s">
        <v>195</v>
      </c>
    </row>
    <row r="30" spans="1:47" ht="15" thickBot="1" x14ac:dyDescent="0.35">
      <c r="A30" s="6" t="s">
        <v>43</v>
      </c>
      <c r="B30" s="7" t="s">
        <v>44</v>
      </c>
      <c r="C30" s="7" t="s">
        <v>41</v>
      </c>
      <c r="D30" s="7" t="s">
        <v>45</v>
      </c>
      <c r="N30" s="6" t="s">
        <v>43</v>
      </c>
      <c r="O30" s="7" t="s">
        <v>99</v>
      </c>
      <c r="P30" s="7" t="s">
        <v>100</v>
      </c>
      <c r="Q30" s="7" t="s">
        <v>101</v>
      </c>
      <c r="AA30" s="6" t="s">
        <v>43</v>
      </c>
      <c r="AB30" s="7" t="s">
        <v>158</v>
      </c>
      <c r="AC30" s="7" t="s">
        <v>159</v>
      </c>
      <c r="AD30" s="7" t="s">
        <v>160</v>
      </c>
      <c r="AN30" s="6" t="s">
        <v>43</v>
      </c>
      <c r="AO30" s="7" t="s">
        <v>190</v>
      </c>
      <c r="AP30" s="7" t="s">
        <v>191</v>
      </c>
      <c r="AQ30" s="7" t="s">
        <v>196</v>
      </c>
      <c r="AR30" s="7" t="s">
        <v>193</v>
      </c>
      <c r="AS30" s="7" t="s">
        <v>194</v>
      </c>
      <c r="AT30" s="7" t="s">
        <v>195</v>
      </c>
    </row>
    <row r="31" spans="1:47" ht="15" thickBot="1" x14ac:dyDescent="0.35">
      <c r="A31" s="6" t="s">
        <v>46</v>
      </c>
      <c r="B31" s="7" t="s">
        <v>44</v>
      </c>
      <c r="C31" s="7" t="s">
        <v>41</v>
      </c>
      <c r="D31" s="7" t="s">
        <v>47</v>
      </c>
      <c r="N31" s="6" t="s">
        <v>46</v>
      </c>
      <c r="O31" s="7" t="s">
        <v>102</v>
      </c>
      <c r="P31" s="7" t="s">
        <v>103</v>
      </c>
      <c r="Q31" s="7" t="s">
        <v>104</v>
      </c>
      <c r="AA31" s="6" t="s">
        <v>46</v>
      </c>
      <c r="AB31" s="7" t="s">
        <v>161</v>
      </c>
      <c r="AC31" s="7" t="s">
        <v>162</v>
      </c>
      <c r="AD31" s="7" t="s">
        <v>163</v>
      </c>
      <c r="AN31" s="6" t="s">
        <v>46</v>
      </c>
      <c r="AO31" s="7" t="s">
        <v>190</v>
      </c>
      <c r="AP31" s="7" t="s">
        <v>191</v>
      </c>
      <c r="AQ31" s="7" t="s">
        <v>197</v>
      </c>
      <c r="AR31" s="7" t="s">
        <v>193</v>
      </c>
      <c r="AS31" s="7" t="s">
        <v>194</v>
      </c>
      <c r="AT31" s="7" t="s">
        <v>195</v>
      </c>
    </row>
    <row r="32" spans="1:47" ht="15" thickBot="1" x14ac:dyDescent="0.35">
      <c r="A32" s="6" t="s">
        <v>48</v>
      </c>
      <c r="B32" s="7" t="s">
        <v>44</v>
      </c>
      <c r="C32" s="7" t="s">
        <v>49</v>
      </c>
      <c r="D32" s="7" t="s">
        <v>47</v>
      </c>
      <c r="N32" s="6" t="s">
        <v>48</v>
      </c>
      <c r="O32" s="7" t="s">
        <v>105</v>
      </c>
      <c r="P32" s="7" t="s">
        <v>106</v>
      </c>
      <c r="Q32" s="7" t="s">
        <v>107</v>
      </c>
      <c r="AA32" s="6" t="s">
        <v>48</v>
      </c>
      <c r="AB32" s="7" t="s">
        <v>161</v>
      </c>
      <c r="AC32" s="7" t="s">
        <v>164</v>
      </c>
      <c r="AD32" s="7" t="s">
        <v>161</v>
      </c>
      <c r="AN32" s="6" t="s">
        <v>48</v>
      </c>
      <c r="AO32" s="7" t="s">
        <v>190</v>
      </c>
      <c r="AP32" s="7" t="s">
        <v>193</v>
      </c>
      <c r="AQ32" s="7" t="s">
        <v>197</v>
      </c>
      <c r="AR32" s="7" t="s">
        <v>193</v>
      </c>
      <c r="AS32" s="7" t="s">
        <v>194</v>
      </c>
      <c r="AT32" s="7" t="s">
        <v>195</v>
      </c>
    </row>
    <row r="33" spans="1:52" ht="15" thickBot="1" x14ac:dyDescent="0.35">
      <c r="A33" s="6" t="s">
        <v>50</v>
      </c>
      <c r="B33" s="7" t="s">
        <v>44</v>
      </c>
      <c r="C33" s="7" t="s">
        <v>49</v>
      </c>
      <c r="D33" s="7" t="s">
        <v>47</v>
      </c>
      <c r="N33" s="6" t="s">
        <v>50</v>
      </c>
      <c r="O33" s="7" t="s">
        <v>108</v>
      </c>
      <c r="P33" s="7" t="s">
        <v>109</v>
      </c>
      <c r="Q33" s="7" t="s">
        <v>110</v>
      </c>
      <c r="AA33" s="6" t="s">
        <v>50</v>
      </c>
      <c r="AB33" s="7" t="s">
        <v>165</v>
      </c>
      <c r="AC33" s="7" t="s">
        <v>166</v>
      </c>
      <c r="AD33" s="7" t="s">
        <v>167</v>
      </c>
      <c r="AN33" s="6" t="s">
        <v>50</v>
      </c>
      <c r="AO33" s="7" t="s">
        <v>198</v>
      </c>
      <c r="AP33" s="7" t="s">
        <v>193</v>
      </c>
      <c r="AQ33" s="7" t="s">
        <v>197</v>
      </c>
      <c r="AR33" s="7" t="s">
        <v>193</v>
      </c>
      <c r="AS33" s="7" t="s">
        <v>194</v>
      </c>
      <c r="AT33" s="7" t="s">
        <v>195</v>
      </c>
    </row>
    <row r="34" spans="1:52" ht="15" thickBot="1" x14ac:dyDescent="0.35">
      <c r="A34" s="6" t="s">
        <v>51</v>
      </c>
      <c r="B34" s="7" t="s">
        <v>44</v>
      </c>
      <c r="C34" s="7" t="s">
        <v>49</v>
      </c>
      <c r="D34" s="7" t="s">
        <v>47</v>
      </c>
      <c r="N34" s="6" t="s">
        <v>51</v>
      </c>
      <c r="O34" s="7" t="s">
        <v>111</v>
      </c>
      <c r="P34" s="7" t="s">
        <v>112</v>
      </c>
      <c r="Q34" s="7" t="s">
        <v>113</v>
      </c>
      <c r="AA34" s="6" t="s">
        <v>51</v>
      </c>
      <c r="AB34" s="7" t="s">
        <v>168</v>
      </c>
      <c r="AC34" s="7" t="s">
        <v>169</v>
      </c>
      <c r="AD34" s="7" t="s">
        <v>161</v>
      </c>
      <c r="AN34" s="6" t="s">
        <v>51</v>
      </c>
      <c r="AO34" s="7" t="s">
        <v>198</v>
      </c>
      <c r="AP34" s="7" t="s">
        <v>193</v>
      </c>
      <c r="AQ34" s="7" t="s">
        <v>197</v>
      </c>
      <c r="AR34" s="7" t="s">
        <v>193</v>
      </c>
      <c r="AS34" s="7" t="s">
        <v>194</v>
      </c>
      <c r="AT34" s="7" t="s">
        <v>195</v>
      </c>
    </row>
    <row r="35" spans="1:52" ht="15" thickBot="1" x14ac:dyDescent="0.35">
      <c r="A35" s="6" t="s">
        <v>52</v>
      </c>
      <c r="B35" s="7" t="s">
        <v>44</v>
      </c>
      <c r="C35" s="7" t="s">
        <v>53</v>
      </c>
      <c r="D35" s="7" t="s">
        <v>54</v>
      </c>
      <c r="N35" s="6" t="s">
        <v>52</v>
      </c>
      <c r="O35" s="7" t="s">
        <v>114</v>
      </c>
      <c r="P35" s="7" t="s">
        <v>115</v>
      </c>
      <c r="Q35" s="7" t="s">
        <v>116</v>
      </c>
      <c r="AA35" s="6" t="s">
        <v>52</v>
      </c>
      <c r="AB35" s="7" t="s">
        <v>161</v>
      </c>
      <c r="AC35" s="7" t="s">
        <v>161</v>
      </c>
      <c r="AD35" s="7" t="s">
        <v>161</v>
      </c>
      <c r="AN35" s="6" t="s">
        <v>52</v>
      </c>
      <c r="AO35" s="7" t="s">
        <v>199</v>
      </c>
      <c r="AP35" s="7" t="s">
        <v>200</v>
      </c>
      <c r="AQ35" s="7" t="s">
        <v>197</v>
      </c>
      <c r="AR35" s="7" t="s">
        <v>193</v>
      </c>
      <c r="AS35" s="7" t="s">
        <v>194</v>
      </c>
      <c r="AT35" s="7" t="s">
        <v>195</v>
      </c>
    </row>
    <row r="36" spans="1:52" ht="15" thickBot="1" x14ac:dyDescent="0.35">
      <c r="A36" s="6" t="s">
        <v>55</v>
      </c>
      <c r="B36" s="7" t="s">
        <v>44</v>
      </c>
      <c r="C36" s="7" t="s">
        <v>53</v>
      </c>
      <c r="D36" s="7" t="s">
        <v>54</v>
      </c>
      <c r="N36" s="6" t="s">
        <v>55</v>
      </c>
      <c r="O36" s="7" t="s">
        <v>117</v>
      </c>
      <c r="P36" s="7" t="s">
        <v>118</v>
      </c>
      <c r="Q36" s="7" t="s">
        <v>119</v>
      </c>
      <c r="AA36" s="6" t="s">
        <v>55</v>
      </c>
      <c r="AB36" s="7" t="s">
        <v>161</v>
      </c>
      <c r="AC36" s="7" t="s">
        <v>161</v>
      </c>
      <c r="AD36" s="7" t="s">
        <v>161</v>
      </c>
      <c r="AN36" s="6" t="s">
        <v>55</v>
      </c>
      <c r="AO36" s="7" t="s">
        <v>201</v>
      </c>
      <c r="AP36" s="7" t="s">
        <v>200</v>
      </c>
      <c r="AQ36" s="7" t="s">
        <v>197</v>
      </c>
      <c r="AR36" s="7" t="s">
        <v>202</v>
      </c>
      <c r="AS36" s="7" t="s">
        <v>194</v>
      </c>
      <c r="AT36" s="7" t="s">
        <v>195</v>
      </c>
    </row>
    <row r="37" spans="1:52" ht="15" thickBot="1" x14ac:dyDescent="0.35">
      <c r="A37" s="6" t="s">
        <v>56</v>
      </c>
      <c r="B37" s="7" t="s">
        <v>57</v>
      </c>
      <c r="C37" s="7" t="s">
        <v>53</v>
      </c>
      <c r="D37" s="7" t="s">
        <v>54</v>
      </c>
      <c r="N37" s="6" t="s">
        <v>56</v>
      </c>
      <c r="O37" s="7" t="s">
        <v>120</v>
      </c>
      <c r="P37" s="7" t="s">
        <v>121</v>
      </c>
      <c r="Q37" s="7" t="s">
        <v>122</v>
      </c>
      <c r="AA37" s="6" t="s">
        <v>56</v>
      </c>
      <c r="AB37" s="7" t="s">
        <v>170</v>
      </c>
      <c r="AC37" s="7" t="s">
        <v>161</v>
      </c>
      <c r="AD37" s="7" t="s">
        <v>161</v>
      </c>
      <c r="AN37" s="6" t="s">
        <v>56</v>
      </c>
      <c r="AO37" s="7" t="s">
        <v>201</v>
      </c>
      <c r="AP37" s="7" t="s">
        <v>200</v>
      </c>
      <c r="AQ37" s="7" t="s">
        <v>197</v>
      </c>
      <c r="AR37" s="7" t="s">
        <v>202</v>
      </c>
      <c r="AS37" s="7" t="s">
        <v>194</v>
      </c>
      <c r="AT37" s="7" t="s">
        <v>195</v>
      </c>
    </row>
    <row r="38" spans="1:52" ht="15" thickBot="1" x14ac:dyDescent="0.35">
      <c r="A38" s="6" t="s">
        <v>58</v>
      </c>
      <c r="B38" s="7" t="s">
        <v>57</v>
      </c>
      <c r="C38" s="7" t="s">
        <v>59</v>
      </c>
      <c r="D38" s="7" t="s">
        <v>54</v>
      </c>
      <c r="N38" s="6" t="s">
        <v>58</v>
      </c>
      <c r="O38" s="7" t="s">
        <v>123</v>
      </c>
      <c r="P38" s="7" t="s">
        <v>124</v>
      </c>
      <c r="Q38" s="7" t="s">
        <v>125</v>
      </c>
      <c r="AA38" s="6" t="s">
        <v>58</v>
      </c>
      <c r="AB38" s="7" t="s">
        <v>161</v>
      </c>
      <c r="AC38" s="7" t="s">
        <v>161</v>
      </c>
      <c r="AD38" s="7" t="s">
        <v>161</v>
      </c>
      <c r="AN38" s="6" t="s">
        <v>58</v>
      </c>
      <c r="AO38" s="7" t="s">
        <v>201</v>
      </c>
      <c r="AP38" s="7" t="s">
        <v>200</v>
      </c>
      <c r="AQ38" s="7" t="s">
        <v>197</v>
      </c>
      <c r="AR38" s="7" t="s">
        <v>202</v>
      </c>
      <c r="AS38" s="7" t="s">
        <v>161</v>
      </c>
      <c r="AT38" s="7" t="s">
        <v>195</v>
      </c>
    </row>
    <row r="39" spans="1:52" ht="15" thickBot="1" x14ac:dyDescent="0.35">
      <c r="A39" s="6" t="s">
        <v>60</v>
      </c>
      <c r="B39" s="7" t="s">
        <v>57</v>
      </c>
      <c r="C39" s="7" t="s">
        <v>59</v>
      </c>
      <c r="D39" s="7" t="s">
        <v>54</v>
      </c>
      <c r="N39" s="6" t="s">
        <v>60</v>
      </c>
      <c r="O39" s="7" t="s">
        <v>126</v>
      </c>
      <c r="P39" s="7" t="s">
        <v>127</v>
      </c>
      <c r="Q39" s="7" t="s">
        <v>128</v>
      </c>
      <c r="AA39" s="6" t="s">
        <v>60</v>
      </c>
      <c r="AB39" s="7" t="s">
        <v>161</v>
      </c>
      <c r="AC39" s="7" t="s">
        <v>161</v>
      </c>
      <c r="AD39" s="7" t="s">
        <v>171</v>
      </c>
      <c r="AN39" s="6" t="s">
        <v>60</v>
      </c>
      <c r="AO39" s="7" t="s">
        <v>201</v>
      </c>
      <c r="AP39" s="7" t="s">
        <v>200</v>
      </c>
      <c r="AQ39" s="7" t="s">
        <v>197</v>
      </c>
      <c r="AR39" s="7" t="s">
        <v>202</v>
      </c>
      <c r="AS39" s="7" t="s">
        <v>161</v>
      </c>
      <c r="AT39" s="7" t="s">
        <v>195</v>
      </c>
    </row>
    <row r="40" spans="1:52" ht="15" thickBot="1" x14ac:dyDescent="0.35">
      <c r="A40" s="6" t="s">
        <v>61</v>
      </c>
      <c r="B40" s="7" t="s">
        <v>62</v>
      </c>
      <c r="C40" s="7" t="s">
        <v>59</v>
      </c>
      <c r="D40" s="7" t="s">
        <v>63</v>
      </c>
      <c r="N40" s="6" t="s">
        <v>61</v>
      </c>
      <c r="O40" s="7" t="s">
        <v>129</v>
      </c>
      <c r="P40" s="7" t="s">
        <v>130</v>
      </c>
      <c r="Q40" s="7" t="s">
        <v>131</v>
      </c>
      <c r="AA40" s="6" t="s">
        <v>61</v>
      </c>
      <c r="AB40" s="7" t="s">
        <v>161</v>
      </c>
      <c r="AC40" s="7" t="s">
        <v>161</v>
      </c>
      <c r="AD40" s="7" t="s">
        <v>161</v>
      </c>
      <c r="AN40" s="6" t="s">
        <v>61</v>
      </c>
      <c r="AO40" s="7" t="s">
        <v>201</v>
      </c>
      <c r="AP40" s="7" t="s">
        <v>161</v>
      </c>
      <c r="AQ40" s="7" t="s">
        <v>203</v>
      </c>
      <c r="AR40" s="7" t="s">
        <v>202</v>
      </c>
      <c r="AS40" s="7" t="s">
        <v>161</v>
      </c>
      <c r="AT40" s="7" t="s">
        <v>195</v>
      </c>
    </row>
    <row r="41" spans="1:52" ht="15" thickBot="1" x14ac:dyDescent="0.35">
      <c r="A41" s="6" t="s">
        <v>64</v>
      </c>
      <c r="B41" s="7" t="s">
        <v>62</v>
      </c>
      <c r="C41" s="7" t="s">
        <v>59</v>
      </c>
      <c r="D41" s="7" t="s">
        <v>63</v>
      </c>
      <c r="N41" s="6" t="s">
        <v>64</v>
      </c>
      <c r="O41" s="7" t="s">
        <v>132</v>
      </c>
      <c r="P41" s="7" t="s">
        <v>133</v>
      </c>
      <c r="Q41" s="7" t="s">
        <v>134</v>
      </c>
      <c r="AA41" s="6" t="s">
        <v>64</v>
      </c>
      <c r="AB41" s="7" t="s">
        <v>172</v>
      </c>
      <c r="AC41" s="7" t="s">
        <v>161</v>
      </c>
      <c r="AD41" s="7" t="s">
        <v>161</v>
      </c>
      <c r="AN41" s="6" t="s">
        <v>64</v>
      </c>
      <c r="AO41" s="7" t="s">
        <v>201</v>
      </c>
      <c r="AP41" s="7" t="s">
        <v>161</v>
      </c>
      <c r="AQ41" s="7" t="s">
        <v>203</v>
      </c>
      <c r="AR41" s="7" t="s">
        <v>202</v>
      </c>
      <c r="AS41" s="7" t="s">
        <v>161</v>
      </c>
      <c r="AT41" s="7" t="s">
        <v>195</v>
      </c>
    </row>
    <row r="42" spans="1:52" ht="15" thickBot="1" x14ac:dyDescent="0.35">
      <c r="A42" s="6" t="s">
        <v>65</v>
      </c>
      <c r="B42" s="7" t="s">
        <v>62</v>
      </c>
      <c r="C42" s="7" t="s">
        <v>66</v>
      </c>
      <c r="D42" s="7" t="s">
        <v>67</v>
      </c>
      <c r="N42" s="6" t="s">
        <v>65</v>
      </c>
      <c r="O42" s="7" t="s">
        <v>135</v>
      </c>
      <c r="P42" s="7" t="s">
        <v>136</v>
      </c>
      <c r="Q42" s="7" t="s">
        <v>137</v>
      </c>
      <c r="AA42" s="6" t="s">
        <v>65</v>
      </c>
      <c r="AB42" s="7" t="s">
        <v>161</v>
      </c>
      <c r="AC42" s="7" t="s">
        <v>161</v>
      </c>
      <c r="AD42" s="7" t="s">
        <v>161</v>
      </c>
      <c r="AN42" s="6" t="s">
        <v>65</v>
      </c>
      <c r="AO42" s="7" t="s">
        <v>201</v>
      </c>
      <c r="AP42" s="7" t="s">
        <v>161</v>
      </c>
      <c r="AQ42" s="7" t="s">
        <v>204</v>
      </c>
      <c r="AR42" s="7" t="s">
        <v>202</v>
      </c>
      <c r="AS42" s="7" t="s">
        <v>161</v>
      </c>
      <c r="AT42" s="7" t="s">
        <v>205</v>
      </c>
    </row>
    <row r="43" spans="1:52" ht="15" thickBot="1" x14ac:dyDescent="0.35">
      <c r="A43" s="6" t="s">
        <v>68</v>
      </c>
      <c r="B43" s="7" t="s">
        <v>62</v>
      </c>
      <c r="C43" s="7" t="s">
        <v>69</v>
      </c>
      <c r="D43" s="7" t="s">
        <v>67</v>
      </c>
      <c r="N43" s="6" t="s">
        <v>68</v>
      </c>
      <c r="O43" s="7" t="s">
        <v>138</v>
      </c>
      <c r="P43" s="7" t="s">
        <v>139</v>
      </c>
      <c r="Q43" s="7" t="s">
        <v>140</v>
      </c>
      <c r="AA43" s="6" t="s">
        <v>68</v>
      </c>
      <c r="AB43" s="7" t="s">
        <v>161</v>
      </c>
      <c r="AC43" s="7" t="s">
        <v>161</v>
      </c>
      <c r="AD43" s="7" t="s">
        <v>161</v>
      </c>
      <c r="AN43" s="6" t="s">
        <v>68</v>
      </c>
      <c r="AO43" s="7" t="s">
        <v>201</v>
      </c>
      <c r="AP43" s="7" t="s">
        <v>161</v>
      </c>
      <c r="AQ43" s="7" t="s">
        <v>161</v>
      </c>
      <c r="AR43" s="7" t="s">
        <v>161</v>
      </c>
      <c r="AS43" s="7" t="s">
        <v>161</v>
      </c>
      <c r="AT43" s="7" t="s">
        <v>206</v>
      </c>
    </row>
    <row r="44" spans="1:52" ht="15" thickBot="1" x14ac:dyDescent="0.35">
      <c r="A44" s="6" t="s">
        <v>70</v>
      </c>
      <c r="B44" s="7" t="s">
        <v>71</v>
      </c>
      <c r="C44" s="7" t="s">
        <v>69</v>
      </c>
      <c r="D44" s="7" t="s">
        <v>67</v>
      </c>
      <c r="N44" s="6" t="s">
        <v>70</v>
      </c>
      <c r="O44" s="7" t="s">
        <v>141</v>
      </c>
      <c r="P44" s="7" t="s">
        <v>142</v>
      </c>
      <c r="Q44" s="7" t="s">
        <v>143</v>
      </c>
      <c r="AA44" s="6" t="s">
        <v>70</v>
      </c>
      <c r="AB44" s="7" t="s">
        <v>161</v>
      </c>
      <c r="AC44" s="7" t="s">
        <v>161</v>
      </c>
      <c r="AD44" s="7" t="s">
        <v>173</v>
      </c>
      <c r="AN44" s="6" t="s">
        <v>70</v>
      </c>
      <c r="AO44" s="7" t="s">
        <v>207</v>
      </c>
      <c r="AP44" s="7" t="s">
        <v>161</v>
      </c>
      <c r="AQ44" s="7" t="s">
        <v>161</v>
      </c>
      <c r="AR44" s="7" t="s">
        <v>161</v>
      </c>
      <c r="AS44" s="7" t="s">
        <v>161</v>
      </c>
      <c r="AT44" s="7" t="s">
        <v>161</v>
      </c>
    </row>
    <row r="45" spans="1:52" ht="15" thickBot="1" x14ac:dyDescent="0.35">
      <c r="A45" s="6" t="s">
        <v>72</v>
      </c>
      <c r="B45" s="7" t="s">
        <v>73</v>
      </c>
      <c r="C45" s="7" t="s">
        <v>69</v>
      </c>
      <c r="D45" s="7" t="s">
        <v>74</v>
      </c>
      <c r="N45" s="6" t="s">
        <v>72</v>
      </c>
      <c r="O45" s="7" t="s">
        <v>144</v>
      </c>
      <c r="P45" s="7" t="s">
        <v>145</v>
      </c>
      <c r="Q45" s="7" t="s">
        <v>146</v>
      </c>
      <c r="AA45" s="6" t="s">
        <v>72</v>
      </c>
      <c r="AB45" s="7" t="s">
        <v>161</v>
      </c>
      <c r="AC45" s="7" t="s">
        <v>161</v>
      </c>
      <c r="AD45" s="7" t="s">
        <v>161</v>
      </c>
      <c r="AN45" s="6" t="s">
        <v>72</v>
      </c>
      <c r="AO45" s="7" t="s">
        <v>161</v>
      </c>
      <c r="AP45" s="7" t="s">
        <v>161</v>
      </c>
      <c r="AQ45" s="7" t="s">
        <v>161</v>
      </c>
      <c r="AR45" s="7" t="s">
        <v>161</v>
      </c>
      <c r="AS45" s="7" t="s">
        <v>161</v>
      </c>
      <c r="AT45" s="7" t="s">
        <v>161</v>
      </c>
    </row>
    <row r="46" spans="1:52" ht="15" thickBot="1" x14ac:dyDescent="0.35">
      <c r="A46" s="6" t="s">
        <v>75</v>
      </c>
      <c r="B46" s="7" t="s">
        <v>73</v>
      </c>
      <c r="C46" s="7" t="s">
        <v>76</v>
      </c>
      <c r="D46" s="7" t="s">
        <v>76</v>
      </c>
      <c r="N46" s="6" t="s">
        <v>75</v>
      </c>
      <c r="O46" s="7" t="s">
        <v>147</v>
      </c>
      <c r="P46" s="7" t="s">
        <v>148</v>
      </c>
      <c r="Q46" s="7" t="s">
        <v>71</v>
      </c>
      <c r="AA46" s="6" t="s">
        <v>75</v>
      </c>
      <c r="AB46" s="7" t="s">
        <v>161</v>
      </c>
      <c r="AC46" s="7" t="s">
        <v>161</v>
      </c>
      <c r="AD46" s="7" t="s">
        <v>161</v>
      </c>
      <c r="AN46" s="6" t="s">
        <v>75</v>
      </c>
      <c r="AO46" s="7" t="s">
        <v>161</v>
      </c>
      <c r="AP46" s="7" t="s">
        <v>161</v>
      </c>
      <c r="AQ46" s="7" t="s">
        <v>161</v>
      </c>
      <c r="AR46" s="7" t="s">
        <v>161</v>
      </c>
      <c r="AS46" s="7" t="s">
        <v>161</v>
      </c>
      <c r="AT46" s="7" t="s">
        <v>161</v>
      </c>
    </row>
    <row r="47" spans="1:52" ht="15" thickBot="1" x14ac:dyDescent="0.35">
      <c r="A47" s="6" t="s">
        <v>77</v>
      </c>
      <c r="B47" s="7" t="s">
        <v>73</v>
      </c>
      <c r="C47" s="7" t="s">
        <v>76</v>
      </c>
      <c r="D47" s="7" t="s">
        <v>76</v>
      </c>
      <c r="N47" s="6" t="s">
        <v>77</v>
      </c>
      <c r="O47" s="7" t="s">
        <v>76</v>
      </c>
      <c r="P47" s="7" t="s">
        <v>149</v>
      </c>
      <c r="Q47" s="7" t="s">
        <v>150</v>
      </c>
      <c r="AA47" s="6" t="s">
        <v>77</v>
      </c>
      <c r="AB47" s="7" t="s">
        <v>174</v>
      </c>
      <c r="AC47" s="7" t="s">
        <v>161</v>
      </c>
      <c r="AD47" s="7" t="s">
        <v>161</v>
      </c>
      <c r="AN47" s="6" t="s">
        <v>77</v>
      </c>
      <c r="AO47" s="7" t="s">
        <v>161</v>
      </c>
      <c r="AP47" s="7" t="s">
        <v>161</v>
      </c>
      <c r="AQ47" s="7" t="s">
        <v>161</v>
      </c>
      <c r="AR47" s="7" t="s">
        <v>161</v>
      </c>
      <c r="AS47" s="7" t="s">
        <v>161</v>
      </c>
      <c r="AT47" s="7" t="s">
        <v>161</v>
      </c>
    </row>
    <row r="48" spans="1:52" ht="18.600000000000001" thickBot="1" x14ac:dyDescent="0.35">
      <c r="A48" s="2"/>
      <c r="N48" s="2"/>
      <c r="AA48" s="2"/>
      <c r="AN48" s="2"/>
      <c r="AV48">
        <v>6</v>
      </c>
      <c r="AX48">
        <v>7</v>
      </c>
      <c r="AZ48">
        <v>8</v>
      </c>
    </row>
    <row r="49" spans="1:57" ht="15" thickBot="1" x14ac:dyDescent="0.35">
      <c r="A49" s="6" t="s">
        <v>78</v>
      </c>
      <c r="B49" s="6" t="s">
        <v>15</v>
      </c>
      <c r="C49" s="6" t="s">
        <v>16</v>
      </c>
      <c r="D49" s="6" t="s">
        <v>17</v>
      </c>
      <c r="N49" s="6" t="s">
        <v>78</v>
      </c>
      <c r="O49" s="6" t="s">
        <v>15</v>
      </c>
      <c r="P49" s="6" t="s">
        <v>16</v>
      </c>
      <c r="Q49" s="6" t="s">
        <v>17</v>
      </c>
      <c r="AA49" s="6" t="s">
        <v>78</v>
      </c>
      <c r="AB49" s="6" t="s">
        <v>15</v>
      </c>
      <c r="AC49" s="6" t="s">
        <v>16</v>
      </c>
      <c r="AD49" s="6" t="s">
        <v>17</v>
      </c>
      <c r="AN49" s="6" t="s">
        <v>78</v>
      </c>
      <c r="AO49" s="6" t="s">
        <v>15</v>
      </c>
      <c r="AP49" s="6" t="s">
        <v>16</v>
      </c>
      <c r="AQ49" s="6" t="s">
        <v>17</v>
      </c>
      <c r="AR49" s="6" t="s">
        <v>186</v>
      </c>
      <c r="AS49" s="6" t="s">
        <v>187</v>
      </c>
      <c r="AT49" s="6" t="s">
        <v>188</v>
      </c>
      <c r="AV49" s="14" t="s">
        <v>1</v>
      </c>
      <c r="AX49" s="14" t="s">
        <v>2</v>
      </c>
      <c r="AZ49" s="14" t="s">
        <v>3</v>
      </c>
    </row>
    <row r="50" spans="1:57" ht="15" thickBot="1" x14ac:dyDescent="0.35">
      <c r="A50" s="6" t="s">
        <v>39</v>
      </c>
      <c r="B50" s="7">
        <v>48</v>
      </c>
      <c r="C50" s="7">
        <v>104.1</v>
      </c>
      <c r="D50" s="7">
        <v>144.1</v>
      </c>
      <c r="N50" s="6" t="s">
        <v>39</v>
      </c>
      <c r="O50" s="7">
        <v>42.5</v>
      </c>
      <c r="P50" s="7">
        <v>111.6</v>
      </c>
      <c r="Q50" s="7">
        <v>156.19999999999999</v>
      </c>
      <c r="AA50" s="6" t="s">
        <v>39</v>
      </c>
      <c r="AB50" s="7">
        <v>148</v>
      </c>
      <c r="AC50" s="7">
        <v>177</v>
      </c>
      <c r="AD50" s="7">
        <v>219</v>
      </c>
      <c r="AM50">
        <v>19</v>
      </c>
      <c r="AN50" s="6">
        <v>1</v>
      </c>
      <c r="AO50" s="7">
        <v>72</v>
      </c>
      <c r="AP50" s="7">
        <v>109</v>
      </c>
      <c r="AQ50" s="7">
        <v>141</v>
      </c>
      <c r="AR50" s="7">
        <v>55</v>
      </c>
      <c r="AS50" s="7">
        <v>34</v>
      </c>
      <c r="AT50" s="7">
        <v>12</v>
      </c>
      <c r="AV50" s="15">
        <f>VLOOKUP($AN50,$AM$50:$AT$68,AV$48,0)</f>
        <v>0</v>
      </c>
      <c r="AW50">
        <f>AO50+AV50</f>
        <v>72</v>
      </c>
      <c r="AX50" s="15">
        <f>VLOOKUP($AN50,$AM$50:$AT$68,AX$48,0)</f>
        <v>0</v>
      </c>
      <c r="AY50">
        <f>AQ50+AX50</f>
        <v>141</v>
      </c>
      <c r="AZ50" s="15">
        <f>VLOOKUP($AN50,$AM$50:$AT$68,AZ$48,0)</f>
        <v>0</v>
      </c>
      <c r="BA50">
        <f>AS50+AZ50</f>
        <v>34</v>
      </c>
      <c r="BC50">
        <f>AW50</f>
        <v>72</v>
      </c>
      <c r="BD50">
        <f>AY50</f>
        <v>141</v>
      </c>
      <c r="BE50">
        <f>BA50</f>
        <v>34</v>
      </c>
    </row>
    <row r="51" spans="1:57" ht="15" thickBot="1" x14ac:dyDescent="0.35">
      <c r="A51" s="6" t="s">
        <v>43</v>
      </c>
      <c r="B51" s="7">
        <v>44.5</v>
      </c>
      <c r="C51" s="7">
        <v>104.1</v>
      </c>
      <c r="D51" s="7">
        <v>138.1</v>
      </c>
      <c r="N51" s="6" t="s">
        <v>43</v>
      </c>
      <c r="O51" s="7">
        <v>41.5</v>
      </c>
      <c r="P51" s="7">
        <v>110.6</v>
      </c>
      <c r="Q51" s="7">
        <v>139.1</v>
      </c>
      <c r="AA51" s="6" t="s">
        <v>43</v>
      </c>
      <c r="AB51" s="7">
        <v>183</v>
      </c>
      <c r="AC51" s="7">
        <v>197</v>
      </c>
      <c r="AD51" s="7">
        <v>189</v>
      </c>
      <c r="AM51">
        <v>18</v>
      </c>
      <c r="AN51" s="6">
        <v>2</v>
      </c>
      <c r="AO51" s="7">
        <v>72</v>
      </c>
      <c r="AP51" s="7">
        <v>109</v>
      </c>
      <c r="AQ51" s="7">
        <v>106</v>
      </c>
      <c r="AR51" s="7">
        <v>55</v>
      </c>
      <c r="AS51" s="7">
        <v>34</v>
      </c>
      <c r="AT51" s="7">
        <v>12</v>
      </c>
      <c r="AV51" s="15">
        <f t="shared" ref="AV51:AZ68" si="0">VLOOKUP($AN51,$AM$50:$AT$68,AV$48,0)</f>
        <v>0</v>
      </c>
      <c r="AW51">
        <f t="shared" ref="AW51:BA68" si="1">AO51+AV51</f>
        <v>72</v>
      </c>
      <c r="AX51" s="15">
        <f t="shared" si="0"/>
        <v>0</v>
      </c>
      <c r="AY51">
        <f t="shared" si="1"/>
        <v>106</v>
      </c>
      <c r="AZ51" s="15">
        <f t="shared" si="0"/>
        <v>0</v>
      </c>
      <c r="BA51">
        <f t="shared" si="1"/>
        <v>34</v>
      </c>
      <c r="BC51">
        <f t="shared" ref="BC51:BC68" si="2">AW51</f>
        <v>72</v>
      </c>
      <c r="BD51">
        <f t="shared" ref="BD51:BD68" si="3">AY51</f>
        <v>106</v>
      </c>
      <c r="BE51">
        <f t="shared" ref="BE51:BE68" si="4">BA51</f>
        <v>34</v>
      </c>
    </row>
    <row r="52" spans="1:57" ht="15" thickBot="1" x14ac:dyDescent="0.35">
      <c r="A52" s="6" t="s">
        <v>46</v>
      </c>
      <c r="B52" s="7">
        <v>44.5</v>
      </c>
      <c r="C52" s="7">
        <v>104.1</v>
      </c>
      <c r="D52" s="7">
        <v>100.1</v>
      </c>
      <c r="N52" s="6" t="s">
        <v>46</v>
      </c>
      <c r="O52" s="7">
        <v>40.5</v>
      </c>
      <c r="P52" s="7">
        <v>109.6</v>
      </c>
      <c r="Q52" s="7">
        <v>101.6</v>
      </c>
      <c r="AA52" s="6" t="s">
        <v>46</v>
      </c>
      <c r="AB52" s="7">
        <v>0</v>
      </c>
      <c r="AC52" s="7">
        <v>230</v>
      </c>
      <c r="AD52" s="7">
        <v>125</v>
      </c>
      <c r="AM52">
        <v>17</v>
      </c>
      <c r="AN52" s="6">
        <v>3</v>
      </c>
      <c r="AO52" s="7">
        <v>72</v>
      </c>
      <c r="AP52" s="7">
        <v>109</v>
      </c>
      <c r="AQ52" s="7">
        <v>42</v>
      </c>
      <c r="AR52" s="7">
        <v>55</v>
      </c>
      <c r="AS52" s="7">
        <v>34</v>
      </c>
      <c r="AT52" s="7">
        <v>12</v>
      </c>
      <c r="AV52" s="15">
        <f t="shared" si="0"/>
        <v>0</v>
      </c>
      <c r="AW52">
        <f t="shared" si="1"/>
        <v>72</v>
      </c>
      <c r="AX52" s="15">
        <f t="shared" si="0"/>
        <v>0</v>
      </c>
      <c r="AY52">
        <f t="shared" si="1"/>
        <v>42</v>
      </c>
      <c r="AZ52" s="15">
        <f t="shared" si="0"/>
        <v>0</v>
      </c>
      <c r="BA52">
        <f t="shared" si="1"/>
        <v>34</v>
      </c>
      <c r="BC52">
        <f t="shared" si="2"/>
        <v>72</v>
      </c>
      <c r="BD52">
        <f t="shared" si="3"/>
        <v>42</v>
      </c>
      <c r="BE52">
        <f t="shared" si="4"/>
        <v>34</v>
      </c>
    </row>
    <row r="53" spans="1:57" ht="15" thickBot="1" x14ac:dyDescent="0.35">
      <c r="A53" s="6" t="s">
        <v>48</v>
      </c>
      <c r="B53" s="7">
        <v>44.5</v>
      </c>
      <c r="C53" s="7">
        <v>70.599999999999994</v>
      </c>
      <c r="D53" s="7">
        <v>100.1</v>
      </c>
      <c r="N53" s="6" t="s">
        <v>48</v>
      </c>
      <c r="O53" s="7">
        <v>39.5</v>
      </c>
      <c r="P53" s="7">
        <v>74.599999999999994</v>
      </c>
      <c r="Q53" s="7">
        <v>100.6</v>
      </c>
      <c r="AA53" s="6" t="s">
        <v>48</v>
      </c>
      <c r="AB53" s="7">
        <v>0</v>
      </c>
      <c r="AC53" s="7">
        <v>164</v>
      </c>
      <c r="AD53" s="7">
        <v>0</v>
      </c>
      <c r="AM53">
        <v>16</v>
      </c>
      <c r="AN53" s="6">
        <v>4</v>
      </c>
      <c r="AO53" s="7">
        <v>72</v>
      </c>
      <c r="AP53" s="7">
        <v>55</v>
      </c>
      <c r="AQ53" s="7">
        <v>42</v>
      </c>
      <c r="AR53" s="7">
        <v>55</v>
      </c>
      <c r="AS53" s="7">
        <v>34</v>
      </c>
      <c r="AT53" s="7">
        <v>12</v>
      </c>
      <c r="AV53" s="15">
        <f t="shared" si="0"/>
        <v>0</v>
      </c>
      <c r="AW53">
        <f t="shared" si="1"/>
        <v>72</v>
      </c>
      <c r="AX53" s="15">
        <f t="shared" si="0"/>
        <v>0</v>
      </c>
      <c r="AY53">
        <f t="shared" si="1"/>
        <v>42</v>
      </c>
      <c r="AZ53" s="15">
        <f t="shared" si="0"/>
        <v>0</v>
      </c>
      <c r="BA53">
        <f t="shared" si="1"/>
        <v>34</v>
      </c>
      <c r="BC53">
        <f t="shared" si="2"/>
        <v>72</v>
      </c>
      <c r="BD53">
        <f t="shared" si="3"/>
        <v>42</v>
      </c>
      <c r="BE53">
        <f t="shared" si="4"/>
        <v>34</v>
      </c>
    </row>
    <row r="54" spans="1:57" ht="15" thickBot="1" x14ac:dyDescent="0.35">
      <c r="A54" s="6" t="s">
        <v>50</v>
      </c>
      <c r="B54" s="7">
        <v>44.5</v>
      </c>
      <c r="C54" s="7">
        <v>70.599999999999994</v>
      </c>
      <c r="D54" s="7">
        <v>100.1</v>
      </c>
      <c r="N54" s="6" t="s">
        <v>50</v>
      </c>
      <c r="O54" s="7">
        <v>38.5</v>
      </c>
      <c r="P54" s="7">
        <v>72.599999999999994</v>
      </c>
      <c r="Q54" s="7">
        <v>99.6</v>
      </c>
      <c r="AA54" s="6" t="s">
        <v>50</v>
      </c>
      <c r="AB54" s="7">
        <v>92</v>
      </c>
      <c r="AC54" s="7">
        <v>165</v>
      </c>
      <c r="AD54" s="7">
        <v>151</v>
      </c>
      <c r="AM54">
        <v>15</v>
      </c>
      <c r="AN54" s="6">
        <v>5</v>
      </c>
      <c r="AO54" s="7">
        <v>57</v>
      </c>
      <c r="AP54" s="7">
        <v>55</v>
      </c>
      <c r="AQ54" s="7">
        <v>42</v>
      </c>
      <c r="AR54" s="7">
        <v>55</v>
      </c>
      <c r="AS54" s="7">
        <v>34</v>
      </c>
      <c r="AT54" s="7">
        <v>12</v>
      </c>
      <c r="AV54" s="15">
        <f t="shared" si="0"/>
        <v>0</v>
      </c>
      <c r="AW54">
        <f t="shared" si="1"/>
        <v>57</v>
      </c>
      <c r="AX54" s="15">
        <f t="shared" si="0"/>
        <v>0</v>
      </c>
      <c r="AY54">
        <f t="shared" si="1"/>
        <v>42</v>
      </c>
      <c r="AZ54" s="15">
        <f t="shared" si="0"/>
        <v>3</v>
      </c>
      <c r="BA54">
        <f t="shared" si="1"/>
        <v>37</v>
      </c>
      <c r="BC54">
        <f t="shared" si="2"/>
        <v>57</v>
      </c>
      <c r="BD54">
        <f t="shared" si="3"/>
        <v>42</v>
      </c>
      <c r="BE54">
        <f t="shared" si="4"/>
        <v>37</v>
      </c>
    </row>
    <row r="55" spans="1:57" ht="15" thickBot="1" x14ac:dyDescent="0.35">
      <c r="A55" s="6" t="s">
        <v>51</v>
      </c>
      <c r="B55" s="7">
        <v>44.5</v>
      </c>
      <c r="C55" s="7">
        <v>70.599999999999994</v>
      </c>
      <c r="D55" s="7">
        <v>100.1</v>
      </c>
      <c r="N55" s="6" t="s">
        <v>51</v>
      </c>
      <c r="O55" s="7">
        <v>37.5</v>
      </c>
      <c r="P55" s="7">
        <v>71.599999999999994</v>
      </c>
      <c r="Q55" s="7">
        <v>98.6</v>
      </c>
      <c r="AA55" s="6" t="s">
        <v>51</v>
      </c>
      <c r="AB55" s="7">
        <v>168</v>
      </c>
      <c r="AC55" s="7">
        <v>198</v>
      </c>
      <c r="AD55" s="7">
        <v>0</v>
      </c>
      <c r="AM55">
        <v>14</v>
      </c>
      <c r="AN55" s="6">
        <v>6</v>
      </c>
      <c r="AO55" s="7">
        <v>57</v>
      </c>
      <c r="AP55" s="7">
        <v>55</v>
      </c>
      <c r="AQ55" s="7">
        <v>42</v>
      </c>
      <c r="AR55" s="7">
        <v>55</v>
      </c>
      <c r="AS55" s="7">
        <v>34</v>
      </c>
      <c r="AT55" s="7">
        <v>12</v>
      </c>
      <c r="AV55" s="15">
        <f t="shared" si="0"/>
        <v>35</v>
      </c>
      <c r="AW55">
        <f t="shared" si="1"/>
        <v>92</v>
      </c>
      <c r="AX55" s="15">
        <f t="shared" si="0"/>
        <v>0</v>
      </c>
      <c r="AY55">
        <f t="shared" si="1"/>
        <v>42</v>
      </c>
      <c r="AZ55" s="15">
        <f t="shared" si="0"/>
        <v>10</v>
      </c>
      <c r="BA55">
        <f t="shared" si="1"/>
        <v>44</v>
      </c>
      <c r="BC55">
        <f t="shared" si="2"/>
        <v>92</v>
      </c>
      <c r="BD55">
        <f t="shared" si="3"/>
        <v>42</v>
      </c>
      <c r="BE55">
        <f t="shared" si="4"/>
        <v>44</v>
      </c>
    </row>
    <row r="56" spans="1:57" ht="15" thickBot="1" x14ac:dyDescent="0.35">
      <c r="A56" s="6" t="s">
        <v>52</v>
      </c>
      <c r="B56" s="7">
        <v>44.5</v>
      </c>
      <c r="C56" s="7">
        <v>63.1</v>
      </c>
      <c r="D56" s="7">
        <v>82.1</v>
      </c>
      <c r="N56" s="6" t="s">
        <v>52</v>
      </c>
      <c r="O56" s="7">
        <v>36.5</v>
      </c>
      <c r="P56" s="7">
        <v>62.1</v>
      </c>
      <c r="Q56" s="7">
        <v>90.6</v>
      </c>
      <c r="AA56" s="6" t="s">
        <v>52</v>
      </c>
      <c r="AB56" s="7">
        <v>0</v>
      </c>
      <c r="AC56" s="7">
        <v>0</v>
      </c>
      <c r="AD56" s="7">
        <v>0</v>
      </c>
      <c r="AM56">
        <v>13</v>
      </c>
      <c r="AN56" s="6">
        <v>7</v>
      </c>
      <c r="AO56" s="7">
        <v>54</v>
      </c>
      <c r="AP56" s="7">
        <v>23</v>
      </c>
      <c r="AQ56" s="7">
        <v>42</v>
      </c>
      <c r="AR56" s="7">
        <v>55</v>
      </c>
      <c r="AS56" s="7">
        <v>34</v>
      </c>
      <c r="AT56" s="7">
        <v>12</v>
      </c>
      <c r="AV56" s="15">
        <f t="shared" si="0"/>
        <v>35</v>
      </c>
      <c r="AW56">
        <f t="shared" si="1"/>
        <v>89</v>
      </c>
      <c r="AX56" s="15">
        <f t="shared" si="0"/>
        <v>0</v>
      </c>
      <c r="AY56">
        <f t="shared" si="1"/>
        <v>42</v>
      </c>
      <c r="AZ56" s="15">
        <f t="shared" si="0"/>
        <v>12</v>
      </c>
      <c r="BA56">
        <f t="shared" si="1"/>
        <v>46</v>
      </c>
      <c r="BC56">
        <f t="shared" si="2"/>
        <v>89</v>
      </c>
      <c r="BD56">
        <f t="shared" si="3"/>
        <v>42</v>
      </c>
      <c r="BE56">
        <f t="shared" si="4"/>
        <v>46</v>
      </c>
    </row>
    <row r="57" spans="1:57" ht="15" thickBot="1" x14ac:dyDescent="0.35">
      <c r="A57" s="6" t="s">
        <v>55</v>
      </c>
      <c r="B57" s="7">
        <v>44.5</v>
      </c>
      <c r="C57" s="7">
        <v>63.1</v>
      </c>
      <c r="D57" s="7">
        <v>82.1</v>
      </c>
      <c r="N57" s="6" t="s">
        <v>55</v>
      </c>
      <c r="O57" s="7">
        <v>35.5</v>
      </c>
      <c r="P57" s="7">
        <v>61.1</v>
      </c>
      <c r="Q57" s="7">
        <v>89.6</v>
      </c>
      <c r="AA57" s="6" t="s">
        <v>55</v>
      </c>
      <c r="AB57" s="7">
        <v>0</v>
      </c>
      <c r="AC57" s="7">
        <v>0</v>
      </c>
      <c r="AD57" s="7">
        <v>0</v>
      </c>
      <c r="AM57">
        <v>12</v>
      </c>
      <c r="AN57" s="6">
        <v>8</v>
      </c>
      <c r="AO57" s="7">
        <v>14</v>
      </c>
      <c r="AP57" s="7">
        <v>23</v>
      </c>
      <c r="AQ57" s="7">
        <v>42</v>
      </c>
      <c r="AR57" s="7">
        <v>35</v>
      </c>
      <c r="AS57" s="7">
        <v>34</v>
      </c>
      <c r="AT57" s="7">
        <v>12</v>
      </c>
      <c r="AV57" s="15">
        <f t="shared" si="0"/>
        <v>35</v>
      </c>
      <c r="AW57">
        <f t="shared" si="1"/>
        <v>49</v>
      </c>
      <c r="AX57" s="15">
        <f t="shared" si="0"/>
        <v>0</v>
      </c>
      <c r="AY57">
        <f t="shared" si="1"/>
        <v>42</v>
      </c>
      <c r="AZ57" s="15">
        <f t="shared" si="0"/>
        <v>12</v>
      </c>
      <c r="BA57">
        <f t="shared" si="1"/>
        <v>46</v>
      </c>
      <c r="BC57">
        <f t="shared" si="2"/>
        <v>49</v>
      </c>
      <c r="BD57">
        <f t="shared" si="3"/>
        <v>42</v>
      </c>
      <c r="BE57">
        <f t="shared" si="4"/>
        <v>46</v>
      </c>
    </row>
    <row r="58" spans="1:57" ht="15" thickBot="1" x14ac:dyDescent="0.35">
      <c r="A58" s="6" t="s">
        <v>56</v>
      </c>
      <c r="B58" s="7">
        <v>18.5</v>
      </c>
      <c r="C58" s="7">
        <v>63.1</v>
      </c>
      <c r="D58" s="7">
        <v>82.1</v>
      </c>
      <c r="N58" s="6" t="s">
        <v>56</v>
      </c>
      <c r="O58" s="7">
        <v>16</v>
      </c>
      <c r="P58" s="7">
        <v>60.1</v>
      </c>
      <c r="Q58" s="7">
        <v>88.6</v>
      </c>
      <c r="AA58" s="6" t="s">
        <v>56</v>
      </c>
      <c r="AB58" s="7">
        <v>122</v>
      </c>
      <c r="AC58" s="7">
        <v>0</v>
      </c>
      <c r="AD58" s="7">
        <v>0</v>
      </c>
      <c r="AM58">
        <v>11</v>
      </c>
      <c r="AN58" s="6">
        <v>9</v>
      </c>
      <c r="AO58" s="7">
        <v>14</v>
      </c>
      <c r="AP58" s="7">
        <v>23</v>
      </c>
      <c r="AQ58" s="7">
        <v>42</v>
      </c>
      <c r="AR58" s="7">
        <v>35</v>
      </c>
      <c r="AS58" s="7">
        <v>34</v>
      </c>
      <c r="AT58" s="7">
        <v>12</v>
      </c>
      <c r="AV58" s="15">
        <f t="shared" si="0"/>
        <v>35</v>
      </c>
      <c r="AW58">
        <f t="shared" si="1"/>
        <v>49</v>
      </c>
      <c r="AX58" s="15">
        <f t="shared" si="0"/>
        <v>0</v>
      </c>
      <c r="AY58">
        <f t="shared" si="1"/>
        <v>42</v>
      </c>
      <c r="AZ58" s="15">
        <f t="shared" si="0"/>
        <v>12</v>
      </c>
      <c r="BA58">
        <f t="shared" si="1"/>
        <v>46</v>
      </c>
      <c r="BC58">
        <f t="shared" si="2"/>
        <v>49</v>
      </c>
      <c r="BD58">
        <f t="shared" si="3"/>
        <v>42</v>
      </c>
      <c r="BE58">
        <f t="shared" si="4"/>
        <v>46</v>
      </c>
    </row>
    <row r="59" spans="1:57" ht="15" thickBot="1" x14ac:dyDescent="0.35">
      <c r="A59" s="6" t="s">
        <v>58</v>
      </c>
      <c r="B59" s="7">
        <v>18.5</v>
      </c>
      <c r="C59" s="7">
        <v>56.5</v>
      </c>
      <c r="D59" s="7">
        <v>82.1</v>
      </c>
      <c r="N59" s="6" t="s">
        <v>58</v>
      </c>
      <c r="O59" s="7">
        <v>12</v>
      </c>
      <c r="P59" s="7">
        <v>59.1</v>
      </c>
      <c r="Q59" s="7">
        <v>87.6</v>
      </c>
      <c r="AA59" s="6" t="s">
        <v>58</v>
      </c>
      <c r="AB59" s="7">
        <v>0</v>
      </c>
      <c r="AC59" s="7">
        <v>0</v>
      </c>
      <c r="AD59" s="7">
        <v>0</v>
      </c>
      <c r="AM59">
        <v>10</v>
      </c>
      <c r="AN59" s="6">
        <v>10</v>
      </c>
      <c r="AO59" s="7">
        <v>14</v>
      </c>
      <c r="AP59" s="7">
        <v>23</v>
      </c>
      <c r="AQ59" s="7">
        <v>42</v>
      </c>
      <c r="AR59" s="7">
        <v>35</v>
      </c>
      <c r="AS59" s="7">
        <v>0</v>
      </c>
      <c r="AT59" s="7">
        <v>12</v>
      </c>
      <c r="AV59" s="15">
        <f t="shared" si="0"/>
        <v>35</v>
      </c>
      <c r="AW59">
        <f t="shared" si="1"/>
        <v>49</v>
      </c>
      <c r="AX59" s="15">
        <f t="shared" si="0"/>
        <v>0</v>
      </c>
      <c r="AY59">
        <f t="shared" si="1"/>
        <v>42</v>
      </c>
      <c r="AZ59" s="15">
        <f t="shared" si="0"/>
        <v>12</v>
      </c>
      <c r="BA59">
        <f t="shared" si="1"/>
        <v>12</v>
      </c>
      <c r="BC59">
        <f t="shared" si="2"/>
        <v>49</v>
      </c>
      <c r="BD59">
        <f t="shared" si="3"/>
        <v>42</v>
      </c>
      <c r="BE59">
        <f t="shared" si="4"/>
        <v>12</v>
      </c>
    </row>
    <row r="60" spans="1:57" ht="15" thickBot="1" x14ac:dyDescent="0.35">
      <c r="A60" s="6" t="s">
        <v>60</v>
      </c>
      <c r="B60" s="7">
        <v>18.5</v>
      </c>
      <c r="C60" s="7">
        <v>56.5</v>
      </c>
      <c r="D60" s="7">
        <v>82.1</v>
      </c>
      <c r="N60" s="6" t="s">
        <v>60</v>
      </c>
      <c r="O60" s="7">
        <v>11</v>
      </c>
      <c r="P60" s="7">
        <v>58.1</v>
      </c>
      <c r="Q60" s="7">
        <v>86.6</v>
      </c>
      <c r="AA60" s="6" t="s">
        <v>60</v>
      </c>
      <c r="AB60" s="7">
        <v>0</v>
      </c>
      <c r="AC60" s="7">
        <v>0</v>
      </c>
      <c r="AD60" s="7">
        <v>157</v>
      </c>
      <c r="AM60">
        <v>9</v>
      </c>
      <c r="AN60" s="6">
        <v>11</v>
      </c>
      <c r="AO60" s="7">
        <v>14</v>
      </c>
      <c r="AP60" s="7">
        <v>23</v>
      </c>
      <c r="AQ60" s="7">
        <v>42</v>
      </c>
      <c r="AR60" s="7">
        <v>35</v>
      </c>
      <c r="AS60" s="7">
        <v>0</v>
      </c>
      <c r="AT60" s="7">
        <v>12</v>
      </c>
      <c r="AV60" s="15">
        <f t="shared" si="0"/>
        <v>35</v>
      </c>
      <c r="AW60">
        <f t="shared" si="1"/>
        <v>49</v>
      </c>
      <c r="AX60" s="15">
        <f t="shared" si="0"/>
        <v>34</v>
      </c>
      <c r="AY60">
        <f t="shared" si="1"/>
        <v>76</v>
      </c>
      <c r="AZ60" s="15">
        <f t="shared" si="0"/>
        <v>12</v>
      </c>
      <c r="BA60">
        <f t="shared" si="1"/>
        <v>12</v>
      </c>
      <c r="BC60">
        <f t="shared" si="2"/>
        <v>49</v>
      </c>
      <c r="BD60">
        <f t="shared" si="3"/>
        <v>76</v>
      </c>
      <c r="BE60">
        <f t="shared" si="4"/>
        <v>12</v>
      </c>
    </row>
    <row r="61" spans="1:57" ht="15" thickBot="1" x14ac:dyDescent="0.35">
      <c r="A61" s="6" t="s">
        <v>61</v>
      </c>
      <c r="B61" s="7">
        <v>16</v>
      </c>
      <c r="C61" s="7">
        <v>56.5</v>
      </c>
      <c r="D61" s="7">
        <v>74.599999999999994</v>
      </c>
      <c r="N61" s="6" t="s">
        <v>61</v>
      </c>
      <c r="O61" s="7">
        <v>10</v>
      </c>
      <c r="P61" s="7">
        <v>57.1</v>
      </c>
      <c r="Q61" s="7">
        <v>76.599999999999994</v>
      </c>
      <c r="AA61" s="6" t="s">
        <v>61</v>
      </c>
      <c r="AB61" s="7">
        <v>0</v>
      </c>
      <c r="AC61" s="7">
        <v>0</v>
      </c>
      <c r="AD61" s="7">
        <v>0</v>
      </c>
      <c r="AM61">
        <v>8</v>
      </c>
      <c r="AN61" s="6">
        <v>12</v>
      </c>
      <c r="AO61" s="7">
        <v>14</v>
      </c>
      <c r="AP61" s="7">
        <v>0</v>
      </c>
      <c r="AQ61" s="7">
        <v>27</v>
      </c>
      <c r="AR61" s="7">
        <v>35</v>
      </c>
      <c r="AS61" s="7">
        <v>0</v>
      </c>
      <c r="AT61" s="7">
        <v>12</v>
      </c>
      <c r="AV61" s="15">
        <f t="shared" si="0"/>
        <v>35</v>
      </c>
      <c r="AW61">
        <f t="shared" si="1"/>
        <v>49</v>
      </c>
      <c r="AX61" s="15">
        <f t="shared" si="0"/>
        <v>34</v>
      </c>
      <c r="AY61">
        <f t="shared" si="1"/>
        <v>61</v>
      </c>
      <c r="AZ61" s="15">
        <f t="shared" si="0"/>
        <v>12</v>
      </c>
      <c r="BA61">
        <f t="shared" si="1"/>
        <v>12</v>
      </c>
      <c r="BC61">
        <f t="shared" si="2"/>
        <v>49</v>
      </c>
      <c r="BD61">
        <f t="shared" si="3"/>
        <v>61</v>
      </c>
      <c r="BE61">
        <f t="shared" si="4"/>
        <v>12</v>
      </c>
    </row>
    <row r="62" spans="1:57" ht="15" thickBot="1" x14ac:dyDescent="0.35">
      <c r="A62" s="6" t="s">
        <v>64</v>
      </c>
      <c r="B62" s="7">
        <v>16</v>
      </c>
      <c r="C62" s="7">
        <v>56.5</v>
      </c>
      <c r="D62" s="7">
        <v>74.599999999999994</v>
      </c>
      <c r="N62" s="6" t="s">
        <v>64</v>
      </c>
      <c r="O62" s="7">
        <v>9</v>
      </c>
      <c r="P62" s="7">
        <v>56.1</v>
      </c>
      <c r="Q62" s="7">
        <v>75.599999999999994</v>
      </c>
      <c r="AA62" s="6" t="s">
        <v>64</v>
      </c>
      <c r="AB62" s="7">
        <v>104</v>
      </c>
      <c r="AC62" s="7">
        <v>0</v>
      </c>
      <c r="AD62" s="7">
        <v>0</v>
      </c>
      <c r="AM62">
        <v>7</v>
      </c>
      <c r="AN62" s="6">
        <v>13</v>
      </c>
      <c r="AO62" s="7">
        <v>14</v>
      </c>
      <c r="AP62" s="7">
        <v>0</v>
      </c>
      <c r="AQ62" s="7">
        <v>27</v>
      </c>
      <c r="AR62" s="7">
        <v>35</v>
      </c>
      <c r="AS62" s="7">
        <v>0</v>
      </c>
      <c r="AT62" s="7">
        <v>12</v>
      </c>
      <c r="AV62" s="15">
        <f t="shared" si="0"/>
        <v>55</v>
      </c>
      <c r="AW62">
        <f t="shared" si="1"/>
        <v>69</v>
      </c>
      <c r="AX62" s="15">
        <f t="shared" si="0"/>
        <v>34</v>
      </c>
      <c r="AY62">
        <f t="shared" si="1"/>
        <v>61</v>
      </c>
      <c r="AZ62" s="15">
        <f t="shared" si="0"/>
        <v>12</v>
      </c>
      <c r="BA62">
        <f t="shared" si="1"/>
        <v>12</v>
      </c>
      <c r="BC62">
        <f t="shared" si="2"/>
        <v>69</v>
      </c>
      <c r="BD62">
        <f t="shared" si="3"/>
        <v>61</v>
      </c>
      <c r="BE62">
        <f t="shared" si="4"/>
        <v>12</v>
      </c>
    </row>
    <row r="63" spans="1:57" ht="15" thickBot="1" x14ac:dyDescent="0.35">
      <c r="A63" s="6" t="s">
        <v>65</v>
      </c>
      <c r="B63" s="7">
        <v>16</v>
      </c>
      <c r="C63" s="7">
        <v>29</v>
      </c>
      <c r="D63" s="7">
        <v>67.099999999999994</v>
      </c>
      <c r="N63" s="6" t="s">
        <v>65</v>
      </c>
      <c r="O63" s="7">
        <v>8</v>
      </c>
      <c r="P63" s="7">
        <v>29.5</v>
      </c>
      <c r="Q63" s="7">
        <v>65.099999999999994</v>
      </c>
      <c r="AA63" s="6" t="s">
        <v>65</v>
      </c>
      <c r="AB63" s="7">
        <v>0</v>
      </c>
      <c r="AC63" s="7">
        <v>0</v>
      </c>
      <c r="AD63" s="7">
        <v>0</v>
      </c>
      <c r="AM63">
        <v>6</v>
      </c>
      <c r="AN63" s="6">
        <v>14</v>
      </c>
      <c r="AO63" s="7">
        <v>14</v>
      </c>
      <c r="AP63" s="7">
        <v>0</v>
      </c>
      <c r="AQ63" s="7">
        <v>7</v>
      </c>
      <c r="AR63" s="7">
        <v>35</v>
      </c>
      <c r="AS63" s="7">
        <v>0</v>
      </c>
      <c r="AT63" s="7">
        <v>10</v>
      </c>
      <c r="AV63" s="15">
        <f t="shared" si="0"/>
        <v>55</v>
      </c>
      <c r="AW63">
        <f t="shared" si="1"/>
        <v>69</v>
      </c>
      <c r="AX63" s="15">
        <f t="shared" si="0"/>
        <v>34</v>
      </c>
      <c r="AY63">
        <f t="shared" si="1"/>
        <v>41</v>
      </c>
      <c r="AZ63" s="15">
        <f t="shared" si="0"/>
        <v>12</v>
      </c>
      <c r="BA63">
        <f t="shared" si="1"/>
        <v>12</v>
      </c>
      <c r="BC63">
        <f t="shared" si="2"/>
        <v>69</v>
      </c>
      <c r="BD63">
        <f t="shared" si="3"/>
        <v>41</v>
      </c>
      <c r="BE63">
        <f t="shared" si="4"/>
        <v>12</v>
      </c>
    </row>
    <row r="64" spans="1:57" ht="15" thickBot="1" x14ac:dyDescent="0.35">
      <c r="A64" s="6" t="s">
        <v>68</v>
      </c>
      <c r="B64" s="7">
        <v>16</v>
      </c>
      <c r="C64" s="7">
        <v>6.5</v>
      </c>
      <c r="D64" s="7">
        <v>67.099999999999994</v>
      </c>
      <c r="N64" s="6" t="s">
        <v>68</v>
      </c>
      <c r="O64" s="7">
        <v>7</v>
      </c>
      <c r="P64" s="7">
        <v>16.5</v>
      </c>
      <c r="Q64" s="7">
        <v>64.099999999999994</v>
      </c>
      <c r="AA64" s="6" t="s">
        <v>68</v>
      </c>
      <c r="AB64" s="7">
        <v>0</v>
      </c>
      <c r="AC64" s="7">
        <v>0</v>
      </c>
      <c r="AD64" s="7">
        <v>0</v>
      </c>
      <c r="AM64">
        <v>5</v>
      </c>
      <c r="AN64" s="6">
        <v>15</v>
      </c>
      <c r="AO64" s="7">
        <v>14</v>
      </c>
      <c r="AP64" s="7">
        <v>0</v>
      </c>
      <c r="AQ64" s="7">
        <v>0</v>
      </c>
      <c r="AR64" s="7">
        <v>0</v>
      </c>
      <c r="AS64" s="7">
        <v>0</v>
      </c>
      <c r="AT64" s="7">
        <v>3</v>
      </c>
      <c r="AV64" s="15">
        <f t="shared" si="0"/>
        <v>55</v>
      </c>
      <c r="AW64">
        <f t="shared" si="1"/>
        <v>69</v>
      </c>
      <c r="AX64" s="15">
        <f t="shared" si="0"/>
        <v>34</v>
      </c>
      <c r="AY64">
        <f t="shared" si="1"/>
        <v>34</v>
      </c>
      <c r="AZ64" s="15">
        <f t="shared" si="0"/>
        <v>12</v>
      </c>
      <c r="BA64">
        <f t="shared" si="1"/>
        <v>12</v>
      </c>
      <c r="BC64">
        <f t="shared" si="2"/>
        <v>69</v>
      </c>
      <c r="BD64">
        <f t="shared" si="3"/>
        <v>34</v>
      </c>
      <c r="BE64">
        <f t="shared" si="4"/>
        <v>12</v>
      </c>
    </row>
    <row r="65" spans="1:57" ht="15" thickBot="1" x14ac:dyDescent="0.35">
      <c r="A65" s="6" t="s">
        <v>70</v>
      </c>
      <c r="B65" s="7">
        <v>12.5</v>
      </c>
      <c r="C65" s="7">
        <v>6.5</v>
      </c>
      <c r="D65" s="7">
        <v>67.099999999999994</v>
      </c>
      <c r="N65" s="6" t="s">
        <v>70</v>
      </c>
      <c r="O65" s="7">
        <v>3</v>
      </c>
      <c r="P65" s="7">
        <v>15.5</v>
      </c>
      <c r="Q65" s="7">
        <v>63.1</v>
      </c>
      <c r="AA65" s="6" t="s">
        <v>70</v>
      </c>
      <c r="AB65" s="7">
        <v>0</v>
      </c>
      <c r="AC65" s="7">
        <v>0</v>
      </c>
      <c r="AD65" s="7">
        <v>118</v>
      </c>
      <c r="AM65">
        <v>4</v>
      </c>
      <c r="AN65" s="6">
        <v>16</v>
      </c>
      <c r="AO65" s="7">
        <v>1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V65" s="15">
        <f t="shared" si="0"/>
        <v>55</v>
      </c>
      <c r="AW65">
        <f t="shared" si="1"/>
        <v>56</v>
      </c>
      <c r="AX65" s="15">
        <f t="shared" si="0"/>
        <v>34</v>
      </c>
      <c r="AY65">
        <f t="shared" si="1"/>
        <v>34</v>
      </c>
      <c r="AZ65" s="15">
        <f t="shared" si="0"/>
        <v>12</v>
      </c>
      <c r="BA65">
        <f t="shared" si="1"/>
        <v>12</v>
      </c>
      <c r="BC65">
        <f t="shared" si="2"/>
        <v>56</v>
      </c>
      <c r="BD65">
        <f t="shared" si="3"/>
        <v>34</v>
      </c>
      <c r="BE65">
        <f t="shared" si="4"/>
        <v>12</v>
      </c>
    </row>
    <row r="66" spans="1:57" ht="15" thickBot="1" x14ac:dyDescent="0.35">
      <c r="A66" s="6" t="s">
        <v>72</v>
      </c>
      <c r="B66" s="7">
        <v>12</v>
      </c>
      <c r="C66" s="7">
        <v>6.5</v>
      </c>
      <c r="D66" s="7">
        <v>25</v>
      </c>
      <c r="N66" s="6" t="s">
        <v>72</v>
      </c>
      <c r="O66" s="7">
        <v>2</v>
      </c>
      <c r="P66" s="7">
        <v>14.5</v>
      </c>
      <c r="Q66" s="7">
        <v>35</v>
      </c>
      <c r="AA66" s="6" t="s">
        <v>72</v>
      </c>
      <c r="AB66" s="7">
        <v>0</v>
      </c>
      <c r="AC66" s="7">
        <v>0</v>
      </c>
      <c r="AD66" s="7">
        <v>0</v>
      </c>
      <c r="AM66">
        <v>3</v>
      </c>
      <c r="AN66" s="6">
        <v>17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V66" s="15">
        <f t="shared" si="0"/>
        <v>55</v>
      </c>
      <c r="AW66">
        <f t="shared" si="1"/>
        <v>55</v>
      </c>
      <c r="AX66" s="15">
        <f t="shared" si="0"/>
        <v>34</v>
      </c>
      <c r="AY66">
        <f t="shared" si="1"/>
        <v>34</v>
      </c>
      <c r="AZ66" s="15">
        <f t="shared" si="0"/>
        <v>12</v>
      </c>
      <c r="BA66">
        <f t="shared" si="1"/>
        <v>12</v>
      </c>
      <c r="BC66">
        <f t="shared" si="2"/>
        <v>55</v>
      </c>
      <c r="BD66">
        <f t="shared" si="3"/>
        <v>34</v>
      </c>
      <c r="BE66">
        <f t="shared" si="4"/>
        <v>12</v>
      </c>
    </row>
    <row r="67" spans="1:57" ht="15" thickBot="1" x14ac:dyDescent="0.35">
      <c r="A67" s="6" t="s">
        <v>75</v>
      </c>
      <c r="B67" s="7">
        <v>12</v>
      </c>
      <c r="C67" s="7">
        <v>0</v>
      </c>
      <c r="D67" s="7">
        <v>0</v>
      </c>
      <c r="N67" s="6" t="s">
        <v>75</v>
      </c>
      <c r="O67" s="7">
        <v>1</v>
      </c>
      <c r="P67" s="7">
        <v>7.5</v>
      </c>
      <c r="Q67" s="7">
        <v>12.5</v>
      </c>
      <c r="AA67" s="6" t="s">
        <v>75</v>
      </c>
      <c r="AB67" s="7">
        <v>0</v>
      </c>
      <c r="AC67" s="7">
        <v>0</v>
      </c>
      <c r="AD67" s="7">
        <v>0</v>
      </c>
      <c r="AM67">
        <v>2</v>
      </c>
      <c r="AN67" s="6">
        <v>18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V67" s="15">
        <f t="shared" si="0"/>
        <v>55</v>
      </c>
      <c r="AW67">
        <f t="shared" si="1"/>
        <v>55</v>
      </c>
      <c r="AX67" s="15">
        <f t="shared" si="0"/>
        <v>34</v>
      </c>
      <c r="AY67">
        <f t="shared" si="1"/>
        <v>34</v>
      </c>
      <c r="AZ67" s="15">
        <f t="shared" si="0"/>
        <v>12</v>
      </c>
      <c r="BA67">
        <f t="shared" si="1"/>
        <v>12</v>
      </c>
      <c r="BC67">
        <f t="shared" si="2"/>
        <v>55</v>
      </c>
      <c r="BD67">
        <f t="shared" si="3"/>
        <v>34</v>
      </c>
      <c r="BE67">
        <f t="shared" si="4"/>
        <v>12</v>
      </c>
    </row>
    <row r="68" spans="1:57" ht="15" thickBot="1" x14ac:dyDescent="0.35">
      <c r="A68" s="6" t="s">
        <v>77</v>
      </c>
      <c r="B68" s="7">
        <v>12</v>
      </c>
      <c r="C68" s="7">
        <v>0</v>
      </c>
      <c r="D68" s="7">
        <v>0</v>
      </c>
      <c r="N68" s="6" t="s">
        <v>77</v>
      </c>
      <c r="O68" s="7">
        <v>0</v>
      </c>
      <c r="P68" s="7">
        <v>5</v>
      </c>
      <c r="Q68" s="7">
        <v>11.5</v>
      </c>
      <c r="AA68" s="6" t="s">
        <v>77</v>
      </c>
      <c r="AB68" s="7">
        <v>90</v>
      </c>
      <c r="AC68" s="7">
        <v>0</v>
      </c>
      <c r="AD68" s="7">
        <v>0</v>
      </c>
      <c r="AM68">
        <v>1</v>
      </c>
      <c r="AN68" s="6">
        <v>19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V68" s="15">
        <f t="shared" si="0"/>
        <v>55</v>
      </c>
      <c r="AW68">
        <f t="shared" si="1"/>
        <v>55</v>
      </c>
      <c r="AX68" s="15">
        <f t="shared" si="0"/>
        <v>34</v>
      </c>
      <c r="AY68">
        <f t="shared" si="1"/>
        <v>34</v>
      </c>
      <c r="AZ68" s="15">
        <f t="shared" si="0"/>
        <v>12</v>
      </c>
      <c r="BA68">
        <f t="shared" si="1"/>
        <v>12</v>
      </c>
      <c r="BC68">
        <f t="shared" si="2"/>
        <v>55</v>
      </c>
      <c r="BD68">
        <f t="shared" si="3"/>
        <v>34</v>
      </c>
      <c r="BE68">
        <f t="shared" si="4"/>
        <v>12</v>
      </c>
    </row>
    <row r="69" spans="1:57" ht="18.600000000000001" thickBot="1" x14ac:dyDescent="0.35">
      <c r="A69" s="2"/>
      <c r="F69">
        <f>CORREL(E71:E89,F71:F89)</f>
        <v>0.98880943791413067</v>
      </c>
      <c r="N69" s="2"/>
      <c r="S69">
        <f>CORREL(R71:R89,S71:S89)</f>
        <v>0.9785550336032619</v>
      </c>
      <c r="AA69" s="2"/>
      <c r="AF69" s="13">
        <f>CORREL(AE71:AE89,AF71:AF89)</f>
        <v>1.0000000000000002</v>
      </c>
      <c r="AN69" s="2"/>
      <c r="AV69" s="13">
        <f>CORREL(AU71:AU89,AV71:AV89)</f>
        <v>1.0000000000000002</v>
      </c>
    </row>
    <row r="70" spans="1:57" ht="15" thickBot="1" x14ac:dyDescent="0.35">
      <c r="A70" s="6" t="s">
        <v>79</v>
      </c>
      <c r="B70" s="6" t="s">
        <v>15</v>
      </c>
      <c r="C70" s="6" t="s">
        <v>16</v>
      </c>
      <c r="D70" s="6" t="s">
        <v>17</v>
      </c>
      <c r="E70" s="6" t="s">
        <v>80</v>
      </c>
      <c r="F70" s="6" t="s">
        <v>81</v>
      </c>
      <c r="G70" s="6" t="s">
        <v>82</v>
      </c>
      <c r="H70" s="6" t="s">
        <v>83</v>
      </c>
      <c r="N70" s="6" t="s">
        <v>151</v>
      </c>
      <c r="O70" s="6" t="s">
        <v>15</v>
      </c>
      <c r="P70" s="6" t="s">
        <v>16</v>
      </c>
      <c r="Q70" s="6" t="s">
        <v>17</v>
      </c>
      <c r="R70" s="6" t="s">
        <v>80</v>
      </c>
      <c r="S70" s="6" t="s">
        <v>81</v>
      </c>
      <c r="T70" s="6" t="s">
        <v>82</v>
      </c>
      <c r="U70" s="6" t="s">
        <v>83</v>
      </c>
      <c r="AA70" s="6" t="s">
        <v>175</v>
      </c>
      <c r="AB70" s="6" t="s">
        <v>15</v>
      </c>
      <c r="AC70" s="6" t="s">
        <v>16</v>
      </c>
      <c r="AD70" s="6" t="s">
        <v>17</v>
      </c>
      <c r="AE70" s="6" t="s">
        <v>80</v>
      </c>
      <c r="AF70" s="6" t="s">
        <v>81</v>
      </c>
      <c r="AG70" s="6" t="s">
        <v>82</v>
      </c>
      <c r="AH70" s="6" t="s">
        <v>83</v>
      </c>
      <c r="AN70" s="6" t="s">
        <v>79</v>
      </c>
      <c r="AO70" s="6" t="s">
        <v>15</v>
      </c>
      <c r="AP70" s="6" t="s">
        <v>16</v>
      </c>
      <c r="AQ70" s="6" t="s">
        <v>17</v>
      </c>
      <c r="AR70" s="6" t="s">
        <v>186</v>
      </c>
      <c r="AS70" s="6" t="s">
        <v>187</v>
      </c>
      <c r="AT70" s="6" t="s">
        <v>188</v>
      </c>
      <c r="AU70" s="6" t="s">
        <v>80</v>
      </c>
      <c r="AV70" s="6" t="s">
        <v>81</v>
      </c>
      <c r="AW70" s="6" t="s">
        <v>82</v>
      </c>
      <c r="AX70" s="6" t="s">
        <v>83</v>
      </c>
    </row>
    <row r="71" spans="1:57" ht="15" thickBot="1" x14ac:dyDescent="0.35">
      <c r="A71" s="6" t="s">
        <v>19</v>
      </c>
      <c r="B71" s="7">
        <v>12.5</v>
      </c>
      <c r="C71" s="7">
        <v>70.599999999999994</v>
      </c>
      <c r="D71" s="7">
        <v>82.1</v>
      </c>
      <c r="E71" s="7">
        <v>165.1</v>
      </c>
      <c r="F71" s="7">
        <v>165</v>
      </c>
      <c r="G71" s="7">
        <v>-0.1</v>
      </c>
      <c r="H71" s="7">
        <v>-0.06</v>
      </c>
      <c r="N71" s="6" t="s">
        <v>19</v>
      </c>
      <c r="O71" s="7">
        <v>3</v>
      </c>
      <c r="P71" s="7">
        <v>72.599999999999994</v>
      </c>
      <c r="Q71" s="7">
        <v>89.6</v>
      </c>
      <c r="R71" s="7">
        <v>165.2</v>
      </c>
      <c r="S71" s="7">
        <v>165</v>
      </c>
      <c r="T71" s="7">
        <v>-0.2</v>
      </c>
      <c r="U71" s="7">
        <v>-0.12</v>
      </c>
      <c r="AA71" s="6" t="s">
        <v>19</v>
      </c>
      <c r="AB71" s="7">
        <v>0</v>
      </c>
      <c r="AC71" s="7">
        <v>165</v>
      </c>
      <c r="AD71" s="7">
        <v>0</v>
      </c>
      <c r="AE71" s="7">
        <v>165</v>
      </c>
      <c r="AF71" s="7">
        <v>165</v>
      </c>
      <c r="AG71" s="7">
        <v>0</v>
      </c>
      <c r="AH71" s="7">
        <v>0</v>
      </c>
      <c r="AN71" s="6" t="s">
        <v>19</v>
      </c>
      <c r="AO71" s="7">
        <v>1</v>
      </c>
      <c r="AP71" s="7">
        <v>55</v>
      </c>
      <c r="AQ71" s="7">
        <v>42</v>
      </c>
      <c r="AR71" s="7">
        <v>55</v>
      </c>
      <c r="AS71" s="7">
        <v>0</v>
      </c>
      <c r="AT71" s="7">
        <v>12</v>
      </c>
      <c r="AU71" s="7">
        <v>165</v>
      </c>
      <c r="AV71" s="7">
        <v>165</v>
      </c>
      <c r="AW71" s="7">
        <v>0</v>
      </c>
      <c r="AX71" s="7">
        <v>0</v>
      </c>
    </row>
    <row r="72" spans="1:57" ht="15" thickBot="1" x14ac:dyDescent="0.35">
      <c r="A72" s="6" t="s">
        <v>20</v>
      </c>
      <c r="B72" s="7">
        <v>44.5</v>
      </c>
      <c r="C72" s="7">
        <v>6.5</v>
      </c>
      <c r="D72" s="7">
        <v>100.1</v>
      </c>
      <c r="E72" s="7">
        <v>151.1</v>
      </c>
      <c r="F72" s="7">
        <v>151</v>
      </c>
      <c r="G72" s="7">
        <v>-0.1</v>
      </c>
      <c r="H72" s="7">
        <v>-7.0000000000000007E-2</v>
      </c>
      <c r="N72" s="6" t="s">
        <v>20</v>
      </c>
      <c r="O72" s="7">
        <v>40.5</v>
      </c>
      <c r="P72" s="7">
        <v>15.5</v>
      </c>
      <c r="Q72" s="7">
        <v>99.6</v>
      </c>
      <c r="R72" s="7">
        <v>155.69999999999999</v>
      </c>
      <c r="S72" s="7">
        <v>151</v>
      </c>
      <c r="T72" s="7">
        <v>-4.7</v>
      </c>
      <c r="U72" s="7">
        <v>-3.11</v>
      </c>
      <c r="AA72" s="6" t="s">
        <v>20</v>
      </c>
      <c r="AB72" s="7">
        <v>0</v>
      </c>
      <c r="AC72" s="7">
        <v>0</v>
      </c>
      <c r="AD72" s="7">
        <v>151</v>
      </c>
      <c r="AE72" s="7">
        <v>151</v>
      </c>
      <c r="AF72" s="7">
        <v>151</v>
      </c>
      <c r="AG72" s="7">
        <v>0</v>
      </c>
      <c r="AH72" s="7">
        <v>0</v>
      </c>
      <c r="AN72" s="6" t="s">
        <v>20</v>
      </c>
      <c r="AO72" s="7">
        <v>72</v>
      </c>
      <c r="AP72" s="7">
        <v>0</v>
      </c>
      <c r="AQ72" s="7">
        <v>42</v>
      </c>
      <c r="AR72" s="7">
        <v>0</v>
      </c>
      <c r="AS72" s="7">
        <v>34</v>
      </c>
      <c r="AT72" s="7">
        <v>3</v>
      </c>
      <c r="AU72" s="7">
        <v>151</v>
      </c>
      <c r="AV72" s="7">
        <v>151</v>
      </c>
      <c r="AW72" s="7">
        <v>0</v>
      </c>
      <c r="AX72" s="7">
        <v>0</v>
      </c>
    </row>
    <row r="73" spans="1:57" ht="15" thickBot="1" x14ac:dyDescent="0.35">
      <c r="A73" s="6" t="s">
        <v>21</v>
      </c>
      <c r="B73" s="7">
        <v>16</v>
      </c>
      <c r="C73" s="7">
        <v>104.1</v>
      </c>
      <c r="D73" s="7">
        <v>100.1</v>
      </c>
      <c r="E73" s="7">
        <v>220.2</v>
      </c>
      <c r="F73" s="7">
        <v>230</v>
      </c>
      <c r="G73" s="7">
        <v>9.8000000000000007</v>
      </c>
      <c r="H73" s="7">
        <v>4.26</v>
      </c>
      <c r="N73" s="6" t="s">
        <v>21</v>
      </c>
      <c r="O73" s="7">
        <v>8</v>
      </c>
      <c r="P73" s="7">
        <v>109.6</v>
      </c>
      <c r="Q73" s="7">
        <v>98.6</v>
      </c>
      <c r="R73" s="7">
        <v>216.2</v>
      </c>
      <c r="S73" s="7">
        <v>230</v>
      </c>
      <c r="T73" s="7">
        <v>13.8</v>
      </c>
      <c r="U73" s="7">
        <v>6</v>
      </c>
      <c r="AA73" s="6" t="s">
        <v>21</v>
      </c>
      <c r="AB73" s="7">
        <v>0</v>
      </c>
      <c r="AC73" s="7">
        <v>230</v>
      </c>
      <c r="AD73" s="7">
        <v>0</v>
      </c>
      <c r="AE73" s="7">
        <v>230</v>
      </c>
      <c r="AF73" s="7">
        <v>230</v>
      </c>
      <c r="AG73" s="7">
        <v>0</v>
      </c>
      <c r="AH73" s="7">
        <v>0</v>
      </c>
      <c r="AN73" s="6" t="s">
        <v>21</v>
      </c>
      <c r="AO73" s="7">
        <v>14</v>
      </c>
      <c r="AP73" s="7">
        <v>109</v>
      </c>
      <c r="AQ73" s="7">
        <v>42</v>
      </c>
      <c r="AR73" s="7">
        <v>55</v>
      </c>
      <c r="AS73" s="7">
        <v>0</v>
      </c>
      <c r="AT73" s="7">
        <v>10</v>
      </c>
      <c r="AU73" s="7">
        <v>230</v>
      </c>
      <c r="AV73" s="7">
        <v>230</v>
      </c>
      <c r="AW73" s="7">
        <v>0</v>
      </c>
      <c r="AX73" s="7">
        <v>0</v>
      </c>
    </row>
    <row r="74" spans="1:57" ht="15" thickBot="1" x14ac:dyDescent="0.35">
      <c r="A74" s="6" t="s">
        <v>22</v>
      </c>
      <c r="B74" s="7">
        <v>12</v>
      </c>
      <c r="C74" s="7">
        <v>63.1</v>
      </c>
      <c r="D74" s="7">
        <v>144.1</v>
      </c>
      <c r="E74" s="7">
        <v>219.2</v>
      </c>
      <c r="F74" s="7">
        <v>219</v>
      </c>
      <c r="G74" s="7">
        <v>-0.2</v>
      </c>
      <c r="H74" s="7">
        <v>-0.09</v>
      </c>
      <c r="N74" s="6" t="s">
        <v>22</v>
      </c>
      <c r="O74" s="7">
        <v>2</v>
      </c>
      <c r="P74" s="7">
        <v>61.1</v>
      </c>
      <c r="Q74" s="7">
        <v>156.19999999999999</v>
      </c>
      <c r="R74" s="7">
        <v>219.2</v>
      </c>
      <c r="S74" s="7">
        <v>219</v>
      </c>
      <c r="T74" s="7">
        <v>-0.2</v>
      </c>
      <c r="U74" s="7">
        <v>-0.09</v>
      </c>
      <c r="AA74" s="6" t="s">
        <v>22</v>
      </c>
      <c r="AB74" s="7">
        <v>0</v>
      </c>
      <c r="AC74" s="7">
        <v>0</v>
      </c>
      <c r="AD74" s="7">
        <v>219</v>
      </c>
      <c r="AE74" s="7">
        <v>219</v>
      </c>
      <c r="AF74" s="7">
        <v>219</v>
      </c>
      <c r="AG74" s="7">
        <v>0</v>
      </c>
      <c r="AH74" s="7">
        <v>0</v>
      </c>
      <c r="AN74" s="6" t="s">
        <v>22</v>
      </c>
      <c r="AO74" s="7">
        <v>0</v>
      </c>
      <c r="AP74" s="7">
        <v>23</v>
      </c>
      <c r="AQ74" s="7">
        <v>141</v>
      </c>
      <c r="AR74" s="7">
        <v>55</v>
      </c>
      <c r="AS74" s="7">
        <v>0</v>
      </c>
      <c r="AT74" s="7">
        <v>0</v>
      </c>
      <c r="AU74" s="7">
        <v>219</v>
      </c>
      <c r="AV74" s="7">
        <v>219</v>
      </c>
      <c r="AW74" s="7">
        <v>0</v>
      </c>
      <c r="AX74" s="7">
        <v>0</v>
      </c>
    </row>
    <row r="75" spans="1:57" ht="15" thickBot="1" x14ac:dyDescent="0.35">
      <c r="A75" s="6" t="s">
        <v>23</v>
      </c>
      <c r="B75" s="7">
        <v>44.5</v>
      </c>
      <c r="C75" s="7">
        <v>56.5</v>
      </c>
      <c r="D75" s="7">
        <v>82.1</v>
      </c>
      <c r="E75" s="7">
        <v>183.2</v>
      </c>
      <c r="F75" s="7">
        <v>183</v>
      </c>
      <c r="G75" s="7">
        <v>-0.2</v>
      </c>
      <c r="H75" s="7">
        <v>-0.11</v>
      </c>
      <c r="N75" s="6" t="s">
        <v>23</v>
      </c>
      <c r="O75" s="7">
        <v>41.5</v>
      </c>
      <c r="P75" s="7">
        <v>58.1</v>
      </c>
      <c r="Q75" s="7">
        <v>90.6</v>
      </c>
      <c r="R75" s="7">
        <v>190.2</v>
      </c>
      <c r="S75" s="7">
        <v>183</v>
      </c>
      <c r="T75" s="7">
        <v>-7.2</v>
      </c>
      <c r="U75" s="7">
        <v>-3.93</v>
      </c>
      <c r="AA75" s="6" t="s">
        <v>23</v>
      </c>
      <c r="AB75" s="7">
        <v>183</v>
      </c>
      <c r="AC75" s="7">
        <v>0</v>
      </c>
      <c r="AD75" s="7">
        <v>0</v>
      </c>
      <c r="AE75" s="7">
        <v>183</v>
      </c>
      <c r="AF75" s="7">
        <v>183</v>
      </c>
      <c r="AG75" s="7">
        <v>0</v>
      </c>
      <c r="AH75" s="7">
        <v>0</v>
      </c>
      <c r="AN75" s="6" t="s">
        <v>23</v>
      </c>
      <c r="AO75" s="7">
        <v>72</v>
      </c>
      <c r="AP75" s="7">
        <v>23</v>
      </c>
      <c r="AQ75" s="7">
        <v>42</v>
      </c>
      <c r="AR75" s="7">
        <v>0</v>
      </c>
      <c r="AS75" s="7">
        <v>34</v>
      </c>
      <c r="AT75" s="7">
        <v>12</v>
      </c>
      <c r="AU75" s="7">
        <v>183</v>
      </c>
      <c r="AV75" s="7">
        <v>183</v>
      </c>
      <c r="AW75" s="7">
        <v>0</v>
      </c>
      <c r="AX75" s="7">
        <v>0</v>
      </c>
    </row>
    <row r="76" spans="1:57" ht="15" thickBot="1" x14ac:dyDescent="0.35">
      <c r="A76" s="6" t="s">
        <v>24</v>
      </c>
      <c r="B76" s="7">
        <v>44.5</v>
      </c>
      <c r="C76" s="7">
        <v>56.5</v>
      </c>
      <c r="D76" s="7">
        <v>67.099999999999994</v>
      </c>
      <c r="E76" s="7">
        <v>168.1</v>
      </c>
      <c r="F76" s="7">
        <v>168</v>
      </c>
      <c r="G76" s="7">
        <v>-0.1</v>
      </c>
      <c r="H76" s="7">
        <v>-0.06</v>
      </c>
      <c r="N76" s="6" t="s">
        <v>24</v>
      </c>
      <c r="O76" s="7">
        <v>37.5</v>
      </c>
      <c r="P76" s="7">
        <v>58.1</v>
      </c>
      <c r="Q76" s="7">
        <v>65.099999999999994</v>
      </c>
      <c r="R76" s="7">
        <v>160.69999999999999</v>
      </c>
      <c r="S76" s="7">
        <v>168</v>
      </c>
      <c r="T76" s="7">
        <v>7.3</v>
      </c>
      <c r="U76" s="7">
        <v>4.3499999999999996</v>
      </c>
      <c r="AA76" s="6" t="s">
        <v>24</v>
      </c>
      <c r="AB76" s="7">
        <v>168</v>
      </c>
      <c r="AC76" s="7">
        <v>0</v>
      </c>
      <c r="AD76" s="7">
        <v>0</v>
      </c>
      <c r="AE76" s="7">
        <v>168</v>
      </c>
      <c r="AF76" s="7">
        <v>168</v>
      </c>
      <c r="AG76" s="7">
        <v>0</v>
      </c>
      <c r="AH76" s="7">
        <v>0</v>
      </c>
      <c r="AN76" s="6" t="s">
        <v>24</v>
      </c>
      <c r="AO76" s="7">
        <v>57</v>
      </c>
      <c r="AP76" s="7">
        <v>23</v>
      </c>
      <c r="AQ76" s="7">
        <v>7</v>
      </c>
      <c r="AR76" s="7">
        <v>35</v>
      </c>
      <c r="AS76" s="7">
        <v>34</v>
      </c>
      <c r="AT76" s="7">
        <v>12</v>
      </c>
      <c r="AU76" s="7">
        <v>168</v>
      </c>
      <c r="AV76" s="7">
        <v>168</v>
      </c>
      <c r="AW76" s="7">
        <v>0</v>
      </c>
      <c r="AX76" s="7">
        <v>0</v>
      </c>
    </row>
    <row r="77" spans="1:57" ht="15" thickBot="1" x14ac:dyDescent="0.35">
      <c r="A77" s="6" t="s">
        <v>25</v>
      </c>
      <c r="B77" s="7">
        <v>12</v>
      </c>
      <c r="C77" s="7">
        <v>70.599999999999994</v>
      </c>
      <c r="D77" s="7">
        <v>82.1</v>
      </c>
      <c r="E77" s="7">
        <v>164.6</v>
      </c>
      <c r="F77" s="7">
        <v>164</v>
      </c>
      <c r="G77" s="7">
        <v>-0.6</v>
      </c>
      <c r="H77" s="7">
        <v>-0.37</v>
      </c>
      <c r="N77" s="6" t="s">
        <v>25</v>
      </c>
      <c r="O77" s="7">
        <v>1</v>
      </c>
      <c r="P77" s="7">
        <v>74.599999999999994</v>
      </c>
      <c r="Q77" s="7">
        <v>88.6</v>
      </c>
      <c r="R77" s="7">
        <v>164.2</v>
      </c>
      <c r="S77" s="7">
        <v>164</v>
      </c>
      <c r="T77" s="7">
        <v>-0.2</v>
      </c>
      <c r="U77" s="7">
        <v>-0.12</v>
      </c>
      <c r="AA77" s="6" t="s">
        <v>25</v>
      </c>
      <c r="AB77" s="7">
        <v>0</v>
      </c>
      <c r="AC77" s="7">
        <v>164</v>
      </c>
      <c r="AD77" s="7">
        <v>0</v>
      </c>
      <c r="AE77" s="7">
        <v>164</v>
      </c>
      <c r="AF77" s="7">
        <v>164</v>
      </c>
      <c r="AG77" s="7">
        <v>0</v>
      </c>
      <c r="AH77" s="7">
        <v>0</v>
      </c>
      <c r="AN77" s="6" t="s">
        <v>25</v>
      </c>
      <c r="AO77" s="7">
        <v>0</v>
      </c>
      <c r="AP77" s="7">
        <v>55</v>
      </c>
      <c r="AQ77" s="7">
        <v>42</v>
      </c>
      <c r="AR77" s="7">
        <v>55</v>
      </c>
      <c r="AS77" s="7">
        <v>0</v>
      </c>
      <c r="AT77" s="7">
        <v>12</v>
      </c>
      <c r="AU77" s="7">
        <v>164</v>
      </c>
      <c r="AV77" s="7">
        <v>164</v>
      </c>
      <c r="AW77" s="7">
        <v>0</v>
      </c>
      <c r="AX77" s="7">
        <v>0</v>
      </c>
    </row>
    <row r="78" spans="1:57" ht="15" thickBot="1" x14ac:dyDescent="0.35">
      <c r="A78" s="6" t="s">
        <v>26</v>
      </c>
      <c r="B78" s="7">
        <v>48</v>
      </c>
      <c r="C78" s="7">
        <v>0</v>
      </c>
      <c r="D78" s="7">
        <v>100.1</v>
      </c>
      <c r="E78" s="7">
        <v>148.1</v>
      </c>
      <c r="F78" s="7">
        <v>148</v>
      </c>
      <c r="G78" s="7">
        <v>-0.1</v>
      </c>
      <c r="H78" s="7">
        <v>-7.0000000000000007E-2</v>
      </c>
      <c r="N78" s="6" t="s">
        <v>26</v>
      </c>
      <c r="O78" s="7">
        <v>42.5</v>
      </c>
      <c r="P78" s="7">
        <v>5</v>
      </c>
      <c r="Q78" s="7">
        <v>100.6</v>
      </c>
      <c r="R78" s="7">
        <v>148.1</v>
      </c>
      <c r="S78" s="7">
        <v>148</v>
      </c>
      <c r="T78" s="7">
        <v>-0.1</v>
      </c>
      <c r="U78" s="7">
        <v>-7.0000000000000007E-2</v>
      </c>
      <c r="AA78" s="6" t="s">
        <v>26</v>
      </c>
      <c r="AB78" s="7">
        <v>148</v>
      </c>
      <c r="AC78" s="7">
        <v>0</v>
      </c>
      <c r="AD78" s="7">
        <v>0</v>
      </c>
      <c r="AE78" s="7">
        <v>148</v>
      </c>
      <c r="AF78" s="7">
        <v>148</v>
      </c>
      <c r="AG78" s="7">
        <v>0</v>
      </c>
      <c r="AH78" s="7">
        <v>0</v>
      </c>
      <c r="AN78" s="6" t="s">
        <v>26</v>
      </c>
      <c r="AO78" s="7">
        <v>72</v>
      </c>
      <c r="AP78" s="7">
        <v>0</v>
      </c>
      <c r="AQ78" s="7">
        <v>42</v>
      </c>
      <c r="AR78" s="7">
        <v>0</v>
      </c>
      <c r="AS78" s="7">
        <v>34</v>
      </c>
      <c r="AT78" s="7">
        <v>0</v>
      </c>
      <c r="AU78" s="7">
        <v>148</v>
      </c>
      <c r="AV78" s="7">
        <v>148</v>
      </c>
      <c r="AW78" s="7">
        <v>0</v>
      </c>
      <c r="AX78" s="7">
        <v>0</v>
      </c>
    </row>
    <row r="79" spans="1:57" ht="15" thickBot="1" x14ac:dyDescent="0.35">
      <c r="A79" s="6" t="s">
        <v>27</v>
      </c>
      <c r="B79" s="7">
        <v>44.5</v>
      </c>
      <c r="C79" s="7">
        <v>6.5</v>
      </c>
      <c r="D79" s="7">
        <v>67.099999999999994</v>
      </c>
      <c r="E79" s="7">
        <v>118.1</v>
      </c>
      <c r="F79" s="7">
        <v>118</v>
      </c>
      <c r="G79" s="7">
        <v>-0.1</v>
      </c>
      <c r="H79" s="7">
        <v>-0.08</v>
      </c>
      <c r="N79" s="6" t="s">
        <v>27</v>
      </c>
      <c r="O79" s="7">
        <v>40.5</v>
      </c>
      <c r="P79" s="7">
        <v>14.5</v>
      </c>
      <c r="Q79" s="7">
        <v>63.1</v>
      </c>
      <c r="R79" s="7">
        <v>118.1</v>
      </c>
      <c r="S79" s="7">
        <v>118</v>
      </c>
      <c r="T79" s="7">
        <v>-0.1</v>
      </c>
      <c r="U79" s="7">
        <v>-0.08</v>
      </c>
      <c r="AA79" s="6" t="s">
        <v>27</v>
      </c>
      <c r="AB79" s="7">
        <v>0</v>
      </c>
      <c r="AC79" s="7">
        <v>0</v>
      </c>
      <c r="AD79" s="7">
        <v>118</v>
      </c>
      <c r="AE79" s="7">
        <v>118</v>
      </c>
      <c r="AF79" s="7">
        <v>118</v>
      </c>
      <c r="AG79" s="7">
        <v>0</v>
      </c>
      <c r="AH79" s="7">
        <v>0</v>
      </c>
      <c r="AN79" s="6" t="s">
        <v>27</v>
      </c>
      <c r="AO79" s="7">
        <v>72</v>
      </c>
      <c r="AP79" s="7">
        <v>0</v>
      </c>
      <c r="AQ79" s="7">
        <v>0</v>
      </c>
      <c r="AR79" s="7">
        <v>0</v>
      </c>
      <c r="AS79" s="7">
        <v>34</v>
      </c>
      <c r="AT79" s="7">
        <v>12</v>
      </c>
      <c r="AU79" s="7">
        <v>118</v>
      </c>
      <c r="AV79" s="7">
        <v>118</v>
      </c>
      <c r="AW79" s="7">
        <v>0</v>
      </c>
      <c r="AX79" s="7">
        <v>0</v>
      </c>
    </row>
    <row r="80" spans="1:57" ht="15" thickBot="1" x14ac:dyDescent="0.35">
      <c r="A80" s="6" t="s">
        <v>28</v>
      </c>
      <c r="B80" s="7">
        <v>16</v>
      </c>
      <c r="C80" s="7">
        <v>56.5</v>
      </c>
      <c r="D80" s="7">
        <v>82.1</v>
      </c>
      <c r="E80" s="7">
        <v>154.6</v>
      </c>
      <c r="F80" s="7">
        <v>157</v>
      </c>
      <c r="G80" s="7">
        <v>2.4</v>
      </c>
      <c r="H80" s="7">
        <v>1.53</v>
      </c>
      <c r="N80" s="6" t="s">
        <v>28</v>
      </c>
      <c r="O80" s="7">
        <v>7</v>
      </c>
      <c r="P80" s="7">
        <v>56.1</v>
      </c>
      <c r="Q80" s="7">
        <v>86.6</v>
      </c>
      <c r="R80" s="7">
        <v>149.6</v>
      </c>
      <c r="S80" s="7">
        <v>157</v>
      </c>
      <c r="T80" s="7">
        <v>7.4</v>
      </c>
      <c r="U80" s="7">
        <v>4.71</v>
      </c>
      <c r="AA80" s="6" t="s">
        <v>28</v>
      </c>
      <c r="AB80" s="7">
        <v>0</v>
      </c>
      <c r="AC80" s="7">
        <v>0</v>
      </c>
      <c r="AD80" s="7">
        <v>157</v>
      </c>
      <c r="AE80" s="7">
        <v>157</v>
      </c>
      <c r="AF80" s="7">
        <v>157</v>
      </c>
      <c r="AG80" s="7">
        <v>0</v>
      </c>
      <c r="AH80" s="7">
        <v>0</v>
      </c>
      <c r="AN80" s="6" t="s">
        <v>28</v>
      </c>
      <c r="AO80" s="7">
        <v>14</v>
      </c>
      <c r="AP80" s="7">
        <v>0</v>
      </c>
      <c r="AQ80" s="7">
        <v>42</v>
      </c>
      <c r="AR80" s="7">
        <v>55</v>
      </c>
      <c r="AS80" s="7">
        <v>34</v>
      </c>
      <c r="AT80" s="7">
        <v>12</v>
      </c>
      <c r="AU80" s="7">
        <v>157</v>
      </c>
      <c r="AV80" s="7">
        <v>157</v>
      </c>
      <c r="AW80" s="7">
        <v>0</v>
      </c>
      <c r="AX80" s="7">
        <v>0</v>
      </c>
    </row>
    <row r="81" spans="1:50" ht="15" thickBot="1" x14ac:dyDescent="0.35">
      <c r="A81" s="6" t="s">
        <v>29</v>
      </c>
      <c r="B81" s="7">
        <v>18.5</v>
      </c>
      <c r="C81" s="7">
        <v>6.5</v>
      </c>
      <c r="D81" s="7">
        <v>100.1</v>
      </c>
      <c r="E81" s="7">
        <v>125.1</v>
      </c>
      <c r="F81" s="7">
        <v>125</v>
      </c>
      <c r="G81" s="7">
        <v>-0.1</v>
      </c>
      <c r="H81" s="7">
        <v>-0.08</v>
      </c>
      <c r="N81" s="6" t="s">
        <v>29</v>
      </c>
      <c r="O81" s="7">
        <v>12</v>
      </c>
      <c r="P81" s="7">
        <v>16.5</v>
      </c>
      <c r="Q81" s="7">
        <v>101.6</v>
      </c>
      <c r="R81" s="7">
        <v>130.1</v>
      </c>
      <c r="S81" s="7">
        <v>125</v>
      </c>
      <c r="T81" s="7">
        <v>-5.0999999999999996</v>
      </c>
      <c r="U81" s="7">
        <v>-4.08</v>
      </c>
      <c r="AA81" s="6" t="s">
        <v>29</v>
      </c>
      <c r="AB81" s="7">
        <v>0</v>
      </c>
      <c r="AC81" s="7">
        <v>0</v>
      </c>
      <c r="AD81" s="7">
        <v>125</v>
      </c>
      <c r="AE81" s="7">
        <v>125</v>
      </c>
      <c r="AF81" s="7">
        <v>125</v>
      </c>
      <c r="AG81" s="7">
        <v>0</v>
      </c>
      <c r="AH81" s="7">
        <v>0</v>
      </c>
      <c r="AN81" s="6" t="s">
        <v>29</v>
      </c>
      <c r="AO81" s="7">
        <v>14</v>
      </c>
      <c r="AP81" s="7">
        <v>0</v>
      </c>
      <c r="AQ81" s="7">
        <v>42</v>
      </c>
      <c r="AR81" s="7">
        <v>35</v>
      </c>
      <c r="AS81" s="7">
        <v>34</v>
      </c>
      <c r="AT81" s="7">
        <v>0</v>
      </c>
      <c r="AU81" s="7">
        <v>125</v>
      </c>
      <c r="AV81" s="7">
        <v>125</v>
      </c>
      <c r="AW81" s="7">
        <v>0</v>
      </c>
      <c r="AX81" s="7">
        <v>0</v>
      </c>
    </row>
    <row r="82" spans="1:50" ht="15" thickBot="1" x14ac:dyDescent="0.35">
      <c r="A82" s="6" t="s">
        <v>30</v>
      </c>
      <c r="B82" s="7">
        <v>44.5</v>
      </c>
      <c r="C82" s="7">
        <v>6.5</v>
      </c>
      <c r="D82" s="7">
        <v>138.1</v>
      </c>
      <c r="E82" s="7">
        <v>189.2</v>
      </c>
      <c r="F82" s="7">
        <v>189</v>
      </c>
      <c r="G82" s="7">
        <v>-0.2</v>
      </c>
      <c r="H82" s="7">
        <v>-0.11</v>
      </c>
      <c r="N82" s="6" t="s">
        <v>30</v>
      </c>
      <c r="O82" s="7">
        <v>35.5</v>
      </c>
      <c r="P82" s="7">
        <v>14.5</v>
      </c>
      <c r="Q82" s="7">
        <v>139.1</v>
      </c>
      <c r="R82" s="7">
        <v>189.2</v>
      </c>
      <c r="S82" s="7">
        <v>189</v>
      </c>
      <c r="T82" s="7">
        <v>-0.2</v>
      </c>
      <c r="U82" s="7">
        <v>-0.11</v>
      </c>
      <c r="AA82" s="6" t="s">
        <v>30</v>
      </c>
      <c r="AB82" s="7">
        <v>0</v>
      </c>
      <c r="AC82" s="7">
        <v>0</v>
      </c>
      <c r="AD82" s="7">
        <v>189</v>
      </c>
      <c r="AE82" s="7">
        <v>189</v>
      </c>
      <c r="AF82" s="7">
        <v>189</v>
      </c>
      <c r="AG82" s="7">
        <v>0</v>
      </c>
      <c r="AH82" s="7">
        <v>0</v>
      </c>
      <c r="AN82" s="6" t="s">
        <v>30</v>
      </c>
      <c r="AO82" s="7">
        <v>14</v>
      </c>
      <c r="AP82" s="7">
        <v>0</v>
      </c>
      <c r="AQ82" s="7">
        <v>106</v>
      </c>
      <c r="AR82" s="7">
        <v>35</v>
      </c>
      <c r="AS82" s="7">
        <v>34</v>
      </c>
      <c r="AT82" s="7">
        <v>0</v>
      </c>
      <c r="AU82" s="7">
        <v>189</v>
      </c>
      <c r="AV82" s="7">
        <v>189</v>
      </c>
      <c r="AW82" s="7">
        <v>0</v>
      </c>
      <c r="AX82" s="7">
        <v>0</v>
      </c>
    </row>
    <row r="83" spans="1:50" ht="15" thickBot="1" x14ac:dyDescent="0.35">
      <c r="A83" s="6" t="s">
        <v>31</v>
      </c>
      <c r="B83" s="7">
        <v>18.5</v>
      </c>
      <c r="C83" s="7">
        <v>29</v>
      </c>
      <c r="D83" s="7">
        <v>74.599999999999994</v>
      </c>
      <c r="E83" s="7">
        <v>122.1</v>
      </c>
      <c r="F83" s="7">
        <v>122</v>
      </c>
      <c r="G83" s="7">
        <v>-0.1</v>
      </c>
      <c r="H83" s="7">
        <v>-0.08</v>
      </c>
      <c r="N83" s="6" t="s">
        <v>31</v>
      </c>
      <c r="O83" s="7">
        <v>16</v>
      </c>
      <c r="P83" s="7">
        <v>29.5</v>
      </c>
      <c r="Q83" s="7">
        <v>76.599999999999994</v>
      </c>
      <c r="R83" s="7">
        <v>122.1</v>
      </c>
      <c r="S83" s="7">
        <v>122</v>
      </c>
      <c r="T83" s="7">
        <v>-0.1</v>
      </c>
      <c r="U83" s="7">
        <v>-0.08</v>
      </c>
      <c r="AA83" s="6" t="s">
        <v>31</v>
      </c>
      <c r="AB83" s="7">
        <v>122</v>
      </c>
      <c r="AC83" s="7">
        <v>0</v>
      </c>
      <c r="AD83" s="7">
        <v>0</v>
      </c>
      <c r="AE83" s="7">
        <v>122</v>
      </c>
      <c r="AF83" s="7">
        <v>122</v>
      </c>
      <c r="AG83" s="7">
        <v>0</v>
      </c>
      <c r="AH83" s="7">
        <v>0</v>
      </c>
      <c r="AN83" s="6" t="s">
        <v>31</v>
      </c>
      <c r="AO83" s="7">
        <v>14</v>
      </c>
      <c r="AP83" s="7">
        <v>0</v>
      </c>
      <c r="AQ83" s="7">
        <v>27</v>
      </c>
      <c r="AR83" s="7">
        <v>35</v>
      </c>
      <c r="AS83" s="7">
        <v>34</v>
      </c>
      <c r="AT83" s="7">
        <v>12</v>
      </c>
      <c r="AU83" s="7">
        <v>122</v>
      </c>
      <c r="AV83" s="7">
        <v>122</v>
      </c>
      <c r="AW83" s="7">
        <v>0</v>
      </c>
      <c r="AX83" s="7">
        <v>0</v>
      </c>
    </row>
    <row r="84" spans="1:50" ht="15" thickBot="1" x14ac:dyDescent="0.35">
      <c r="A84" s="6" t="s">
        <v>32</v>
      </c>
      <c r="B84" s="7">
        <v>16</v>
      </c>
      <c r="C84" s="7">
        <v>104.1</v>
      </c>
      <c r="D84" s="7">
        <v>67.099999999999994</v>
      </c>
      <c r="E84" s="7">
        <v>187.2</v>
      </c>
      <c r="F84" s="7">
        <v>177</v>
      </c>
      <c r="G84" s="7">
        <v>-10.199999999999999</v>
      </c>
      <c r="H84" s="7">
        <v>-5.76</v>
      </c>
      <c r="N84" s="6" t="s">
        <v>32</v>
      </c>
      <c r="O84" s="7">
        <v>10</v>
      </c>
      <c r="P84" s="7">
        <v>111.6</v>
      </c>
      <c r="Q84" s="7">
        <v>65.099999999999994</v>
      </c>
      <c r="R84" s="7">
        <v>186.7</v>
      </c>
      <c r="S84" s="7">
        <v>177</v>
      </c>
      <c r="T84" s="7">
        <v>-9.6999999999999993</v>
      </c>
      <c r="U84" s="7">
        <v>-5.48</v>
      </c>
      <c r="AA84" s="6" t="s">
        <v>32</v>
      </c>
      <c r="AB84" s="7">
        <v>0</v>
      </c>
      <c r="AC84" s="7">
        <v>177</v>
      </c>
      <c r="AD84" s="7">
        <v>0</v>
      </c>
      <c r="AE84" s="7">
        <v>177</v>
      </c>
      <c r="AF84" s="7">
        <v>177</v>
      </c>
      <c r="AG84" s="7">
        <v>0</v>
      </c>
      <c r="AH84" s="7">
        <v>0</v>
      </c>
      <c r="AN84" s="6" t="s">
        <v>32</v>
      </c>
      <c r="AO84" s="7">
        <v>14</v>
      </c>
      <c r="AP84" s="7">
        <v>109</v>
      </c>
      <c r="AQ84" s="7">
        <v>7</v>
      </c>
      <c r="AR84" s="7">
        <v>35</v>
      </c>
      <c r="AS84" s="7">
        <v>0</v>
      </c>
      <c r="AT84" s="7">
        <v>12</v>
      </c>
      <c r="AU84" s="7">
        <v>177</v>
      </c>
      <c r="AV84" s="7">
        <v>177</v>
      </c>
      <c r="AW84" s="7">
        <v>0</v>
      </c>
      <c r="AX84" s="7">
        <v>0</v>
      </c>
    </row>
    <row r="85" spans="1:50" ht="15" thickBot="1" x14ac:dyDescent="0.35">
      <c r="A85" s="6" t="s">
        <v>33</v>
      </c>
      <c r="B85" s="7">
        <v>12</v>
      </c>
      <c r="C85" s="7">
        <v>63.1</v>
      </c>
      <c r="D85" s="7">
        <v>0</v>
      </c>
      <c r="E85" s="7">
        <v>75.099999999999994</v>
      </c>
      <c r="F85" s="7">
        <v>90</v>
      </c>
      <c r="G85" s="7">
        <v>14.9</v>
      </c>
      <c r="H85" s="7">
        <v>16.559999999999999</v>
      </c>
      <c r="N85" s="6" t="s">
        <v>33</v>
      </c>
      <c r="O85" s="7">
        <v>0</v>
      </c>
      <c r="P85" s="7">
        <v>60.1</v>
      </c>
      <c r="Q85" s="7">
        <v>11.5</v>
      </c>
      <c r="R85" s="7">
        <v>71.599999999999994</v>
      </c>
      <c r="S85" s="7">
        <v>90</v>
      </c>
      <c r="T85" s="7">
        <v>18.399999999999999</v>
      </c>
      <c r="U85" s="7">
        <v>20.440000000000001</v>
      </c>
      <c r="AA85" s="6" t="s">
        <v>33</v>
      </c>
      <c r="AB85" s="7">
        <v>90</v>
      </c>
      <c r="AC85" s="7">
        <v>0</v>
      </c>
      <c r="AD85" s="7">
        <v>0</v>
      </c>
      <c r="AE85" s="7">
        <v>90</v>
      </c>
      <c r="AF85" s="7">
        <v>90</v>
      </c>
      <c r="AG85" s="7">
        <v>0</v>
      </c>
      <c r="AH85" s="7">
        <v>0</v>
      </c>
      <c r="AN85" s="6" t="s">
        <v>33</v>
      </c>
      <c r="AO85" s="7">
        <v>0</v>
      </c>
      <c r="AP85" s="7">
        <v>23</v>
      </c>
      <c r="AQ85" s="7">
        <v>0</v>
      </c>
      <c r="AR85" s="7">
        <v>55</v>
      </c>
      <c r="AS85" s="7">
        <v>0</v>
      </c>
      <c r="AT85" s="7">
        <v>12</v>
      </c>
      <c r="AU85" s="7">
        <v>90</v>
      </c>
      <c r="AV85" s="7">
        <v>90</v>
      </c>
      <c r="AW85" s="7">
        <v>0</v>
      </c>
      <c r="AX85" s="7">
        <v>0</v>
      </c>
    </row>
    <row r="86" spans="1:50" ht="15" thickBot="1" x14ac:dyDescent="0.35">
      <c r="A86" s="6" t="s">
        <v>34</v>
      </c>
      <c r="B86" s="7">
        <v>16</v>
      </c>
      <c r="C86" s="7">
        <v>63.1</v>
      </c>
      <c r="D86" s="7">
        <v>25</v>
      </c>
      <c r="E86" s="7">
        <v>104.1</v>
      </c>
      <c r="F86" s="7">
        <v>104</v>
      </c>
      <c r="G86" s="7">
        <v>-0.1</v>
      </c>
      <c r="H86" s="7">
        <v>-0.1</v>
      </c>
      <c r="N86" s="6" t="s">
        <v>34</v>
      </c>
      <c r="O86" s="7">
        <v>9</v>
      </c>
      <c r="P86" s="7">
        <v>60.1</v>
      </c>
      <c r="Q86" s="7">
        <v>35</v>
      </c>
      <c r="R86" s="7">
        <v>104.1</v>
      </c>
      <c r="S86" s="7">
        <v>104</v>
      </c>
      <c r="T86" s="7">
        <v>-0.1</v>
      </c>
      <c r="U86" s="7">
        <v>-0.1</v>
      </c>
      <c r="AA86" s="6" t="s">
        <v>34</v>
      </c>
      <c r="AB86" s="7">
        <v>104</v>
      </c>
      <c r="AC86" s="7">
        <v>0</v>
      </c>
      <c r="AD86" s="7">
        <v>0</v>
      </c>
      <c r="AE86" s="7">
        <v>104</v>
      </c>
      <c r="AF86" s="7">
        <v>104</v>
      </c>
      <c r="AG86" s="7">
        <v>0</v>
      </c>
      <c r="AH86" s="7">
        <v>0</v>
      </c>
      <c r="AN86" s="6" t="s">
        <v>34</v>
      </c>
      <c r="AO86" s="7">
        <v>14</v>
      </c>
      <c r="AP86" s="7">
        <v>23</v>
      </c>
      <c r="AQ86" s="7">
        <v>0</v>
      </c>
      <c r="AR86" s="7">
        <v>55</v>
      </c>
      <c r="AS86" s="7">
        <v>0</v>
      </c>
      <c r="AT86" s="7">
        <v>12</v>
      </c>
      <c r="AU86" s="7">
        <v>104</v>
      </c>
      <c r="AV86" s="7">
        <v>104</v>
      </c>
      <c r="AW86" s="7">
        <v>0</v>
      </c>
      <c r="AX86" s="7">
        <v>0</v>
      </c>
    </row>
    <row r="87" spans="1:50" ht="15" thickBot="1" x14ac:dyDescent="0.35">
      <c r="A87" s="6" t="s">
        <v>35</v>
      </c>
      <c r="B87" s="7">
        <v>44.5</v>
      </c>
      <c r="C87" s="7">
        <v>63.1</v>
      </c>
      <c r="D87" s="7">
        <v>0</v>
      </c>
      <c r="E87" s="7">
        <v>107.6</v>
      </c>
      <c r="F87" s="7">
        <v>92</v>
      </c>
      <c r="G87" s="7">
        <v>-15.6</v>
      </c>
      <c r="H87" s="7">
        <v>-16.96</v>
      </c>
      <c r="N87" s="6" t="s">
        <v>35</v>
      </c>
      <c r="O87" s="7">
        <v>38.5</v>
      </c>
      <c r="P87" s="7">
        <v>62.1</v>
      </c>
      <c r="Q87" s="7">
        <v>12.5</v>
      </c>
      <c r="R87" s="7">
        <v>113.1</v>
      </c>
      <c r="S87" s="7">
        <v>92</v>
      </c>
      <c r="T87" s="7">
        <v>-21.1</v>
      </c>
      <c r="U87" s="7">
        <v>-22.93</v>
      </c>
      <c r="AA87" s="6" t="s">
        <v>35</v>
      </c>
      <c r="AB87" s="7">
        <v>92</v>
      </c>
      <c r="AC87" s="7">
        <v>0</v>
      </c>
      <c r="AD87" s="7">
        <v>0</v>
      </c>
      <c r="AE87" s="7">
        <v>92</v>
      </c>
      <c r="AF87" s="7">
        <v>92</v>
      </c>
      <c r="AG87" s="7">
        <v>0</v>
      </c>
      <c r="AH87" s="7">
        <v>0</v>
      </c>
      <c r="AN87" s="6" t="s">
        <v>35</v>
      </c>
      <c r="AO87" s="7">
        <v>57</v>
      </c>
      <c r="AP87" s="7">
        <v>23</v>
      </c>
      <c r="AQ87" s="7">
        <v>0</v>
      </c>
      <c r="AR87" s="7">
        <v>0</v>
      </c>
      <c r="AS87" s="7">
        <v>0</v>
      </c>
      <c r="AT87" s="7">
        <v>12</v>
      </c>
      <c r="AU87" s="7">
        <v>92</v>
      </c>
      <c r="AV87" s="7">
        <v>92</v>
      </c>
      <c r="AW87" s="7">
        <v>0</v>
      </c>
      <c r="AX87" s="7">
        <v>0</v>
      </c>
    </row>
    <row r="88" spans="1:50" ht="15" thickBot="1" x14ac:dyDescent="0.35">
      <c r="A88" s="6" t="s">
        <v>36</v>
      </c>
      <c r="B88" s="7">
        <v>44.5</v>
      </c>
      <c r="C88" s="7">
        <v>70.599999999999994</v>
      </c>
      <c r="D88" s="7">
        <v>82.1</v>
      </c>
      <c r="E88" s="7">
        <v>197.2</v>
      </c>
      <c r="F88" s="7">
        <v>198</v>
      </c>
      <c r="G88" s="7">
        <v>0.8</v>
      </c>
      <c r="H88" s="7">
        <v>0.4</v>
      </c>
      <c r="N88" s="6" t="s">
        <v>36</v>
      </c>
      <c r="O88" s="7">
        <v>36.5</v>
      </c>
      <c r="P88" s="7">
        <v>71.599999999999994</v>
      </c>
      <c r="Q88" s="7">
        <v>87.6</v>
      </c>
      <c r="R88" s="7">
        <v>195.7</v>
      </c>
      <c r="S88" s="7">
        <v>198</v>
      </c>
      <c r="T88" s="7">
        <v>2.2999999999999998</v>
      </c>
      <c r="U88" s="7">
        <v>1.1599999999999999</v>
      </c>
      <c r="AA88" s="6" t="s">
        <v>36</v>
      </c>
      <c r="AB88" s="7">
        <v>0</v>
      </c>
      <c r="AC88" s="7">
        <v>198</v>
      </c>
      <c r="AD88" s="7">
        <v>0</v>
      </c>
      <c r="AE88" s="7">
        <v>198</v>
      </c>
      <c r="AF88" s="7">
        <v>198</v>
      </c>
      <c r="AG88" s="7">
        <v>0</v>
      </c>
      <c r="AH88" s="7">
        <v>0</v>
      </c>
      <c r="AN88" s="6" t="s">
        <v>36</v>
      </c>
      <c r="AO88" s="7">
        <v>54</v>
      </c>
      <c r="AP88" s="7">
        <v>55</v>
      </c>
      <c r="AQ88" s="7">
        <v>42</v>
      </c>
      <c r="AR88" s="7">
        <v>35</v>
      </c>
      <c r="AS88" s="7">
        <v>0</v>
      </c>
      <c r="AT88" s="7">
        <v>12</v>
      </c>
      <c r="AU88" s="7">
        <v>198</v>
      </c>
      <c r="AV88" s="7">
        <v>198</v>
      </c>
      <c r="AW88" s="7">
        <v>0</v>
      </c>
      <c r="AX88" s="7">
        <v>0</v>
      </c>
    </row>
    <row r="89" spans="1:50" ht="15" thickBot="1" x14ac:dyDescent="0.35">
      <c r="A89" s="6" t="s">
        <v>37</v>
      </c>
      <c r="B89" s="7">
        <v>18.5</v>
      </c>
      <c r="C89" s="7">
        <v>104.1</v>
      </c>
      <c r="D89" s="7">
        <v>74.599999999999994</v>
      </c>
      <c r="E89" s="7">
        <v>197.2</v>
      </c>
      <c r="F89" s="7">
        <v>197</v>
      </c>
      <c r="G89" s="7">
        <v>-0.2</v>
      </c>
      <c r="H89" s="7">
        <v>-0.1</v>
      </c>
      <c r="N89" s="6" t="s">
        <v>37</v>
      </c>
      <c r="O89" s="7">
        <v>11</v>
      </c>
      <c r="P89" s="7">
        <v>110.6</v>
      </c>
      <c r="Q89" s="7">
        <v>75.599999999999994</v>
      </c>
      <c r="R89" s="7">
        <v>197.2</v>
      </c>
      <c r="S89" s="7">
        <v>197</v>
      </c>
      <c r="T89" s="7">
        <v>-0.2</v>
      </c>
      <c r="U89" s="7">
        <v>-0.1</v>
      </c>
      <c r="AA89" s="6" t="s">
        <v>37</v>
      </c>
      <c r="AB89" s="7">
        <v>0</v>
      </c>
      <c r="AC89" s="7">
        <v>197</v>
      </c>
      <c r="AD89" s="7">
        <v>0</v>
      </c>
      <c r="AE89" s="7">
        <v>197</v>
      </c>
      <c r="AF89" s="7">
        <v>197</v>
      </c>
      <c r="AG89" s="7">
        <v>0</v>
      </c>
      <c r="AH89" s="7">
        <v>0</v>
      </c>
      <c r="AN89" s="6" t="s">
        <v>37</v>
      </c>
      <c r="AO89" s="7">
        <v>14</v>
      </c>
      <c r="AP89" s="7">
        <v>109</v>
      </c>
      <c r="AQ89" s="7">
        <v>27</v>
      </c>
      <c r="AR89" s="7">
        <v>35</v>
      </c>
      <c r="AS89" s="7">
        <v>0</v>
      </c>
      <c r="AT89" s="7">
        <v>12</v>
      </c>
      <c r="AU89" s="7">
        <v>197</v>
      </c>
      <c r="AV89" s="7">
        <v>197</v>
      </c>
      <c r="AW89" s="7">
        <v>0</v>
      </c>
      <c r="AX89" s="7">
        <v>0</v>
      </c>
    </row>
    <row r="90" spans="1:50" ht="15" thickBot="1" x14ac:dyDescent="0.35">
      <c r="A90" s="16" t="s">
        <v>231</v>
      </c>
      <c r="B90" s="17">
        <f>SUM(B71:B89)/$B$93</f>
        <v>0.17600347002102032</v>
      </c>
      <c r="C90" s="17">
        <f t="shared" ref="C90:F90" si="5">SUM(C71:C89)/$B$93</f>
        <v>0.33398952320576564</v>
      </c>
      <c r="D90" s="17">
        <f t="shared" si="5"/>
        <v>0.49000700677321402</v>
      </c>
      <c r="E90" s="17">
        <f t="shared" si="5"/>
        <v>0.99999999999999956</v>
      </c>
      <c r="F90" s="17">
        <f t="shared" si="5"/>
        <v>0.99996663441326616</v>
      </c>
      <c r="N90" s="16" t="s">
        <v>231</v>
      </c>
      <c r="O90" s="17">
        <f>SUM(O71:O89)/$B$93</f>
        <v>0.13079309999666344</v>
      </c>
      <c r="P90" s="17">
        <f t="shared" ref="P90" si="6">SUM(P71:P89)/$B$93</f>
        <v>0.35427579993994202</v>
      </c>
      <c r="Q90" s="17">
        <f t="shared" ref="Q90" si="7">SUM(Q71:Q89)/$B$93</f>
        <v>0.51489773447666065</v>
      </c>
      <c r="R90" s="17">
        <f t="shared" ref="R90" si="8">SUM(R71:R89)/$B$93</f>
        <v>0.99996663441326583</v>
      </c>
      <c r="S90" s="17">
        <f t="shared" ref="S90" si="9">SUM(S71:S89)/$B$93</f>
        <v>0.99996663441326616</v>
      </c>
      <c r="AA90" s="16" t="s">
        <v>231</v>
      </c>
      <c r="AB90" s="17">
        <f>SUM(AB71:AB89)/$B$93</f>
        <v>0.30262587167595345</v>
      </c>
      <c r="AC90" s="17">
        <f t="shared" ref="AC90" si="10">SUM(AC71:AC89)/$B$93</f>
        <v>0.37736478595976114</v>
      </c>
      <c r="AD90" s="17">
        <f t="shared" ref="AD90" si="11">SUM(AD71:AD89)/$B$93</f>
        <v>0.31997597677755163</v>
      </c>
      <c r="AE90" s="17">
        <f t="shared" ref="AE90" si="12">SUM(AE71:AE89)/$B$93</f>
        <v>0.99996663441326616</v>
      </c>
      <c r="AF90" s="17">
        <f t="shared" ref="AF90" si="13">SUM(AF71:AF89)/$B$93</f>
        <v>0.99996663441326616</v>
      </c>
      <c r="AN90" s="16" t="s">
        <v>231</v>
      </c>
      <c r="AO90" s="17">
        <f>SUM(AO71:AO89)/$B$93</f>
        <v>0.18985018851556504</v>
      </c>
      <c r="AP90" s="17">
        <f t="shared" ref="AP90" si="14">SUM(AP71:AP89)/$B$93</f>
        <v>0.21020319642320912</v>
      </c>
      <c r="AQ90" s="17">
        <f t="shared" ref="AQ90" si="15">SUM(AQ71:AQ89)/$B$93</f>
        <v>0.23122351606553002</v>
      </c>
      <c r="AR90" s="17">
        <f t="shared" ref="AR90" si="16">SUM(AR71:AR89)/$B$93</f>
        <v>0.21020319642320912</v>
      </c>
      <c r="AS90" s="17">
        <f t="shared" ref="AS90" si="17">SUM(AS71:AS89)/$B$93</f>
        <v>0.10209869540555871</v>
      </c>
      <c r="AT90" s="17">
        <f t="shared" ref="AT90" si="18">SUM(AT71:AT89)/$B$93</f>
        <v>5.6387841580194192E-2</v>
      </c>
      <c r="AU90" s="17">
        <f t="shared" ref="AU90" si="19">SUM(AU71:AU89)/$B$93</f>
        <v>0.99996663441326616</v>
      </c>
      <c r="AV90" s="17">
        <f t="shared" ref="AV90" si="20">SUM(AV71:AV89)/$B$93</f>
        <v>0.99996663441326616</v>
      </c>
    </row>
    <row r="91" spans="1:50" ht="15" thickBot="1" x14ac:dyDescent="0.35">
      <c r="A91" s="8" t="s">
        <v>84</v>
      </c>
      <c r="B91" s="9">
        <v>296.2</v>
      </c>
      <c r="N91" s="8" t="s">
        <v>84</v>
      </c>
      <c r="O91" s="9">
        <v>310.3</v>
      </c>
      <c r="AA91" s="8" t="s">
        <v>84</v>
      </c>
      <c r="AB91" s="9">
        <v>544</v>
      </c>
      <c r="AN91" s="8" t="s">
        <v>84</v>
      </c>
      <c r="AO91" s="9">
        <v>423</v>
      </c>
      <c r="AR91" s="18">
        <f>AO90</f>
        <v>0.18985018851556504</v>
      </c>
      <c r="AS91" s="18">
        <f t="shared" ref="AS91:AT91" si="21">AP90</f>
        <v>0.21020319642320912</v>
      </c>
      <c r="AT91" s="18">
        <f t="shared" si="21"/>
        <v>0.23122351606553002</v>
      </c>
    </row>
    <row r="92" spans="1:50" ht="15" thickBot="1" x14ac:dyDescent="0.35">
      <c r="A92" s="8" t="s">
        <v>85</v>
      </c>
      <c r="B92" s="9">
        <v>12</v>
      </c>
      <c r="N92" s="8" t="s">
        <v>85</v>
      </c>
      <c r="O92" s="9">
        <v>16.5</v>
      </c>
      <c r="AA92" s="8" t="s">
        <v>85</v>
      </c>
      <c r="AB92" s="9">
        <v>90</v>
      </c>
      <c r="AN92" s="8" t="s">
        <v>85</v>
      </c>
      <c r="AO92" s="9">
        <v>0</v>
      </c>
      <c r="AR92" s="18">
        <f>AR91+AR90</f>
        <v>0.40005338493877418</v>
      </c>
      <c r="AS92" s="18">
        <f t="shared" ref="AS92:AT92" si="22">AS91+AS90</f>
        <v>0.31230189182876783</v>
      </c>
      <c r="AT92" s="18">
        <f t="shared" si="22"/>
        <v>0.28761135764572421</v>
      </c>
      <c r="AU92" s="18">
        <f>SUM(AR92:AT92)</f>
        <v>0.99996663441326628</v>
      </c>
    </row>
    <row r="93" spans="1:50" ht="15" thickBot="1" x14ac:dyDescent="0.35">
      <c r="A93" s="8" t="s">
        <v>86</v>
      </c>
      <c r="B93" s="9">
        <v>2997.1</v>
      </c>
      <c r="N93" s="8" t="s">
        <v>86</v>
      </c>
      <c r="O93" s="9">
        <v>2997</v>
      </c>
      <c r="AA93" s="8" t="s">
        <v>86</v>
      </c>
      <c r="AB93" s="9">
        <v>2997</v>
      </c>
      <c r="AN93" s="8" t="s">
        <v>86</v>
      </c>
      <c r="AO93" s="9">
        <v>2997</v>
      </c>
    </row>
    <row r="94" spans="1:50" ht="15" thickBot="1" x14ac:dyDescent="0.35">
      <c r="A94" s="8" t="s">
        <v>87</v>
      </c>
      <c r="B94" s="9">
        <v>2997</v>
      </c>
      <c r="N94" s="8" t="s">
        <v>87</v>
      </c>
      <c r="O94" s="9">
        <v>2997</v>
      </c>
      <c r="AA94" s="8" t="s">
        <v>87</v>
      </c>
      <c r="AB94" s="9">
        <v>2997</v>
      </c>
      <c r="AN94" s="8" t="s">
        <v>87</v>
      </c>
      <c r="AO94" s="9">
        <v>2997</v>
      </c>
    </row>
    <row r="95" spans="1:50" ht="15" thickBot="1" x14ac:dyDescent="0.35">
      <c r="A95" s="8" t="s">
        <v>88</v>
      </c>
      <c r="B95" s="9">
        <v>0.1</v>
      </c>
      <c r="N95" s="8" t="s">
        <v>88</v>
      </c>
      <c r="O95" s="9">
        <v>0</v>
      </c>
      <c r="AA95" s="8" t="s">
        <v>88</v>
      </c>
      <c r="AB95" s="9">
        <v>0</v>
      </c>
      <c r="AN95" s="8" t="s">
        <v>88</v>
      </c>
      <c r="AO95" s="9">
        <v>0</v>
      </c>
    </row>
    <row r="96" spans="1:50" ht="15" thickBot="1" x14ac:dyDescent="0.35">
      <c r="A96" s="8" t="s">
        <v>89</v>
      </c>
      <c r="B96" s="9"/>
      <c r="N96" s="8" t="s">
        <v>89</v>
      </c>
      <c r="O96" s="9"/>
      <c r="AA96" s="8" t="s">
        <v>89</v>
      </c>
      <c r="AB96" s="9"/>
      <c r="AN96" s="8" t="s">
        <v>89</v>
      </c>
      <c r="AO96" s="9"/>
    </row>
    <row r="97" spans="1:41" ht="15" thickBot="1" x14ac:dyDescent="0.35">
      <c r="A97" s="8" t="s">
        <v>90</v>
      </c>
      <c r="B97" s="9"/>
      <c r="N97" s="8" t="s">
        <v>90</v>
      </c>
      <c r="O97" s="9"/>
      <c r="AA97" s="8" t="s">
        <v>90</v>
      </c>
      <c r="AB97" s="9"/>
      <c r="AN97" s="8" t="s">
        <v>90</v>
      </c>
      <c r="AO97" s="9"/>
    </row>
    <row r="98" spans="1:41" ht="15" thickBot="1" x14ac:dyDescent="0.35">
      <c r="A98" s="8" t="s">
        <v>91</v>
      </c>
      <c r="B98" s="9">
        <v>0</v>
      </c>
      <c r="N98" s="8" t="s">
        <v>91</v>
      </c>
      <c r="O98" s="9">
        <v>0</v>
      </c>
      <c r="AA98" s="8" t="s">
        <v>91</v>
      </c>
      <c r="AB98" s="9">
        <v>0</v>
      </c>
      <c r="AN98" s="8" t="s">
        <v>91</v>
      </c>
      <c r="AO98" s="9">
        <v>0</v>
      </c>
    </row>
    <row r="100" spans="1:41" x14ac:dyDescent="0.3">
      <c r="A100" s="10" t="s">
        <v>92</v>
      </c>
      <c r="N100" s="10" t="s">
        <v>92</v>
      </c>
      <c r="AN100" s="10" t="s">
        <v>92</v>
      </c>
    </row>
    <row r="101" spans="1:41" ht="18" x14ac:dyDescent="0.35">
      <c r="AA101" s="1" t="s">
        <v>176</v>
      </c>
    </row>
    <row r="102" spans="1:41" ht="18" x14ac:dyDescent="0.35">
      <c r="A102" s="11" t="s">
        <v>93</v>
      </c>
      <c r="N102" s="11" t="s">
        <v>93</v>
      </c>
      <c r="AA102" s="1" t="s">
        <v>177</v>
      </c>
      <c r="AN102" s="11" t="s">
        <v>208</v>
      </c>
    </row>
    <row r="103" spans="1:41" x14ac:dyDescent="0.3">
      <c r="A103" s="11" t="s">
        <v>94</v>
      </c>
      <c r="N103" s="11" t="s">
        <v>152</v>
      </c>
      <c r="AN103" s="11" t="s">
        <v>152</v>
      </c>
    </row>
  </sheetData>
  <hyperlinks>
    <hyperlink ref="A100" r:id="rId1" display="https://miau.my-x.hu/myx-free/coco/test/552362620240809112351.html" xr:uid="{A5358A65-3FB5-48FB-8181-D200F476BA5E}"/>
    <hyperlink ref="N100" r:id="rId2" display="https://miau.my-x.hu/myx-free/coco/test/994838520240809112622.html" xr:uid="{A25605C6-87AC-4246-8021-99EC3D9945BB}"/>
    <hyperlink ref="AN100" r:id="rId3" display="https://miau.my-x.hu/myx-free/coco/test/382582820240809113033.html" xr:uid="{4DF6F8E2-2C78-4B50-9722-3B55F2BE8430}"/>
  </hyperlinks>
  <pageMargins left="0.7" right="0.7" top="0.78740157499999996" bottom="0.78740157499999996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oam</vt:lpstr>
      <vt:lpstr>x_all</vt:lpstr>
      <vt:lpstr>x1&amp;2&amp;3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2024-08-09T09:20:24Z</dcterms:created>
  <dcterms:modified xsi:type="dcterms:W3CDTF">2024-11-08T13:01:45Z</dcterms:modified>
</cp:coreProperties>
</file>