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Latitude\Downloads\"/>
    </mc:Choice>
  </mc:AlternateContent>
  <xr:revisionPtr revIDLastSave="0" documentId="13_ncr:1_{5FEBEA4F-D52B-44D2-8F71-B128C972E89A}" xr6:coauthVersionLast="47" xr6:coauthVersionMax="47" xr10:uidLastSave="{00000000-0000-0000-0000-000000000000}"/>
  <bookViews>
    <workbookView xWindow="-108" yWindow="-108" windowWidth="23256" windowHeight="12456" activeTab="6" xr2:uid="{A5F46431-4BB8-439E-BD90-CC3DAF020A18}"/>
  </bookViews>
  <sheets>
    <sheet name="query_results" sheetId="2" r:id="rId1"/>
    <sheet name="attributes" sheetId="3" r:id="rId2"/>
    <sheet name="raw_data" sheetId="1" r:id="rId3"/>
    <sheet name="OAM" sheetId="4" r:id="rId4"/>
    <sheet name="OAM_1" sheetId="5" r:id="rId5"/>
    <sheet name="model" sheetId="6" r:id="rId6"/>
    <sheet name="model2"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9" i="7" l="1"/>
  <c r="U108" i="7"/>
  <c r="U107" i="7"/>
  <c r="U106" i="7"/>
  <c r="U105" i="7"/>
  <c r="U104" i="7"/>
  <c r="U103" i="7"/>
  <c r="U102" i="7"/>
  <c r="U101" i="7"/>
  <c r="U100" i="7"/>
  <c r="U99" i="7"/>
  <c r="U98" i="7"/>
  <c r="U97" i="7"/>
  <c r="U96" i="7"/>
  <c r="U95" i="7"/>
  <c r="U94" i="7"/>
  <c r="U93" i="7"/>
  <c r="U92" i="7"/>
  <c r="U91" i="7"/>
  <c r="U90" i="7"/>
  <c r="U89" i="7"/>
  <c r="U88" i="7"/>
  <c r="U87" i="7"/>
  <c r="U86" i="7"/>
  <c r="T8" i="5"/>
  <c r="Y13" i="5"/>
  <c r="Y14" i="5"/>
  <c r="Y15" i="5"/>
  <c r="Y16" i="5"/>
  <c r="Y17" i="5"/>
  <c r="Y18" i="5"/>
  <c r="Y19" i="5"/>
  <c r="Y20" i="5"/>
  <c r="Y21" i="5"/>
  <c r="Y22" i="5"/>
  <c r="Y23" i="5"/>
  <c r="Y24" i="5"/>
  <c r="Y25" i="5"/>
  <c r="Y26" i="5"/>
  <c r="Y27" i="5"/>
  <c r="Y28" i="5"/>
  <c r="Y29" i="5"/>
  <c r="Y30" i="5"/>
  <c r="Y31" i="5"/>
  <c r="Y32" i="5"/>
  <c r="Y33" i="5"/>
  <c r="Y34" i="5"/>
  <c r="Y35" i="5"/>
  <c r="Y12" i="5"/>
  <c r="W13" i="5"/>
  <c r="W14" i="5"/>
  <c r="W15" i="5"/>
  <c r="W16" i="5"/>
  <c r="W17" i="5"/>
  <c r="W18" i="5"/>
  <c r="W19" i="5"/>
  <c r="W20" i="5"/>
  <c r="W21" i="5"/>
  <c r="W22" i="5"/>
  <c r="W23" i="5"/>
  <c r="W24" i="5"/>
  <c r="W25" i="5"/>
  <c r="W26" i="5"/>
  <c r="W27" i="5"/>
  <c r="W28" i="5"/>
  <c r="W29" i="5"/>
  <c r="W30" i="5"/>
  <c r="W31" i="5"/>
  <c r="W32" i="5"/>
  <c r="W33" i="5"/>
  <c r="W34" i="5"/>
  <c r="W35" i="5"/>
  <c r="W12" i="5"/>
  <c r="V35" i="5" l="1"/>
  <c r="V13" i="5"/>
  <c r="V14" i="5"/>
  <c r="V15" i="5"/>
  <c r="V16" i="5"/>
  <c r="V17" i="5"/>
  <c r="V18" i="5"/>
  <c r="V19" i="5"/>
  <c r="V20" i="5"/>
  <c r="V21" i="5"/>
  <c r="V22" i="5"/>
  <c r="V23" i="5"/>
  <c r="V24" i="5"/>
  <c r="V25" i="5"/>
  <c r="V26" i="5"/>
  <c r="V27" i="5"/>
  <c r="V28" i="5"/>
  <c r="V29" i="5"/>
  <c r="V30" i="5"/>
  <c r="V31" i="5"/>
  <c r="V32" i="5"/>
  <c r="V33" i="5"/>
  <c r="V34" i="5"/>
  <c r="V12" i="5"/>
  <c r="U8" i="6"/>
  <c r="V8" i="6"/>
  <c r="W8" i="6"/>
  <c r="X8" i="6"/>
  <c r="Y8" i="6"/>
  <c r="Z8" i="6"/>
  <c r="AA8" i="6"/>
  <c r="AB8" i="6"/>
  <c r="AC8" i="6"/>
  <c r="AD8" i="6"/>
  <c r="AE8" i="6"/>
  <c r="AF8" i="6"/>
  <c r="AG8" i="6"/>
  <c r="AH8" i="6"/>
  <c r="U9" i="6"/>
  <c r="V9" i="6"/>
  <c r="W9" i="6"/>
  <c r="X9" i="6"/>
  <c r="Y9" i="6"/>
  <c r="Z9" i="6"/>
  <c r="AA9" i="6"/>
  <c r="AB9" i="6"/>
  <c r="AC9" i="6"/>
  <c r="AD9" i="6"/>
  <c r="AE9" i="6"/>
  <c r="AF9" i="6"/>
  <c r="AG9" i="6"/>
  <c r="AH9" i="6"/>
  <c r="U10" i="6"/>
  <c r="V10" i="6"/>
  <c r="W10" i="6"/>
  <c r="X10" i="6"/>
  <c r="Y10" i="6"/>
  <c r="Z10" i="6"/>
  <c r="AA10" i="6"/>
  <c r="AB10" i="6"/>
  <c r="AC10" i="6"/>
  <c r="AD10" i="6"/>
  <c r="AE10" i="6"/>
  <c r="AF10" i="6"/>
  <c r="AG10" i="6"/>
  <c r="AH10" i="6"/>
  <c r="U11" i="6"/>
  <c r="V11" i="6"/>
  <c r="W11" i="6"/>
  <c r="X11" i="6"/>
  <c r="Y11" i="6"/>
  <c r="Z11" i="6"/>
  <c r="AA11" i="6"/>
  <c r="AB11" i="6"/>
  <c r="AC11" i="6"/>
  <c r="AD11" i="6"/>
  <c r="AE11" i="6"/>
  <c r="AF11" i="6"/>
  <c r="AG11" i="6"/>
  <c r="AH11" i="6"/>
  <c r="U12" i="6"/>
  <c r="V12" i="6"/>
  <c r="W12" i="6"/>
  <c r="X12" i="6"/>
  <c r="Y12" i="6"/>
  <c r="Z12" i="6"/>
  <c r="AA12" i="6"/>
  <c r="AB12" i="6"/>
  <c r="AC12" i="6"/>
  <c r="AD12" i="6"/>
  <c r="AE12" i="6"/>
  <c r="AF12" i="6"/>
  <c r="AG12" i="6"/>
  <c r="AH12" i="6"/>
  <c r="U13" i="6"/>
  <c r="V13" i="6"/>
  <c r="W13" i="6"/>
  <c r="X13" i="6"/>
  <c r="Y13" i="6"/>
  <c r="Z13" i="6"/>
  <c r="AA13" i="6"/>
  <c r="AB13" i="6"/>
  <c r="AC13" i="6"/>
  <c r="AD13" i="6"/>
  <c r="AE13" i="6"/>
  <c r="AF13" i="6"/>
  <c r="AG13" i="6"/>
  <c r="AH13" i="6"/>
  <c r="U14" i="6"/>
  <c r="V14" i="6"/>
  <c r="W14" i="6"/>
  <c r="X14" i="6"/>
  <c r="Y14" i="6"/>
  <c r="Z14" i="6"/>
  <c r="AA14" i="6"/>
  <c r="AB14" i="6"/>
  <c r="AC14" i="6"/>
  <c r="AD14" i="6"/>
  <c r="AE14" i="6"/>
  <c r="AF14" i="6"/>
  <c r="AG14" i="6"/>
  <c r="AH14" i="6"/>
  <c r="U15" i="6"/>
  <c r="V15" i="6"/>
  <c r="W15" i="6"/>
  <c r="X15" i="6"/>
  <c r="Y15" i="6"/>
  <c r="Z15" i="6"/>
  <c r="AA15" i="6"/>
  <c r="AB15" i="6"/>
  <c r="AC15" i="6"/>
  <c r="AD15" i="6"/>
  <c r="AE15" i="6"/>
  <c r="AF15" i="6"/>
  <c r="AG15" i="6"/>
  <c r="AH15" i="6"/>
  <c r="U16" i="6"/>
  <c r="V16" i="6"/>
  <c r="W16" i="6"/>
  <c r="X16" i="6"/>
  <c r="Y16" i="6"/>
  <c r="Z16" i="6"/>
  <c r="AA16" i="6"/>
  <c r="AB16" i="6"/>
  <c r="AC16" i="6"/>
  <c r="AD16" i="6"/>
  <c r="AE16" i="6"/>
  <c r="AF16" i="6"/>
  <c r="AG16" i="6"/>
  <c r="AH16" i="6"/>
  <c r="U17" i="6"/>
  <c r="V17" i="6"/>
  <c r="W17" i="6"/>
  <c r="X17" i="6"/>
  <c r="Y17" i="6"/>
  <c r="Z17" i="6"/>
  <c r="AA17" i="6"/>
  <c r="AB17" i="6"/>
  <c r="AC17" i="6"/>
  <c r="AD17" i="6"/>
  <c r="AE17" i="6"/>
  <c r="AF17" i="6"/>
  <c r="AG17" i="6"/>
  <c r="AH17" i="6"/>
  <c r="U18" i="6"/>
  <c r="V18" i="6"/>
  <c r="W18" i="6"/>
  <c r="X18" i="6"/>
  <c r="Y18" i="6"/>
  <c r="Z18" i="6"/>
  <c r="AA18" i="6"/>
  <c r="AB18" i="6"/>
  <c r="AC18" i="6"/>
  <c r="AD18" i="6"/>
  <c r="AE18" i="6"/>
  <c r="AF18" i="6"/>
  <c r="AG18" i="6"/>
  <c r="AH18" i="6"/>
  <c r="U19" i="6"/>
  <c r="V19" i="6"/>
  <c r="W19" i="6"/>
  <c r="X19" i="6"/>
  <c r="Y19" i="6"/>
  <c r="Z19" i="6"/>
  <c r="AA19" i="6"/>
  <c r="AB19" i="6"/>
  <c r="AC19" i="6"/>
  <c r="AD19" i="6"/>
  <c r="AE19" i="6"/>
  <c r="AF19" i="6"/>
  <c r="AG19" i="6"/>
  <c r="AH19" i="6"/>
  <c r="U20" i="6"/>
  <c r="V20" i="6"/>
  <c r="W20" i="6"/>
  <c r="X20" i="6"/>
  <c r="Y20" i="6"/>
  <c r="Z20" i="6"/>
  <c r="AA20" i="6"/>
  <c r="AB20" i="6"/>
  <c r="AC20" i="6"/>
  <c r="AD20" i="6"/>
  <c r="AE20" i="6"/>
  <c r="AF20" i="6"/>
  <c r="AG20" i="6"/>
  <c r="AH20" i="6"/>
  <c r="U21" i="6"/>
  <c r="V21" i="6"/>
  <c r="W21" i="6"/>
  <c r="X21" i="6"/>
  <c r="Y21" i="6"/>
  <c r="Z21" i="6"/>
  <c r="AA21" i="6"/>
  <c r="AB21" i="6"/>
  <c r="AC21" i="6"/>
  <c r="AD21" i="6"/>
  <c r="AE21" i="6"/>
  <c r="AF21" i="6"/>
  <c r="AG21" i="6"/>
  <c r="AH21" i="6"/>
  <c r="U22" i="6"/>
  <c r="V22" i="6"/>
  <c r="W22" i="6"/>
  <c r="X22" i="6"/>
  <c r="Y22" i="6"/>
  <c r="Z22" i="6"/>
  <c r="AA22" i="6"/>
  <c r="AB22" i="6"/>
  <c r="AC22" i="6"/>
  <c r="AD22" i="6"/>
  <c r="AE22" i="6"/>
  <c r="AF22" i="6"/>
  <c r="AG22" i="6"/>
  <c r="AH22" i="6"/>
  <c r="U23" i="6"/>
  <c r="V23" i="6"/>
  <c r="W23" i="6"/>
  <c r="X23" i="6"/>
  <c r="Y23" i="6"/>
  <c r="Z23" i="6"/>
  <c r="AA23" i="6"/>
  <c r="AB23" i="6"/>
  <c r="AC23" i="6"/>
  <c r="AD23" i="6"/>
  <c r="AE23" i="6"/>
  <c r="AF23" i="6"/>
  <c r="AG23" i="6"/>
  <c r="AH23" i="6"/>
  <c r="U24" i="6"/>
  <c r="V24" i="6"/>
  <c r="W24" i="6"/>
  <c r="X24" i="6"/>
  <c r="Y24" i="6"/>
  <c r="Z24" i="6"/>
  <c r="AA24" i="6"/>
  <c r="AB24" i="6"/>
  <c r="AC24" i="6"/>
  <c r="AD24" i="6"/>
  <c r="AE24" i="6"/>
  <c r="AF24" i="6"/>
  <c r="AG24" i="6"/>
  <c r="AH24" i="6"/>
  <c r="U25" i="6"/>
  <c r="V25" i="6"/>
  <c r="W25" i="6"/>
  <c r="X25" i="6"/>
  <c r="Y25" i="6"/>
  <c r="Z25" i="6"/>
  <c r="AA25" i="6"/>
  <c r="AB25" i="6"/>
  <c r="AC25" i="6"/>
  <c r="AD25" i="6"/>
  <c r="AE25" i="6"/>
  <c r="AF25" i="6"/>
  <c r="AG25" i="6"/>
  <c r="AH25" i="6"/>
  <c r="U26" i="6"/>
  <c r="V26" i="6"/>
  <c r="W26" i="6"/>
  <c r="X26" i="6"/>
  <c r="Y26" i="6"/>
  <c r="Z26" i="6"/>
  <c r="AA26" i="6"/>
  <c r="AB26" i="6"/>
  <c r="AC26" i="6"/>
  <c r="AD26" i="6"/>
  <c r="AE26" i="6"/>
  <c r="AF26" i="6"/>
  <c r="AG26" i="6"/>
  <c r="AH26" i="6"/>
  <c r="U27" i="6"/>
  <c r="V27" i="6"/>
  <c r="W27" i="6"/>
  <c r="X27" i="6"/>
  <c r="Y27" i="6"/>
  <c r="Z27" i="6"/>
  <c r="AA27" i="6"/>
  <c r="AB27" i="6"/>
  <c r="AC27" i="6"/>
  <c r="AD27" i="6"/>
  <c r="AE27" i="6"/>
  <c r="AF27" i="6"/>
  <c r="AG27" i="6"/>
  <c r="AH27" i="6"/>
  <c r="U28" i="6"/>
  <c r="V28" i="6"/>
  <c r="W28" i="6"/>
  <c r="X28" i="6"/>
  <c r="Y28" i="6"/>
  <c r="Z28" i="6"/>
  <c r="AA28" i="6"/>
  <c r="AB28" i="6"/>
  <c r="AC28" i="6"/>
  <c r="AD28" i="6"/>
  <c r="AE28" i="6"/>
  <c r="AF28" i="6"/>
  <c r="AG28" i="6"/>
  <c r="AH28" i="6"/>
  <c r="U29" i="6"/>
  <c r="V29" i="6"/>
  <c r="W29" i="6"/>
  <c r="X29" i="6"/>
  <c r="Y29" i="6"/>
  <c r="Z29" i="6"/>
  <c r="AA29" i="6"/>
  <c r="AB29" i="6"/>
  <c r="AC29" i="6"/>
  <c r="AD29" i="6"/>
  <c r="AE29" i="6"/>
  <c r="AF29" i="6"/>
  <c r="AG29" i="6"/>
  <c r="AH29" i="6"/>
  <c r="U30" i="6"/>
  <c r="V30" i="6"/>
  <c r="W30" i="6"/>
  <c r="X30" i="6"/>
  <c r="Y30" i="6"/>
  <c r="Z30" i="6"/>
  <c r="AA30" i="6"/>
  <c r="AB30" i="6"/>
  <c r="AC30" i="6"/>
  <c r="AD30" i="6"/>
  <c r="AE30" i="6"/>
  <c r="AF30" i="6"/>
  <c r="AG30" i="6"/>
  <c r="AH30" i="6"/>
  <c r="U31" i="6"/>
  <c r="V31" i="6"/>
  <c r="W31" i="6"/>
  <c r="X31" i="6"/>
  <c r="Y31" i="6"/>
  <c r="Z31" i="6"/>
  <c r="AA31" i="6"/>
  <c r="AB31" i="6"/>
  <c r="AC31" i="6"/>
  <c r="AD31" i="6"/>
  <c r="AE31" i="6"/>
  <c r="AF31" i="6"/>
  <c r="AG31" i="6"/>
  <c r="AH31" i="6"/>
  <c r="T9" i="6"/>
  <c r="T10" i="6"/>
  <c r="T11" i="6"/>
  <c r="T12" i="6"/>
  <c r="T13" i="6"/>
  <c r="T14" i="6"/>
  <c r="T15" i="6"/>
  <c r="T16" i="6"/>
  <c r="T17" i="6"/>
  <c r="T18" i="6"/>
  <c r="T19" i="6"/>
  <c r="T20" i="6"/>
  <c r="T21" i="6"/>
  <c r="T22" i="6"/>
  <c r="T23" i="6"/>
  <c r="T24" i="6"/>
  <c r="T25" i="6"/>
  <c r="T26" i="6"/>
  <c r="T27" i="6"/>
  <c r="T28" i="6"/>
  <c r="T29" i="6"/>
  <c r="T30" i="6"/>
  <c r="T31" i="6"/>
  <c r="T8" i="6"/>
  <c r="D11" i="5" l="1"/>
  <c r="U13" i="5"/>
  <c r="U14" i="5"/>
  <c r="U15" i="5"/>
  <c r="U16" i="5"/>
  <c r="U17" i="5"/>
  <c r="U18" i="5"/>
  <c r="U19" i="5"/>
  <c r="U20" i="5"/>
  <c r="U21" i="5"/>
  <c r="U22" i="5"/>
  <c r="U23" i="5"/>
  <c r="U24" i="5"/>
  <c r="U25" i="5"/>
  <c r="U26" i="5"/>
  <c r="U27" i="5"/>
  <c r="U28" i="5"/>
  <c r="U29" i="5"/>
  <c r="U30" i="5"/>
  <c r="U31" i="5"/>
  <c r="U32" i="5"/>
  <c r="U33" i="5"/>
  <c r="U34" i="5"/>
  <c r="U35" i="5"/>
  <c r="U12" i="5"/>
  <c r="S12" i="5"/>
  <c r="S13" i="5"/>
  <c r="S14" i="5"/>
  <c r="S15" i="5"/>
  <c r="S16" i="5"/>
  <c r="S17" i="5"/>
  <c r="S18" i="5"/>
  <c r="S19" i="5"/>
  <c r="S20" i="5"/>
  <c r="S21" i="5"/>
  <c r="S22" i="5"/>
  <c r="S23" i="5"/>
  <c r="S24" i="5"/>
  <c r="S25" i="5"/>
  <c r="S26" i="5"/>
  <c r="S27" i="5"/>
  <c r="S28" i="5"/>
  <c r="S29" i="5"/>
  <c r="S30" i="5"/>
  <c r="S31" i="5"/>
  <c r="S32" i="5"/>
  <c r="S33" i="5"/>
  <c r="S34" i="5"/>
  <c r="S35" i="5"/>
  <c r="N24" i="4"/>
  <c r="N20" i="4"/>
  <c r="N16" i="4"/>
  <c r="N15" i="4"/>
  <c r="N12" i="4"/>
  <c r="T12" i="5"/>
  <c r="R2" i="1"/>
  <c r="S12" i="4"/>
  <c r="S11" i="5"/>
  <c r="S13" i="4"/>
  <c r="S14" i="4"/>
  <c r="S15" i="4"/>
  <c r="S16" i="4"/>
  <c r="S17" i="4"/>
  <c r="S18" i="4"/>
  <c r="S19" i="4"/>
  <c r="S20" i="4"/>
  <c r="S21" i="4"/>
  <c r="S22" i="4"/>
  <c r="S23" i="4"/>
  <c r="S24" i="4"/>
  <c r="S25" i="4"/>
  <c r="S26" i="4"/>
  <c r="S27" i="4"/>
  <c r="S28" i="4"/>
  <c r="S29" i="4"/>
  <c r="S30" i="4"/>
  <c r="S31" i="4"/>
  <c r="S32" i="4"/>
  <c r="S33" i="4"/>
  <c r="S34" i="4"/>
  <c r="S35" i="4"/>
  <c r="T27" i="1"/>
  <c r="T26" i="1"/>
  <c r="R3" i="1" s="1"/>
  <c r="T13" i="5"/>
  <c r="T14" i="5"/>
  <c r="T15" i="5"/>
  <c r="T16" i="5"/>
  <c r="T17" i="5"/>
  <c r="T18" i="5"/>
  <c r="T19" i="5"/>
  <c r="T20" i="5"/>
  <c r="T21" i="5"/>
  <c r="T22" i="5"/>
  <c r="T23" i="5"/>
  <c r="T24" i="5"/>
  <c r="T25" i="5"/>
  <c r="T26" i="5"/>
  <c r="T27" i="5"/>
  <c r="T28" i="5"/>
  <c r="T29" i="5"/>
  <c r="T30" i="5"/>
  <c r="T31" i="5"/>
  <c r="T32" i="5"/>
  <c r="T33" i="5"/>
  <c r="T34" i="5"/>
  <c r="T35" i="5"/>
  <c r="D8" i="5"/>
  <c r="E8" i="5"/>
  <c r="F8" i="5"/>
  <c r="G8" i="5"/>
  <c r="H8" i="5"/>
  <c r="I8" i="5"/>
  <c r="J8" i="5"/>
  <c r="K8" i="5"/>
  <c r="L8" i="5"/>
  <c r="M8" i="5"/>
  <c r="N8" i="5"/>
  <c r="O8" i="5"/>
  <c r="P8" i="5"/>
  <c r="Q8" i="5"/>
  <c r="R8" i="5"/>
  <c r="S8" i="5"/>
  <c r="D9" i="5"/>
  <c r="E9" i="5"/>
  <c r="F9" i="5"/>
  <c r="G9" i="5"/>
  <c r="H9" i="5"/>
  <c r="I9" i="5"/>
  <c r="J9" i="5"/>
  <c r="K9" i="5"/>
  <c r="L9" i="5"/>
  <c r="M9" i="5"/>
  <c r="N9" i="5"/>
  <c r="O9" i="5"/>
  <c r="P9" i="5"/>
  <c r="Q9" i="5"/>
  <c r="R9" i="5"/>
  <c r="S9" i="5"/>
  <c r="D10" i="5"/>
  <c r="E10" i="5"/>
  <c r="F10" i="5"/>
  <c r="G10" i="5"/>
  <c r="H10" i="5"/>
  <c r="I10" i="5"/>
  <c r="J10" i="5"/>
  <c r="K10" i="5"/>
  <c r="L10" i="5"/>
  <c r="M10" i="5"/>
  <c r="N10" i="5"/>
  <c r="O10" i="5"/>
  <c r="P10" i="5"/>
  <c r="Q10" i="5"/>
  <c r="R10" i="5"/>
  <c r="S10" i="5"/>
  <c r="C8" i="5"/>
  <c r="B8" i="5"/>
  <c r="E13" i="4"/>
  <c r="F13" i="4"/>
  <c r="G13" i="4"/>
  <c r="H13" i="4"/>
  <c r="I13" i="4"/>
  <c r="J13" i="4"/>
  <c r="K13" i="4"/>
  <c r="L13" i="4"/>
  <c r="M13" i="4"/>
  <c r="N13" i="4"/>
  <c r="O13" i="4"/>
  <c r="P13" i="4"/>
  <c r="Q13" i="4"/>
  <c r="R13" i="4"/>
  <c r="E14" i="4"/>
  <c r="F14" i="4"/>
  <c r="G14" i="4"/>
  <c r="H14" i="4"/>
  <c r="I14" i="4"/>
  <c r="J14" i="4"/>
  <c r="K14" i="4"/>
  <c r="L14" i="4"/>
  <c r="M14" i="4"/>
  <c r="N14" i="4"/>
  <c r="O14" i="4"/>
  <c r="P14" i="4"/>
  <c r="Q14" i="4"/>
  <c r="R14" i="4"/>
  <c r="E15" i="4"/>
  <c r="F15" i="4"/>
  <c r="G15" i="4"/>
  <c r="H15" i="4"/>
  <c r="I15" i="4"/>
  <c r="J15" i="4"/>
  <c r="K15" i="4"/>
  <c r="L15" i="4"/>
  <c r="M15" i="4"/>
  <c r="O15" i="4"/>
  <c r="P15" i="4"/>
  <c r="Q15" i="4"/>
  <c r="R15" i="4"/>
  <c r="E16" i="4"/>
  <c r="F16" i="4"/>
  <c r="G16" i="4"/>
  <c r="H16" i="4"/>
  <c r="I16" i="4"/>
  <c r="J16" i="4"/>
  <c r="K16" i="4"/>
  <c r="L16" i="4"/>
  <c r="M16" i="4"/>
  <c r="O16" i="4"/>
  <c r="P16" i="4"/>
  <c r="Q16" i="4"/>
  <c r="R16" i="4"/>
  <c r="E17" i="4"/>
  <c r="F17" i="4"/>
  <c r="G17" i="4"/>
  <c r="H17" i="4"/>
  <c r="I17" i="4"/>
  <c r="J17" i="4"/>
  <c r="K17" i="4"/>
  <c r="L17" i="4"/>
  <c r="M17" i="4"/>
  <c r="N17" i="4"/>
  <c r="O17" i="4"/>
  <c r="P17" i="4"/>
  <c r="Q17" i="4"/>
  <c r="R17" i="4"/>
  <c r="E18" i="4"/>
  <c r="F18" i="4"/>
  <c r="G18" i="4"/>
  <c r="H18" i="4"/>
  <c r="I18" i="4"/>
  <c r="J18" i="4"/>
  <c r="K18" i="4"/>
  <c r="L18" i="4"/>
  <c r="M18" i="4"/>
  <c r="N18" i="4"/>
  <c r="O18" i="4"/>
  <c r="P18" i="4"/>
  <c r="Q18" i="4"/>
  <c r="R18" i="4"/>
  <c r="E19" i="4"/>
  <c r="F19" i="4"/>
  <c r="G19" i="4"/>
  <c r="H19" i="4"/>
  <c r="I19" i="4"/>
  <c r="J19" i="4"/>
  <c r="K19" i="4"/>
  <c r="L19" i="4"/>
  <c r="M19" i="4"/>
  <c r="N19" i="4"/>
  <c r="O19" i="4"/>
  <c r="P19" i="4"/>
  <c r="Q19" i="4"/>
  <c r="R19" i="4"/>
  <c r="E20" i="4"/>
  <c r="F20" i="4"/>
  <c r="G20" i="4"/>
  <c r="H20" i="4"/>
  <c r="I20" i="4"/>
  <c r="J20" i="4"/>
  <c r="K20" i="4"/>
  <c r="L20" i="4"/>
  <c r="M20" i="4"/>
  <c r="O20" i="4"/>
  <c r="P20" i="4"/>
  <c r="Q20" i="4"/>
  <c r="R20" i="4"/>
  <c r="E21" i="4"/>
  <c r="F21" i="4"/>
  <c r="G21" i="4"/>
  <c r="H21" i="4"/>
  <c r="I21" i="4"/>
  <c r="J21" i="4"/>
  <c r="K21" i="4"/>
  <c r="L21" i="4"/>
  <c r="M21" i="4"/>
  <c r="N21" i="4"/>
  <c r="O21" i="4"/>
  <c r="P21" i="4"/>
  <c r="Q21" i="4"/>
  <c r="R21" i="4"/>
  <c r="E22" i="4"/>
  <c r="F22" i="4"/>
  <c r="G22" i="4"/>
  <c r="H22" i="4"/>
  <c r="I22" i="4"/>
  <c r="J22" i="4"/>
  <c r="K22" i="4"/>
  <c r="L22" i="4"/>
  <c r="M22" i="4"/>
  <c r="N22" i="4"/>
  <c r="O22" i="4"/>
  <c r="P22" i="4"/>
  <c r="Q22" i="4"/>
  <c r="R22" i="4"/>
  <c r="E23" i="4"/>
  <c r="F23" i="4"/>
  <c r="G23" i="4"/>
  <c r="H23" i="4"/>
  <c r="I23" i="4"/>
  <c r="J23" i="4"/>
  <c r="K23" i="4"/>
  <c r="L23" i="4"/>
  <c r="M23" i="4"/>
  <c r="O23" i="4"/>
  <c r="P23" i="4"/>
  <c r="Q23" i="4"/>
  <c r="R23" i="4"/>
  <c r="E24" i="4"/>
  <c r="F24" i="4"/>
  <c r="G24" i="4"/>
  <c r="H24" i="4"/>
  <c r="I24" i="4"/>
  <c r="J24" i="4"/>
  <c r="K24" i="4"/>
  <c r="L24" i="4"/>
  <c r="M24" i="4"/>
  <c r="O24" i="4"/>
  <c r="P24" i="4"/>
  <c r="Q24" i="4"/>
  <c r="R24" i="4"/>
  <c r="E25" i="4"/>
  <c r="F25" i="4"/>
  <c r="G25" i="4"/>
  <c r="H25" i="4"/>
  <c r="I25" i="4"/>
  <c r="J25" i="4"/>
  <c r="K25" i="4"/>
  <c r="L25" i="4"/>
  <c r="M25" i="4"/>
  <c r="N25" i="4"/>
  <c r="O25" i="4"/>
  <c r="P25" i="4"/>
  <c r="Q25" i="4"/>
  <c r="R25" i="4"/>
  <c r="E26" i="4"/>
  <c r="F26" i="4"/>
  <c r="G26" i="4"/>
  <c r="H26" i="4"/>
  <c r="I26" i="4"/>
  <c r="J26" i="4"/>
  <c r="K26" i="4"/>
  <c r="L26" i="4"/>
  <c r="M26" i="4"/>
  <c r="N26" i="4"/>
  <c r="O26" i="4"/>
  <c r="P26" i="4"/>
  <c r="Q26" i="4"/>
  <c r="R26" i="4"/>
  <c r="E27" i="4"/>
  <c r="F27" i="4"/>
  <c r="G27" i="4"/>
  <c r="H27" i="4"/>
  <c r="I27" i="4"/>
  <c r="J27" i="4"/>
  <c r="K27" i="4"/>
  <c r="L27" i="4"/>
  <c r="M27" i="4"/>
  <c r="N27" i="4"/>
  <c r="O27" i="4"/>
  <c r="P27" i="4"/>
  <c r="Q27" i="4"/>
  <c r="R27" i="4"/>
  <c r="E28" i="4"/>
  <c r="F28" i="4"/>
  <c r="G28" i="4"/>
  <c r="H28" i="4"/>
  <c r="I28" i="4"/>
  <c r="J28" i="4"/>
  <c r="K28" i="4"/>
  <c r="L28" i="4"/>
  <c r="M28" i="4"/>
  <c r="N28" i="4"/>
  <c r="O28" i="4"/>
  <c r="P28" i="4"/>
  <c r="Q28" i="4"/>
  <c r="R28" i="4"/>
  <c r="E29" i="4"/>
  <c r="F29" i="4"/>
  <c r="G29" i="4"/>
  <c r="H29" i="4"/>
  <c r="I29" i="4"/>
  <c r="J29" i="4"/>
  <c r="K29" i="4"/>
  <c r="L29" i="4"/>
  <c r="M29" i="4"/>
  <c r="N29" i="4"/>
  <c r="O29" i="4"/>
  <c r="P29" i="4"/>
  <c r="Q29" i="4"/>
  <c r="R29" i="4"/>
  <c r="E30" i="4"/>
  <c r="F30" i="4"/>
  <c r="G30" i="4"/>
  <c r="H30" i="4"/>
  <c r="I30" i="4"/>
  <c r="J30" i="4"/>
  <c r="K30" i="4"/>
  <c r="L30" i="4"/>
  <c r="M30" i="4"/>
  <c r="N30" i="4"/>
  <c r="O30" i="4"/>
  <c r="P30" i="4"/>
  <c r="Q30" i="4"/>
  <c r="R30" i="4"/>
  <c r="E31" i="4"/>
  <c r="F31" i="4"/>
  <c r="G31" i="4"/>
  <c r="H31" i="4"/>
  <c r="I31" i="4"/>
  <c r="J31" i="4"/>
  <c r="K31" i="4"/>
  <c r="L31" i="4"/>
  <c r="M31" i="4"/>
  <c r="O31" i="4"/>
  <c r="P31" i="4"/>
  <c r="Q31" i="4"/>
  <c r="R31" i="4"/>
  <c r="E32" i="4"/>
  <c r="F32" i="4"/>
  <c r="G32" i="4"/>
  <c r="H32" i="4"/>
  <c r="I32" i="4"/>
  <c r="J32" i="4"/>
  <c r="K32" i="4"/>
  <c r="L32" i="4"/>
  <c r="M32" i="4"/>
  <c r="N32" i="4"/>
  <c r="O32" i="4"/>
  <c r="P32" i="4"/>
  <c r="Q32" i="4"/>
  <c r="R32" i="4"/>
  <c r="E33" i="4"/>
  <c r="F33" i="4"/>
  <c r="G33" i="4"/>
  <c r="H33" i="4"/>
  <c r="I33" i="4"/>
  <c r="J33" i="4"/>
  <c r="K33" i="4"/>
  <c r="L33" i="4"/>
  <c r="M33" i="4"/>
  <c r="N33" i="4"/>
  <c r="O33" i="4"/>
  <c r="P33" i="4"/>
  <c r="Q33" i="4"/>
  <c r="R33" i="4"/>
  <c r="E34" i="4"/>
  <c r="F34" i="4"/>
  <c r="G34" i="4"/>
  <c r="H34" i="4"/>
  <c r="I34" i="4"/>
  <c r="J34" i="4"/>
  <c r="K34" i="4"/>
  <c r="L34" i="4"/>
  <c r="M34" i="4"/>
  <c r="N34" i="4"/>
  <c r="O34" i="4"/>
  <c r="P34" i="4"/>
  <c r="Q34" i="4"/>
  <c r="R34" i="4"/>
  <c r="E35" i="4"/>
  <c r="F35" i="4"/>
  <c r="G35" i="4"/>
  <c r="H35" i="4"/>
  <c r="I35" i="4"/>
  <c r="J35" i="4"/>
  <c r="K35" i="4"/>
  <c r="L35" i="4"/>
  <c r="M35" i="4"/>
  <c r="N35" i="4"/>
  <c r="O35" i="4"/>
  <c r="P35" i="4"/>
  <c r="Q35" i="4"/>
  <c r="R35" i="4"/>
  <c r="F12" i="4"/>
  <c r="G12" i="4"/>
  <c r="H12" i="4"/>
  <c r="I12" i="4"/>
  <c r="J12" i="4"/>
  <c r="K12" i="4"/>
  <c r="L12" i="4"/>
  <c r="M12" i="4"/>
  <c r="O12" i="4"/>
  <c r="P12" i="4"/>
  <c r="Q12" i="4"/>
  <c r="R12" i="4"/>
  <c r="E12" i="4"/>
  <c r="E11" i="4"/>
  <c r="E11" i="5" s="1"/>
  <c r="F11" i="4"/>
  <c r="F11" i="5" s="1"/>
  <c r="G11" i="4"/>
  <c r="G11" i="5" s="1"/>
  <c r="H11" i="4"/>
  <c r="H11" i="5" s="1"/>
  <c r="I11" i="4"/>
  <c r="I11" i="5" s="1"/>
  <c r="J11" i="4"/>
  <c r="J11" i="5" s="1"/>
  <c r="K11" i="4"/>
  <c r="K11" i="5" s="1"/>
  <c r="L11" i="4"/>
  <c r="L11" i="5" s="1"/>
  <c r="M11" i="4"/>
  <c r="M11" i="5" s="1"/>
  <c r="N11" i="4"/>
  <c r="N11" i="5" s="1"/>
  <c r="O11" i="4"/>
  <c r="O11" i="5" s="1"/>
  <c r="P11" i="4"/>
  <c r="P11" i="5" s="1"/>
  <c r="Q11" i="4"/>
  <c r="Q11" i="5" s="1"/>
  <c r="R11" i="4"/>
  <c r="R11" i="5" s="1"/>
  <c r="D13" i="4"/>
  <c r="D13" i="5" s="1"/>
  <c r="D14" i="4"/>
  <c r="D14" i="5" s="1"/>
  <c r="D15" i="4"/>
  <c r="D15" i="5" s="1"/>
  <c r="D16" i="4"/>
  <c r="D16" i="5" s="1"/>
  <c r="D17" i="4"/>
  <c r="D17" i="5" s="1"/>
  <c r="D18" i="4"/>
  <c r="D18" i="5" s="1"/>
  <c r="D19" i="4"/>
  <c r="D19" i="5" s="1"/>
  <c r="D20" i="4"/>
  <c r="D20" i="5" s="1"/>
  <c r="D21" i="4"/>
  <c r="D21" i="5" s="1"/>
  <c r="D22" i="4"/>
  <c r="D22" i="5" s="1"/>
  <c r="D23" i="4"/>
  <c r="D23" i="5" s="1"/>
  <c r="D24" i="4"/>
  <c r="D24" i="5" s="1"/>
  <c r="D25" i="4"/>
  <c r="D25" i="5" s="1"/>
  <c r="D26" i="4"/>
  <c r="D26" i="5" s="1"/>
  <c r="D27" i="4"/>
  <c r="D27" i="5" s="1"/>
  <c r="D28" i="4"/>
  <c r="D28" i="5" s="1"/>
  <c r="D29" i="4"/>
  <c r="D29" i="5" s="1"/>
  <c r="D30" i="4"/>
  <c r="D30" i="5" s="1"/>
  <c r="D31" i="4"/>
  <c r="D31" i="5" s="1"/>
  <c r="D32" i="4"/>
  <c r="D32" i="5" s="1"/>
  <c r="D33" i="4"/>
  <c r="D33" i="5" s="1"/>
  <c r="D34" i="4"/>
  <c r="D34" i="5" s="1"/>
  <c r="D35" i="4"/>
  <c r="D35" i="5" s="1"/>
  <c r="D12" i="4"/>
  <c r="D12" i="5" s="1"/>
  <c r="C13" i="4"/>
  <c r="C13" i="5" s="1"/>
  <c r="C14" i="4"/>
  <c r="C14" i="5" s="1"/>
  <c r="C15" i="4"/>
  <c r="C15" i="5" s="1"/>
  <c r="C16" i="4"/>
  <c r="C16" i="5" s="1"/>
  <c r="C17" i="4"/>
  <c r="C17" i="5" s="1"/>
  <c r="C18" i="4"/>
  <c r="C18" i="5" s="1"/>
  <c r="C19" i="4"/>
  <c r="C19" i="5" s="1"/>
  <c r="C20" i="4"/>
  <c r="C20" i="5" s="1"/>
  <c r="C21" i="4"/>
  <c r="C21" i="5" s="1"/>
  <c r="C22" i="4"/>
  <c r="C22" i="5" s="1"/>
  <c r="C23" i="4"/>
  <c r="C23" i="5" s="1"/>
  <c r="C24" i="4"/>
  <c r="C24" i="5" s="1"/>
  <c r="C25" i="4"/>
  <c r="C25" i="5" s="1"/>
  <c r="C26" i="4"/>
  <c r="C26" i="5" s="1"/>
  <c r="C27" i="4"/>
  <c r="C27" i="5" s="1"/>
  <c r="C28" i="4"/>
  <c r="C28" i="5" s="1"/>
  <c r="C29" i="4"/>
  <c r="C29" i="5" s="1"/>
  <c r="C30" i="4"/>
  <c r="C30" i="5" s="1"/>
  <c r="C31" i="4"/>
  <c r="C31" i="5" s="1"/>
  <c r="C32" i="4"/>
  <c r="C32" i="5" s="1"/>
  <c r="C33" i="4"/>
  <c r="C33" i="5" s="1"/>
  <c r="C34" i="4"/>
  <c r="C34" i="5" s="1"/>
  <c r="C35" i="4"/>
  <c r="C35" i="5" s="1"/>
  <c r="C12" i="4"/>
  <c r="C12" i="5" s="1"/>
  <c r="B13" i="4"/>
  <c r="B13" i="5" s="1"/>
  <c r="B14" i="4"/>
  <c r="B14" i="5" s="1"/>
  <c r="B15" i="4"/>
  <c r="B15" i="5" s="1"/>
  <c r="B16" i="4"/>
  <c r="B16" i="5" s="1"/>
  <c r="B17" i="4"/>
  <c r="B17" i="5" s="1"/>
  <c r="B18" i="4"/>
  <c r="B18" i="5" s="1"/>
  <c r="B19" i="4"/>
  <c r="B19" i="5" s="1"/>
  <c r="B20" i="4"/>
  <c r="B20" i="5" s="1"/>
  <c r="B21" i="4"/>
  <c r="B21" i="5" s="1"/>
  <c r="B22" i="4"/>
  <c r="B22" i="5" s="1"/>
  <c r="B23" i="4"/>
  <c r="B23" i="5" s="1"/>
  <c r="B24" i="4"/>
  <c r="B24" i="5" s="1"/>
  <c r="B25" i="4"/>
  <c r="B25" i="5" s="1"/>
  <c r="B26" i="4"/>
  <c r="B26" i="5" s="1"/>
  <c r="B27" i="4"/>
  <c r="B27" i="5" s="1"/>
  <c r="B28" i="4"/>
  <c r="B28" i="5" s="1"/>
  <c r="B29" i="4"/>
  <c r="B29" i="5" s="1"/>
  <c r="B30" i="4"/>
  <c r="B30" i="5" s="1"/>
  <c r="B31" i="4"/>
  <c r="B31" i="5" s="1"/>
  <c r="B32" i="4"/>
  <c r="B32" i="5" s="1"/>
  <c r="B33" i="4"/>
  <c r="B33" i="5" s="1"/>
  <c r="B34" i="4"/>
  <c r="B34" i="5" s="1"/>
  <c r="B35" i="4"/>
  <c r="B35" i="5" s="1"/>
  <c r="B12" i="4"/>
  <c r="B12" i="5" s="1"/>
  <c r="BZ6" i="2"/>
  <c r="BZ7" i="2"/>
  <c r="BZ8" i="2"/>
  <c r="BZ9" i="2"/>
  <c r="BZ10" i="2"/>
  <c r="BZ11" i="2"/>
  <c r="BZ12" i="2"/>
  <c r="BZ13" i="2"/>
  <c r="BZ14" i="2"/>
  <c r="BZ15" i="2"/>
  <c r="BZ16" i="2"/>
  <c r="BZ17" i="2"/>
  <c r="BZ18" i="2"/>
  <c r="BZ19" i="2"/>
  <c r="BZ20" i="2"/>
  <c r="BZ21" i="2"/>
  <c r="BZ22" i="2"/>
  <c r="BZ23" i="2"/>
  <c r="BZ24" i="2"/>
  <c r="BZ25" i="2"/>
  <c r="BZ26" i="2"/>
  <c r="BZ27" i="2"/>
  <c r="BZ28" i="2"/>
  <c r="BZ5" i="2"/>
  <c r="N23" i="4" l="1"/>
  <c r="N23" i="5" s="1"/>
  <c r="N31" i="4"/>
  <c r="O12" i="5"/>
  <c r="F15" i="5"/>
  <c r="L34" i="5"/>
  <c r="R25" i="1"/>
  <c r="R24" i="1"/>
  <c r="R17" i="1"/>
  <c r="R8" i="1"/>
  <c r="R18" i="1"/>
  <c r="R16" i="1"/>
  <c r="R10" i="1"/>
  <c r="R9" i="1"/>
  <c r="J31" i="5"/>
  <c r="Q30" i="5"/>
  <c r="P28" i="5"/>
  <c r="G27" i="5"/>
  <c r="N26" i="5"/>
  <c r="N25" i="5"/>
  <c r="G16" i="5"/>
  <c r="Q31" i="5"/>
  <c r="F30" i="5"/>
  <c r="R23" i="1"/>
  <c r="R15" i="1"/>
  <c r="R7" i="1"/>
  <c r="F17" i="5"/>
  <c r="N27" i="5"/>
  <c r="Q35" i="5"/>
  <c r="N31" i="5"/>
  <c r="J25" i="5"/>
  <c r="O22" i="5"/>
  <c r="J17" i="5"/>
  <c r="R22" i="1"/>
  <c r="R14" i="1"/>
  <c r="R6" i="1"/>
  <c r="F25" i="5"/>
  <c r="Q13" i="5"/>
  <c r="O30" i="5"/>
  <c r="O34" i="5"/>
  <c r="G34" i="5"/>
  <c r="F33" i="5"/>
  <c r="F22" i="5"/>
  <c r="R21" i="1"/>
  <c r="R13" i="1"/>
  <c r="R5" i="1"/>
  <c r="H28" i="5"/>
  <c r="N19" i="5"/>
  <c r="J29" i="5"/>
  <c r="O16" i="5"/>
  <c r="N12" i="5"/>
  <c r="R20" i="1"/>
  <c r="R12" i="1"/>
  <c r="R4" i="1"/>
  <c r="J21" i="5"/>
  <c r="G30" i="5"/>
  <c r="N35" i="5"/>
  <c r="O26" i="5"/>
  <c r="R19" i="1"/>
  <c r="R11" i="1"/>
  <c r="K14" i="5"/>
  <c r="J38" i="4"/>
  <c r="P34" i="5"/>
  <c r="G12" i="5"/>
  <c r="J30" i="5"/>
  <c r="Q29" i="5"/>
  <c r="Q28" i="5"/>
  <c r="O25" i="5"/>
  <c r="G18" i="5"/>
  <c r="N24" i="5"/>
  <c r="F24" i="5"/>
  <c r="J20" i="5"/>
  <c r="Q19" i="5"/>
  <c r="O17" i="5"/>
  <c r="G17" i="5"/>
  <c r="N16" i="5"/>
  <c r="F16" i="5"/>
  <c r="N38" i="4"/>
  <c r="Q20" i="5"/>
  <c r="N17" i="5"/>
  <c r="J13" i="5"/>
  <c r="J33" i="5"/>
  <c r="G26" i="5"/>
  <c r="M29" i="5"/>
  <c r="J32" i="5"/>
  <c r="O29" i="5"/>
  <c r="G29" i="5"/>
  <c r="O28" i="5"/>
  <c r="G28" i="5"/>
  <c r="J22" i="5"/>
  <c r="Q21" i="5"/>
  <c r="P20" i="5"/>
  <c r="O19" i="5"/>
  <c r="G19" i="5"/>
  <c r="N18" i="5"/>
  <c r="F18" i="5"/>
  <c r="J14" i="5"/>
  <c r="N14" i="5"/>
  <c r="L18" i="5"/>
  <c r="K35" i="5"/>
  <c r="J34" i="5"/>
  <c r="Q33" i="5"/>
  <c r="Q32" i="5"/>
  <c r="N29" i="5"/>
  <c r="N28" i="5"/>
  <c r="F28" i="5"/>
  <c r="J23" i="5"/>
  <c r="Q22" i="5"/>
  <c r="O20" i="5"/>
  <c r="G20" i="5"/>
  <c r="J15" i="5"/>
  <c r="Q14" i="5"/>
  <c r="H13" i="5"/>
  <c r="J35" i="5"/>
  <c r="Q34" i="5"/>
  <c r="P32" i="5"/>
  <c r="H32" i="5"/>
  <c r="O31" i="5"/>
  <c r="G31" i="5"/>
  <c r="N30" i="5"/>
  <c r="J24" i="5"/>
  <c r="Q23" i="5"/>
  <c r="O21" i="5"/>
  <c r="G21" i="5"/>
  <c r="N20" i="5"/>
  <c r="F20" i="5"/>
  <c r="Q15" i="5"/>
  <c r="O13" i="5"/>
  <c r="G13" i="5"/>
  <c r="F14" i="5"/>
  <c r="K32" i="5"/>
  <c r="G33" i="5"/>
  <c r="O32" i="5"/>
  <c r="G32" i="5"/>
  <c r="J26" i="5"/>
  <c r="Q24" i="5"/>
  <c r="H20" i="5"/>
  <c r="N21" i="5"/>
  <c r="Q16" i="5"/>
  <c r="O14" i="5"/>
  <c r="G14" i="5"/>
  <c r="O27" i="5"/>
  <c r="F26" i="5"/>
  <c r="E22" i="5"/>
  <c r="Q27" i="5"/>
  <c r="P35" i="5"/>
  <c r="H35" i="5"/>
  <c r="N33" i="5"/>
  <c r="N32" i="5"/>
  <c r="F32" i="5"/>
  <c r="L30" i="5"/>
  <c r="J27" i="5"/>
  <c r="Q26" i="5"/>
  <c r="Q25" i="5"/>
  <c r="P24" i="5"/>
  <c r="H24" i="5"/>
  <c r="O23" i="5"/>
  <c r="G23" i="5"/>
  <c r="N22" i="5"/>
  <c r="J18" i="5"/>
  <c r="Q17" i="5"/>
  <c r="O15" i="5"/>
  <c r="G15" i="5"/>
  <c r="O33" i="5"/>
  <c r="Q12" i="5"/>
  <c r="O35" i="5"/>
  <c r="G35" i="5"/>
  <c r="N34" i="5"/>
  <c r="F34" i="5"/>
  <c r="J28" i="5"/>
  <c r="O24" i="5"/>
  <c r="G24" i="5"/>
  <c r="J19" i="5"/>
  <c r="Q18" i="5"/>
  <c r="N15" i="5"/>
  <c r="Q38" i="4"/>
  <c r="I27" i="5"/>
  <c r="I12" i="5"/>
  <c r="H34" i="5"/>
  <c r="M15" i="5"/>
  <c r="R38" i="4"/>
  <c r="R12" i="5"/>
  <c r="H33" i="5"/>
  <c r="H12" i="5"/>
  <c r="P12" i="5"/>
  <c r="E33" i="5"/>
  <c r="M35" i="5"/>
  <c r="E35" i="5"/>
  <c r="M34" i="5"/>
  <c r="E34" i="5"/>
  <c r="M32" i="5"/>
  <c r="E32" i="5"/>
  <c r="M31" i="5"/>
  <c r="E31" i="5"/>
  <c r="M30" i="5"/>
  <c r="E29" i="5"/>
  <c r="M28" i="5"/>
  <c r="E28" i="5"/>
  <c r="M27" i="5"/>
  <c r="E27" i="5"/>
  <c r="M26" i="5"/>
  <c r="E26" i="5"/>
  <c r="M24" i="5"/>
  <c r="E24" i="5"/>
  <c r="M23" i="5"/>
  <c r="E23" i="5"/>
  <c r="M22" i="5"/>
  <c r="E21" i="5"/>
  <c r="M20" i="5"/>
  <c r="E20" i="5"/>
  <c r="M19" i="5"/>
  <c r="E19" i="5"/>
  <c r="M18" i="5"/>
  <c r="E18" i="5"/>
  <c r="M16" i="5"/>
  <c r="E16" i="5"/>
  <c r="E15" i="5"/>
  <c r="M14" i="5"/>
  <c r="M13" i="5"/>
  <c r="E13" i="5"/>
  <c r="E30" i="5"/>
  <c r="R29" i="5"/>
  <c r="L29" i="5"/>
  <c r="L28" i="5"/>
  <c r="L27" i="5"/>
  <c r="L25" i="5"/>
  <c r="L24" i="5"/>
  <c r="L23" i="5"/>
  <c r="L21" i="5"/>
  <c r="L20" i="5"/>
  <c r="L19" i="5"/>
  <c r="L17" i="5"/>
  <c r="L16" i="5"/>
  <c r="L15" i="5"/>
  <c r="L14" i="5"/>
  <c r="L13" i="5"/>
  <c r="S38" i="4"/>
  <c r="E25" i="5"/>
  <c r="L26" i="5"/>
  <c r="L35" i="5"/>
  <c r="L33" i="5"/>
  <c r="L12" i="5"/>
  <c r="K30" i="5"/>
  <c r="K28" i="5"/>
  <c r="K27" i="5"/>
  <c r="K26" i="5"/>
  <c r="K23" i="5"/>
  <c r="K22" i="5"/>
  <c r="K21" i="5"/>
  <c r="K20" i="5"/>
  <c r="K19" i="5"/>
  <c r="K18" i="5"/>
  <c r="K17" i="5"/>
  <c r="K16" i="5"/>
  <c r="K15" i="5"/>
  <c r="K13" i="5"/>
  <c r="R33" i="5"/>
  <c r="L22" i="5"/>
  <c r="R17" i="5"/>
  <c r="M12" i="5"/>
  <c r="M17" i="5"/>
  <c r="M21" i="5"/>
  <c r="M25" i="5"/>
  <c r="M38" i="4"/>
  <c r="L32" i="5"/>
  <c r="L31" i="5"/>
  <c r="E38" i="4"/>
  <c r="E12" i="5"/>
  <c r="K34" i="5"/>
  <c r="K33" i="5"/>
  <c r="K31" i="5"/>
  <c r="K29" i="5"/>
  <c r="K25" i="5"/>
  <c r="K24" i="5"/>
  <c r="K38" i="4"/>
  <c r="R35" i="5"/>
  <c r="R34" i="5"/>
  <c r="R32" i="5"/>
  <c r="R31" i="5"/>
  <c r="R30" i="5"/>
  <c r="R28" i="5"/>
  <c r="R27" i="5"/>
  <c r="R26" i="5"/>
  <c r="R24" i="5"/>
  <c r="R23" i="5"/>
  <c r="R22" i="5"/>
  <c r="R20" i="5"/>
  <c r="R19" i="5"/>
  <c r="R18" i="5"/>
  <c r="R16" i="5"/>
  <c r="R15" i="5"/>
  <c r="R14" i="5"/>
  <c r="R13" i="5"/>
  <c r="E17" i="5"/>
  <c r="M33" i="5"/>
  <c r="I31" i="5"/>
  <c r="R25" i="5"/>
  <c r="R21" i="5"/>
  <c r="I34" i="5"/>
  <c r="I33" i="5"/>
  <c r="I32" i="5"/>
  <c r="I30" i="5"/>
  <c r="I29" i="5"/>
  <c r="I28" i="5"/>
  <c r="I26" i="5"/>
  <c r="I25" i="5"/>
  <c r="I24" i="5"/>
  <c r="I23" i="5"/>
  <c r="I22" i="5"/>
  <c r="I21" i="5"/>
  <c r="I20" i="5"/>
  <c r="I19" i="5"/>
  <c r="I18" i="5"/>
  <c r="I17" i="5"/>
  <c r="I16" i="5"/>
  <c r="I15" i="5"/>
  <c r="I14" i="5"/>
  <c r="I13" i="5"/>
  <c r="L38" i="4"/>
  <c r="E14" i="5"/>
  <c r="P33" i="5"/>
  <c r="P31" i="5"/>
  <c r="H31" i="5"/>
  <c r="P30" i="5"/>
  <c r="H30" i="5"/>
  <c r="P29" i="5"/>
  <c r="H29" i="5"/>
  <c r="P27" i="5"/>
  <c r="H27" i="5"/>
  <c r="P26" i="5"/>
  <c r="H26" i="5"/>
  <c r="P25" i="5"/>
  <c r="H25" i="5"/>
  <c r="P23" i="5"/>
  <c r="H23" i="5"/>
  <c r="P22" i="5"/>
  <c r="H22" i="5"/>
  <c r="P21" i="5"/>
  <c r="H21" i="5"/>
  <c r="P19" i="5"/>
  <c r="H19" i="5"/>
  <c r="P18" i="5"/>
  <c r="H18" i="5"/>
  <c r="P17" i="5"/>
  <c r="H17" i="5"/>
  <c r="P16" i="5"/>
  <c r="H16" i="5"/>
  <c r="P15" i="5"/>
  <c r="H15" i="5"/>
  <c r="P14" i="5"/>
  <c r="H14" i="5"/>
  <c r="P13" i="5"/>
  <c r="P38" i="4"/>
  <c r="I38" i="4"/>
  <c r="I35" i="5"/>
  <c r="H38" i="4"/>
  <c r="F29" i="5"/>
  <c r="F21" i="5"/>
  <c r="F13" i="5"/>
  <c r="O38" i="4"/>
  <c r="G38" i="4"/>
  <c r="F12" i="5"/>
  <c r="F38" i="4"/>
  <c r="F35" i="5"/>
  <c r="F27" i="5"/>
  <c r="F19" i="5"/>
  <c r="G25" i="5"/>
  <c r="K12" i="5"/>
  <c r="J12" i="5"/>
  <c r="G22" i="5"/>
  <c r="O18" i="5"/>
  <c r="J16" i="5"/>
  <c r="F31" i="5"/>
  <c r="F23" i="5"/>
  <c r="N13" i="5"/>
</calcChain>
</file>

<file path=xl/sharedStrings.xml><?xml version="1.0" encoding="utf-8"?>
<sst xmlns="http://schemas.openxmlformats.org/spreadsheetml/2006/main" count="2117" uniqueCount="561">
  <si>
    <t>userid</t>
  </si>
  <si>
    <t>id</t>
  </si>
  <si>
    <t>userfullname</t>
  </si>
  <si>
    <t>László Pitlik</t>
  </si>
  <si>
    <t>Benjámin Honti</t>
  </si>
  <si>
    <t>Zoltán Sváb</t>
  </si>
  <si>
    <t>Gábor Kosdi</t>
  </si>
  <si>
    <t>Mátyás Pitlik</t>
  </si>
  <si>
    <t>Muhammad Khuram Latif</t>
  </si>
  <si>
    <t>Shagai Turtogtokh</t>
  </si>
  <si>
    <t>Aadi Rajesh</t>
  </si>
  <si>
    <t>Ariunbold Munkhjargal</t>
  </si>
  <si>
    <t>Boldsukh Ganzorig</t>
  </si>
  <si>
    <t>Yaruu-Aldar Enkhtur</t>
  </si>
  <si>
    <t>Nurbol Byekbolat</t>
  </si>
  <si>
    <t>Ganbat Bayanmunkh</t>
  </si>
  <si>
    <t>Amgalanbaatar Amarsanaa</t>
  </si>
  <si>
    <t>Battuguldur Tuyatsetseg</t>
  </si>
  <si>
    <t>Bilegt Gankhuyag</t>
  </si>
  <si>
    <t>Márk Zsigmond Lévai</t>
  </si>
  <si>
    <t>Zandangarav Nyambaatar</t>
  </si>
  <si>
    <t>Munkh-Orgil Batbayar</t>
  </si>
  <si>
    <t>Amin-Erdene Ankhbold</t>
  </si>
  <si>
    <t>Dulguun Sukh-Ochir</t>
  </si>
  <si>
    <t>István Siposs</t>
  </si>
  <si>
    <t>Namjiljav Tsetsegsuren</t>
  </si>
  <si>
    <t>Gülsah Öztürk</t>
  </si>
  <si>
    <t>Zoltán Lehrer</t>
  </si>
  <si>
    <t>Japheth Jerry Dangiwa</t>
  </si>
  <si>
    <t>total_posts</t>
  </si>
  <si>
    <t>active_days</t>
  </si>
  <si>
    <t>activeDays</t>
  </si>
  <si>
    <t>totalPosts</t>
  </si>
  <si>
    <t>total_replies_to_prof</t>
  </si>
  <si>
    <t>total_characters</t>
  </si>
  <si>
    <t>total_words</t>
  </si>
  <si>
    <t>AVG(wordcount)</t>
  </si>
  <si>
    <t>avg_words</t>
  </si>
  <si>
    <t>COUNT(DISTINCT discussion)</t>
  </si>
  <si>
    <t>unique_discussions</t>
  </si>
  <si>
    <t>engagement_rate</t>
  </si>
  <si>
    <t>DEFINITION</t>
  </si>
  <si>
    <t>total_replies</t>
  </si>
  <si>
    <t>avg_reply_time</t>
  </si>
  <si>
    <t>norm_replies</t>
  </si>
  <si>
    <t>norm_reply_time</t>
  </si>
  <si>
    <t>adjusted_score</t>
  </si>
  <si>
    <t>WITH stats AS (
    SELECT d.userid, d.userfullname,
           COUNT(*) AS total_replies,
           AVG((strftime('%s', d.created) - strftime('%s', p.created)) / 3600.0) AS avg_reply_time
    FROM discussions_m d
    INNER JOIN discussions_m p ON d.parent = p.id
    WHERE p.userfullname = 'László Pitlik'
    GROUP BY d.userid, d.userfullname
),
normalized AS (
    SELECT userid, userfullname, total_replies, avg_reply_time,
           (total_replies * 1.0 / (SELECT MAX(total_replies) FROM stats)) AS norm_replies,
           (1.0 - (avg_reply_time * 1.0 / (SELECT MAX(avg_reply_time) FROM stats))) AS norm_reply_time
    FROM stats
)
SELECT userid, userfullname, total_replies, avg_reply_time,
       norm_replies, norm_reply_time,
       (0.7 * norm_replies + 0.3 * norm_reply_time) AS adjusted_score
FROM normalized
ORDER BY userfullname;</t>
  </si>
  <si>
    <t>normanlized_score</t>
  </si>
  <si>
    <t>deadline_exceeded(Quasi exam I)</t>
  </si>
  <si>
    <t>deadline_exceeded(Quasi exam II)</t>
  </si>
  <si>
    <t>deadline_exceeded(Quasi exam III)</t>
  </si>
  <si>
    <t>SELECT 
    userid, 
    userfullname, 
    COUNT(*) AS posts_after_deadline
FROM 
    discussions_m
WHERE 
    subject LIKE '%Quasi Exam III%' -- Filter for posts related to "Quasi Exam III"
    AND created &gt; '2024-11-15 24:00:00' -- Filter posts made after the deadline
GROUP BY 
    userid, userfullname
ORDER BY 
    posts_after_deadline DESC;</t>
  </si>
  <si>
    <t>posts_after_deadline</t>
  </si>
  <si>
    <t>SELECT 
    userid, 
    userfullname, 
    COUNT(*) AS posts_after_deadline
FROM 
    discussions_m
WHERE 
    subject LIKE '%Quasi Exam II%' -- Filter for posts related to "Quasi Exam III"
    AND created &gt; '2024-11-08 24:00:00' -- Filter posts made after the deadline
GROUP BY 
    userid, userfullname
ORDER BY 
    userfullname;</t>
  </si>
  <si>
    <t>SELECT 
    userid, 
    userfullname, 
    COUNT(*) AS posts_after_deadline
FROM 
    discussions_m
WHERE 
    subject LIKE '%Quasi Exam I%' -- Filter for posts related to "Quasi Exam III"
    AND created &gt; '2024-11-08 24:00:00' -- Filter posts made after the deadline
GROUP BY 
    userid, userfullname
ORDER BY 
    userfullname;</t>
  </si>
  <si>
    <t>pattern_following_replies</t>
  </si>
  <si>
    <t>Pattern_followed(quasi exam i)</t>
  </si>
  <si>
    <t>unique_peer_interactions</t>
  </si>
  <si>
    <t>unique_interactions</t>
  </si>
  <si>
    <t>the number of unique interactions with other students for each user</t>
  </si>
  <si>
    <t>the number of unique discussions  for each user</t>
  </si>
  <si>
    <t>deadline_exceeded_posts(Quasi exam II)</t>
  </si>
  <si>
    <t>deadline_exceeded_posts(Quasi exam I)</t>
  </si>
  <si>
    <t>normanlized_score(sum of reply - avarage time to reply)</t>
  </si>
  <si>
    <t>SELECT 
    userid,
    userfullname,
    COUNT(CASE WHEN message REGEXP '^[0-9]+$' THEN 1 END) AS pattern_following_replies
FROM discussion_data
WHERE parent IN (163486, 163486)   
GROUP BY userid, userfullname
ORDER BY userfullname;</t>
  </si>
  <si>
    <t>correct</t>
  </si>
  <si>
    <t>AVG(ai_rating)</t>
  </si>
  <si>
    <t>avg_AI_involvedMsg_score</t>
  </si>
  <si>
    <t>SELECT userid, userfullname, AVG(ai_rating) FROM discussions_m GROUP BY userid ORDER BY userfullname;</t>
  </si>
  <si>
    <t>Posts created after given deadline in quasi exam I</t>
  </si>
  <si>
    <t>Posts created after given deadline in quasi exam III</t>
  </si>
  <si>
    <t>Avarage words per post</t>
  </si>
  <si>
    <t>Total number of posts</t>
  </si>
  <si>
    <t>Full Name</t>
  </si>
  <si>
    <t>User ID</t>
  </si>
  <si>
    <t>SELECT DISTINCT(userid), userfullname FROM discussions_m GROUP BY userid ORDER BY userfullname;</t>
  </si>
  <si>
    <t>SELECT userfullname, userid, COUNT(*) AS total_posts FROM discussions_m GROUP BY userfullname ORDER BY userfullname;</t>
  </si>
  <si>
    <t>FROM discussions_m</t>
  </si>
  <si>
    <t>ORDER BY userfullname;</t>
  </si>
  <si>
    <t>SELECT 
    dm.userid,
    dm.userfullname,
    COUNT(DISTINCT DATE(dm.created)) AS active_days
FROM 
    discussions_m dm
GROUP BY 
    dm.userid, dm.userfullname
ORDER BY 
    dm.userfullname;</t>
  </si>
  <si>
    <t>SELECT userid, userfullname, COUNT(*) AS total_replies
FROM discussions_m
WHERE parent IN (SELECT id FROM discussions_m WHERE userfullname = 'László Pitlik') 
GROUP BY userid, userfullname
ORDER BY userfullname;</t>
  </si>
  <si>
    <t>SELECT userid, userfullname, SUM(wordcount) AS total_replies
FROM discussions_m
GROUP BY userid, userfullname
ORDER BY userfullname;</t>
  </si>
  <si>
    <t>GROUP BY userid, userfullname</t>
  </si>
  <si>
    <t>SELECT userid, userfullname, SUM(charcount) AS total_replies
FROM discussions_m
GROUP BY userid, userfullname
ORDER BY userfullname;</t>
  </si>
  <si>
    <t>direction</t>
  </si>
  <si>
    <t>type</t>
  </si>
  <si>
    <t>attribute_id</t>
  </si>
  <si>
    <t>x</t>
  </si>
  <si>
    <t>A1</t>
  </si>
  <si>
    <t>A2</t>
  </si>
  <si>
    <t>A3</t>
  </si>
  <si>
    <t>A4</t>
  </si>
  <si>
    <t>A5</t>
  </si>
  <si>
    <t>A6</t>
  </si>
  <si>
    <t>A7</t>
  </si>
  <si>
    <t>A8</t>
  </si>
  <si>
    <t>A9</t>
  </si>
  <si>
    <t>A10</t>
  </si>
  <si>
    <t>A11</t>
  </si>
  <si>
    <t>A12</t>
  </si>
  <si>
    <t>A13</t>
  </si>
  <si>
    <t>A14</t>
  </si>
  <si>
    <t>A15</t>
  </si>
  <si>
    <t>AVARAGE--&gt;</t>
  </si>
  <si>
    <t>avg_AI_involvedMsg_score(NOT SCALED)</t>
  </si>
  <si>
    <t>avg_AI_involvedMsg_score(1-10 SCALED)</t>
  </si>
  <si>
    <t>Identifier:</t>
  </si>
  <si>
    <t>Objects:</t>
  </si>
  <si>
    <t>Attributes:</t>
  </si>
  <si>
    <t>Stairs:</t>
  </si>
  <si>
    <t>Offset:</t>
  </si>
  <si>
    <t>Description:</t>
  </si>
  <si>
    <t>COCO Y0: 8534727</t>
  </si>
  <si>
    <t>Ranking</t>
  </si>
  <si>
    <t>X(A1)</t>
  </si>
  <si>
    <t>X(A2)</t>
  </si>
  <si>
    <t>X(A3)</t>
  </si>
  <si>
    <t>X(A4)</t>
  </si>
  <si>
    <t>X(A5)</t>
  </si>
  <si>
    <t>X(A6)</t>
  </si>
  <si>
    <t>X(A7)</t>
  </si>
  <si>
    <t>X(A8)</t>
  </si>
  <si>
    <t>X(A9)</t>
  </si>
  <si>
    <t>X(A10)</t>
  </si>
  <si>
    <t>X(A11)</t>
  </si>
  <si>
    <t>X(A12)</t>
  </si>
  <si>
    <t>X(A13)</t>
  </si>
  <si>
    <t>X(A14)</t>
  </si>
  <si>
    <t>X(A15)</t>
  </si>
  <si>
    <t>Y(A16)</t>
  </si>
  <si>
    <t>stairs(1)</t>
  </si>
  <si>
    <t>S1</t>
  </si>
  <si>
    <t>(0+15.4)/(1)=15.4</t>
  </si>
  <si>
    <t>S2</t>
  </si>
  <si>
    <t>(0+14.7)/(1)=14.7</t>
  </si>
  <si>
    <t>S3</t>
  </si>
  <si>
    <t>(0+14.1)/(1)=14.1</t>
  </si>
  <si>
    <t>S4</t>
  </si>
  <si>
    <t>(0+13.4)/(1)=13.4</t>
  </si>
  <si>
    <t>S5</t>
  </si>
  <si>
    <t>(0+12.7)/(1)=12.7</t>
  </si>
  <si>
    <t>S6</t>
  </si>
  <si>
    <t>(0+12.1)/(1)=12.1</t>
  </si>
  <si>
    <t>S7</t>
  </si>
  <si>
    <t>(0+11.4)/(1)=11.4</t>
  </si>
  <si>
    <t>S8</t>
  </si>
  <si>
    <t>(0+10.7)/(1)=10.7</t>
  </si>
  <si>
    <t>S9</t>
  </si>
  <si>
    <t>(0+10)/(1)=10</t>
  </si>
  <si>
    <t>S10</t>
  </si>
  <si>
    <t>(0+9.4)/(1)=9.4</t>
  </si>
  <si>
    <t>S11</t>
  </si>
  <si>
    <t>(0+8.7)/(1)=8.7</t>
  </si>
  <si>
    <t>S12</t>
  </si>
  <si>
    <t>(0+8)/(1)=8</t>
  </si>
  <si>
    <t>S13</t>
  </si>
  <si>
    <t>(0+7.4)/(1)=7.4</t>
  </si>
  <si>
    <t>S14</t>
  </si>
  <si>
    <t>(0+6.7)/(1)=6.7</t>
  </si>
  <si>
    <t>S15</t>
  </si>
  <si>
    <t>(0+6)/(1)=6</t>
  </si>
  <si>
    <t>S16</t>
  </si>
  <si>
    <t>(0+5.4)/(1)=5.4</t>
  </si>
  <si>
    <t>S17</t>
  </si>
  <si>
    <t>(0+4.7)/(1)=4.7</t>
  </si>
  <si>
    <t>S18</t>
  </si>
  <si>
    <t>(0+4)/(1)=4</t>
  </si>
  <si>
    <t>S19</t>
  </si>
  <si>
    <t>(0+3.3)/(1)=3.3</t>
  </si>
  <si>
    <t>S20</t>
  </si>
  <si>
    <t>(0+2.7)/(1)=2.7</t>
  </si>
  <si>
    <t>S21</t>
  </si>
  <si>
    <t>(0+2)/(1)=2</t>
  </si>
  <si>
    <t>S22</t>
  </si>
  <si>
    <t>(0+1.3)/(1)=1.3</t>
  </si>
  <si>
    <t>S23</t>
  </si>
  <si>
    <t>(0+0.7)/(1)=0.7</t>
  </si>
  <si>
    <t>S24</t>
  </si>
  <si>
    <t>(0+0)/(1)=0</t>
  </si>
  <si>
    <t>stairs(2)</t>
  </si>
  <si>
    <t>COCO: Y0</t>
  </si>
  <si>
    <t>Estimation</t>
  </si>
  <si>
    <t>Fact+0</t>
  </si>
  <si>
    <t>Delta</t>
  </si>
  <si>
    <t>Delta/Fact</t>
  </si>
  <si>
    <t>Amount S1:</t>
  </si>
  <si>
    <t>S24 amount:</t>
  </si>
  <si>
    <t>Estimated amount:</t>
  </si>
  <si>
    <t>Actual amount:</t>
  </si>
  <si>
    <t>Fact-estimate discrepancy:</t>
  </si>
  <si>
    <t>Actual sum of squares:</t>
  </si>
  <si>
    <t>Estimated sum of squares:</t>
  </si>
  <si>
    <t>Sum of squares error:</t>
  </si>
  <si>
    <t>Open url</t>
  </si>
  <si>
    <r>
      <t>Maximum memory usage: </t>
    </r>
    <r>
      <rPr>
        <b/>
        <sz val="11"/>
        <color rgb="FF333333"/>
        <rFont val="Verdana"/>
        <family val="2"/>
      </rPr>
      <t>1.43 Mb</t>
    </r>
  </si>
  <si>
    <r>
      <t>Running time: </t>
    </r>
    <r>
      <rPr>
        <b/>
        <sz val="11"/>
        <color rgb="FF333333"/>
        <rFont val="Verdana"/>
        <family val="2"/>
      </rPr>
      <t>0.12 sec (0 p)</t>
    </r>
  </si>
  <si>
    <t>USED SQL QUERY</t>
  </si>
  <si>
    <t>est.</t>
  </si>
  <si>
    <t>username/attribute_name</t>
  </si>
  <si>
    <t>validation</t>
  </si>
  <si>
    <t>COCO Y0: 3459290</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</si>
  <si>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</si>
  <si>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</si>
  <si>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</si>
  <si>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</si>
  <si>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</si>
  <si>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</si>
  <si>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</si>
  <si>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</si>
  <si>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</si>
  <si>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</si>
  <si>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</si>
  <si>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</si>
  <si>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</si>
  <si>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</si>
  <si>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</si>
  <si>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</si>
  <si>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</si>
  <si>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</si>
  <si>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</si>
  <si>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</si>
  <si>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</si>
  <si>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</si>
  <si>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</si>
  <si>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</si>
  <si>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(0+16.3)/(1)=16.3</t>
  </si>
  <si>
    <t>(0+24.8)/(1)=24.8</t>
  </si>
  <si>
    <t>(0+41.9)/(1)=41.9</t>
  </si>
  <si>
    <t>(0+15.6)/(1)=15.6</t>
  </si>
  <si>
    <t>(0+24.1)/(1)=24.1</t>
  </si>
  <si>
    <t>(0+41.2)/(1)=41.2</t>
  </si>
  <si>
    <t>(0+14.9)/(1)=14.9</t>
  </si>
  <si>
    <t>(0+23.4)/(1)=23.4</t>
  </si>
  <si>
    <t>(0+40.5)/(1)=40.5</t>
  </si>
  <si>
    <t>(0+14.2)/(1)=14.2</t>
  </si>
  <si>
    <t>(0+22.7)/(1)=22.7</t>
  </si>
  <si>
    <t>(0+39.7)/(1)=39.7</t>
  </si>
  <si>
    <t>(0+13.5)/(1)=13.5</t>
  </si>
  <si>
    <t>(0+22)/(1)=22</t>
  </si>
  <si>
    <t>(0+39)/(1)=39</t>
  </si>
  <si>
    <t>(0+12.8)/(1)=12.8</t>
  </si>
  <si>
    <t>(0+21.3)/(1)=21.3</t>
  </si>
  <si>
    <t>(0+38.3)/(1)=38.3</t>
  </si>
  <si>
    <t>(0+20.6)/(1)=20.6</t>
  </si>
  <si>
    <t>(0+37.6)/(1)=37.6</t>
  </si>
  <si>
    <t>(0+19.9)/(1)=19.9</t>
  </si>
  <si>
    <t>(0+36.9)/(1)=36.9</t>
  </si>
  <si>
    <t>(0+10.6)/(1)=10.6</t>
  </si>
  <si>
    <t>(0+19.2)/(1)=19.2</t>
  </si>
  <si>
    <t>(0+36.2)/(1)=36.2</t>
  </si>
  <si>
    <t>(0+9.9)/(1)=9.9</t>
  </si>
  <si>
    <t>(0+18.5)/(1)=18.5</t>
  </si>
  <si>
    <t>(0+35.5)/(1)=35.5</t>
  </si>
  <si>
    <t>(0+9.2)/(1)=9.2</t>
  </si>
  <si>
    <t>(0+17.7)/(1)=17.7</t>
  </si>
  <si>
    <t>(0+8.5)/(1)=8.5</t>
  </si>
  <si>
    <t>(0+17)/(1)=17</t>
  </si>
  <si>
    <t>(0+7.8)/(1)=7.8</t>
  </si>
  <si>
    <t>(0+7.1)/(1)=7.1</t>
  </si>
  <si>
    <t>(0+6.4)/(1)=6.4</t>
  </si>
  <si>
    <t>(0+5.7)/(1)=5.7</t>
  </si>
  <si>
    <t>(0+5)/(1)=5</t>
  </si>
  <si>
    <t>(0+4.3)/(1)=4.3</t>
  </si>
  <si>
    <t>(0+3.5)/(1)=3.5</t>
  </si>
  <si>
    <t>(0+2.8)/(1)=2.8</t>
  </si>
  <si>
    <t>(0+2.1)/(1)=2.1</t>
  </si>
  <si>
    <t>(0+1.4)/(1)=1.4</t>
  </si>
  <si>
    <r>
      <t>Maximum memory usage: </t>
    </r>
    <r>
      <rPr>
        <b/>
        <sz val="7"/>
        <color rgb="FF333333"/>
        <rFont val="Verdana"/>
        <family val="2"/>
      </rPr>
      <t>1.42 Mb</t>
    </r>
  </si>
  <si>
    <r>
      <t>Running time: </t>
    </r>
    <r>
      <rPr>
        <b/>
        <sz val="7"/>
        <color rgb="FF333333"/>
        <rFont val="Verdana"/>
        <family val="2"/>
      </rPr>
      <t>0.13 sec (0 p)</t>
    </r>
  </si>
  <si>
    <t>inverse</t>
  </si>
  <si>
    <t>rank</t>
  </si>
  <si>
    <t>sum</t>
  </si>
  <si>
    <t>Y</t>
  </si>
  <si>
    <t>Number of days that student actively participated in discussions</t>
  </si>
  <si>
    <t>Number of replies to professor's post</t>
  </si>
  <si>
    <t>Total chars of all posts of the student</t>
  </si>
  <si>
    <t>Total words of all posts of the student</t>
  </si>
  <si>
    <t>The attribute measures student engagement by dividing their replies by the professor's total posts, showing how actively they participate in the professor's discussions.</t>
  </si>
  <si>
    <t>SELECT userid, userfullname,
       COUNT(*) * 1.0 / (SELECT COUNT(*) FROM discussions_m WHERE userfullname = 'László Pitlik') AS engagement_rate
FROM discussions_m
WHERE parent IN (SELECT id FROM discussions_m WHERE userfullname = 'László Pitlik') 
GROUP BY userid, userfullname
ORDER BY userfullname;</t>
  </si>
  <si>
    <t>The used query normalizes total replies and average reply time for all students, assigning a higher weight (70%) to replies and a lower weight (30%) to reply time. This weighting emphasizes the importance of engagement (quantity of replies) over responsiveness (speed of replies) when calculating an overall performance score. The normalized scores ensure fair comparisons regardless of differing scales for the two metrics.</t>
  </si>
  <si>
    <t>The number of posts where a student followed a specific pattern (with a maximum of 2 and a minimum of 0)</t>
  </si>
  <si>
    <t>The average AI involvement score is calculated using the "roberta-base-openai-detector" model, which detects AI-generated text. It assigns a score for each response (scaled 1-10 the more the high probability of AI involvement), and averaging these scores indicates the overall prevalence of AI-generated content.</t>
  </si>
  <si>
    <t>Azonosító:</t>
  </si>
  <si>
    <t>Objektumok:</t>
  </si>
  <si>
    <t>Attribútumok:</t>
  </si>
  <si>
    <t>Lépcsôk:</t>
  </si>
  <si>
    <t>Eltolás:</t>
  </si>
  <si>
    <t>Leírás:</t>
  </si>
  <si>
    <t>COCO Y0: 2421332</t>
  </si>
  <si>
    <t>Rangsor</t>
  </si>
  <si>
    <t>Lépcsôk(1)</t>
  </si>
  <si>
    <t>(27+333045.9)/(2)=166536.45</t>
  </si>
  <si>
    <t>(57+332988.9)/(2)=166522.95</t>
  </si>
  <si>
    <t>(23+23)/(2)=23</t>
  </si>
  <si>
    <t>(180+23)/(2)=101.5</t>
  </si>
  <si>
    <t>(23+94)/(2)=58.5</t>
  </si>
  <si>
    <t>(465+666468.9)/(2)=333466.95</t>
  </si>
  <si>
    <t>(23+46)/(2)=34.5</t>
  </si>
  <si>
    <t>(23+59)/(2)=41</t>
  </si>
  <si>
    <t>(197+247)/(2)=222</t>
  </si>
  <si>
    <t>(999139.8+333210.9)/(2)=666175.4</t>
  </si>
  <si>
    <t>(56+23)/(2)=39.5</t>
  </si>
  <si>
    <t>(31+23)/(2)=27</t>
  </si>
  <si>
    <t>(576+666495.9)/(2)=333535.95</t>
  </si>
  <si>
    <t>(26+22)/(2)=24</t>
  </si>
  <si>
    <t>(56+332982.9)/(2)=166519.45</t>
  </si>
  <si>
    <t>(22+22)/(2)=22</t>
  </si>
  <si>
    <t>(179+22)/(2)=100.5</t>
  </si>
  <si>
    <t>(22+93)/(2)=57.5</t>
  </si>
  <si>
    <t>(464+666467.9)/(2)=333465.95</t>
  </si>
  <si>
    <t>(22+45)/(2)=33.5</t>
  </si>
  <si>
    <t>(22+58)/(2)=40</t>
  </si>
  <si>
    <t>(196+246)/(2)=221</t>
  </si>
  <si>
    <t>(999138.8+333209.9)/(2)=666174.4</t>
  </si>
  <si>
    <t>(55+22)/(2)=38.5</t>
  </si>
  <si>
    <t>(30+22)/(2)=26</t>
  </si>
  <si>
    <t>(551+666470.9)/(2)=333510.95</t>
  </si>
  <si>
    <t>(25+21)/(2)=23</t>
  </si>
  <si>
    <t>(55+332981.9)/(2)=166518.45</t>
  </si>
  <si>
    <t>(21+21)/(2)=21</t>
  </si>
  <si>
    <t>(178+21)/(2)=99.5</t>
  </si>
  <si>
    <t>(21+92)/(2)=56.5</t>
  </si>
  <si>
    <t>(400+666466.9)/(2)=333433.45</t>
  </si>
  <si>
    <t>(21+44)/(2)=32.5</t>
  </si>
  <si>
    <t>(21+57)/(2)=39</t>
  </si>
  <si>
    <t>(195+245)/(2)=220</t>
  </si>
  <si>
    <t>(999137.8+333208.9)/(2)=666173.4</t>
  </si>
  <si>
    <t>(54+21)/(2)=37.5</t>
  </si>
  <si>
    <t>(29+21)/(2)=25</t>
  </si>
  <si>
    <t>(388+666403.9)/(2)=333395.95</t>
  </si>
  <si>
    <t>(24+20)/(2)=22</t>
  </si>
  <si>
    <t>(54+332980.9)/(2)=166517.45</t>
  </si>
  <si>
    <t>(20+20)/(2)=20</t>
  </si>
  <si>
    <t>(177+20)/(2)=98.5</t>
  </si>
  <si>
    <t>(20+91)/(2)=55.5</t>
  </si>
  <si>
    <t>(399+666465.9)/(2)=333432.45</t>
  </si>
  <si>
    <t>(20+43)/(2)=31.5</t>
  </si>
  <si>
    <t>(20+56)/(2)=38</t>
  </si>
  <si>
    <t>(194+244)/(2)=219</t>
  </si>
  <si>
    <t>(999136.8+333207.9)/(2)=666172.4</t>
  </si>
  <si>
    <t>(53+20)/(2)=36.5</t>
  </si>
  <si>
    <t>(28+20)/(2)=24</t>
  </si>
  <si>
    <t>(387+666402.9)/(2)=333394.95</t>
  </si>
  <si>
    <t>(23+19)/(2)=21</t>
  </si>
  <si>
    <t>(53+332979.9)/(2)=166516.45</t>
  </si>
  <si>
    <t>(19+19)/(2)=19</t>
  </si>
  <si>
    <t>(176+19)/(2)=97.5</t>
  </si>
  <si>
    <t>(19+90)/(2)=54.5</t>
  </si>
  <si>
    <t>(398+666464.9)/(2)=333431.45</t>
  </si>
  <si>
    <t>(19+42)/(2)=30.5</t>
  </si>
  <si>
    <t>(19+55)/(2)=37</t>
  </si>
  <si>
    <t>(193+243)/(2)=218</t>
  </si>
  <si>
    <t>(999135.8+333206.9)/(2)=666171.4</t>
  </si>
  <si>
    <t>(52+19)/(2)=35.5</t>
  </si>
  <si>
    <t>(27+19)/(2)=23</t>
  </si>
  <si>
    <t>(386+666401.9)/(2)=333393.95</t>
  </si>
  <si>
    <t>(22+18)/(2)=20</t>
  </si>
  <si>
    <t>(18+332978.9)/(2)=166498.45</t>
  </si>
  <si>
    <t>(18+18)/(2)=18</t>
  </si>
  <si>
    <t>(175+18)/(2)=96.5</t>
  </si>
  <si>
    <t>(18+89)/(2)=53.5</t>
  </si>
  <si>
    <t>(397+666461.9)/(2)=333429.45</t>
  </si>
  <si>
    <t>(18+54)/(2)=36</t>
  </si>
  <si>
    <t>(192+242)/(2)=217</t>
  </si>
  <si>
    <t>(999134.8+333205.9)/(2)=666170.4</t>
  </si>
  <si>
    <t>(51+18)/(2)=34.5</t>
  </si>
  <si>
    <t>(26+18)/(2)=22</t>
  </si>
  <si>
    <t>(385+666400.9)/(2)=333392.95</t>
  </si>
  <si>
    <t>(21+17)/(2)=19</t>
  </si>
  <si>
    <t>(17+332977.9)/(2)=166497.45</t>
  </si>
  <si>
    <t>(17+17)/(2)=17</t>
  </si>
  <si>
    <t>(174+17)/(2)=95.5</t>
  </si>
  <si>
    <t>(17+88)/(2)=52.5</t>
  </si>
  <si>
    <t>(396+666460.9)/(2)=333428.45</t>
  </si>
  <si>
    <t>(17+53)/(2)=35</t>
  </si>
  <si>
    <t>(191+241)/(2)=216</t>
  </si>
  <si>
    <t>(999133.8+333204.9)/(2)=666169.4</t>
  </si>
  <si>
    <t>(50+17)/(2)=33.5</t>
  </si>
  <si>
    <t>(25+17)/(2)=21</t>
  </si>
  <si>
    <t>(384+666334.9)/(2)=333359.45</t>
  </si>
  <si>
    <t>(20+16)/(2)=18</t>
  </si>
  <si>
    <t>(16+332976.9)/(2)=166496.45</t>
  </si>
  <si>
    <t>(16+16)/(2)=16</t>
  </si>
  <si>
    <t>(173+16)/(2)=94.5</t>
  </si>
  <si>
    <t>(16+87)/(2)=51.5</t>
  </si>
  <si>
    <t>(395+666459.9)/(2)=333427.45</t>
  </si>
  <si>
    <t>(16+52)/(2)=34</t>
  </si>
  <si>
    <t>(190+240)/(2)=215</t>
  </si>
  <si>
    <t>(999132.8+176)/(2)=499654.4</t>
  </si>
  <si>
    <t>(49+16)/(2)=32.5</t>
  </si>
  <si>
    <t>(24+16)/(2)=20</t>
  </si>
  <si>
    <t>(313+666333.9)/(2)=333323.45</t>
  </si>
  <si>
    <t>(19+15)/(2)=17</t>
  </si>
  <si>
    <t>(15+332975.9)/(2)=166495.45</t>
  </si>
  <si>
    <t>(15+15)/(2)=15</t>
  </si>
  <si>
    <t>(172+15)/(2)=93.5</t>
  </si>
  <si>
    <t>(15+86)/(2)=50.5</t>
  </si>
  <si>
    <t>(349+666420.9)/(2)=333384.95</t>
  </si>
  <si>
    <t>(15+51)/(2)=33</t>
  </si>
  <si>
    <t>(189+239)/(2)=214</t>
  </si>
  <si>
    <t>(999131.8+175)/(2)=499653.4</t>
  </si>
  <si>
    <t>(48+15)/(2)=31.5</t>
  </si>
  <si>
    <t>(23+15)/(2)=19</t>
  </si>
  <si>
    <t>(312+666332.9)/(2)=333322.45</t>
  </si>
  <si>
    <t>(18+14)/(2)=16</t>
  </si>
  <si>
    <t>(14+332974.9)/(2)=166494.45</t>
  </si>
  <si>
    <t>(14+14)/(2)=14</t>
  </si>
  <si>
    <t>(171+14)/(2)=92.5</t>
  </si>
  <si>
    <t>(14+85)/(2)=49.5</t>
  </si>
  <si>
    <t>(261+333312.9)/(2)=166786.95</t>
  </si>
  <si>
    <t>(14+50)/(2)=32</t>
  </si>
  <si>
    <t>(188+238)/(2)=213</t>
  </si>
  <si>
    <t>(999130.8+174)/(2)=499652.4</t>
  </si>
  <si>
    <t>(47+14)/(2)=30.5</t>
  </si>
  <si>
    <t>(22+14)/(2)=18</t>
  </si>
  <si>
    <t>(311+666331.9)/(2)=333321.45</t>
  </si>
  <si>
    <t>(17+13)/(2)=15</t>
  </si>
  <si>
    <t>(13+332973.9)/(2)=166493.45</t>
  </si>
  <si>
    <t>(13+13)/(2)=13</t>
  </si>
  <si>
    <t>(105+13)/(2)=59</t>
  </si>
  <si>
    <t>(13+84)/(2)=48.5</t>
  </si>
  <si>
    <t>(260+333311.9)/(2)=166785.95</t>
  </si>
  <si>
    <t>(13+49)/(2)=31</t>
  </si>
  <si>
    <t>(187+237)/(2)=212</t>
  </si>
  <si>
    <t>(999129.8+173)/(2)=499651.4</t>
  </si>
  <si>
    <t>(46+13)/(2)=29.5</t>
  </si>
  <si>
    <t>(21+13)/(2)=17</t>
  </si>
  <si>
    <t>(310+666330.9)/(2)=333320.45</t>
  </si>
  <si>
    <t>(16+12)/(2)=14</t>
  </si>
  <si>
    <t>(12+332972.9)/(2)=166492.45</t>
  </si>
  <si>
    <t>(12+12)/(2)=12</t>
  </si>
  <si>
    <t>(104+12)/(2)=58</t>
  </si>
  <si>
    <t>(12+83)/(2)=47.5</t>
  </si>
  <si>
    <t>(259+333310.9)/(2)=166784.95</t>
  </si>
  <si>
    <t>(12+48)/(2)=30</t>
  </si>
  <si>
    <t>(186+236)/(2)=211</t>
  </si>
  <si>
    <t>(998961.8+19)/(2)=499490.4</t>
  </si>
  <si>
    <t>(45+12)/(2)=28.5</t>
  </si>
  <si>
    <t>(20+12)/(2)=16</t>
  </si>
  <si>
    <t>(183+333158.9)/(2)=166670.95</t>
  </si>
  <si>
    <t>(15+11)/(2)=13</t>
  </si>
  <si>
    <t>(11+332971.9)/(2)=166491.45</t>
  </si>
  <si>
    <t>(11+11)/(2)=11</t>
  </si>
  <si>
    <t>(103+11)/(2)=57</t>
  </si>
  <si>
    <t>(11+82)/(2)=46.5</t>
  </si>
  <si>
    <t>(258+199)/(2)=228.5</t>
  </si>
  <si>
    <t>(11+47)/(2)=29</t>
  </si>
  <si>
    <t>(185+235)/(2)=210</t>
  </si>
  <si>
    <t>(998960.8+18)/(2)=499489.4</t>
  </si>
  <si>
    <t>(44+11)/(2)=27.5</t>
  </si>
  <si>
    <t>(19+11)/(2)=15</t>
  </si>
  <si>
    <t>(182+333157.9)/(2)=166669.95</t>
  </si>
  <si>
    <t>(14+10)/(2)=12</t>
  </si>
  <si>
    <t>(10+332970.9)/(2)=166490.45</t>
  </si>
  <si>
    <t>(10+10)/(2)=10</t>
  </si>
  <si>
    <t>(102+10)/(2)=56</t>
  </si>
  <si>
    <t>(10+81)/(2)=45.5</t>
  </si>
  <si>
    <t>(240+198)/(2)=219</t>
  </si>
  <si>
    <t>(10+46)/(2)=28</t>
  </si>
  <si>
    <t>(184+234)/(2)=209</t>
  </si>
  <si>
    <t>(998959.8+17)/(2)=499488.4</t>
  </si>
  <si>
    <t>(43+10)/(2)=26.5</t>
  </si>
  <si>
    <t>(18+10)/(2)=14</t>
  </si>
  <si>
    <t>(181+72)/(2)=126.5</t>
  </si>
  <si>
    <t>(13+9)/(2)=11</t>
  </si>
  <si>
    <t>(9+9)/(2)=9</t>
  </si>
  <si>
    <t>(101+9)/(2)=55</t>
  </si>
  <si>
    <t>(9+80)/(2)=44.5</t>
  </si>
  <si>
    <t>(239+197)/(2)=218</t>
  </si>
  <si>
    <t>(9+45)/(2)=27</t>
  </si>
  <si>
    <t>(183+233)/(2)=208</t>
  </si>
  <si>
    <t>(998958.8+16)/(2)=499487.4</t>
  </si>
  <si>
    <t>(42+9)/(2)=25.5</t>
  </si>
  <si>
    <t>(17+9)/(2)=13</t>
  </si>
  <si>
    <t>(110+71)/(2)=90.5</t>
  </si>
  <si>
    <t>(12+8)/(2)=10</t>
  </si>
  <si>
    <t>(8+8)/(2)=8</t>
  </si>
  <si>
    <t>(92+8)/(2)=50</t>
  </si>
  <si>
    <t>(8+79)/(2)=43.5</t>
  </si>
  <si>
    <t>(160+106)/(2)=133</t>
  </si>
  <si>
    <t>(8+44)/(2)=26</t>
  </si>
  <si>
    <t>(182+232)/(2)=207</t>
  </si>
  <si>
    <t>(998957.8+15)/(2)=499486.4</t>
  </si>
  <si>
    <t>(41+8)/(2)=24.5</t>
  </si>
  <si>
    <t>(16+8)/(2)=12</t>
  </si>
  <si>
    <t>(109+70)/(2)=89.5</t>
  </si>
  <si>
    <t>(7+7)/(2)=7</t>
  </si>
  <si>
    <t>(91+7)/(2)=49</t>
  </si>
  <si>
    <t>(7+78)/(2)=42.5</t>
  </si>
  <si>
    <t>(159+105)/(2)=132</t>
  </si>
  <si>
    <t>(7+43)/(2)=25</t>
  </si>
  <si>
    <t>(181+231)/(2)=206</t>
  </si>
  <si>
    <t>(998956.8+14)/(2)=499485.4</t>
  </si>
  <si>
    <t>(40+7)/(2)=23.5</t>
  </si>
  <si>
    <t>(15+7)/(2)=11</t>
  </si>
  <si>
    <t>(108+69)/(2)=88.5</t>
  </si>
  <si>
    <t>(6+6)/(2)=6</t>
  </si>
  <si>
    <t>(90+6)/(2)=48</t>
  </si>
  <si>
    <t>(158+104)/(2)=131</t>
  </si>
  <si>
    <t>(6+42)/(2)=24</t>
  </si>
  <si>
    <t>(180+230)/(2)=205</t>
  </si>
  <si>
    <t>(998955.8+13)/(2)=499484.4</t>
  </si>
  <si>
    <t>(39+6)/(2)=22.5</t>
  </si>
  <si>
    <t>(14+6)/(2)=10</t>
  </si>
  <si>
    <t>(107+42)/(2)=74.5</t>
  </si>
  <si>
    <t>(5+5)/(2)=5</t>
  </si>
  <si>
    <t>(89+5)/(2)=47</t>
  </si>
  <si>
    <t>(157+103)/(2)=130</t>
  </si>
  <si>
    <t>(5+41)/(2)=23</t>
  </si>
  <si>
    <t>(179+229)/(2)=204</t>
  </si>
  <si>
    <t>(998954.8+12)/(2)=499483.4</t>
  </si>
  <si>
    <t>(38+5)/(2)=21.5</t>
  </si>
  <si>
    <t>(13+5)/(2)=9</t>
  </si>
  <si>
    <t>(106+41)/(2)=73.5</t>
  </si>
  <si>
    <t>(4+4)/(2)=4</t>
  </si>
  <si>
    <t>(88+4)/(2)=46</t>
  </si>
  <si>
    <t>(52+4)/(2)=28</t>
  </si>
  <si>
    <t>(4+40)/(2)=22</t>
  </si>
  <si>
    <t>(178+228)/(2)=203</t>
  </si>
  <si>
    <t>(998953.8+4)/(2)=499478.9</t>
  </si>
  <si>
    <t>(37+4)/(2)=20.5</t>
  </si>
  <si>
    <t>(12+4)/(2)=8</t>
  </si>
  <si>
    <t>(105+40)/(2)=72.5</t>
  </si>
  <si>
    <t>(3+3)/(2)=3</t>
  </si>
  <si>
    <t>(87+3)/(2)=45</t>
  </si>
  <si>
    <t>(51+3)/(2)=27</t>
  </si>
  <si>
    <t>(177+227)/(2)=202</t>
  </si>
  <si>
    <t>(998952.8+3)/(2)=499477.9</t>
  </si>
  <si>
    <t>(36+3)/(2)=19.5</t>
  </si>
  <si>
    <t>(11+3)/(2)=7</t>
  </si>
  <si>
    <t>(70+29)/(2)=49.5</t>
  </si>
  <si>
    <t>(2+2)/(2)=2</t>
  </si>
  <si>
    <t>(176+226)/(2)=201</t>
  </si>
  <si>
    <t>(998951.8+2)/(2)=499476.9</t>
  </si>
  <si>
    <t>(35+2)/(2)=18.5</t>
  </si>
  <si>
    <t>(10+2)/(2)=6</t>
  </si>
  <si>
    <t>(1+1)/(2)=1</t>
  </si>
  <si>
    <t>(175+225)/(2)=200</t>
  </si>
  <si>
    <t>(998950.8+1)/(2)=499475.9</t>
  </si>
  <si>
    <t>(34+1)/(2)=17.5</t>
  </si>
  <si>
    <t>(0+0)/(2)=0</t>
  </si>
  <si>
    <t>(998949.8+0)/(2)=499474.9</t>
  </si>
  <si>
    <t>Lépcsôk(2)</t>
  </si>
  <si>
    <t>COCO:Y0</t>
  </si>
  <si>
    <t>Delta/Tény</t>
  </si>
  <si>
    <t>S1 összeg:</t>
  </si>
  <si>
    <t>S24 összeg:</t>
  </si>
  <si>
    <t>Becslés összeg:</t>
  </si>
  <si>
    <t>Tény összeg:</t>
  </si>
  <si>
    <t>Tény-becslés eltérés:</t>
  </si>
  <si>
    <t>Tény négyzetösszeg:</t>
  </si>
  <si>
    <t>Becslés négyzetösszeg:</t>
  </si>
  <si>
    <t>Négyzetösszeg hiba:</t>
  </si>
  <si>
    <r>
      <t>Maximális memória használat: </t>
    </r>
    <r>
      <rPr>
        <b/>
        <sz val="7"/>
        <color rgb="FF333333"/>
        <rFont val="Verdana"/>
        <family val="2"/>
        <charset val="238"/>
      </rPr>
      <t>1.43 Mb</t>
    </r>
  </si>
  <si>
    <r>
      <t>A futtatás idôtartama: </t>
    </r>
    <r>
      <rPr>
        <b/>
        <sz val="7"/>
        <color rgb="FF333333"/>
        <rFont val="Verdana"/>
        <family val="2"/>
        <charset val="238"/>
      </rPr>
      <t>0.17 mp (0 p)</t>
    </r>
  </si>
  <si>
    <t>ESTIMATION</t>
  </si>
  <si>
    <t>estimation2</t>
  </si>
  <si>
    <t>technical error</t>
  </si>
  <si>
    <t>FACT</t>
  </si>
  <si>
    <t>conclusion: Is each person really identical "good"?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</si>
</sst>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30" x14ac:knownFonts="1">
    <font>
      <sz val="11"/>
      <color theme="1"/>
      <name val="Aptos Narrow"/>
      <family val="2"/>
      <scheme val="minor"/>
    </font>
    <font>
      <sz val="11"/>
      <color rgb="FF000000"/>
      <name val="Aptos Narrow"/>
      <family val="2"/>
      <scheme val="minor"/>
    </font>
    <font>
      <b/>
      <sz val="12"/>
      <color theme="1"/>
      <name val="Aptos Narrow"/>
      <family val="2"/>
      <scheme val="minor"/>
    </font>
    <font>
      <b/>
      <sz val="14"/>
      <color theme="1"/>
      <name val="Aptos Narrow"/>
      <family val="2"/>
      <scheme val="minor"/>
    </font>
    <font>
      <sz val="10"/>
      <color theme="1"/>
      <name val="Aptos Narrow"/>
      <family val="2"/>
      <scheme val="minor"/>
    </font>
    <font>
      <sz val="8"/>
      <name val="Aptos Narrow"/>
      <family val="2"/>
      <scheme val="minor"/>
    </font>
    <font>
      <u/>
      <sz val="11"/>
      <color theme="10"/>
      <name val="Aptos Narrow"/>
      <family val="2"/>
      <scheme val="minor"/>
    </font>
    <font>
      <sz val="14"/>
      <color rgb="FF000000"/>
      <name val="Times New Roman"/>
      <family val="1"/>
    </font>
    <font>
      <sz val="7"/>
      <color rgb="FF000000"/>
      <name val="Verdana"/>
      <family val="2"/>
    </font>
    <font>
      <b/>
      <sz val="7"/>
      <color rgb="FF000000"/>
      <name val="Verdana"/>
      <family val="2"/>
    </font>
    <font>
      <b/>
      <sz val="5"/>
      <color rgb="FFFFFFFF"/>
      <name val="Verdana"/>
      <family val="2"/>
    </font>
    <font>
      <sz val="5"/>
      <color rgb="FF333333"/>
      <name val="Verdana"/>
      <family val="2"/>
    </font>
    <font>
      <sz val="8"/>
      <color rgb="FF333333"/>
      <name val="Verdana"/>
      <family val="2"/>
    </font>
    <font>
      <sz val="7"/>
      <color rgb="FF333333"/>
      <name val="Verdana"/>
      <family val="2"/>
    </font>
    <font>
      <b/>
      <sz val="7"/>
      <color rgb="FF333333"/>
      <name val="Verdana"/>
      <family val="2"/>
    </font>
    <font>
      <sz val="11"/>
      <color rgb="FF000000"/>
      <name val="Times New Roman"/>
      <family val="1"/>
    </font>
    <font>
      <b/>
      <sz val="11"/>
      <color rgb="FF000000"/>
      <name val="Verdana"/>
      <family val="2"/>
    </font>
    <font>
      <sz val="11"/>
      <color rgb="FF000000"/>
      <name val="Verdana"/>
      <family val="2"/>
    </font>
    <font>
      <b/>
      <sz val="11"/>
      <color rgb="FFFFFFFF"/>
      <name val="Verdana"/>
      <family val="2"/>
    </font>
    <font>
      <sz val="11"/>
      <color rgb="FF333333"/>
      <name val="Verdana"/>
      <family val="2"/>
    </font>
    <font>
      <b/>
      <sz val="11"/>
      <color rgb="FF333333"/>
      <name val="Verdana"/>
      <family val="2"/>
    </font>
    <font>
      <sz val="11"/>
      <color rgb="FFFFFF00"/>
      <name val="Aptos Narrow"/>
      <family val="2"/>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333333"/>
        <bgColor indexed="64"/>
      </patternFill>
    </fill>
    <fill>
      <patternFill patternType="solid">
        <fgColor rgb="FFFFFFFF"/>
        <bgColor indexed="64"/>
      </patternFill>
    </fill>
    <fill>
      <patternFill patternType="solid">
        <fgColor rgb="FF7030A0"/>
        <bgColor indexed="64"/>
      </patternFill>
    </fill>
    <fill>
      <patternFill patternType="solid">
        <fgColor rgb="FFFF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0" borderId="0" xfId="0" applyAlignment="1">
      <alignment horizontal="center"/>
    </xf>
    <xf numFmtId="0" fontId="0" fillId="2" borderId="0" xfId="0" applyFill="1"/>
    <xf numFmtId="0" fontId="1" fillId="0" borderId="0" xfId="0" applyFont="1"/>
    <xf numFmtId="165" fontId="0" fillId="0" borderId="0" xfId="0" applyNumberFormat="1"/>
    <xf numFmtId="0" fontId="1" fillId="0" borderId="1" xfId="0" applyFont="1" applyBorder="1" applyAlignment="1">
      <alignment horizontal="center"/>
    </xf>
    <xf numFmtId="0" fontId="0" fillId="0" borderId="1" xfId="0" applyBorder="1" applyAlignment="1">
      <alignment horizontal="center"/>
    </xf>
    <xf numFmtId="0" fontId="0" fillId="0" borderId="1" xfId="0" applyBorder="1"/>
    <xf numFmtId="165" fontId="0" fillId="0" borderId="1" xfId="0" applyNumberFormat="1" applyBorder="1"/>
    <xf numFmtId="164" fontId="0" fillId="0" borderId="1" xfId="0" applyNumberFormat="1" applyBorder="1"/>
    <xf numFmtId="2" fontId="0" fillId="0" borderId="1" xfId="0" applyNumberFormat="1" applyBorder="1"/>
    <xf numFmtId="1" fontId="0" fillId="0" borderId="1" xfId="0" applyNumberFormat="1" applyBorder="1"/>
    <xf numFmtId="0" fontId="4" fillId="0" borderId="1" xfId="0" applyFont="1" applyBorder="1"/>
    <xf numFmtId="0" fontId="4" fillId="0" borderId="1" xfId="0" applyFont="1" applyBorder="1" applyAlignment="1">
      <alignment wrapText="1"/>
    </xf>
    <xf numFmtId="0" fontId="4" fillId="0" borderId="0" xfId="0" applyFont="1"/>
    <xf numFmtId="1" fontId="0" fillId="0" borderId="0" xfId="0" applyNumberFormat="1"/>
    <xf numFmtId="2" fontId="0" fillId="0" borderId="0" xfId="0" applyNumberFormat="1"/>
    <xf numFmtId="0" fontId="0" fillId="2" borderId="1" xfId="0" applyFill="1" applyBorder="1"/>
    <xf numFmtId="1" fontId="0" fillId="2" borderId="1" xfId="0" applyNumberFormat="1" applyFill="1" applyBorder="1"/>
    <xf numFmtId="2" fontId="0" fillId="2" borderId="1" xfId="0" applyNumberFormat="1" applyFill="1" applyBorder="1"/>
    <xf numFmtId="0" fontId="0" fillId="3" borderId="1" xfId="0" applyFill="1" applyBorder="1"/>
    <xf numFmtId="166" fontId="0" fillId="4" borderId="1" xfId="0" applyNumberFormat="1" applyFill="1" applyBorder="1"/>
    <xf numFmtId="0" fontId="7" fillId="0" borderId="0" xfId="0" applyFont="1" applyAlignment="1">
      <alignment vertical="center" wrapText="1"/>
    </xf>
    <xf numFmtId="0" fontId="0" fillId="0" borderId="0" xfId="0" applyAlignment="1">
      <alignment vertical="center" wrapText="1"/>
    </xf>
    <xf numFmtId="0" fontId="9" fillId="0" borderId="0" xfId="0" applyFont="1" applyAlignment="1">
      <alignment horizontal="right" vertical="center" wrapText="1"/>
    </xf>
    <xf numFmtId="0" fontId="8" fillId="0" borderId="0" xfId="0" applyFont="1" applyAlignment="1">
      <alignment vertical="center" wrapText="1"/>
    </xf>
    <xf numFmtId="0" fontId="10" fillId="5" borderId="3" xfId="0" applyFont="1" applyFill="1" applyBorder="1" applyAlignment="1">
      <alignment horizontal="center" vertical="center" wrapText="1"/>
    </xf>
    <xf numFmtId="0" fontId="10" fillId="5" borderId="3" xfId="0" applyFont="1" applyFill="1" applyBorder="1" applyAlignment="1">
      <alignment horizontal="left" vertical="center" wrapText="1"/>
    </xf>
    <xf numFmtId="0" fontId="11" fillId="6" borderId="4"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6" fillId="0" borderId="0" xfId="1"/>
    <xf numFmtId="0" fontId="13" fillId="0" borderId="0" xfId="0" applyFont="1"/>
    <xf numFmtId="0" fontId="15" fillId="0" borderId="0" xfId="0" applyFont="1" applyAlignment="1">
      <alignment vertical="center" wrapText="1"/>
    </xf>
    <xf numFmtId="0" fontId="16" fillId="0" borderId="0" xfId="0" applyFont="1" applyAlignment="1">
      <alignment horizontal="right" vertical="center" wrapText="1"/>
    </xf>
    <xf numFmtId="0" fontId="17" fillId="0" borderId="0" xfId="0" applyFont="1" applyAlignment="1">
      <alignment vertical="center" wrapText="1"/>
    </xf>
    <xf numFmtId="0" fontId="18" fillId="5" borderId="3" xfId="0" applyFont="1" applyFill="1" applyBorder="1" applyAlignment="1">
      <alignment horizontal="center" vertical="center" wrapText="1"/>
    </xf>
    <xf numFmtId="0" fontId="18" fillId="5" borderId="3" xfId="0" applyFont="1" applyFill="1" applyBorder="1" applyAlignment="1">
      <alignment horizontal="left" vertical="center" wrapText="1"/>
    </xf>
    <xf numFmtId="0" fontId="19" fillId="6" borderId="4" xfId="0" applyFont="1" applyFill="1" applyBorder="1" applyAlignment="1">
      <alignment horizontal="center" vertical="center" wrapText="1"/>
    </xf>
    <xf numFmtId="0" fontId="19" fillId="0" borderId="0" xfId="0" applyFont="1"/>
    <xf numFmtId="4" fontId="0" fillId="0" borderId="1" xfId="0" applyNumberFormat="1" applyBorder="1"/>
    <xf numFmtId="0" fontId="0" fillId="0" borderId="5" xfId="0" applyBorder="1"/>
    <xf numFmtId="0" fontId="0" fillId="0" borderId="2" xfId="0" applyBorder="1"/>
    <xf numFmtId="0" fontId="21" fillId="7" borderId="1" xfId="0" applyFont="1" applyFill="1" applyBorder="1"/>
    <xf numFmtId="0" fontId="2" fillId="4" borderId="1" xfId="0" applyFont="1" applyFill="1" applyBorder="1"/>
    <xf numFmtId="0" fontId="2" fillId="4" borderId="1" xfId="0" applyFont="1" applyFill="1" applyBorder="1" applyAlignment="1">
      <alignment horizontal="left"/>
    </xf>
    <xf numFmtId="0" fontId="3" fillId="3" borderId="1" xfId="0" applyFont="1" applyFill="1" applyBorder="1" applyAlignment="1">
      <alignment horizontal="center"/>
    </xf>
    <xf numFmtId="0" fontId="3" fillId="3" borderId="1" xfId="0" applyFont="1" applyFill="1" applyBorder="1"/>
    <xf numFmtId="0" fontId="0" fillId="0" borderId="1" xfId="0" applyBorder="1" applyAlignment="1">
      <alignment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19" fillId="8" borderId="4" xfId="0" applyFont="1" applyFill="1" applyBorder="1" applyAlignment="1">
      <alignment horizontal="center" vertical="center" wrapText="1"/>
    </xf>
    <xf numFmtId="0" fontId="22" fillId="0" borderId="0" xfId="0" applyFont="1" applyAlignment="1">
      <alignment vertical="center" wrapText="1"/>
    </xf>
    <xf numFmtId="0" fontId="24" fillId="0" borderId="0" xfId="0" applyFont="1" applyAlignment="1">
      <alignment horizontal="right" vertical="center" wrapText="1"/>
    </xf>
    <xf numFmtId="0" fontId="23" fillId="0" borderId="0" xfId="0" applyFont="1" applyAlignment="1">
      <alignment vertical="center" wrapText="1"/>
    </xf>
    <xf numFmtId="0" fontId="25" fillId="5" borderId="3"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5" fillId="5" borderId="3" xfId="0" applyFont="1" applyFill="1" applyBorder="1" applyAlignment="1">
      <alignment horizontal="left" vertical="center" wrapText="1"/>
    </xf>
    <xf numFmtId="0" fontId="27" fillId="6" borderId="4" xfId="0" applyFont="1" applyFill="1" applyBorder="1" applyAlignment="1">
      <alignment horizontal="center" vertical="center" wrapText="1"/>
    </xf>
    <xf numFmtId="0" fontId="28" fillId="0" borderId="0" xfId="0" applyFont="1"/>
    <xf numFmtId="0" fontId="25" fillId="8" borderId="3" xfId="0" applyFont="1" applyFill="1" applyBorder="1" applyAlignment="1">
      <alignment horizontal="center" vertical="center" wrapText="1"/>
    </xf>
    <xf numFmtId="0" fontId="27" fillId="8" borderId="4" xfId="0" applyFont="1" applyFill="1" applyBorder="1" applyAlignment="1">
      <alignment horizontal="center" vertical="center" wrapText="1"/>
    </xf>
    <xf numFmtId="0" fontId="25" fillId="8" borderId="9" xfId="0" applyFont="1" applyFill="1" applyBorder="1" applyAlignment="1">
      <alignment horizontal="center" vertical="center" wrapText="1"/>
    </xf>
    <xf numFmtId="0" fontId="0" fillId="8" borderId="0" xfId="0" applyFill="1"/>
    <xf numFmtId="0" fontId="0" fillId="8" borderId="0" xfId="0" applyFill="1" applyAlignment="1">
      <alignment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274320</xdr:colOff>
      <xdr:row>3</xdr:row>
      <xdr:rowOff>27391</xdr:rowOff>
    </xdr:to>
    <xdr:pic>
      <xdr:nvPicPr>
        <xdr:cNvPr id="2" name="Picture 1" descr="COCO">
          <a:extLst>
            <a:ext uri="{FF2B5EF4-FFF2-40B4-BE49-F238E27FC236}">
              <a16:creationId xmlns:a16="http://schemas.microsoft.com/office/drawing/2014/main" id="{0BBCB0F1-F876-D1DC-ECD2-D9E7DC94F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37</xdr:col>
      <xdr:colOff>0</xdr:colOff>
      <xdr:row>0</xdr:row>
      <xdr:rowOff>0</xdr:rowOff>
    </xdr:from>
    <xdr:to>
      <xdr:col>40</xdr:col>
      <xdr:colOff>76200</xdr:colOff>
      <xdr:row>3</xdr:row>
      <xdr:rowOff>22860</xdr:rowOff>
    </xdr:to>
    <xdr:pic>
      <xdr:nvPicPr>
        <xdr:cNvPr id="3" name="Picture 2" descr="COCO">
          <a:extLst>
            <a:ext uri="{FF2B5EF4-FFF2-40B4-BE49-F238E27FC236}">
              <a16:creationId xmlns:a16="http://schemas.microsoft.com/office/drawing/2014/main" id="{4B2CEFB0-0527-FBB2-42F3-31C6EE6DF0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25624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22860</xdr:rowOff>
    </xdr:to>
    <xdr:pic>
      <xdr:nvPicPr>
        <xdr:cNvPr id="2" name="Kép 1" descr="COCO">
          <a:extLst>
            <a:ext uri="{FF2B5EF4-FFF2-40B4-BE49-F238E27FC236}">
              <a16:creationId xmlns:a16="http://schemas.microsoft.com/office/drawing/2014/main" id="{8A434E48-7E58-657C-9438-843ED56F1C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miau.my-x.hu/myx-free/coco/test/345929020241124050303.html" TargetMode="External"/><Relationship Id="rId1" Type="http://schemas.openxmlformats.org/officeDocument/2006/relationships/hyperlink" Target="https://miau.my-x.hu/myx-free/coco/test/853472720241124042549.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miau.my-x.hu/myx-free/coco/test/24213322024112419184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BD20A-ACAE-4934-ABDC-6FAA9B7CE1F6}">
  <dimension ref="A4:BZ31"/>
  <sheetViews>
    <sheetView topLeftCell="C1" zoomScale="67" zoomScaleNormal="58" workbookViewId="0">
      <selection activeCell="X35" sqref="X35"/>
    </sheetView>
  </sheetViews>
  <sheetFormatPr defaultRowHeight="14.4" x14ac:dyDescent="0.3"/>
  <cols>
    <col min="1" max="1" width="6" bestFit="1" customWidth="1"/>
    <col min="2" max="2" width="11.5546875" bestFit="1" customWidth="1"/>
    <col min="4" max="4" width="12.88671875" customWidth="1"/>
    <col min="5" max="5" width="6" bestFit="1" customWidth="1"/>
    <col min="6" max="6" width="11.5546875" bestFit="1" customWidth="1"/>
    <col min="7" max="7" width="9.6640625" bestFit="1" customWidth="1"/>
    <col min="8" max="8" width="10.21875" bestFit="1" customWidth="1"/>
    <col min="9" max="9" width="17.33203125" bestFit="1" customWidth="1"/>
    <col min="10" max="10" width="14.21875" bestFit="1" customWidth="1"/>
    <col min="11" max="11" width="10.21875" bestFit="1" customWidth="1"/>
    <col min="12" max="12" width="14.21875" bestFit="1" customWidth="1"/>
    <col min="13" max="13" width="10.21875" bestFit="1" customWidth="1"/>
    <col min="23" max="23" width="17.109375" customWidth="1"/>
    <col min="27" max="27" width="6" bestFit="1" customWidth="1"/>
    <col min="28" max="28" width="23.109375" bestFit="1" customWidth="1"/>
    <col min="29" max="29" width="10.77734375" bestFit="1" customWidth="1"/>
    <col min="30" max="30" width="12.6640625" bestFit="1" customWidth="1"/>
    <col min="31" max="31" width="12" bestFit="1" customWidth="1"/>
    <col min="32" max="32" width="14.33203125" bestFit="1" customWidth="1"/>
    <col min="33" max="33" width="13.33203125" bestFit="1" customWidth="1"/>
  </cols>
  <sheetData>
    <row r="4" spans="1:78" s="2" customFormat="1" x14ac:dyDescent="0.3">
      <c r="A4" s="2" t="s">
        <v>0</v>
      </c>
      <c r="B4" s="2" t="s">
        <v>2</v>
      </c>
      <c r="E4" s="2" t="s">
        <v>0</v>
      </c>
      <c r="F4" s="2" t="s">
        <v>2</v>
      </c>
      <c r="G4" s="2" t="s">
        <v>29</v>
      </c>
      <c r="H4" s="2" t="s">
        <v>30</v>
      </c>
      <c r="I4" s="2" t="s">
        <v>33</v>
      </c>
      <c r="J4" s="2" t="s">
        <v>34</v>
      </c>
      <c r="K4" s="2" t="s">
        <v>35</v>
      </c>
      <c r="M4" s="2" t="s">
        <v>2</v>
      </c>
      <c r="N4" s="2" t="s">
        <v>36</v>
      </c>
      <c r="Q4" s="2" t="s">
        <v>2</v>
      </c>
      <c r="R4" s="2" t="s">
        <v>38</v>
      </c>
      <c r="V4" s="2" t="s">
        <v>0</v>
      </c>
      <c r="W4" s="2" t="s">
        <v>2</v>
      </c>
      <c r="X4" s="2" t="s">
        <v>40</v>
      </c>
      <c r="AA4" s="2" t="s">
        <v>0</v>
      </c>
      <c r="AB4" s="2" t="s">
        <v>2</v>
      </c>
      <c r="AC4" s="2" t="s">
        <v>42</v>
      </c>
      <c r="AD4" s="2" t="s">
        <v>43</v>
      </c>
      <c r="AE4" s="2" t="s">
        <v>44</v>
      </c>
      <c r="AF4" s="2" t="s">
        <v>45</v>
      </c>
      <c r="AG4" s="2" t="s">
        <v>46</v>
      </c>
      <c r="AI4" s="2" t="s">
        <v>0</v>
      </c>
      <c r="AJ4" s="2" t="s">
        <v>2</v>
      </c>
      <c r="AK4" s="2" t="s">
        <v>53</v>
      </c>
      <c r="AN4" s="2" t="s">
        <v>0</v>
      </c>
      <c r="AO4" s="2" t="s">
        <v>2</v>
      </c>
      <c r="AP4" s="2" t="s">
        <v>53</v>
      </c>
      <c r="AS4" s="2" t="s">
        <v>0</v>
      </c>
      <c r="AT4" s="2" t="s">
        <v>2</v>
      </c>
      <c r="AU4" s="2" t="s">
        <v>56</v>
      </c>
      <c r="AY4" s="2" t="s">
        <v>0</v>
      </c>
      <c r="AZ4" s="2" t="s">
        <v>2</v>
      </c>
      <c r="BA4" s="2" t="s">
        <v>58</v>
      </c>
      <c r="BE4" s="2" t="s">
        <v>0</v>
      </c>
      <c r="BF4" s="2" t="s">
        <v>2</v>
      </c>
      <c r="BG4" s="2" t="s">
        <v>56</v>
      </c>
      <c r="BJ4" s="2" t="s">
        <v>0</v>
      </c>
      <c r="BK4" s="2" t="s">
        <v>2</v>
      </c>
      <c r="BL4" s="2" t="s">
        <v>56</v>
      </c>
      <c r="BM4" s="2" t="s">
        <v>0</v>
      </c>
      <c r="BP4" s="2" t="s">
        <v>0</v>
      </c>
      <c r="BQ4" s="2" t="s">
        <v>2</v>
      </c>
      <c r="BR4" s="2" t="s">
        <v>66</v>
      </c>
      <c r="BT4" s="2" t="s">
        <v>0</v>
      </c>
      <c r="BU4" s="2" t="s">
        <v>2</v>
      </c>
      <c r="BV4" s="2" t="s">
        <v>67</v>
      </c>
    </row>
    <row r="5" spans="1:78" x14ac:dyDescent="0.3">
      <c r="A5">
        <v>47141</v>
      </c>
      <c r="B5" t="s">
        <v>10</v>
      </c>
      <c r="E5">
        <v>47141</v>
      </c>
      <c r="F5" t="s">
        <v>10</v>
      </c>
      <c r="G5">
        <v>16</v>
      </c>
      <c r="H5">
        <v>3</v>
      </c>
      <c r="I5">
        <v>0</v>
      </c>
      <c r="J5">
        <v>8697</v>
      </c>
      <c r="K5">
        <v>1473</v>
      </c>
      <c r="M5" t="s">
        <v>10</v>
      </c>
      <c r="N5">
        <v>92.0625</v>
      </c>
      <c r="Q5" t="s">
        <v>10</v>
      </c>
      <c r="R5">
        <v>6</v>
      </c>
      <c r="V5">
        <v>46681</v>
      </c>
      <c r="W5" t="s">
        <v>16</v>
      </c>
      <c r="X5">
        <v>6.5989847715736003</v>
      </c>
      <c r="AA5">
        <v>46681</v>
      </c>
      <c r="AB5" t="s">
        <v>16</v>
      </c>
      <c r="AC5">
        <v>13</v>
      </c>
      <c r="AD5">
        <v>99.958974358974402</v>
      </c>
      <c r="AE5">
        <v>0.22807017543859601</v>
      </c>
      <c r="AF5">
        <v>0.65244757270950304</v>
      </c>
      <c r="AG5">
        <v>0.35538339461986801</v>
      </c>
      <c r="AI5">
        <v>46681</v>
      </c>
      <c r="AJ5" t="s">
        <v>16</v>
      </c>
      <c r="AK5">
        <v>5</v>
      </c>
      <c r="AN5">
        <v>46681</v>
      </c>
      <c r="AO5" t="s">
        <v>16</v>
      </c>
      <c r="AP5">
        <v>5</v>
      </c>
      <c r="AS5">
        <v>46681</v>
      </c>
      <c r="AT5" t="s">
        <v>16</v>
      </c>
      <c r="AU5">
        <v>1</v>
      </c>
      <c r="AY5">
        <v>47141</v>
      </c>
      <c r="AZ5" t="s">
        <v>10</v>
      </c>
      <c r="BA5">
        <v>5</v>
      </c>
      <c r="BE5">
        <v>46681</v>
      </c>
      <c r="BF5" t="s">
        <v>16</v>
      </c>
      <c r="BG5">
        <v>1</v>
      </c>
      <c r="BJ5">
        <v>46681</v>
      </c>
      <c r="BK5" t="s">
        <v>16</v>
      </c>
      <c r="BL5">
        <v>1</v>
      </c>
      <c r="BM5">
        <v>47141</v>
      </c>
      <c r="BP5">
        <v>47141</v>
      </c>
      <c r="BQ5" t="s">
        <v>10</v>
      </c>
      <c r="BR5">
        <v>0</v>
      </c>
      <c r="BT5">
        <v>47141</v>
      </c>
      <c r="BU5" t="s">
        <v>10</v>
      </c>
      <c r="BV5">
        <v>92.25</v>
      </c>
      <c r="BY5">
        <v>92.25</v>
      </c>
      <c r="BZ5">
        <f>1+(BY5-MIN($BY$5:$BY$28))*(10-1)/(MAX($BY$5:$BY$28)-MIN($BY$5:$BY$28))</f>
        <v>6.0583244962884413</v>
      </c>
    </row>
    <row r="6" spans="1:78" x14ac:dyDescent="0.3">
      <c r="A6">
        <v>46681</v>
      </c>
      <c r="B6" t="s">
        <v>16</v>
      </c>
      <c r="E6">
        <v>46681</v>
      </c>
      <c r="F6" t="s">
        <v>16</v>
      </c>
      <c r="G6">
        <v>16</v>
      </c>
      <c r="H6">
        <v>5</v>
      </c>
      <c r="I6" s="3">
        <v>13</v>
      </c>
      <c r="J6" s="3">
        <v>5493</v>
      </c>
      <c r="K6" s="3">
        <v>935</v>
      </c>
      <c r="M6" t="s">
        <v>16</v>
      </c>
      <c r="N6">
        <v>78.9375</v>
      </c>
      <c r="Q6" t="s">
        <v>16</v>
      </c>
      <c r="R6">
        <v>5</v>
      </c>
      <c r="V6">
        <v>46668</v>
      </c>
      <c r="W6" t="s">
        <v>22</v>
      </c>
      <c r="X6">
        <v>4.0609137055837596</v>
      </c>
      <c r="AA6">
        <v>46668</v>
      </c>
      <c r="AB6" t="s">
        <v>22</v>
      </c>
      <c r="AC6">
        <v>8</v>
      </c>
      <c r="AD6">
        <v>132.61666666666699</v>
      </c>
      <c r="AE6">
        <v>0.140350877192982</v>
      </c>
      <c r="AF6">
        <v>0.53889838611537699</v>
      </c>
      <c r="AG6">
        <v>0.259915129869701</v>
      </c>
      <c r="AI6">
        <v>46668</v>
      </c>
      <c r="AJ6" t="s">
        <v>22</v>
      </c>
      <c r="AK6">
        <v>1</v>
      </c>
      <c r="AN6">
        <v>46668</v>
      </c>
      <c r="AO6" t="s">
        <v>22</v>
      </c>
      <c r="AP6">
        <v>1</v>
      </c>
      <c r="AS6">
        <v>46668</v>
      </c>
      <c r="AT6" t="s">
        <v>22</v>
      </c>
      <c r="AU6">
        <v>2</v>
      </c>
      <c r="AY6">
        <v>46681</v>
      </c>
      <c r="AZ6" t="s">
        <v>16</v>
      </c>
      <c r="BA6">
        <v>2</v>
      </c>
      <c r="BE6">
        <v>46668</v>
      </c>
      <c r="BF6" t="s">
        <v>22</v>
      </c>
      <c r="BG6">
        <v>0</v>
      </c>
      <c r="BJ6">
        <v>46668</v>
      </c>
      <c r="BK6" t="s">
        <v>22</v>
      </c>
      <c r="BL6">
        <v>0</v>
      </c>
      <c r="BM6">
        <v>46681</v>
      </c>
      <c r="BP6">
        <v>46681</v>
      </c>
      <c r="BQ6" t="s">
        <v>16</v>
      </c>
      <c r="BR6">
        <v>0</v>
      </c>
      <c r="BT6">
        <v>46681</v>
      </c>
      <c r="BU6" t="s">
        <v>16</v>
      </c>
      <c r="BV6">
        <v>88.3125</v>
      </c>
      <c r="BY6">
        <v>88.3125</v>
      </c>
      <c r="BZ6">
        <f t="shared" ref="BZ6:BZ28" si="0">1+(BY6-MIN($BY$5:$BY$28))*(10-1)/(MAX($BY$5:$BY$28)-MIN($BY$5:$BY$28))</f>
        <v>5.7576882290562033</v>
      </c>
    </row>
    <row r="7" spans="1:78" x14ac:dyDescent="0.3">
      <c r="A7">
        <v>46668</v>
      </c>
      <c r="B7" t="s">
        <v>22</v>
      </c>
      <c r="E7">
        <v>46668</v>
      </c>
      <c r="F7" t="s">
        <v>22</v>
      </c>
      <c r="G7">
        <v>10</v>
      </c>
      <c r="H7">
        <v>3</v>
      </c>
      <c r="I7" s="3">
        <v>8</v>
      </c>
      <c r="J7" s="3">
        <v>1841</v>
      </c>
      <c r="K7" s="3">
        <v>352</v>
      </c>
      <c r="M7" t="s">
        <v>22</v>
      </c>
      <c r="N7">
        <v>47.2</v>
      </c>
      <c r="Q7" t="s">
        <v>22</v>
      </c>
      <c r="R7">
        <v>4</v>
      </c>
      <c r="V7">
        <v>46671</v>
      </c>
      <c r="W7" t="s">
        <v>11</v>
      </c>
      <c r="X7">
        <v>9.6446700507614196</v>
      </c>
      <c r="AA7">
        <v>46671</v>
      </c>
      <c r="AB7" t="s">
        <v>11</v>
      </c>
      <c r="AC7">
        <v>19</v>
      </c>
      <c r="AD7">
        <v>81.741228070175396</v>
      </c>
      <c r="AE7">
        <v>0.33333333333333298</v>
      </c>
      <c r="AF7">
        <v>0.71578977867988702</v>
      </c>
      <c r="AG7">
        <v>0.44807026693729901</v>
      </c>
      <c r="AI7">
        <v>46671</v>
      </c>
      <c r="AJ7" t="s">
        <v>11</v>
      </c>
      <c r="AK7">
        <v>6</v>
      </c>
      <c r="AN7">
        <v>46671</v>
      </c>
      <c r="AO7" t="s">
        <v>11</v>
      </c>
      <c r="AP7">
        <v>5</v>
      </c>
      <c r="AS7">
        <v>46671</v>
      </c>
      <c r="AT7" t="s">
        <v>11</v>
      </c>
      <c r="AU7">
        <v>2</v>
      </c>
      <c r="AY7">
        <v>46668</v>
      </c>
      <c r="AZ7" t="s">
        <v>22</v>
      </c>
      <c r="BA7">
        <v>2</v>
      </c>
      <c r="BE7">
        <v>46671</v>
      </c>
      <c r="BF7" t="s">
        <v>11</v>
      </c>
      <c r="BG7">
        <v>0</v>
      </c>
      <c r="BJ7">
        <v>46671</v>
      </c>
      <c r="BK7" t="s">
        <v>11</v>
      </c>
      <c r="BL7">
        <v>0</v>
      </c>
      <c r="BM7">
        <v>46668</v>
      </c>
      <c r="BP7">
        <v>46668</v>
      </c>
      <c r="BQ7" t="s">
        <v>22</v>
      </c>
      <c r="BR7">
        <v>0</v>
      </c>
      <c r="BT7">
        <v>46668</v>
      </c>
      <c r="BU7" t="s">
        <v>22</v>
      </c>
      <c r="BV7">
        <v>51</v>
      </c>
      <c r="BY7">
        <v>51</v>
      </c>
      <c r="BZ7">
        <f t="shared" si="0"/>
        <v>2.9088016967126196</v>
      </c>
    </row>
    <row r="8" spans="1:78" x14ac:dyDescent="0.3">
      <c r="A8">
        <v>46671</v>
      </c>
      <c r="B8" t="s">
        <v>11</v>
      </c>
      <c r="E8">
        <v>46671</v>
      </c>
      <c r="F8" t="s">
        <v>11</v>
      </c>
      <c r="G8">
        <v>22</v>
      </c>
      <c r="H8">
        <v>8</v>
      </c>
      <c r="I8" s="3">
        <v>19</v>
      </c>
      <c r="J8" s="3">
        <v>14790</v>
      </c>
      <c r="K8" s="3">
        <v>2432</v>
      </c>
      <c r="M8" t="s">
        <v>11</v>
      </c>
      <c r="N8">
        <v>121</v>
      </c>
      <c r="Q8" t="s">
        <v>11</v>
      </c>
      <c r="R8">
        <v>6</v>
      </c>
      <c r="V8">
        <v>46666</v>
      </c>
      <c r="W8" t="s">
        <v>17</v>
      </c>
      <c r="X8">
        <v>3.5532994923857899</v>
      </c>
      <c r="AA8">
        <v>46666</v>
      </c>
      <c r="AB8" t="s">
        <v>17</v>
      </c>
      <c r="AC8">
        <v>7</v>
      </c>
      <c r="AD8">
        <v>90.123809523809499</v>
      </c>
      <c r="AE8">
        <v>0.12280701754386</v>
      </c>
      <c r="AF8">
        <v>0.68664395610763695</v>
      </c>
      <c r="AG8">
        <v>0.29195809911299297</v>
      </c>
      <c r="AI8">
        <v>46666</v>
      </c>
      <c r="AJ8" t="s">
        <v>17</v>
      </c>
      <c r="AK8">
        <v>2</v>
      </c>
      <c r="AN8">
        <v>46666</v>
      </c>
      <c r="AO8" t="s">
        <v>17</v>
      </c>
      <c r="AP8">
        <v>1</v>
      </c>
      <c r="AS8">
        <v>46666</v>
      </c>
      <c r="AT8" t="s">
        <v>17</v>
      </c>
      <c r="AU8">
        <v>0</v>
      </c>
      <c r="AY8">
        <v>46671</v>
      </c>
      <c r="AZ8" t="s">
        <v>11</v>
      </c>
      <c r="BA8">
        <v>2</v>
      </c>
      <c r="BE8">
        <v>47139</v>
      </c>
      <c r="BF8" t="s">
        <v>4</v>
      </c>
      <c r="BG8">
        <v>0</v>
      </c>
      <c r="BJ8">
        <v>47139</v>
      </c>
      <c r="BK8" t="s">
        <v>4</v>
      </c>
      <c r="BL8">
        <v>0</v>
      </c>
      <c r="BM8">
        <v>46671</v>
      </c>
      <c r="BP8">
        <v>46671</v>
      </c>
      <c r="BQ8" t="s">
        <v>11</v>
      </c>
      <c r="BR8">
        <v>0</v>
      </c>
      <c r="BT8">
        <v>46671</v>
      </c>
      <c r="BU8" t="s">
        <v>11</v>
      </c>
      <c r="BV8">
        <v>123.318181818182</v>
      </c>
      <c r="BY8">
        <v>123.318181818182</v>
      </c>
      <c r="BZ8">
        <f t="shared" si="0"/>
        <v>8.4304444230213189</v>
      </c>
    </row>
    <row r="9" spans="1:78" x14ac:dyDescent="0.3">
      <c r="A9">
        <v>46666</v>
      </c>
      <c r="B9" t="s">
        <v>17</v>
      </c>
      <c r="E9">
        <v>46666</v>
      </c>
      <c r="F9" t="s">
        <v>17</v>
      </c>
      <c r="G9">
        <v>8</v>
      </c>
      <c r="H9">
        <v>4</v>
      </c>
      <c r="I9" s="3">
        <v>7</v>
      </c>
      <c r="J9" s="3">
        <v>3666</v>
      </c>
      <c r="K9" s="3">
        <v>528</v>
      </c>
      <c r="M9" t="s">
        <v>17</v>
      </c>
      <c r="N9">
        <v>67.875</v>
      </c>
      <c r="Q9" t="s">
        <v>17</v>
      </c>
      <c r="R9">
        <v>5</v>
      </c>
      <c r="V9">
        <v>47139</v>
      </c>
      <c r="W9" t="s">
        <v>4</v>
      </c>
      <c r="X9">
        <v>11.6751269035533</v>
      </c>
      <c r="AA9">
        <v>47139</v>
      </c>
      <c r="AB9" t="s">
        <v>4</v>
      </c>
      <c r="AC9">
        <v>23</v>
      </c>
      <c r="AD9">
        <v>35.042028985507301</v>
      </c>
      <c r="AE9">
        <v>0.40350877192982498</v>
      </c>
      <c r="AF9">
        <v>0.87816059229099597</v>
      </c>
      <c r="AG9">
        <v>0.54590431803817596</v>
      </c>
      <c r="AI9">
        <v>47139</v>
      </c>
      <c r="AJ9" t="s">
        <v>4</v>
      </c>
      <c r="AK9">
        <v>5</v>
      </c>
      <c r="AN9">
        <v>47139</v>
      </c>
      <c r="AO9" t="s">
        <v>4</v>
      </c>
      <c r="AP9">
        <v>4</v>
      </c>
      <c r="AS9">
        <v>47139</v>
      </c>
      <c r="AT9" t="s">
        <v>4</v>
      </c>
      <c r="AU9">
        <v>2</v>
      </c>
      <c r="AY9">
        <v>46666</v>
      </c>
      <c r="AZ9" t="s">
        <v>17</v>
      </c>
      <c r="BA9">
        <v>1</v>
      </c>
      <c r="BE9">
        <v>46683</v>
      </c>
      <c r="BF9" t="s">
        <v>18</v>
      </c>
      <c r="BG9">
        <v>0</v>
      </c>
      <c r="BJ9">
        <v>46683</v>
      </c>
      <c r="BK9" t="s">
        <v>18</v>
      </c>
      <c r="BL9">
        <v>0</v>
      </c>
      <c r="BM9">
        <v>46666</v>
      </c>
      <c r="BP9">
        <v>46666</v>
      </c>
      <c r="BQ9" t="s">
        <v>17</v>
      </c>
      <c r="BR9">
        <v>0</v>
      </c>
      <c r="BT9">
        <v>46666</v>
      </c>
      <c r="BU9" t="s">
        <v>17</v>
      </c>
      <c r="BV9">
        <v>79.75</v>
      </c>
      <c r="BY9">
        <v>79.75</v>
      </c>
      <c r="BZ9">
        <f t="shared" si="0"/>
        <v>5.1039236479321319</v>
      </c>
    </row>
    <row r="10" spans="1:78" x14ac:dyDescent="0.3">
      <c r="A10">
        <v>47139</v>
      </c>
      <c r="B10" t="s">
        <v>4</v>
      </c>
      <c r="E10">
        <v>47139</v>
      </c>
      <c r="F10" t="s">
        <v>4</v>
      </c>
      <c r="G10">
        <v>37</v>
      </c>
      <c r="H10">
        <v>10</v>
      </c>
      <c r="I10" s="3">
        <v>23</v>
      </c>
      <c r="J10" s="3">
        <v>10778</v>
      </c>
      <c r="K10" s="3">
        <v>1908</v>
      </c>
      <c r="M10" t="s">
        <v>4</v>
      </c>
      <c r="N10">
        <v>73.648648648648603</v>
      </c>
      <c r="Q10" t="s">
        <v>4</v>
      </c>
      <c r="R10">
        <v>9</v>
      </c>
      <c r="V10">
        <v>46683</v>
      </c>
      <c r="W10" t="s">
        <v>18</v>
      </c>
      <c r="X10">
        <v>5.5837563451776697</v>
      </c>
      <c r="AA10">
        <v>46683</v>
      </c>
      <c r="AB10" t="s">
        <v>18</v>
      </c>
      <c r="AC10">
        <v>11</v>
      </c>
      <c r="AD10">
        <v>64.442424242424195</v>
      </c>
      <c r="AE10">
        <v>0.19298245614035101</v>
      </c>
      <c r="AF10">
        <v>0.775936867004001</v>
      </c>
      <c r="AG10">
        <v>0.36786877939944601</v>
      </c>
      <c r="AI10">
        <v>46683</v>
      </c>
      <c r="AJ10" t="s">
        <v>18</v>
      </c>
      <c r="AK10">
        <v>5</v>
      </c>
      <c r="AN10">
        <v>46683</v>
      </c>
      <c r="AO10" t="s">
        <v>18</v>
      </c>
      <c r="AP10">
        <v>4</v>
      </c>
      <c r="AS10">
        <v>46683</v>
      </c>
      <c r="AT10" t="s">
        <v>18</v>
      </c>
      <c r="AU10">
        <v>1</v>
      </c>
      <c r="AY10">
        <v>47139</v>
      </c>
      <c r="AZ10" t="s">
        <v>4</v>
      </c>
      <c r="BA10">
        <v>4</v>
      </c>
      <c r="BE10">
        <v>46674</v>
      </c>
      <c r="BF10" t="s">
        <v>12</v>
      </c>
      <c r="BG10">
        <v>0</v>
      </c>
      <c r="BJ10">
        <v>46674</v>
      </c>
      <c r="BK10" t="s">
        <v>12</v>
      </c>
      <c r="BL10">
        <v>0</v>
      </c>
      <c r="BM10">
        <v>47139</v>
      </c>
      <c r="BP10">
        <v>47139</v>
      </c>
      <c r="BQ10" t="s">
        <v>4</v>
      </c>
      <c r="BR10">
        <v>0</v>
      </c>
      <c r="BT10">
        <v>47139</v>
      </c>
      <c r="BU10" t="s">
        <v>4</v>
      </c>
      <c r="BV10">
        <v>82.432432432432407</v>
      </c>
      <c r="BY10">
        <v>82.432432432432407</v>
      </c>
      <c r="BZ10">
        <f t="shared" si="0"/>
        <v>5.3087329110658885</v>
      </c>
    </row>
    <row r="11" spans="1:78" x14ac:dyDescent="0.3">
      <c r="A11">
        <v>46683</v>
      </c>
      <c r="B11" t="s">
        <v>18</v>
      </c>
      <c r="E11">
        <v>46683</v>
      </c>
      <c r="F11" t="s">
        <v>18</v>
      </c>
      <c r="G11">
        <v>14</v>
      </c>
      <c r="H11">
        <v>6</v>
      </c>
      <c r="I11" s="3">
        <v>11</v>
      </c>
      <c r="J11" s="3">
        <v>3696</v>
      </c>
      <c r="K11" s="3">
        <v>610</v>
      </c>
      <c r="M11" t="s">
        <v>18</v>
      </c>
      <c r="N11">
        <v>64.5</v>
      </c>
      <c r="Q11" t="s">
        <v>18</v>
      </c>
      <c r="R11">
        <v>6</v>
      </c>
      <c r="V11">
        <v>46674</v>
      </c>
      <c r="W11" t="s">
        <v>12</v>
      </c>
      <c r="X11">
        <v>7.6142131979695398</v>
      </c>
      <c r="AA11">
        <v>46674</v>
      </c>
      <c r="AB11" t="s">
        <v>12</v>
      </c>
      <c r="AC11">
        <v>15</v>
      </c>
      <c r="AD11">
        <v>101.925555555556</v>
      </c>
      <c r="AE11">
        <v>0.26315789473684198</v>
      </c>
      <c r="AF11">
        <v>0.64560986681347099</v>
      </c>
      <c r="AG11">
        <v>0.377893486359831</v>
      </c>
      <c r="AI11">
        <v>46674</v>
      </c>
      <c r="AJ11" t="s">
        <v>12</v>
      </c>
      <c r="AK11">
        <v>5</v>
      </c>
      <c r="AN11">
        <v>46674</v>
      </c>
      <c r="AO11" t="s">
        <v>12</v>
      </c>
      <c r="AP11">
        <v>4</v>
      </c>
      <c r="AS11">
        <v>46674</v>
      </c>
      <c r="AT11" t="s">
        <v>12</v>
      </c>
      <c r="AU11">
        <v>2</v>
      </c>
      <c r="AY11">
        <v>46683</v>
      </c>
      <c r="AZ11" t="s">
        <v>18</v>
      </c>
      <c r="BA11">
        <v>1</v>
      </c>
      <c r="BE11">
        <v>46667</v>
      </c>
      <c r="BF11" t="s">
        <v>23</v>
      </c>
      <c r="BG11">
        <v>0</v>
      </c>
      <c r="BJ11">
        <v>46667</v>
      </c>
      <c r="BK11" t="s">
        <v>23</v>
      </c>
      <c r="BL11">
        <v>0</v>
      </c>
      <c r="BM11">
        <v>46683</v>
      </c>
      <c r="BP11">
        <v>46683</v>
      </c>
      <c r="BQ11" t="s">
        <v>18</v>
      </c>
      <c r="BR11">
        <v>0</v>
      </c>
      <c r="BT11">
        <v>46683</v>
      </c>
      <c r="BU11" t="s">
        <v>18</v>
      </c>
      <c r="BV11">
        <v>70.785714285714306</v>
      </c>
      <c r="BY11">
        <v>70.785714285714306</v>
      </c>
      <c r="BZ11">
        <f t="shared" si="0"/>
        <v>4.4194818966823224</v>
      </c>
    </row>
    <row r="12" spans="1:78" x14ac:dyDescent="0.3">
      <c r="A12">
        <v>46674</v>
      </c>
      <c r="B12" t="s">
        <v>12</v>
      </c>
      <c r="E12">
        <v>46674</v>
      </c>
      <c r="F12" t="s">
        <v>12</v>
      </c>
      <c r="G12">
        <v>18</v>
      </c>
      <c r="H12">
        <v>5</v>
      </c>
      <c r="I12" s="3">
        <v>15</v>
      </c>
      <c r="J12" s="3">
        <v>7140</v>
      </c>
      <c r="K12" s="3">
        <v>1163</v>
      </c>
      <c r="M12" t="s">
        <v>12</v>
      </c>
      <c r="N12">
        <v>102</v>
      </c>
      <c r="Q12" t="s">
        <v>12</v>
      </c>
      <c r="R12">
        <v>5</v>
      </c>
      <c r="V12">
        <v>46667</v>
      </c>
      <c r="W12" t="s">
        <v>23</v>
      </c>
      <c r="X12">
        <v>4.0609137055837596</v>
      </c>
      <c r="AA12">
        <v>46667</v>
      </c>
      <c r="AB12" t="s">
        <v>23</v>
      </c>
      <c r="AC12">
        <v>8</v>
      </c>
      <c r="AD12">
        <v>79.679166666666703</v>
      </c>
      <c r="AE12">
        <v>0.140350877192982</v>
      </c>
      <c r="AF12">
        <v>0.72295946454959004</v>
      </c>
      <c r="AG12">
        <v>0.31513345339996501</v>
      </c>
      <c r="AI12">
        <v>46667</v>
      </c>
      <c r="AJ12" t="s">
        <v>23</v>
      </c>
      <c r="AK12">
        <v>2</v>
      </c>
      <c r="AN12">
        <v>46667</v>
      </c>
      <c r="AO12" t="s">
        <v>23</v>
      </c>
      <c r="AP12">
        <v>1</v>
      </c>
      <c r="AS12">
        <v>46667</v>
      </c>
      <c r="AT12" t="s">
        <v>23</v>
      </c>
      <c r="AU12">
        <v>1</v>
      </c>
      <c r="AY12">
        <v>46674</v>
      </c>
      <c r="AZ12" t="s">
        <v>12</v>
      </c>
      <c r="BA12">
        <v>2</v>
      </c>
      <c r="BE12">
        <v>46677</v>
      </c>
      <c r="BF12" t="s">
        <v>15</v>
      </c>
      <c r="BG12">
        <v>0</v>
      </c>
      <c r="BJ12">
        <v>46677</v>
      </c>
      <c r="BK12" t="s">
        <v>15</v>
      </c>
      <c r="BL12">
        <v>0</v>
      </c>
      <c r="BM12">
        <v>46674</v>
      </c>
      <c r="BP12">
        <v>46674</v>
      </c>
      <c r="BQ12" t="s">
        <v>12</v>
      </c>
      <c r="BR12">
        <v>0</v>
      </c>
      <c r="BT12">
        <v>46674</v>
      </c>
      <c r="BU12" t="s">
        <v>12</v>
      </c>
      <c r="BV12">
        <v>109.777777777778</v>
      </c>
      <c r="BY12">
        <v>109.777777777778</v>
      </c>
      <c r="BZ12">
        <f t="shared" si="0"/>
        <v>7.3966065747614174</v>
      </c>
    </row>
    <row r="13" spans="1:78" x14ac:dyDescent="0.3">
      <c r="A13">
        <v>46667</v>
      </c>
      <c r="B13" t="s">
        <v>23</v>
      </c>
      <c r="E13">
        <v>46667</v>
      </c>
      <c r="F13" t="s">
        <v>23</v>
      </c>
      <c r="G13">
        <v>11</v>
      </c>
      <c r="H13">
        <v>4</v>
      </c>
      <c r="I13" s="3">
        <v>8</v>
      </c>
      <c r="J13" s="3">
        <v>3015</v>
      </c>
      <c r="K13" s="3">
        <v>433</v>
      </c>
      <c r="M13" t="s">
        <v>23</v>
      </c>
      <c r="N13">
        <v>62.363636363636402</v>
      </c>
      <c r="Q13" t="s">
        <v>23</v>
      </c>
      <c r="R13">
        <v>6</v>
      </c>
      <c r="V13">
        <v>46677</v>
      </c>
      <c r="W13" t="s">
        <v>15</v>
      </c>
      <c r="X13">
        <v>5.0761421319797</v>
      </c>
      <c r="AA13">
        <v>46677</v>
      </c>
      <c r="AB13" t="s">
        <v>15</v>
      </c>
      <c r="AC13">
        <v>10</v>
      </c>
      <c r="AD13">
        <v>78.1816666666667</v>
      </c>
      <c r="AE13">
        <v>0.175438596491228</v>
      </c>
      <c r="AF13">
        <v>0.72816619824413997</v>
      </c>
      <c r="AG13">
        <v>0.341256877017102</v>
      </c>
      <c r="AI13">
        <v>46677</v>
      </c>
      <c r="AJ13" t="s">
        <v>15</v>
      </c>
      <c r="AK13">
        <v>3</v>
      </c>
      <c r="AN13">
        <v>46677</v>
      </c>
      <c r="AO13" t="s">
        <v>15</v>
      </c>
      <c r="AP13">
        <v>2</v>
      </c>
      <c r="AS13">
        <v>46677</v>
      </c>
      <c r="AT13" t="s">
        <v>15</v>
      </c>
      <c r="AU13">
        <v>2</v>
      </c>
      <c r="AY13">
        <v>46667</v>
      </c>
      <c r="AZ13" t="s">
        <v>23</v>
      </c>
      <c r="BA13">
        <v>2</v>
      </c>
      <c r="BE13">
        <v>34004</v>
      </c>
      <c r="BF13" t="s">
        <v>3</v>
      </c>
      <c r="BG13">
        <v>0</v>
      </c>
      <c r="BJ13">
        <v>34004</v>
      </c>
      <c r="BK13" t="s">
        <v>3</v>
      </c>
      <c r="BL13">
        <v>0</v>
      </c>
      <c r="BM13">
        <v>46667</v>
      </c>
      <c r="BP13">
        <v>46667</v>
      </c>
      <c r="BQ13" t="s">
        <v>23</v>
      </c>
      <c r="BR13">
        <v>0</v>
      </c>
      <c r="BT13">
        <v>46667</v>
      </c>
      <c r="BU13" t="s">
        <v>23</v>
      </c>
      <c r="BV13">
        <v>76.181818181818201</v>
      </c>
      <c r="BY13">
        <v>76.181818181818201</v>
      </c>
      <c r="BZ13">
        <f t="shared" si="0"/>
        <v>4.8314855875831499</v>
      </c>
    </row>
    <row r="14" spans="1:78" x14ac:dyDescent="0.3">
      <c r="A14">
        <v>46677</v>
      </c>
      <c r="B14" t="s">
        <v>15</v>
      </c>
      <c r="E14">
        <v>46677</v>
      </c>
      <c r="F14" t="s">
        <v>15</v>
      </c>
      <c r="G14">
        <v>17</v>
      </c>
      <c r="H14">
        <v>5</v>
      </c>
      <c r="I14" s="3">
        <v>10</v>
      </c>
      <c r="J14" s="3">
        <v>2191</v>
      </c>
      <c r="K14" s="3">
        <v>352</v>
      </c>
      <c r="M14" t="s">
        <v>15</v>
      </c>
      <c r="N14">
        <v>38.647058823529399</v>
      </c>
      <c r="Q14" t="s">
        <v>15</v>
      </c>
      <c r="R14">
        <v>8</v>
      </c>
      <c r="V14">
        <v>45297</v>
      </c>
      <c r="W14" t="s">
        <v>6</v>
      </c>
      <c r="X14">
        <v>1.0152284263959399</v>
      </c>
      <c r="AA14">
        <v>45297</v>
      </c>
      <c r="AB14" t="s">
        <v>6</v>
      </c>
      <c r="AC14">
        <v>2</v>
      </c>
      <c r="AD14">
        <v>168.67500000000001</v>
      </c>
      <c r="AE14">
        <v>3.5087719298245598E-2</v>
      </c>
      <c r="AF14">
        <v>0.41352533827832999</v>
      </c>
      <c r="AG14">
        <v>0.14861900499227099</v>
      </c>
      <c r="AI14">
        <v>48825</v>
      </c>
      <c r="AJ14" t="s">
        <v>26</v>
      </c>
      <c r="AK14">
        <v>11</v>
      </c>
      <c r="AN14">
        <v>48825</v>
      </c>
      <c r="AO14" t="s">
        <v>26</v>
      </c>
      <c r="AP14">
        <v>3</v>
      </c>
      <c r="AS14">
        <v>34004</v>
      </c>
      <c r="AT14" t="s">
        <v>3</v>
      </c>
      <c r="AU14">
        <v>2</v>
      </c>
      <c r="AY14">
        <v>46677</v>
      </c>
      <c r="AZ14" t="s">
        <v>15</v>
      </c>
      <c r="BA14">
        <v>4</v>
      </c>
      <c r="BE14">
        <v>44444</v>
      </c>
      <c r="BF14" t="s">
        <v>8</v>
      </c>
      <c r="BG14">
        <v>0</v>
      </c>
      <c r="BJ14">
        <v>44444</v>
      </c>
      <c r="BK14" t="s">
        <v>8</v>
      </c>
      <c r="BL14">
        <v>0</v>
      </c>
      <c r="BM14">
        <v>46677</v>
      </c>
      <c r="BP14">
        <v>46677</v>
      </c>
      <c r="BQ14" t="s">
        <v>15</v>
      </c>
      <c r="BR14">
        <v>0</v>
      </c>
      <c r="BT14">
        <v>46677</v>
      </c>
      <c r="BU14" t="s">
        <v>15</v>
      </c>
      <c r="BV14">
        <v>50.058823529411796</v>
      </c>
      <c r="BY14">
        <v>50.058823529411796</v>
      </c>
      <c r="BZ14">
        <f t="shared" si="0"/>
        <v>2.8369409269540293</v>
      </c>
    </row>
    <row r="15" spans="1:78" x14ac:dyDescent="0.3">
      <c r="A15">
        <v>45297</v>
      </c>
      <c r="B15" t="s">
        <v>6</v>
      </c>
      <c r="E15">
        <v>45297</v>
      </c>
      <c r="F15" t="s">
        <v>6</v>
      </c>
      <c r="G15">
        <v>3</v>
      </c>
      <c r="H15">
        <v>1</v>
      </c>
      <c r="I15" s="3">
        <v>2</v>
      </c>
      <c r="J15" s="3">
        <v>383</v>
      </c>
      <c r="K15" s="3">
        <v>74</v>
      </c>
      <c r="M15" t="s">
        <v>6</v>
      </c>
      <c r="N15">
        <v>26.3333333333333</v>
      </c>
      <c r="Q15" t="s">
        <v>6</v>
      </c>
      <c r="R15">
        <v>2</v>
      </c>
      <c r="V15">
        <v>48825</v>
      </c>
      <c r="W15" t="s">
        <v>26</v>
      </c>
      <c r="X15">
        <v>4.5685279187817303</v>
      </c>
      <c r="AA15">
        <v>48825</v>
      </c>
      <c r="AB15" t="s">
        <v>26</v>
      </c>
      <c r="AC15">
        <v>9</v>
      </c>
      <c r="AD15">
        <v>108.19074074074101</v>
      </c>
      <c r="AE15">
        <v>0.157894736842105</v>
      </c>
      <c r="AF15">
        <v>0.62382612670909798</v>
      </c>
      <c r="AG15">
        <v>0.29767415380220302</v>
      </c>
      <c r="AI15">
        <v>42461</v>
      </c>
      <c r="AJ15" t="s">
        <v>28</v>
      </c>
      <c r="AK15">
        <v>2</v>
      </c>
      <c r="AN15">
        <v>42461</v>
      </c>
      <c r="AO15" t="s">
        <v>28</v>
      </c>
      <c r="AP15">
        <v>1</v>
      </c>
      <c r="AS15">
        <v>44444</v>
      </c>
      <c r="AT15" t="s">
        <v>8</v>
      </c>
      <c r="AU15">
        <v>0</v>
      </c>
      <c r="AY15">
        <v>45297</v>
      </c>
      <c r="AZ15" t="s">
        <v>6</v>
      </c>
      <c r="BA15">
        <v>2</v>
      </c>
      <c r="BE15">
        <v>46672</v>
      </c>
      <c r="BF15" t="s">
        <v>21</v>
      </c>
      <c r="BG15">
        <v>1</v>
      </c>
      <c r="BJ15">
        <v>46672</v>
      </c>
      <c r="BK15" t="s">
        <v>21</v>
      </c>
      <c r="BL15">
        <v>1</v>
      </c>
      <c r="BM15">
        <v>45297</v>
      </c>
      <c r="BP15">
        <v>45297</v>
      </c>
      <c r="BQ15" t="s">
        <v>6</v>
      </c>
      <c r="BR15">
        <v>0</v>
      </c>
      <c r="BT15">
        <v>45297</v>
      </c>
      <c r="BU15" t="s">
        <v>6</v>
      </c>
      <c r="BV15">
        <v>32.6666666666667</v>
      </c>
      <c r="BY15">
        <v>32.6666666666667</v>
      </c>
      <c r="BZ15">
        <f t="shared" si="0"/>
        <v>1.5090137857900343</v>
      </c>
    </row>
    <row r="16" spans="1:78" x14ac:dyDescent="0.3">
      <c r="A16">
        <v>48825</v>
      </c>
      <c r="B16" t="s">
        <v>26</v>
      </c>
      <c r="E16">
        <v>48825</v>
      </c>
      <c r="F16" t="s">
        <v>26</v>
      </c>
      <c r="G16">
        <v>14</v>
      </c>
      <c r="H16">
        <v>7</v>
      </c>
      <c r="I16" s="3">
        <v>9</v>
      </c>
      <c r="J16" s="3">
        <v>3422</v>
      </c>
      <c r="K16" s="3">
        <v>518</v>
      </c>
      <c r="M16" t="s">
        <v>26</v>
      </c>
      <c r="N16">
        <v>61.285714285714299</v>
      </c>
      <c r="Q16" t="s">
        <v>26</v>
      </c>
      <c r="R16">
        <v>6</v>
      </c>
      <c r="V16">
        <v>44166</v>
      </c>
      <c r="W16" t="s">
        <v>24</v>
      </c>
      <c r="X16">
        <v>1.0152284263959399</v>
      </c>
      <c r="AA16">
        <v>44166</v>
      </c>
      <c r="AB16" t="s">
        <v>24</v>
      </c>
      <c r="AC16">
        <v>2</v>
      </c>
      <c r="AD16">
        <v>287.60833333333301</v>
      </c>
      <c r="AE16">
        <v>3.5087719298245598E-2</v>
      </c>
      <c r="AF16">
        <v>0</v>
      </c>
      <c r="AG16">
        <v>2.4561403508771899E-2</v>
      </c>
      <c r="AI16">
        <v>34004</v>
      </c>
      <c r="AJ16" t="s">
        <v>3</v>
      </c>
      <c r="AK16">
        <v>104</v>
      </c>
      <c r="AN16">
        <v>34004</v>
      </c>
      <c r="AO16" t="s">
        <v>3</v>
      </c>
      <c r="AP16">
        <v>53</v>
      </c>
      <c r="AS16">
        <v>46672</v>
      </c>
      <c r="AT16" t="s">
        <v>21</v>
      </c>
      <c r="AU16">
        <v>0</v>
      </c>
      <c r="AY16">
        <v>48825</v>
      </c>
      <c r="AZ16" t="s">
        <v>26</v>
      </c>
      <c r="BA16">
        <v>3</v>
      </c>
      <c r="BE16">
        <v>45293</v>
      </c>
      <c r="BF16" t="s">
        <v>19</v>
      </c>
      <c r="BG16">
        <v>0</v>
      </c>
      <c r="BJ16">
        <v>45293</v>
      </c>
      <c r="BK16" t="s">
        <v>19</v>
      </c>
      <c r="BL16">
        <v>0</v>
      </c>
      <c r="BM16">
        <v>48825</v>
      </c>
      <c r="BP16">
        <v>48825</v>
      </c>
      <c r="BQ16" t="s">
        <v>26</v>
      </c>
      <c r="BR16">
        <v>0</v>
      </c>
      <c r="BT16">
        <v>48825</v>
      </c>
      <c r="BU16" t="s">
        <v>26</v>
      </c>
      <c r="BV16">
        <v>71.5</v>
      </c>
      <c r="BY16">
        <v>71.5</v>
      </c>
      <c r="BZ16">
        <f t="shared" si="0"/>
        <v>4.4740190880169672</v>
      </c>
    </row>
    <row r="17" spans="1:78" x14ac:dyDescent="0.3">
      <c r="A17">
        <v>44166</v>
      </c>
      <c r="B17" t="s">
        <v>24</v>
      </c>
      <c r="E17">
        <v>44166</v>
      </c>
      <c r="F17" t="s">
        <v>24</v>
      </c>
      <c r="G17">
        <v>2</v>
      </c>
      <c r="H17">
        <v>1</v>
      </c>
      <c r="I17" s="3">
        <v>2</v>
      </c>
      <c r="J17" s="3">
        <v>1452</v>
      </c>
      <c r="K17" s="3">
        <v>275</v>
      </c>
      <c r="M17" t="s">
        <v>24</v>
      </c>
      <c r="N17">
        <v>137.5</v>
      </c>
      <c r="Q17" t="s">
        <v>24</v>
      </c>
      <c r="R17">
        <v>2</v>
      </c>
      <c r="V17">
        <v>42461</v>
      </c>
      <c r="W17" t="s">
        <v>28</v>
      </c>
      <c r="X17">
        <v>1.0152284263959399</v>
      </c>
      <c r="AA17">
        <v>42461</v>
      </c>
      <c r="AB17" t="s">
        <v>28</v>
      </c>
      <c r="AC17">
        <v>2</v>
      </c>
      <c r="AD17">
        <v>77.816666666666706</v>
      </c>
      <c r="AE17">
        <v>3.5087719298245598E-2</v>
      </c>
      <c r="AF17">
        <v>0.72943528525483203</v>
      </c>
      <c r="AG17">
        <v>0.243391989085221</v>
      </c>
      <c r="AI17">
        <v>44444</v>
      </c>
      <c r="AJ17" t="s">
        <v>8</v>
      </c>
      <c r="AK17">
        <v>5</v>
      </c>
      <c r="AN17">
        <v>44444</v>
      </c>
      <c r="AO17" t="s">
        <v>8</v>
      </c>
      <c r="AP17">
        <v>2</v>
      </c>
      <c r="AS17">
        <v>45293</v>
      </c>
      <c r="AT17" t="s">
        <v>19</v>
      </c>
      <c r="AU17">
        <v>0</v>
      </c>
      <c r="AY17">
        <v>44166</v>
      </c>
      <c r="AZ17" t="s">
        <v>24</v>
      </c>
      <c r="BA17">
        <v>2</v>
      </c>
      <c r="BE17">
        <v>46673</v>
      </c>
      <c r="BF17" t="s">
        <v>25</v>
      </c>
      <c r="BG17">
        <v>0</v>
      </c>
      <c r="BJ17">
        <v>46673</v>
      </c>
      <c r="BK17" t="s">
        <v>25</v>
      </c>
      <c r="BL17">
        <v>0</v>
      </c>
      <c r="BM17">
        <v>44166</v>
      </c>
      <c r="BP17">
        <v>44166</v>
      </c>
      <c r="BQ17" t="s">
        <v>24</v>
      </c>
      <c r="BR17">
        <v>0</v>
      </c>
      <c r="BT17">
        <v>44166</v>
      </c>
      <c r="BU17" t="s">
        <v>24</v>
      </c>
      <c r="BV17">
        <v>136.5</v>
      </c>
      <c r="BY17">
        <v>136.5</v>
      </c>
      <c r="BZ17">
        <f t="shared" si="0"/>
        <v>9.4369034994697767</v>
      </c>
    </row>
    <row r="18" spans="1:78" x14ac:dyDescent="0.3">
      <c r="A18">
        <v>42461</v>
      </c>
      <c r="B18" t="s">
        <v>28</v>
      </c>
      <c r="E18">
        <v>42461</v>
      </c>
      <c r="F18" t="s">
        <v>28</v>
      </c>
      <c r="G18">
        <v>3</v>
      </c>
      <c r="H18">
        <v>3</v>
      </c>
      <c r="I18" s="3">
        <v>2</v>
      </c>
      <c r="J18" s="3">
        <v>1308</v>
      </c>
      <c r="K18" s="3">
        <v>118</v>
      </c>
      <c r="M18" t="s">
        <v>28</v>
      </c>
      <c r="N18">
        <v>50.6666666666667</v>
      </c>
      <c r="Q18" t="s">
        <v>28</v>
      </c>
      <c r="R18">
        <v>3</v>
      </c>
      <c r="V18">
        <v>34004</v>
      </c>
      <c r="W18" t="s">
        <v>3</v>
      </c>
      <c r="X18">
        <v>28.934010152284301</v>
      </c>
      <c r="AA18">
        <v>34004</v>
      </c>
      <c r="AB18" t="s">
        <v>3</v>
      </c>
      <c r="AC18">
        <v>57</v>
      </c>
      <c r="AD18">
        <v>31.324561403508799</v>
      </c>
      <c r="AE18">
        <v>1</v>
      </c>
      <c r="AF18">
        <v>0.89108604385532797</v>
      </c>
      <c r="AG18">
        <v>0.96732581315659805</v>
      </c>
      <c r="AI18">
        <v>46672</v>
      </c>
      <c r="AJ18" t="s">
        <v>21</v>
      </c>
      <c r="AK18">
        <v>6</v>
      </c>
      <c r="AN18">
        <v>46672</v>
      </c>
      <c r="AO18" t="s">
        <v>21</v>
      </c>
      <c r="AP18">
        <v>5</v>
      </c>
      <c r="AS18">
        <v>46673</v>
      </c>
      <c r="AT18" t="s">
        <v>25</v>
      </c>
      <c r="AU18">
        <v>0</v>
      </c>
      <c r="AY18">
        <v>42461</v>
      </c>
      <c r="AZ18" t="s">
        <v>28</v>
      </c>
      <c r="BA18">
        <v>2</v>
      </c>
      <c r="BE18">
        <v>46678</v>
      </c>
      <c r="BF18" t="s">
        <v>14</v>
      </c>
      <c r="BG18">
        <v>1</v>
      </c>
      <c r="BJ18">
        <v>46678</v>
      </c>
      <c r="BK18" t="s">
        <v>14</v>
      </c>
      <c r="BL18">
        <v>1</v>
      </c>
      <c r="BM18">
        <v>42461</v>
      </c>
      <c r="BP18">
        <v>42461</v>
      </c>
      <c r="BQ18" t="s">
        <v>28</v>
      </c>
      <c r="BR18">
        <v>0</v>
      </c>
      <c r="BT18">
        <v>42461</v>
      </c>
      <c r="BU18" t="s">
        <v>28</v>
      </c>
      <c r="BV18">
        <v>70.6666666666667</v>
      </c>
      <c r="BY18">
        <v>70.6666666666667</v>
      </c>
      <c r="BZ18">
        <f t="shared" si="0"/>
        <v>4.4103923647932159</v>
      </c>
    </row>
    <row r="19" spans="1:78" x14ac:dyDescent="0.3">
      <c r="A19">
        <v>34004</v>
      </c>
      <c r="B19" t="s">
        <v>3</v>
      </c>
      <c r="E19">
        <v>34004</v>
      </c>
      <c r="F19" t="s">
        <v>3</v>
      </c>
      <c r="G19">
        <v>197</v>
      </c>
      <c r="H19">
        <v>18</v>
      </c>
      <c r="I19" s="3">
        <v>57</v>
      </c>
      <c r="J19" s="3">
        <v>14471</v>
      </c>
      <c r="K19" s="3">
        <v>2393</v>
      </c>
      <c r="M19" t="s">
        <v>3</v>
      </c>
      <c r="N19">
        <v>38.131979695431497</v>
      </c>
      <c r="Q19" t="s">
        <v>3</v>
      </c>
      <c r="R19">
        <v>10</v>
      </c>
      <c r="V19">
        <v>44100</v>
      </c>
      <c r="W19" t="s">
        <v>3</v>
      </c>
      <c r="X19">
        <v>2.0304568527918798</v>
      </c>
      <c r="AA19">
        <v>44100</v>
      </c>
      <c r="AB19" t="s">
        <v>3</v>
      </c>
      <c r="AC19">
        <v>4</v>
      </c>
      <c r="AD19">
        <v>17.870833333333302</v>
      </c>
      <c r="AE19">
        <v>7.0175438596491196E-2</v>
      </c>
      <c r="AF19">
        <v>0.93786399327789505</v>
      </c>
      <c r="AG19">
        <v>0.33048200500091202</v>
      </c>
      <c r="AI19">
        <v>45293</v>
      </c>
      <c r="AJ19" t="s">
        <v>19</v>
      </c>
      <c r="AK19">
        <v>5</v>
      </c>
      <c r="AN19">
        <v>45293</v>
      </c>
      <c r="AO19" t="s">
        <v>19</v>
      </c>
      <c r="AP19">
        <v>4</v>
      </c>
      <c r="AS19">
        <v>46678</v>
      </c>
      <c r="AT19" t="s">
        <v>14</v>
      </c>
      <c r="AU19">
        <v>2</v>
      </c>
      <c r="AY19">
        <v>34004</v>
      </c>
      <c r="AZ19" t="s">
        <v>3</v>
      </c>
      <c r="BA19">
        <v>25</v>
      </c>
      <c r="BE19">
        <v>46675</v>
      </c>
      <c r="BF19" t="s">
        <v>9</v>
      </c>
      <c r="BG19">
        <v>0</v>
      </c>
      <c r="BJ19">
        <v>46675</v>
      </c>
      <c r="BK19" t="s">
        <v>9</v>
      </c>
      <c r="BL19">
        <v>0</v>
      </c>
      <c r="BM19">
        <v>34004</v>
      </c>
      <c r="BP19">
        <v>34004</v>
      </c>
      <c r="BQ19" t="s">
        <v>3</v>
      </c>
      <c r="BR19">
        <v>0</v>
      </c>
      <c r="BT19">
        <v>34004</v>
      </c>
      <c r="BU19" t="s">
        <v>3</v>
      </c>
      <c r="BV19">
        <v>53.471502590673602</v>
      </c>
      <c r="BY19">
        <v>69.4444444444444</v>
      </c>
      <c r="BZ19">
        <f t="shared" si="0"/>
        <v>4.317073170731704</v>
      </c>
    </row>
    <row r="20" spans="1:78" x14ac:dyDescent="0.3">
      <c r="A20">
        <v>44100</v>
      </c>
      <c r="B20" t="s">
        <v>3</v>
      </c>
      <c r="E20">
        <v>44444</v>
      </c>
      <c r="F20" t="s">
        <v>8</v>
      </c>
      <c r="G20">
        <v>27</v>
      </c>
      <c r="H20">
        <v>12</v>
      </c>
      <c r="I20" s="3">
        <v>4</v>
      </c>
      <c r="J20" s="3">
        <v>431</v>
      </c>
      <c r="K20" s="3">
        <v>82</v>
      </c>
      <c r="M20" t="s">
        <v>8</v>
      </c>
      <c r="N20">
        <v>60.814814814814802</v>
      </c>
      <c r="Q20" t="s">
        <v>8</v>
      </c>
      <c r="R20">
        <v>9</v>
      </c>
      <c r="V20">
        <v>44444</v>
      </c>
      <c r="W20" t="s">
        <v>8</v>
      </c>
      <c r="X20">
        <v>7.6142131979695398</v>
      </c>
      <c r="AA20">
        <v>44444</v>
      </c>
      <c r="AB20" t="s">
        <v>8</v>
      </c>
      <c r="AC20">
        <v>15</v>
      </c>
      <c r="AD20">
        <v>47.155555555555601</v>
      </c>
      <c r="AE20">
        <v>0.26315789473684198</v>
      </c>
      <c r="AF20">
        <v>0.83604245743149896</v>
      </c>
      <c r="AG20">
        <v>0.43502326354523901</v>
      </c>
      <c r="AI20">
        <v>46673</v>
      </c>
      <c r="AJ20" t="s">
        <v>25</v>
      </c>
      <c r="AK20">
        <v>4</v>
      </c>
      <c r="AN20">
        <v>46673</v>
      </c>
      <c r="AO20" t="s">
        <v>25</v>
      </c>
      <c r="AP20">
        <v>2</v>
      </c>
      <c r="AS20">
        <v>46675</v>
      </c>
      <c r="AT20" t="s">
        <v>9</v>
      </c>
      <c r="AU20">
        <v>2</v>
      </c>
      <c r="AY20">
        <v>44100</v>
      </c>
      <c r="AZ20" t="s">
        <v>3</v>
      </c>
      <c r="BA20">
        <v>1</v>
      </c>
      <c r="BE20">
        <v>46682</v>
      </c>
      <c r="BF20" t="s">
        <v>13</v>
      </c>
      <c r="BG20">
        <v>0</v>
      </c>
      <c r="BJ20">
        <v>46682</v>
      </c>
      <c r="BK20" t="s">
        <v>13</v>
      </c>
      <c r="BL20">
        <v>0</v>
      </c>
      <c r="BM20">
        <v>44100</v>
      </c>
      <c r="BP20">
        <v>44100</v>
      </c>
      <c r="BQ20" t="s">
        <v>3</v>
      </c>
      <c r="BR20">
        <v>0</v>
      </c>
      <c r="BT20">
        <v>44100</v>
      </c>
      <c r="BU20" t="s">
        <v>3</v>
      </c>
      <c r="BV20">
        <v>31</v>
      </c>
      <c r="BY20">
        <v>104.941176470588</v>
      </c>
      <c r="BZ20">
        <f t="shared" si="0"/>
        <v>7.0273220635019475</v>
      </c>
    </row>
    <row r="21" spans="1:78" x14ac:dyDescent="0.3">
      <c r="A21">
        <v>44444</v>
      </c>
      <c r="B21" t="s">
        <v>8</v>
      </c>
      <c r="E21">
        <v>46672</v>
      </c>
      <c r="F21" t="s">
        <v>21</v>
      </c>
      <c r="G21">
        <v>17</v>
      </c>
      <c r="H21">
        <v>6</v>
      </c>
      <c r="I21" s="3">
        <v>15</v>
      </c>
      <c r="J21" s="3">
        <v>5429</v>
      </c>
      <c r="K21" s="3">
        <v>911</v>
      </c>
      <c r="M21" t="s">
        <v>21</v>
      </c>
      <c r="N21">
        <v>99.470588235294102</v>
      </c>
      <c r="Q21" t="s">
        <v>21</v>
      </c>
      <c r="R21">
        <v>7</v>
      </c>
      <c r="V21">
        <v>46672</v>
      </c>
      <c r="W21" t="s">
        <v>21</v>
      </c>
      <c r="X21">
        <v>7.10659898477157</v>
      </c>
      <c r="AA21">
        <v>46672</v>
      </c>
      <c r="AB21" t="s">
        <v>21</v>
      </c>
      <c r="AC21">
        <v>14</v>
      </c>
      <c r="AD21">
        <v>77.858333333333306</v>
      </c>
      <c r="AE21">
        <v>0.24561403508771901</v>
      </c>
      <c r="AF21">
        <v>0.72929041230840597</v>
      </c>
      <c r="AG21">
        <v>0.390716948253925</v>
      </c>
      <c r="AI21">
        <v>46678</v>
      </c>
      <c r="AJ21" t="s">
        <v>14</v>
      </c>
      <c r="AK21">
        <v>5</v>
      </c>
      <c r="AN21">
        <v>46678</v>
      </c>
      <c r="AO21" t="s">
        <v>14</v>
      </c>
      <c r="AP21">
        <v>4</v>
      </c>
      <c r="AS21">
        <v>46682</v>
      </c>
      <c r="AT21" t="s">
        <v>13</v>
      </c>
      <c r="AU21">
        <v>2</v>
      </c>
      <c r="AY21">
        <v>44444</v>
      </c>
      <c r="AZ21" t="s">
        <v>8</v>
      </c>
      <c r="BA21">
        <v>5</v>
      </c>
      <c r="BE21">
        <v>46680</v>
      </c>
      <c r="BF21" t="s">
        <v>20</v>
      </c>
      <c r="BG21">
        <v>1</v>
      </c>
      <c r="BJ21">
        <v>46680</v>
      </c>
      <c r="BK21" t="s">
        <v>20</v>
      </c>
      <c r="BL21">
        <v>1</v>
      </c>
      <c r="BM21">
        <v>44444</v>
      </c>
      <c r="BP21">
        <v>44444</v>
      </c>
      <c r="BQ21" t="s">
        <v>8</v>
      </c>
      <c r="BR21">
        <v>0</v>
      </c>
      <c r="BT21">
        <v>44444</v>
      </c>
      <c r="BU21" t="s">
        <v>8</v>
      </c>
      <c r="BV21">
        <v>69.4444444444444</v>
      </c>
      <c r="BY21">
        <v>74.714285714285694</v>
      </c>
      <c r="BZ21">
        <f t="shared" si="0"/>
        <v>4.719436449022874</v>
      </c>
    </row>
    <row r="22" spans="1:78" x14ac:dyDescent="0.3">
      <c r="A22">
        <v>46672</v>
      </c>
      <c r="B22" t="s">
        <v>21</v>
      </c>
      <c r="E22">
        <v>45293</v>
      </c>
      <c r="F22" t="s">
        <v>19</v>
      </c>
      <c r="G22">
        <v>21</v>
      </c>
      <c r="H22">
        <v>8</v>
      </c>
      <c r="I22" s="3">
        <v>14</v>
      </c>
      <c r="J22" s="3">
        <v>8260</v>
      </c>
      <c r="K22" s="3">
        <v>1373</v>
      </c>
      <c r="M22" t="s">
        <v>19</v>
      </c>
      <c r="N22">
        <v>71.714285714285694</v>
      </c>
      <c r="Q22" t="s">
        <v>19</v>
      </c>
      <c r="R22">
        <v>6</v>
      </c>
      <c r="V22">
        <v>45293</v>
      </c>
      <c r="W22" t="s">
        <v>19</v>
      </c>
      <c r="X22">
        <v>8.6294416243654801</v>
      </c>
      <c r="AA22">
        <v>45293</v>
      </c>
      <c r="AB22" t="s">
        <v>19</v>
      </c>
      <c r="AC22">
        <v>17</v>
      </c>
      <c r="AD22">
        <v>58.933333333333302</v>
      </c>
      <c r="AE22">
        <v>0.29824561403508798</v>
      </c>
      <c r="AF22">
        <v>0.79509170457508804</v>
      </c>
      <c r="AG22">
        <v>0.44729944119708798</v>
      </c>
      <c r="AI22">
        <v>46675</v>
      </c>
      <c r="AJ22" t="s">
        <v>9</v>
      </c>
      <c r="AK22">
        <v>7</v>
      </c>
      <c r="AN22">
        <v>46675</v>
      </c>
      <c r="AO22" t="s">
        <v>9</v>
      </c>
      <c r="AP22">
        <v>5</v>
      </c>
      <c r="AS22">
        <v>46680</v>
      </c>
      <c r="AT22" t="s">
        <v>20</v>
      </c>
      <c r="AU22">
        <v>1</v>
      </c>
      <c r="AY22">
        <v>46672</v>
      </c>
      <c r="AZ22" t="s">
        <v>21</v>
      </c>
      <c r="BA22">
        <v>3</v>
      </c>
      <c r="BM22">
        <v>46672</v>
      </c>
      <c r="BP22">
        <v>46672</v>
      </c>
      <c r="BQ22" t="s">
        <v>21</v>
      </c>
      <c r="BR22">
        <v>0</v>
      </c>
      <c r="BT22">
        <v>46672</v>
      </c>
      <c r="BU22" t="s">
        <v>21</v>
      </c>
      <c r="BV22">
        <v>104.941176470588</v>
      </c>
      <c r="BY22">
        <v>59.25</v>
      </c>
      <c r="BZ22">
        <f t="shared" si="0"/>
        <v>3.5387062566277838</v>
      </c>
    </row>
    <row r="23" spans="1:78" x14ac:dyDescent="0.3">
      <c r="A23">
        <v>45293</v>
      </c>
      <c r="B23" t="s">
        <v>19</v>
      </c>
      <c r="E23">
        <v>43841</v>
      </c>
      <c r="F23" t="s">
        <v>7</v>
      </c>
      <c r="G23">
        <v>33</v>
      </c>
      <c r="H23">
        <v>4</v>
      </c>
      <c r="I23" s="3">
        <v>17</v>
      </c>
      <c r="J23" s="3">
        <v>6484</v>
      </c>
      <c r="K23" s="3">
        <v>1216</v>
      </c>
      <c r="M23" t="s">
        <v>7</v>
      </c>
      <c r="N23">
        <v>42.606060606060602</v>
      </c>
      <c r="Q23" t="s">
        <v>7</v>
      </c>
      <c r="R23">
        <v>6</v>
      </c>
      <c r="V23">
        <v>43841</v>
      </c>
      <c r="W23" t="s">
        <v>7</v>
      </c>
      <c r="X23">
        <v>0.50761421319796995</v>
      </c>
      <c r="AA23">
        <v>43841</v>
      </c>
      <c r="AB23" t="s">
        <v>7</v>
      </c>
      <c r="AC23">
        <v>1</v>
      </c>
      <c r="AD23">
        <v>6.7</v>
      </c>
      <c r="AE23">
        <v>1.7543859649122799E-2</v>
      </c>
      <c r="AF23">
        <v>0.97670443021470199</v>
      </c>
      <c r="AG23">
        <v>0.30529203081879602</v>
      </c>
      <c r="AI23">
        <v>46682</v>
      </c>
      <c r="AJ23" t="s">
        <v>13</v>
      </c>
      <c r="AK23">
        <v>5</v>
      </c>
      <c r="AN23">
        <v>46682</v>
      </c>
      <c r="AO23" t="s">
        <v>13</v>
      </c>
      <c r="AP23">
        <v>4</v>
      </c>
      <c r="AY23">
        <v>45293</v>
      </c>
      <c r="AZ23" t="s">
        <v>19</v>
      </c>
      <c r="BA23">
        <v>3</v>
      </c>
      <c r="BM23">
        <v>45293</v>
      </c>
      <c r="BP23">
        <v>45293</v>
      </c>
      <c r="BQ23" t="s">
        <v>19</v>
      </c>
      <c r="BR23">
        <v>0</v>
      </c>
      <c r="BT23">
        <v>45293</v>
      </c>
      <c r="BU23" t="s">
        <v>19</v>
      </c>
      <c r="BV23">
        <v>74.714285714285694</v>
      </c>
      <c r="BY23">
        <v>143.875</v>
      </c>
      <c r="BZ23">
        <f t="shared" si="0"/>
        <v>10</v>
      </c>
    </row>
    <row r="24" spans="1:78" x14ac:dyDescent="0.3">
      <c r="A24">
        <v>43841</v>
      </c>
      <c r="B24" t="s">
        <v>7</v>
      </c>
      <c r="E24">
        <v>46673</v>
      </c>
      <c r="F24" t="s">
        <v>25</v>
      </c>
      <c r="G24">
        <v>12</v>
      </c>
      <c r="H24">
        <v>4</v>
      </c>
      <c r="I24" s="3">
        <v>1</v>
      </c>
      <c r="J24" s="3">
        <v>73</v>
      </c>
      <c r="K24" s="3">
        <v>14</v>
      </c>
      <c r="M24" t="s">
        <v>25</v>
      </c>
      <c r="N24">
        <v>41.6666666666667</v>
      </c>
      <c r="Q24" t="s">
        <v>25</v>
      </c>
      <c r="R24">
        <v>5</v>
      </c>
      <c r="V24">
        <v>46673</v>
      </c>
      <c r="W24" t="s">
        <v>25</v>
      </c>
      <c r="X24">
        <v>4.5685279187817303</v>
      </c>
      <c r="AA24">
        <v>46673</v>
      </c>
      <c r="AB24" t="s">
        <v>25</v>
      </c>
      <c r="AC24">
        <v>9</v>
      </c>
      <c r="AD24">
        <v>132.42407407407401</v>
      </c>
      <c r="AE24">
        <v>0.157894736842105</v>
      </c>
      <c r="AF24">
        <v>0.53956802106774604</v>
      </c>
      <c r="AG24">
        <v>0.27239672210979698</v>
      </c>
      <c r="AI24">
        <v>46680</v>
      </c>
      <c r="AJ24" t="s">
        <v>20</v>
      </c>
      <c r="AK24">
        <v>7</v>
      </c>
      <c r="AN24">
        <v>46680</v>
      </c>
      <c r="AO24" t="s">
        <v>20</v>
      </c>
      <c r="AP24">
        <v>7</v>
      </c>
      <c r="AY24">
        <v>43841</v>
      </c>
      <c r="AZ24" t="s">
        <v>7</v>
      </c>
      <c r="BA24">
        <v>7</v>
      </c>
      <c r="BM24">
        <v>43841</v>
      </c>
      <c r="BP24">
        <v>43841</v>
      </c>
      <c r="BQ24" t="s">
        <v>7</v>
      </c>
      <c r="BR24">
        <v>0</v>
      </c>
      <c r="BT24">
        <v>43841</v>
      </c>
      <c r="BU24" t="s">
        <v>7</v>
      </c>
      <c r="BV24">
        <v>59.909090909090899</v>
      </c>
      <c r="BY24">
        <v>85.25</v>
      </c>
      <c r="BZ24">
        <f t="shared" si="0"/>
        <v>5.5238600212089075</v>
      </c>
    </row>
    <row r="25" spans="1:78" x14ac:dyDescent="0.3">
      <c r="A25">
        <v>46673</v>
      </c>
      <c r="B25" t="s">
        <v>25</v>
      </c>
      <c r="E25">
        <v>46678</v>
      </c>
      <c r="F25" t="s">
        <v>14</v>
      </c>
      <c r="G25">
        <v>16</v>
      </c>
      <c r="H25">
        <v>6</v>
      </c>
      <c r="I25" s="3">
        <v>9</v>
      </c>
      <c r="J25" s="3">
        <v>2852</v>
      </c>
      <c r="K25" s="3">
        <v>364</v>
      </c>
      <c r="M25" t="s">
        <v>14</v>
      </c>
      <c r="N25">
        <v>141.4375</v>
      </c>
      <c r="Q25" t="s">
        <v>14</v>
      </c>
      <c r="R25">
        <v>7</v>
      </c>
      <c r="V25">
        <v>46678</v>
      </c>
      <c r="W25" t="s">
        <v>14</v>
      </c>
      <c r="X25">
        <v>5.5837563451776697</v>
      </c>
      <c r="AA25">
        <v>46678</v>
      </c>
      <c r="AB25" t="s">
        <v>14</v>
      </c>
      <c r="AC25">
        <v>11</v>
      </c>
      <c r="AD25">
        <v>71.181818181818201</v>
      </c>
      <c r="AE25">
        <v>0.19298245614035101</v>
      </c>
      <c r="AF25">
        <v>0.75250432643299103</v>
      </c>
      <c r="AG25">
        <v>0.36083901722814299</v>
      </c>
      <c r="AY25">
        <v>46673</v>
      </c>
      <c r="AZ25" t="s">
        <v>25</v>
      </c>
      <c r="BA25">
        <v>2</v>
      </c>
      <c r="BM25">
        <v>46673</v>
      </c>
      <c r="BP25">
        <v>46673</v>
      </c>
      <c r="BQ25" t="s">
        <v>25</v>
      </c>
      <c r="BR25">
        <v>0</v>
      </c>
      <c r="BT25">
        <v>46673</v>
      </c>
      <c r="BU25" t="s">
        <v>25</v>
      </c>
      <c r="BV25">
        <v>59.25</v>
      </c>
      <c r="BY25">
        <v>63.941176470588204</v>
      </c>
      <c r="BZ25">
        <f t="shared" si="0"/>
        <v>3.8968872808932664</v>
      </c>
    </row>
    <row r="26" spans="1:78" x14ac:dyDescent="0.3">
      <c r="A26">
        <v>46678</v>
      </c>
      <c r="B26" t="s">
        <v>14</v>
      </c>
      <c r="E26">
        <v>46675</v>
      </c>
      <c r="F26" t="s">
        <v>9</v>
      </c>
      <c r="G26">
        <v>20</v>
      </c>
      <c r="H26">
        <v>6</v>
      </c>
      <c r="I26" s="3">
        <v>11</v>
      </c>
      <c r="J26" s="3">
        <v>7209</v>
      </c>
      <c r="K26" s="3">
        <v>1123</v>
      </c>
      <c r="M26" t="s">
        <v>9</v>
      </c>
      <c r="N26">
        <v>76.8</v>
      </c>
      <c r="Q26" t="s">
        <v>9</v>
      </c>
      <c r="R26">
        <v>6</v>
      </c>
      <c r="V26">
        <v>46675</v>
      </c>
      <c r="W26" t="s">
        <v>9</v>
      </c>
      <c r="X26">
        <v>8.6294416243654801</v>
      </c>
      <c r="AA26">
        <v>46675</v>
      </c>
      <c r="AB26" t="s">
        <v>9</v>
      </c>
      <c r="AC26">
        <v>17</v>
      </c>
      <c r="AD26">
        <v>89.202941176470603</v>
      </c>
      <c r="AE26">
        <v>0.29824561403508798</v>
      </c>
      <c r="AF26">
        <v>0.68984576996562297</v>
      </c>
      <c r="AG26">
        <v>0.415725660814248</v>
      </c>
      <c r="AY26">
        <v>46678</v>
      </c>
      <c r="AZ26" t="s">
        <v>14</v>
      </c>
      <c r="BA26">
        <v>3</v>
      </c>
      <c r="BM26">
        <v>46678</v>
      </c>
      <c r="BP26">
        <v>46678</v>
      </c>
      <c r="BQ26" t="s">
        <v>14</v>
      </c>
      <c r="BR26">
        <v>1</v>
      </c>
      <c r="BT26">
        <v>46678</v>
      </c>
      <c r="BU26" t="s">
        <v>14</v>
      </c>
      <c r="BV26">
        <v>143.875</v>
      </c>
      <c r="BY26">
        <v>101.1</v>
      </c>
      <c r="BZ26">
        <f t="shared" si="0"/>
        <v>6.7340402969247082</v>
      </c>
    </row>
    <row r="27" spans="1:78" x14ac:dyDescent="0.3">
      <c r="A27">
        <v>46675</v>
      </c>
      <c r="B27" t="s">
        <v>9</v>
      </c>
      <c r="E27">
        <v>46682</v>
      </c>
      <c r="F27" t="s">
        <v>13</v>
      </c>
      <c r="G27">
        <v>17</v>
      </c>
      <c r="H27">
        <v>6</v>
      </c>
      <c r="I27" s="3">
        <v>17</v>
      </c>
      <c r="J27" s="3">
        <v>7590</v>
      </c>
      <c r="K27" s="3">
        <v>1277</v>
      </c>
      <c r="M27" t="s">
        <v>13</v>
      </c>
      <c r="N27">
        <v>55.764705882352899</v>
      </c>
      <c r="Q27" t="s">
        <v>13</v>
      </c>
      <c r="R27">
        <v>5</v>
      </c>
      <c r="V27">
        <v>46682</v>
      </c>
      <c r="W27" t="s">
        <v>13</v>
      </c>
      <c r="X27">
        <v>7.10659898477157</v>
      </c>
      <c r="AA27">
        <v>46682</v>
      </c>
      <c r="AB27" t="s">
        <v>13</v>
      </c>
      <c r="AC27">
        <v>14</v>
      </c>
      <c r="AD27">
        <v>100.69285714285699</v>
      </c>
      <c r="AE27">
        <v>0.24561403508771901</v>
      </c>
      <c r="AF27">
        <v>0.64989589843992501</v>
      </c>
      <c r="AG27">
        <v>0.36689859409338099</v>
      </c>
      <c r="AY27">
        <v>46675</v>
      </c>
      <c r="AZ27" t="s">
        <v>9</v>
      </c>
      <c r="BA27">
        <v>2</v>
      </c>
      <c r="BM27">
        <v>46675</v>
      </c>
      <c r="BP27">
        <v>46675</v>
      </c>
      <c r="BQ27" t="s">
        <v>9</v>
      </c>
      <c r="BR27">
        <v>0</v>
      </c>
      <c r="BT27">
        <v>46675</v>
      </c>
      <c r="BU27" t="s">
        <v>9</v>
      </c>
      <c r="BV27">
        <v>85.25</v>
      </c>
      <c r="BY27">
        <v>65.75</v>
      </c>
      <c r="BZ27">
        <f t="shared" si="0"/>
        <v>4.0349946977730653</v>
      </c>
    </row>
    <row r="28" spans="1:78" x14ac:dyDescent="0.3">
      <c r="A28">
        <v>46682</v>
      </c>
      <c r="B28" t="s">
        <v>13</v>
      </c>
      <c r="E28">
        <v>46680</v>
      </c>
      <c r="F28" t="s">
        <v>20</v>
      </c>
      <c r="G28">
        <v>20</v>
      </c>
      <c r="H28">
        <v>4</v>
      </c>
      <c r="I28" s="3">
        <v>14</v>
      </c>
      <c r="J28" s="3">
        <v>4696</v>
      </c>
      <c r="K28" s="3">
        <v>758</v>
      </c>
      <c r="M28" t="s">
        <v>20</v>
      </c>
      <c r="N28">
        <v>94.85</v>
      </c>
      <c r="Q28" t="s">
        <v>20</v>
      </c>
      <c r="R28">
        <v>7</v>
      </c>
      <c r="V28">
        <v>46680</v>
      </c>
      <c r="W28" t="s">
        <v>20</v>
      </c>
      <c r="X28">
        <v>8.6294416243654801</v>
      </c>
      <c r="AA28">
        <v>46680</v>
      </c>
      <c r="AB28" t="s">
        <v>20</v>
      </c>
      <c r="AC28">
        <v>17</v>
      </c>
      <c r="AD28">
        <v>103.796078431373</v>
      </c>
      <c r="AE28">
        <v>0.29824561403508798</v>
      </c>
      <c r="AF28">
        <v>0.63910615096442802</v>
      </c>
      <c r="AG28">
        <v>0.40050377511389001</v>
      </c>
      <c r="AY28">
        <v>46682</v>
      </c>
      <c r="AZ28" t="s">
        <v>13</v>
      </c>
      <c r="BA28">
        <v>2</v>
      </c>
      <c r="BM28">
        <v>46682</v>
      </c>
      <c r="BP28">
        <v>46682</v>
      </c>
      <c r="BQ28" t="s">
        <v>13</v>
      </c>
      <c r="BR28">
        <v>0</v>
      </c>
      <c r="BT28">
        <v>46682</v>
      </c>
      <c r="BU28" t="s">
        <v>13</v>
      </c>
      <c r="BV28">
        <v>63.941176470588204</v>
      </c>
      <c r="BY28">
        <v>26</v>
      </c>
      <c r="BZ28">
        <f t="shared" si="0"/>
        <v>1</v>
      </c>
    </row>
    <row r="29" spans="1:78" x14ac:dyDescent="0.3">
      <c r="A29">
        <v>46680</v>
      </c>
      <c r="B29" t="s">
        <v>20</v>
      </c>
      <c r="E29">
        <v>45764</v>
      </c>
      <c r="F29" t="s">
        <v>27</v>
      </c>
      <c r="G29">
        <v>4</v>
      </c>
      <c r="H29">
        <v>3</v>
      </c>
      <c r="I29" s="3">
        <v>17</v>
      </c>
      <c r="J29" s="3">
        <v>9436</v>
      </c>
      <c r="K29" s="3">
        <v>1551</v>
      </c>
      <c r="M29" t="s">
        <v>27</v>
      </c>
      <c r="N29">
        <v>59.5</v>
      </c>
      <c r="Q29" t="s">
        <v>27</v>
      </c>
      <c r="R29">
        <v>1</v>
      </c>
      <c r="V29">
        <v>45764</v>
      </c>
      <c r="W29" t="s">
        <v>27</v>
      </c>
      <c r="X29">
        <v>0.50761421319796995</v>
      </c>
      <c r="AA29">
        <v>45764</v>
      </c>
      <c r="AB29" t="s">
        <v>27</v>
      </c>
      <c r="AC29">
        <v>1</v>
      </c>
      <c r="AD29">
        <v>26.733333333333299</v>
      </c>
      <c r="AE29">
        <v>1.7543859649122799E-2</v>
      </c>
      <c r="AF29">
        <v>0.90704951757308805</v>
      </c>
      <c r="AG29">
        <v>0.28439555702631197</v>
      </c>
      <c r="AY29">
        <v>46680</v>
      </c>
      <c r="AZ29" t="s">
        <v>20</v>
      </c>
      <c r="BA29">
        <v>2</v>
      </c>
      <c r="BM29">
        <v>46680</v>
      </c>
      <c r="BP29">
        <v>46680</v>
      </c>
      <c r="BQ29" t="s">
        <v>20</v>
      </c>
      <c r="BR29">
        <v>0</v>
      </c>
      <c r="BT29">
        <v>46680</v>
      </c>
      <c r="BU29" t="s">
        <v>20</v>
      </c>
      <c r="BV29">
        <v>101.1</v>
      </c>
    </row>
    <row r="30" spans="1:78" x14ac:dyDescent="0.3">
      <c r="A30">
        <v>45764</v>
      </c>
      <c r="B30" t="s">
        <v>27</v>
      </c>
      <c r="E30">
        <v>45304</v>
      </c>
      <c r="F30" t="s">
        <v>5</v>
      </c>
      <c r="G30">
        <v>1</v>
      </c>
      <c r="H30">
        <v>1</v>
      </c>
      <c r="I30" s="3">
        <v>1</v>
      </c>
      <c r="J30" s="3">
        <v>414</v>
      </c>
      <c r="K30" s="3">
        <v>84</v>
      </c>
      <c r="M30" t="s">
        <v>5</v>
      </c>
      <c r="N30">
        <v>12</v>
      </c>
      <c r="Q30" t="s">
        <v>5</v>
      </c>
      <c r="R30">
        <v>1</v>
      </c>
      <c r="V30">
        <v>45304</v>
      </c>
      <c r="W30" t="s">
        <v>5</v>
      </c>
      <c r="X30">
        <v>0.50761421319796995</v>
      </c>
      <c r="AA30">
        <v>45304</v>
      </c>
      <c r="AB30" t="s">
        <v>5</v>
      </c>
      <c r="AC30">
        <v>1</v>
      </c>
      <c r="AD30">
        <v>96.883333333333297</v>
      </c>
      <c r="AE30">
        <v>1.7543859649122799E-2</v>
      </c>
      <c r="AF30">
        <v>0.66314142497030104</v>
      </c>
      <c r="AG30">
        <v>0.21122312924547601</v>
      </c>
      <c r="AY30">
        <v>45764</v>
      </c>
      <c r="AZ30" t="s">
        <v>27</v>
      </c>
      <c r="BA30">
        <v>3</v>
      </c>
      <c r="BM30">
        <v>45764</v>
      </c>
      <c r="BP30">
        <v>45764</v>
      </c>
      <c r="BQ30" t="s">
        <v>27</v>
      </c>
      <c r="BR30">
        <v>0</v>
      </c>
      <c r="BT30">
        <v>45764</v>
      </c>
      <c r="BU30" t="s">
        <v>27</v>
      </c>
      <c r="BV30">
        <v>65.75</v>
      </c>
    </row>
    <row r="31" spans="1:78" x14ac:dyDescent="0.3">
      <c r="A31">
        <v>45304</v>
      </c>
      <c r="B31" t="s">
        <v>5</v>
      </c>
      <c r="I31" s="3">
        <v>1</v>
      </c>
      <c r="J31" s="3">
        <v>51</v>
      </c>
      <c r="K31" s="3">
        <v>12</v>
      </c>
      <c r="AY31">
        <v>45304</v>
      </c>
      <c r="AZ31" t="s">
        <v>5</v>
      </c>
      <c r="BA31">
        <v>1</v>
      </c>
      <c r="BM31">
        <v>45304</v>
      </c>
      <c r="BP31">
        <v>45304</v>
      </c>
      <c r="BQ31" t="s">
        <v>5</v>
      </c>
      <c r="BR31">
        <v>0</v>
      </c>
      <c r="BT31">
        <v>45304</v>
      </c>
      <c r="BU31" t="s">
        <v>5</v>
      </c>
      <c r="BV31">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919F8-C4B3-4DB3-84F0-B9F49484FE32}">
  <dimension ref="B1:D19"/>
  <sheetViews>
    <sheetView topLeftCell="A16" workbookViewId="0">
      <selection activeCell="C18" sqref="C18"/>
    </sheetView>
  </sheetViews>
  <sheetFormatPr defaultRowHeight="14.4" x14ac:dyDescent="0.3"/>
  <cols>
    <col min="2" max="2" width="26.6640625" customWidth="1"/>
    <col min="3" max="3" width="63.109375" customWidth="1"/>
    <col min="4" max="4" width="156.6640625" customWidth="1"/>
    <col min="5" max="5" width="14.33203125" customWidth="1"/>
    <col min="6" max="6" width="17.33203125" bestFit="1" customWidth="1"/>
    <col min="7" max="7" width="14.21875" bestFit="1" customWidth="1"/>
    <col min="8" max="8" width="10.21875" bestFit="1" customWidth="1"/>
    <col min="9" max="9" width="13.6640625" customWidth="1"/>
    <col min="10" max="10" width="19.33203125" customWidth="1"/>
    <col min="11" max="11" width="14.44140625" customWidth="1"/>
  </cols>
  <sheetData>
    <row r="1" spans="2:4" ht="18" x14ac:dyDescent="0.35">
      <c r="B1" s="5"/>
      <c r="C1" s="45" t="s">
        <v>41</v>
      </c>
      <c r="D1" s="46" t="s">
        <v>197</v>
      </c>
    </row>
    <row r="2" spans="2:4" ht="15.6" x14ac:dyDescent="0.3">
      <c r="B2" s="43" t="s">
        <v>1</v>
      </c>
      <c r="C2" s="7" t="s">
        <v>75</v>
      </c>
      <c r="D2" s="12" t="s">
        <v>76</v>
      </c>
    </row>
    <row r="3" spans="2:4" ht="15.6" x14ac:dyDescent="0.3">
      <c r="B3" s="44" t="s">
        <v>2</v>
      </c>
      <c r="C3" s="7" t="s">
        <v>74</v>
      </c>
      <c r="D3" s="12" t="s">
        <v>76</v>
      </c>
    </row>
    <row r="4" spans="2:4" ht="15.6" x14ac:dyDescent="0.3">
      <c r="B4" s="43" t="s">
        <v>32</v>
      </c>
      <c r="C4" s="7" t="s">
        <v>73</v>
      </c>
      <c r="D4" s="12" t="s">
        <v>77</v>
      </c>
    </row>
    <row r="5" spans="2:4" ht="24" customHeight="1" x14ac:dyDescent="0.3">
      <c r="B5" s="43" t="s">
        <v>31</v>
      </c>
      <c r="C5" s="7" t="s">
        <v>274</v>
      </c>
      <c r="D5" s="13" t="s">
        <v>80</v>
      </c>
    </row>
    <row r="6" spans="2:4" ht="22.8" customHeight="1" x14ac:dyDescent="0.3">
      <c r="B6" s="43" t="s">
        <v>33</v>
      </c>
      <c r="C6" s="7" t="s">
        <v>275</v>
      </c>
      <c r="D6" s="13" t="s">
        <v>81</v>
      </c>
    </row>
    <row r="7" spans="2:4" ht="22.2" customHeight="1" x14ac:dyDescent="0.3">
      <c r="B7" s="43" t="s">
        <v>34</v>
      </c>
      <c r="C7" s="7" t="s">
        <v>276</v>
      </c>
      <c r="D7" s="13" t="s">
        <v>82</v>
      </c>
    </row>
    <row r="8" spans="2:4" ht="22.2" customHeight="1" x14ac:dyDescent="0.3">
      <c r="B8" s="43" t="s">
        <v>35</v>
      </c>
      <c r="C8" s="7" t="s">
        <v>277</v>
      </c>
      <c r="D8" s="13" t="s">
        <v>84</v>
      </c>
    </row>
    <row r="9" spans="2:4" ht="15.6" x14ac:dyDescent="0.3">
      <c r="B9" s="43" t="s">
        <v>37</v>
      </c>
      <c r="C9" s="7" t="s">
        <v>72</v>
      </c>
      <c r="D9" s="13" t="s">
        <v>78</v>
      </c>
    </row>
    <row r="10" spans="2:4" ht="15.6" x14ac:dyDescent="0.3">
      <c r="B10" s="43" t="s">
        <v>59</v>
      </c>
      <c r="C10" s="7" t="s">
        <v>60</v>
      </c>
      <c r="D10" s="13" t="s">
        <v>83</v>
      </c>
    </row>
    <row r="11" spans="2:4" ht="15.6" x14ac:dyDescent="0.3">
      <c r="B11" s="43" t="s">
        <v>39</v>
      </c>
      <c r="C11" s="7" t="s">
        <v>61</v>
      </c>
      <c r="D11" s="12" t="s">
        <v>79</v>
      </c>
    </row>
    <row r="12" spans="2:4" ht="52.2" customHeight="1" x14ac:dyDescent="0.3">
      <c r="B12" s="43" t="s">
        <v>40</v>
      </c>
      <c r="C12" s="47" t="s">
        <v>278</v>
      </c>
      <c r="D12" s="13" t="s">
        <v>279</v>
      </c>
    </row>
    <row r="13" spans="2:4" ht="90.6" customHeight="1" x14ac:dyDescent="0.3">
      <c r="B13" s="43" t="s">
        <v>48</v>
      </c>
      <c r="C13" s="47" t="s">
        <v>280</v>
      </c>
      <c r="D13" s="13" t="s">
        <v>47</v>
      </c>
    </row>
    <row r="14" spans="2:4" ht="45" customHeight="1" x14ac:dyDescent="0.3">
      <c r="B14" s="43" t="s">
        <v>49</v>
      </c>
      <c r="C14" s="7" t="s">
        <v>70</v>
      </c>
      <c r="D14" s="13" t="s">
        <v>55</v>
      </c>
    </row>
    <row r="15" spans="2:4" ht="42.6" customHeight="1" x14ac:dyDescent="0.3">
      <c r="B15" s="43" t="s">
        <v>50</v>
      </c>
      <c r="C15" s="7" t="s">
        <v>71</v>
      </c>
      <c r="D15" s="13" t="s">
        <v>54</v>
      </c>
    </row>
    <row r="16" spans="2:4" ht="40.200000000000003" customHeight="1" x14ac:dyDescent="0.3">
      <c r="B16" s="43" t="s">
        <v>51</v>
      </c>
      <c r="C16" s="7" t="s">
        <v>71</v>
      </c>
      <c r="D16" s="13" t="s">
        <v>52</v>
      </c>
    </row>
    <row r="17" spans="2:4" ht="58.2" customHeight="1" x14ac:dyDescent="0.3">
      <c r="B17" s="43" t="s">
        <v>57</v>
      </c>
      <c r="C17" s="47" t="s">
        <v>281</v>
      </c>
      <c r="D17" s="13" t="s">
        <v>65</v>
      </c>
    </row>
    <row r="18" spans="2:4" ht="72" x14ac:dyDescent="0.3">
      <c r="B18" s="43" t="s">
        <v>68</v>
      </c>
      <c r="C18" s="47" t="s">
        <v>282</v>
      </c>
      <c r="D18" s="12" t="s">
        <v>69</v>
      </c>
    </row>
    <row r="19" spans="2:4" x14ac:dyDescent="0.3">
      <c r="D19"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4D384-5B41-42EC-B0F6-AF19989D886A}">
  <dimension ref="A1:T50"/>
  <sheetViews>
    <sheetView zoomScale="63" zoomScaleNormal="130" workbookViewId="0">
      <selection activeCell="O1" sqref="O1"/>
    </sheetView>
  </sheetViews>
  <sheetFormatPr defaultRowHeight="14.4" x14ac:dyDescent="0.3"/>
  <cols>
    <col min="1" max="1" width="6.44140625" style="1" bestFit="1" customWidth="1"/>
    <col min="2" max="2" width="3.21875" style="1" bestFit="1" customWidth="1"/>
    <col min="3" max="3" width="11.5546875" style="1" bestFit="1" customWidth="1"/>
    <col min="4" max="4" width="12.88671875" customWidth="1"/>
    <col min="5" max="5" width="14.33203125" customWidth="1"/>
    <col min="6" max="6" width="17.44140625" bestFit="1" customWidth="1"/>
    <col min="7" max="7" width="14.33203125" bestFit="1" customWidth="1"/>
    <col min="8" max="8" width="10.33203125" bestFit="1" customWidth="1"/>
    <col min="9" max="10" width="13.6640625" style="4" customWidth="1"/>
    <col min="11" max="11" width="13.88671875" customWidth="1"/>
    <col min="12" max="12" width="14.44140625" customWidth="1"/>
    <col min="13" max="13" width="16.5546875" customWidth="1"/>
    <col min="14" max="14" width="28.77734375" bestFit="1" customWidth="1"/>
    <col min="15" max="15" width="29.33203125" bestFit="1" customWidth="1"/>
    <col min="16" max="16" width="29.88671875" bestFit="1" customWidth="1"/>
    <col min="17" max="17" width="26.33203125" bestFit="1" customWidth="1"/>
    <col min="18" max="18" width="49" customWidth="1"/>
    <col min="19" max="19" width="24.109375" customWidth="1"/>
    <col min="20" max="20" width="23.6640625" hidden="1" customWidth="1"/>
  </cols>
  <sheetData>
    <row r="1" spans="1:20" x14ac:dyDescent="0.3">
      <c r="A1" s="5" t="s">
        <v>0</v>
      </c>
      <c r="B1" s="5" t="s">
        <v>1</v>
      </c>
      <c r="C1" s="6" t="s">
        <v>2</v>
      </c>
      <c r="D1" s="7" t="s">
        <v>32</v>
      </c>
      <c r="E1" s="7" t="s">
        <v>31</v>
      </c>
      <c r="F1" s="7" t="s">
        <v>33</v>
      </c>
      <c r="G1" s="7" t="s">
        <v>34</v>
      </c>
      <c r="H1" s="7" t="s">
        <v>35</v>
      </c>
      <c r="I1" s="8" t="s">
        <v>37</v>
      </c>
      <c r="J1" s="8" t="s">
        <v>59</v>
      </c>
      <c r="K1" s="7" t="s">
        <v>39</v>
      </c>
      <c r="L1" s="7" t="s">
        <v>40</v>
      </c>
      <c r="M1" s="7" t="s">
        <v>64</v>
      </c>
      <c r="N1" s="7" t="s">
        <v>63</v>
      </c>
      <c r="O1" s="7" t="s">
        <v>62</v>
      </c>
      <c r="P1" s="7" t="s">
        <v>51</v>
      </c>
      <c r="Q1" s="7" t="s">
        <v>57</v>
      </c>
      <c r="R1" s="40" t="s">
        <v>106</v>
      </c>
      <c r="T1" s="41" t="s">
        <v>105</v>
      </c>
    </row>
    <row r="2" spans="1:20" x14ac:dyDescent="0.3">
      <c r="A2" s="5">
        <v>47141</v>
      </c>
      <c r="B2" s="5">
        <v>1</v>
      </c>
      <c r="C2" s="6" t="s">
        <v>10</v>
      </c>
      <c r="D2" s="7">
        <v>16</v>
      </c>
      <c r="E2" s="7">
        <v>3</v>
      </c>
      <c r="F2" s="7">
        <v>0</v>
      </c>
      <c r="G2" s="7">
        <v>8697</v>
      </c>
      <c r="H2" s="7">
        <v>1473</v>
      </c>
      <c r="I2" s="8">
        <v>92.0625</v>
      </c>
      <c r="J2" s="7">
        <v>5</v>
      </c>
      <c r="K2" s="7">
        <v>6</v>
      </c>
      <c r="L2" s="7">
        <v>0</v>
      </c>
      <c r="M2" s="9">
        <v>0</v>
      </c>
      <c r="N2" s="7">
        <v>0</v>
      </c>
      <c r="O2" s="7">
        <v>0</v>
      </c>
      <c r="P2" s="7">
        <v>0</v>
      </c>
      <c r="Q2" s="7">
        <v>0</v>
      </c>
      <c r="R2" s="11">
        <f>1+((T2-$T$26)/($T$27-$T$26))*9</f>
        <v>6.0583244962884413</v>
      </c>
      <c r="S2" s="15"/>
      <c r="T2" s="11">
        <v>92.25</v>
      </c>
    </row>
    <row r="3" spans="1:20" x14ac:dyDescent="0.3">
      <c r="A3" s="5">
        <v>46681</v>
      </c>
      <c r="B3" s="5">
        <v>2</v>
      </c>
      <c r="C3" s="6" t="s">
        <v>16</v>
      </c>
      <c r="D3" s="7">
        <v>16</v>
      </c>
      <c r="E3" s="7">
        <v>5</v>
      </c>
      <c r="F3" s="7">
        <v>13</v>
      </c>
      <c r="G3" s="7">
        <v>5493</v>
      </c>
      <c r="H3" s="7">
        <v>935</v>
      </c>
      <c r="I3" s="8">
        <v>78.9375</v>
      </c>
      <c r="J3" s="7">
        <v>2</v>
      </c>
      <c r="K3" s="7">
        <v>5</v>
      </c>
      <c r="L3" s="10">
        <v>6.5989847715736003</v>
      </c>
      <c r="M3" s="9">
        <v>3.5538339461986803</v>
      </c>
      <c r="N3" s="7">
        <v>5</v>
      </c>
      <c r="O3" s="7">
        <v>5</v>
      </c>
      <c r="P3" s="7">
        <v>0</v>
      </c>
      <c r="Q3" s="7">
        <v>1</v>
      </c>
      <c r="R3" s="11">
        <f t="shared" ref="R3:R25" si="0">1+((T3-$T$26)/($T$27-$T$26))*9</f>
        <v>5.7576882290562041</v>
      </c>
      <c r="S3" s="15"/>
      <c r="T3" s="11">
        <v>88.3125</v>
      </c>
    </row>
    <row r="4" spans="1:20" x14ac:dyDescent="0.3">
      <c r="A4" s="5">
        <v>46668</v>
      </c>
      <c r="B4" s="5">
        <v>3</v>
      </c>
      <c r="C4" s="6" t="s">
        <v>22</v>
      </c>
      <c r="D4" s="7">
        <v>10</v>
      </c>
      <c r="E4" s="7">
        <v>3</v>
      </c>
      <c r="F4" s="7">
        <v>8</v>
      </c>
      <c r="G4" s="7">
        <v>1841</v>
      </c>
      <c r="H4" s="7">
        <v>352</v>
      </c>
      <c r="I4" s="8">
        <v>47.2</v>
      </c>
      <c r="J4" s="7">
        <v>2</v>
      </c>
      <c r="K4" s="7">
        <v>4</v>
      </c>
      <c r="L4" s="10">
        <v>4.0609137055837596</v>
      </c>
      <c r="M4" s="9">
        <v>2.5991512986970102</v>
      </c>
      <c r="N4" s="7">
        <v>1</v>
      </c>
      <c r="O4" s="7">
        <v>1</v>
      </c>
      <c r="P4" s="7">
        <v>0</v>
      </c>
      <c r="Q4" s="7">
        <v>2</v>
      </c>
      <c r="R4" s="11">
        <f t="shared" si="0"/>
        <v>2.9088016967126196</v>
      </c>
      <c r="S4" s="15"/>
      <c r="T4" s="11">
        <v>51</v>
      </c>
    </row>
    <row r="5" spans="1:20" x14ac:dyDescent="0.3">
      <c r="A5" s="5">
        <v>46671</v>
      </c>
      <c r="B5" s="5">
        <v>4</v>
      </c>
      <c r="C5" s="6" t="s">
        <v>11</v>
      </c>
      <c r="D5" s="7">
        <v>22</v>
      </c>
      <c r="E5" s="7">
        <v>8</v>
      </c>
      <c r="F5" s="7">
        <v>19</v>
      </c>
      <c r="G5" s="7">
        <v>14790</v>
      </c>
      <c r="H5" s="7">
        <v>2432</v>
      </c>
      <c r="I5" s="8">
        <v>121</v>
      </c>
      <c r="J5" s="7">
        <v>2</v>
      </c>
      <c r="K5" s="7">
        <v>6</v>
      </c>
      <c r="L5" s="10">
        <v>9.6446700507614196</v>
      </c>
      <c r="M5" s="9">
        <v>4.4807026693729899</v>
      </c>
      <c r="N5" s="7">
        <v>6</v>
      </c>
      <c r="O5" s="7">
        <v>5</v>
      </c>
      <c r="P5" s="7">
        <v>0</v>
      </c>
      <c r="Q5" s="7">
        <v>2</v>
      </c>
      <c r="R5" s="11">
        <f t="shared" si="0"/>
        <v>8.4304444230213207</v>
      </c>
      <c r="S5" s="15"/>
      <c r="T5" s="11">
        <v>123.318181818182</v>
      </c>
    </row>
    <row r="6" spans="1:20" x14ac:dyDescent="0.3">
      <c r="A6" s="5">
        <v>46666</v>
      </c>
      <c r="B6" s="5">
        <v>5</v>
      </c>
      <c r="C6" s="6" t="s">
        <v>17</v>
      </c>
      <c r="D6" s="7">
        <v>8</v>
      </c>
      <c r="E6" s="7">
        <v>4</v>
      </c>
      <c r="F6" s="7">
        <v>7</v>
      </c>
      <c r="G6" s="7">
        <v>3666</v>
      </c>
      <c r="H6" s="7">
        <v>528</v>
      </c>
      <c r="I6" s="8">
        <v>67.875</v>
      </c>
      <c r="J6" s="7">
        <v>1</v>
      </c>
      <c r="K6" s="7">
        <v>5</v>
      </c>
      <c r="L6" s="10">
        <v>3.5532994923857899</v>
      </c>
      <c r="M6" s="9">
        <v>2.91958099112993</v>
      </c>
      <c r="N6" s="7">
        <v>2</v>
      </c>
      <c r="O6" s="7">
        <v>1</v>
      </c>
      <c r="P6" s="7">
        <v>0</v>
      </c>
      <c r="Q6" s="7">
        <v>0</v>
      </c>
      <c r="R6" s="11">
        <f t="shared" si="0"/>
        <v>5.103923647932131</v>
      </c>
      <c r="S6" s="15"/>
      <c r="T6" s="11">
        <v>79.75</v>
      </c>
    </row>
    <row r="7" spans="1:20" x14ac:dyDescent="0.3">
      <c r="A7" s="5">
        <v>47139</v>
      </c>
      <c r="B7" s="5">
        <v>6</v>
      </c>
      <c r="C7" s="6" t="s">
        <v>4</v>
      </c>
      <c r="D7" s="7">
        <v>37</v>
      </c>
      <c r="E7" s="7">
        <v>10</v>
      </c>
      <c r="F7" s="7">
        <v>23</v>
      </c>
      <c r="G7" s="7">
        <v>10778</v>
      </c>
      <c r="H7" s="7">
        <v>1908</v>
      </c>
      <c r="I7" s="8">
        <v>73.648648648648603</v>
      </c>
      <c r="J7" s="7">
        <v>4</v>
      </c>
      <c r="K7" s="7">
        <v>9</v>
      </c>
      <c r="L7" s="10">
        <v>11.6751269035533</v>
      </c>
      <c r="M7" s="9">
        <v>5.4590431803817596</v>
      </c>
      <c r="N7" s="7">
        <v>5</v>
      </c>
      <c r="O7" s="7">
        <v>4</v>
      </c>
      <c r="P7" s="7">
        <v>0</v>
      </c>
      <c r="Q7" s="7">
        <v>2</v>
      </c>
      <c r="R7" s="11">
        <f t="shared" si="0"/>
        <v>5.3087329110658885</v>
      </c>
      <c r="S7" s="15"/>
      <c r="T7" s="11">
        <v>82.432432432432407</v>
      </c>
    </row>
    <row r="8" spans="1:20" x14ac:dyDescent="0.3">
      <c r="A8" s="5">
        <v>46683</v>
      </c>
      <c r="B8" s="5">
        <v>7</v>
      </c>
      <c r="C8" s="6" t="s">
        <v>18</v>
      </c>
      <c r="D8" s="7">
        <v>14</v>
      </c>
      <c r="E8" s="7">
        <v>6</v>
      </c>
      <c r="F8" s="7">
        <v>11</v>
      </c>
      <c r="G8" s="7">
        <v>3696</v>
      </c>
      <c r="H8" s="7">
        <v>610</v>
      </c>
      <c r="I8" s="8">
        <v>64.5</v>
      </c>
      <c r="J8" s="7">
        <v>1</v>
      </c>
      <c r="K8" s="7">
        <v>6</v>
      </c>
      <c r="L8" s="10">
        <v>5.5837563451776697</v>
      </c>
      <c r="M8" s="9">
        <v>3.67868779399446</v>
      </c>
      <c r="N8" s="7">
        <v>5</v>
      </c>
      <c r="O8" s="7">
        <v>4</v>
      </c>
      <c r="P8" s="7">
        <v>0</v>
      </c>
      <c r="Q8" s="7">
        <v>1</v>
      </c>
      <c r="R8" s="11">
        <f t="shared" si="0"/>
        <v>4.4194818966823224</v>
      </c>
      <c r="S8" s="15"/>
      <c r="T8" s="11">
        <v>70.785714285714306</v>
      </c>
    </row>
    <row r="9" spans="1:20" x14ac:dyDescent="0.3">
      <c r="A9" s="5">
        <v>46674</v>
      </c>
      <c r="B9" s="5">
        <v>8</v>
      </c>
      <c r="C9" s="6" t="s">
        <v>12</v>
      </c>
      <c r="D9" s="7">
        <v>18</v>
      </c>
      <c r="E9" s="7">
        <v>5</v>
      </c>
      <c r="F9" s="7">
        <v>15</v>
      </c>
      <c r="G9" s="7">
        <v>7140</v>
      </c>
      <c r="H9" s="7">
        <v>1163</v>
      </c>
      <c r="I9" s="8">
        <v>102</v>
      </c>
      <c r="J9" s="7">
        <v>2</v>
      </c>
      <c r="K9" s="7">
        <v>5</v>
      </c>
      <c r="L9" s="10">
        <v>7.6142131979695398</v>
      </c>
      <c r="M9" s="9">
        <v>3.7789348635983098</v>
      </c>
      <c r="N9" s="7">
        <v>5</v>
      </c>
      <c r="O9" s="7">
        <v>4</v>
      </c>
      <c r="P9" s="7">
        <v>0</v>
      </c>
      <c r="Q9" s="7">
        <v>2</v>
      </c>
      <c r="R9" s="11">
        <f t="shared" si="0"/>
        <v>7.3966065747614165</v>
      </c>
      <c r="S9" s="15"/>
      <c r="T9" s="11">
        <v>109.777777777778</v>
      </c>
    </row>
    <row r="10" spans="1:20" x14ac:dyDescent="0.3">
      <c r="A10" s="5">
        <v>46667</v>
      </c>
      <c r="B10" s="5">
        <v>9</v>
      </c>
      <c r="C10" s="6" t="s">
        <v>23</v>
      </c>
      <c r="D10" s="7">
        <v>11</v>
      </c>
      <c r="E10" s="7">
        <v>4</v>
      </c>
      <c r="F10" s="7">
        <v>8</v>
      </c>
      <c r="G10" s="7">
        <v>3015</v>
      </c>
      <c r="H10" s="7">
        <v>433</v>
      </c>
      <c r="I10" s="8">
        <v>62.363636363636402</v>
      </c>
      <c r="J10" s="7">
        <v>2</v>
      </c>
      <c r="K10" s="7">
        <v>6</v>
      </c>
      <c r="L10" s="10">
        <v>4.0609137055837596</v>
      </c>
      <c r="M10" s="9">
        <v>3.1513345339996501</v>
      </c>
      <c r="N10" s="7">
        <v>2</v>
      </c>
      <c r="O10" s="7">
        <v>1</v>
      </c>
      <c r="P10" s="7">
        <v>0</v>
      </c>
      <c r="Q10" s="7">
        <v>1</v>
      </c>
      <c r="R10" s="11">
        <f t="shared" si="0"/>
        <v>4.8314855875831499</v>
      </c>
      <c r="S10" s="15"/>
      <c r="T10" s="11">
        <v>76.181818181818201</v>
      </c>
    </row>
    <row r="11" spans="1:20" x14ac:dyDescent="0.3">
      <c r="A11" s="5">
        <v>46677</v>
      </c>
      <c r="B11" s="5">
        <v>10</v>
      </c>
      <c r="C11" s="6" t="s">
        <v>15</v>
      </c>
      <c r="D11" s="7">
        <v>17</v>
      </c>
      <c r="E11" s="7">
        <v>5</v>
      </c>
      <c r="F11" s="7">
        <v>10</v>
      </c>
      <c r="G11" s="7">
        <v>2191</v>
      </c>
      <c r="H11" s="7">
        <v>352</v>
      </c>
      <c r="I11" s="8">
        <v>38.647058823529399</v>
      </c>
      <c r="J11" s="7">
        <v>4</v>
      </c>
      <c r="K11" s="7">
        <v>8</v>
      </c>
      <c r="L11" s="10">
        <v>5.0761421319797</v>
      </c>
      <c r="M11" s="9">
        <v>3.4125687701710201</v>
      </c>
      <c r="N11" s="7">
        <v>3</v>
      </c>
      <c r="O11" s="7">
        <v>2</v>
      </c>
      <c r="P11" s="7">
        <v>0</v>
      </c>
      <c r="Q11" s="7">
        <v>2</v>
      </c>
      <c r="R11" s="11">
        <f t="shared" si="0"/>
        <v>2.8369409269540293</v>
      </c>
      <c r="S11" s="15"/>
      <c r="T11" s="11">
        <v>50.058823529411796</v>
      </c>
    </row>
    <row r="12" spans="1:20" x14ac:dyDescent="0.3">
      <c r="A12" s="5">
        <v>45297</v>
      </c>
      <c r="B12" s="5">
        <v>11</v>
      </c>
      <c r="C12" s="6" t="s">
        <v>6</v>
      </c>
      <c r="D12" s="7">
        <v>3</v>
      </c>
      <c r="E12" s="7">
        <v>1</v>
      </c>
      <c r="F12" s="7">
        <v>2</v>
      </c>
      <c r="G12" s="7">
        <v>383</v>
      </c>
      <c r="H12" s="7">
        <v>74</v>
      </c>
      <c r="I12" s="8">
        <v>26.3333333333333</v>
      </c>
      <c r="J12" s="7">
        <v>2</v>
      </c>
      <c r="K12" s="7">
        <v>2</v>
      </c>
      <c r="L12" s="10">
        <v>1.0152284263959399</v>
      </c>
      <c r="M12" s="9">
        <v>1.4861900499227099</v>
      </c>
      <c r="N12" s="7">
        <v>0</v>
      </c>
      <c r="O12" s="7">
        <v>0</v>
      </c>
      <c r="P12" s="7">
        <v>0</v>
      </c>
      <c r="Q12" s="7">
        <v>0</v>
      </c>
      <c r="R12" s="11">
        <f t="shared" si="0"/>
        <v>1.5090137857900343</v>
      </c>
      <c r="S12" s="15"/>
      <c r="T12" s="11">
        <v>32.6666666666667</v>
      </c>
    </row>
    <row r="13" spans="1:20" x14ac:dyDescent="0.3">
      <c r="A13" s="5">
        <v>48825</v>
      </c>
      <c r="B13" s="5">
        <v>12</v>
      </c>
      <c r="C13" s="6" t="s">
        <v>26</v>
      </c>
      <c r="D13" s="7">
        <v>14</v>
      </c>
      <c r="E13" s="7">
        <v>7</v>
      </c>
      <c r="F13" s="7">
        <v>9</v>
      </c>
      <c r="G13" s="7">
        <v>3422</v>
      </c>
      <c r="H13" s="7">
        <v>518</v>
      </c>
      <c r="I13" s="8">
        <v>61.285714285714299</v>
      </c>
      <c r="J13" s="7">
        <v>3</v>
      </c>
      <c r="K13" s="7">
        <v>6</v>
      </c>
      <c r="L13" s="10">
        <v>4.5685279187817303</v>
      </c>
      <c r="M13" s="9">
        <v>2.9767415380220301</v>
      </c>
      <c r="N13" s="7">
        <v>11</v>
      </c>
      <c r="O13" s="7">
        <v>3</v>
      </c>
      <c r="P13" s="7">
        <v>0</v>
      </c>
      <c r="Q13" s="7">
        <v>0</v>
      </c>
      <c r="R13" s="11">
        <f t="shared" si="0"/>
        <v>4.4740190880169672</v>
      </c>
      <c r="S13" s="15"/>
      <c r="T13" s="11">
        <v>71.5</v>
      </c>
    </row>
    <row r="14" spans="1:20" x14ac:dyDescent="0.3">
      <c r="A14" s="5">
        <v>44166</v>
      </c>
      <c r="B14" s="5">
        <v>13</v>
      </c>
      <c r="C14" s="6" t="s">
        <v>24</v>
      </c>
      <c r="D14" s="7">
        <v>2</v>
      </c>
      <c r="E14" s="7">
        <v>1</v>
      </c>
      <c r="F14" s="7">
        <v>2</v>
      </c>
      <c r="G14" s="7">
        <v>1452</v>
      </c>
      <c r="H14" s="7">
        <v>275</v>
      </c>
      <c r="I14" s="8">
        <v>137.5</v>
      </c>
      <c r="J14" s="7">
        <v>2</v>
      </c>
      <c r="K14" s="7">
        <v>2</v>
      </c>
      <c r="L14" s="10">
        <v>1.0152284263959399</v>
      </c>
      <c r="M14" s="9">
        <v>0.24561403508771898</v>
      </c>
      <c r="N14" s="7">
        <v>0</v>
      </c>
      <c r="O14" s="7">
        <v>0</v>
      </c>
      <c r="P14" s="7">
        <v>0</v>
      </c>
      <c r="Q14" s="7">
        <v>0</v>
      </c>
      <c r="R14" s="11">
        <f t="shared" si="0"/>
        <v>9.4369034994697767</v>
      </c>
      <c r="S14" s="15"/>
      <c r="T14" s="11">
        <v>136.5</v>
      </c>
    </row>
    <row r="15" spans="1:20" x14ac:dyDescent="0.3">
      <c r="A15" s="5">
        <v>42461</v>
      </c>
      <c r="B15" s="5">
        <v>14</v>
      </c>
      <c r="C15" s="6" t="s">
        <v>28</v>
      </c>
      <c r="D15" s="7">
        <v>3</v>
      </c>
      <c r="E15" s="7">
        <v>3</v>
      </c>
      <c r="F15" s="7">
        <v>2</v>
      </c>
      <c r="G15" s="7">
        <v>1308</v>
      </c>
      <c r="H15" s="7">
        <v>118</v>
      </c>
      <c r="I15" s="8">
        <v>50.6666666666667</v>
      </c>
      <c r="J15" s="7">
        <v>2</v>
      </c>
      <c r="K15" s="7">
        <v>3</v>
      </c>
      <c r="L15" s="10">
        <v>1.0152284263959399</v>
      </c>
      <c r="M15" s="9">
        <v>2.4339198908522102</v>
      </c>
      <c r="N15" s="7">
        <v>2</v>
      </c>
      <c r="O15" s="7">
        <v>1</v>
      </c>
      <c r="P15" s="7">
        <v>0</v>
      </c>
      <c r="Q15" s="7">
        <v>0</v>
      </c>
      <c r="R15" s="11">
        <f t="shared" si="0"/>
        <v>4.4103923647932159</v>
      </c>
      <c r="S15" s="15"/>
      <c r="T15" s="11">
        <v>70.6666666666667</v>
      </c>
    </row>
    <row r="16" spans="1:20" x14ac:dyDescent="0.3">
      <c r="A16" s="5">
        <v>44444</v>
      </c>
      <c r="B16" s="5">
        <v>15</v>
      </c>
      <c r="C16" s="6" t="s">
        <v>8</v>
      </c>
      <c r="D16" s="7">
        <v>27</v>
      </c>
      <c r="E16" s="7">
        <v>12</v>
      </c>
      <c r="F16" s="7">
        <v>15</v>
      </c>
      <c r="G16" s="7">
        <v>5429</v>
      </c>
      <c r="H16" s="7">
        <v>911</v>
      </c>
      <c r="I16" s="8">
        <v>60.814814814814802</v>
      </c>
      <c r="J16" s="7">
        <v>5</v>
      </c>
      <c r="K16" s="7">
        <v>9</v>
      </c>
      <c r="L16" s="10">
        <v>7.6142131979695398</v>
      </c>
      <c r="M16" s="9">
        <v>4.3502326354523904</v>
      </c>
      <c r="N16" s="7">
        <v>5</v>
      </c>
      <c r="O16" s="7">
        <v>2</v>
      </c>
      <c r="P16" s="7">
        <v>0</v>
      </c>
      <c r="Q16" s="7">
        <v>0</v>
      </c>
      <c r="R16" s="11">
        <f t="shared" si="0"/>
        <v>4.317073170731704</v>
      </c>
      <c r="S16" s="15"/>
      <c r="T16" s="11">
        <v>69.4444444444444</v>
      </c>
    </row>
    <row r="17" spans="1:20" x14ac:dyDescent="0.3">
      <c r="A17" s="5">
        <v>46672</v>
      </c>
      <c r="B17" s="5">
        <v>16</v>
      </c>
      <c r="C17" s="6" t="s">
        <v>21</v>
      </c>
      <c r="D17" s="7">
        <v>17</v>
      </c>
      <c r="E17" s="7">
        <v>6</v>
      </c>
      <c r="F17" s="7">
        <v>14</v>
      </c>
      <c r="G17" s="7">
        <v>8260</v>
      </c>
      <c r="H17" s="7">
        <v>1373</v>
      </c>
      <c r="I17" s="8">
        <v>99.470588235294102</v>
      </c>
      <c r="J17" s="7">
        <v>3</v>
      </c>
      <c r="K17" s="7">
        <v>7</v>
      </c>
      <c r="L17" s="10">
        <v>7.10659898477157</v>
      </c>
      <c r="M17" s="9">
        <v>3.90716948253925</v>
      </c>
      <c r="N17" s="7">
        <v>6</v>
      </c>
      <c r="O17" s="7">
        <v>5</v>
      </c>
      <c r="P17" s="7">
        <v>2</v>
      </c>
      <c r="Q17" s="7">
        <v>0</v>
      </c>
      <c r="R17" s="11">
        <f t="shared" si="0"/>
        <v>7.0273220635019467</v>
      </c>
      <c r="S17" s="15"/>
      <c r="T17" s="11">
        <v>104.941176470588</v>
      </c>
    </row>
    <row r="18" spans="1:20" x14ac:dyDescent="0.3">
      <c r="A18" s="5">
        <v>45293</v>
      </c>
      <c r="B18" s="5">
        <v>17</v>
      </c>
      <c r="C18" s="6" t="s">
        <v>19</v>
      </c>
      <c r="D18" s="7">
        <v>21</v>
      </c>
      <c r="E18" s="7">
        <v>8</v>
      </c>
      <c r="F18" s="7">
        <v>17</v>
      </c>
      <c r="G18" s="7">
        <v>6484</v>
      </c>
      <c r="H18" s="7">
        <v>1216</v>
      </c>
      <c r="I18" s="8">
        <v>71.714285714285694</v>
      </c>
      <c r="J18" s="7">
        <v>3</v>
      </c>
      <c r="K18" s="7">
        <v>6</v>
      </c>
      <c r="L18" s="10">
        <v>8.6294416243654801</v>
      </c>
      <c r="M18" s="9">
        <v>4.4729944119708795</v>
      </c>
      <c r="N18" s="7">
        <v>5</v>
      </c>
      <c r="O18" s="7">
        <v>4</v>
      </c>
      <c r="P18" s="7">
        <v>2</v>
      </c>
      <c r="Q18" s="7">
        <v>0</v>
      </c>
      <c r="R18" s="11">
        <f t="shared" si="0"/>
        <v>4.719436449022874</v>
      </c>
      <c r="S18" s="15"/>
      <c r="T18" s="11">
        <v>74.714285714285694</v>
      </c>
    </row>
    <row r="19" spans="1:20" x14ac:dyDescent="0.3">
      <c r="A19" s="5">
        <v>46673</v>
      </c>
      <c r="B19" s="5">
        <v>18</v>
      </c>
      <c r="C19" s="6" t="s">
        <v>25</v>
      </c>
      <c r="D19" s="7">
        <v>12</v>
      </c>
      <c r="E19" s="7">
        <v>4</v>
      </c>
      <c r="F19" s="7">
        <v>9</v>
      </c>
      <c r="G19" s="7">
        <v>2852</v>
      </c>
      <c r="H19" s="7">
        <v>364</v>
      </c>
      <c r="I19" s="8">
        <v>41.6666666666667</v>
      </c>
      <c r="J19" s="7">
        <v>2</v>
      </c>
      <c r="K19" s="7">
        <v>5</v>
      </c>
      <c r="L19" s="10">
        <v>4.5685279187817303</v>
      </c>
      <c r="M19" s="9">
        <v>2.7239672210979697</v>
      </c>
      <c r="N19" s="7">
        <v>4</v>
      </c>
      <c r="O19" s="7">
        <v>2</v>
      </c>
      <c r="P19" s="7">
        <v>0</v>
      </c>
      <c r="Q19" s="7">
        <v>0</v>
      </c>
      <c r="R19" s="11">
        <f t="shared" si="0"/>
        <v>3.5387062566277838</v>
      </c>
      <c r="S19" s="15"/>
      <c r="T19" s="11">
        <v>59.25</v>
      </c>
    </row>
    <row r="20" spans="1:20" x14ac:dyDescent="0.3">
      <c r="A20" s="5">
        <v>46678</v>
      </c>
      <c r="B20" s="5">
        <v>19</v>
      </c>
      <c r="C20" s="6" t="s">
        <v>14</v>
      </c>
      <c r="D20" s="7">
        <v>16</v>
      </c>
      <c r="E20" s="7">
        <v>6</v>
      </c>
      <c r="F20" s="7">
        <v>11</v>
      </c>
      <c r="G20" s="7">
        <v>7209</v>
      </c>
      <c r="H20" s="7">
        <v>1123</v>
      </c>
      <c r="I20" s="8">
        <v>141.4375</v>
      </c>
      <c r="J20" s="7">
        <v>3</v>
      </c>
      <c r="K20" s="7">
        <v>7</v>
      </c>
      <c r="L20" s="10">
        <v>5.5837563451776697</v>
      </c>
      <c r="M20" s="9">
        <v>3.60839017228143</v>
      </c>
      <c r="N20" s="7">
        <v>5</v>
      </c>
      <c r="O20" s="7">
        <v>4</v>
      </c>
      <c r="P20" s="7">
        <v>0</v>
      </c>
      <c r="Q20" s="7">
        <v>2</v>
      </c>
      <c r="R20" s="11">
        <f t="shared" si="0"/>
        <v>10</v>
      </c>
      <c r="S20" s="15"/>
      <c r="T20" s="11">
        <v>143.875</v>
      </c>
    </row>
    <row r="21" spans="1:20" x14ac:dyDescent="0.3">
      <c r="A21" s="5">
        <v>46675</v>
      </c>
      <c r="B21" s="5">
        <v>20</v>
      </c>
      <c r="C21" s="6" t="s">
        <v>9</v>
      </c>
      <c r="D21" s="7">
        <v>20</v>
      </c>
      <c r="E21" s="7">
        <v>6</v>
      </c>
      <c r="F21" s="7">
        <v>17</v>
      </c>
      <c r="G21" s="7">
        <v>7590</v>
      </c>
      <c r="H21" s="7">
        <v>1277</v>
      </c>
      <c r="I21" s="8">
        <v>76.8</v>
      </c>
      <c r="J21" s="7">
        <v>2</v>
      </c>
      <c r="K21" s="7">
        <v>6</v>
      </c>
      <c r="L21" s="10">
        <v>8.6294416243654801</v>
      </c>
      <c r="M21" s="9">
        <v>4.1572566081424798</v>
      </c>
      <c r="N21" s="7">
        <v>7</v>
      </c>
      <c r="O21" s="7">
        <v>5</v>
      </c>
      <c r="P21" s="7">
        <v>0</v>
      </c>
      <c r="Q21" s="7">
        <v>2</v>
      </c>
      <c r="R21" s="11">
        <f t="shared" si="0"/>
        <v>5.5238600212089084</v>
      </c>
      <c r="S21" s="15"/>
      <c r="T21" s="11">
        <v>85.25</v>
      </c>
    </row>
    <row r="22" spans="1:20" x14ac:dyDescent="0.3">
      <c r="A22" s="5">
        <v>46682</v>
      </c>
      <c r="B22" s="5">
        <v>21</v>
      </c>
      <c r="C22" s="6" t="s">
        <v>13</v>
      </c>
      <c r="D22" s="7">
        <v>17</v>
      </c>
      <c r="E22" s="7">
        <v>6</v>
      </c>
      <c r="F22" s="7">
        <v>14</v>
      </c>
      <c r="G22" s="7">
        <v>4696</v>
      </c>
      <c r="H22" s="7">
        <v>758</v>
      </c>
      <c r="I22" s="8">
        <v>55.764705882352899</v>
      </c>
      <c r="J22" s="7">
        <v>2</v>
      </c>
      <c r="K22" s="7">
        <v>5</v>
      </c>
      <c r="L22" s="10">
        <v>7.10659898477157</v>
      </c>
      <c r="M22" s="9">
        <v>3.6689859409338101</v>
      </c>
      <c r="N22" s="7">
        <v>5</v>
      </c>
      <c r="O22" s="7">
        <v>4</v>
      </c>
      <c r="P22" s="7">
        <v>0</v>
      </c>
      <c r="Q22" s="7">
        <v>2</v>
      </c>
      <c r="R22" s="11">
        <f t="shared" si="0"/>
        <v>3.8968872808932669</v>
      </c>
      <c r="S22" s="15"/>
      <c r="T22" s="11">
        <v>63.941176470588204</v>
      </c>
    </row>
    <row r="23" spans="1:20" x14ac:dyDescent="0.3">
      <c r="A23" s="5">
        <v>46680</v>
      </c>
      <c r="B23" s="5">
        <v>22</v>
      </c>
      <c r="C23" s="6" t="s">
        <v>20</v>
      </c>
      <c r="D23" s="7">
        <v>20</v>
      </c>
      <c r="E23" s="7">
        <v>4</v>
      </c>
      <c r="F23" s="7">
        <v>17</v>
      </c>
      <c r="G23" s="7">
        <v>9436</v>
      </c>
      <c r="H23" s="7">
        <v>1551</v>
      </c>
      <c r="I23" s="8">
        <v>94.85</v>
      </c>
      <c r="J23" s="7">
        <v>2</v>
      </c>
      <c r="K23" s="7">
        <v>7</v>
      </c>
      <c r="L23" s="10">
        <v>8.6294416243654801</v>
      </c>
      <c r="M23" s="9">
        <v>4.0050377511389001</v>
      </c>
      <c r="N23" s="7">
        <v>7</v>
      </c>
      <c r="O23" s="7">
        <v>7</v>
      </c>
      <c r="P23" s="7">
        <v>0</v>
      </c>
      <c r="Q23" s="7">
        <v>1</v>
      </c>
      <c r="R23" s="11">
        <f t="shared" si="0"/>
        <v>6.7340402969247073</v>
      </c>
      <c r="S23" s="15"/>
      <c r="T23" s="11">
        <v>101.1</v>
      </c>
    </row>
    <row r="24" spans="1:20" x14ac:dyDescent="0.3">
      <c r="A24" s="5">
        <v>45764</v>
      </c>
      <c r="B24" s="5">
        <v>23</v>
      </c>
      <c r="C24" s="6" t="s">
        <v>27</v>
      </c>
      <c r="D24" s="7">
        <v>4</v>
      </c>
      <c r="E24" s="7">
        <v>3</v>
      </c>
      <c r="F24" s="7">
        <v>1</v>
      </c>
      <c r="G24" s="7">
        <v>414</v>
      </c>
      <c r="H24" s="7">
        <v>84</v>
      </c>
      <c r="I24" s="8">
        <v>59.5</v>
      </c>
      <c r="J24" s="7">
        <v>3</v>
      </c>
      <c r="K24" s="7">
        <v>1</v>
      </c>
      <c r="L24" s="10">
        <v>0.50761421319796995</v>
      </c>
      <c r="M24" s="9">
        <v>2.8439555702631196</v>
      </c>
      <c r="N24" s="7">
        <v>0</v>
      </c>
      <c r="O24" s="7">
        <v>0</v>
      </c>
      <c r="P24" s="7">
        <v>0</v>
      </c>
      <c r="Q24" s="7">
        <v>0</v>
      </c>
      <c r="R24" s="11">
        <f t="shared" si="0"/>
        <v>4.0349946977730653</v>
      </c>
      <c r="S24" s="15"/>
      <c r="T24" s="11">
        <v>65.75</v>
      </c>
    </row>
    <row r="25" spans="1:20" x14ac:dyDescent="0.3">
      <c r="A25" s="5">
        <v>45304</v>
      </c>
      <c r="B25" s="5">
        <v>24</v>
      </c>
      <c r="C25" s="6" t="s">
        <v>5</v>
      </c>
      <c r="D25" s="7">
        <v>1</v>
      </c>
      <c r="E25" s="7">
        <v>1</v>
      </c>
      <c r="F25" s="7">
        <v>1</v>
      </c>
      <c r="G25" s="7">
        <v>51</v>
      </c>
      <c r="H25" s="7">
        <v>12</v>
      </c>
      <c r="I25" s="8">
        <v>12</v>
      </c>
      <c r="J25" s="7">
        <v>1</v>
      </c>
      <c r="K25" s="7">
        <v>1</v>
      </c>
      <c r="L25" s="10">
        <v>0.50761421319796995</v>
      </c>
      <c r="M25" s="9">
        <v>2.1122312924547599</v>
      </c>
      <c r="N25" s="7">
        <v>0</v>
      </c>
      <c r="O25" s="7">
        <v>0</v>
      </c>
      <c r="P25" s="7">
        <v>0</v>
      </c>
      <c r="Q25" s="7">
        <v>0</v>
      </c>
      <c r="R25" s="11">
        <f t="shared" si="0"/>
        <v>1</v>
      </c>
      <c r="S25" s="15"/>
      <c r="T25" s="11">
        <v>26</v>
      </c>
    </row>
    <row r="26" spans="1:20" x14ac:dyDescent="0.3">
      <c r="T26" s="15">
        <f>MIN(T2:T25)</f>
        <v>26</v>
      </c>
    </row>
    <row r="27" spans="1:20" x14ac:dyDescent="0.3">
      <c r="T27" s="15">
        <f>MAX(T2:T25)</f>
        <v>143.875</v>
      </c>
    </row>
    <row r="37" spans="9:10" x14ac:dyDescent="0.3">
      <c r="I37"/>
      <c r="J37"/>
    </row>
    <row r="38" spans="9:10" x14ac:dyDescent="0.3">
      <c r="I38"/>
      <c r="J38"/>
    </row>
    <row r="39" spans="9:10" x14ac:dyDescent="0.3">
      <c r="I39"/>
      <c r="J39"/>
    </row>
    <row r="40" spans="9:10" x14ac:dyDescent="0.3">
      <c r="I40"/>
      <c r="J40"/>
    </row>
    <row r="41" spans="9:10" x14ac:dyDescent="0.3">
      <c r="I41"/>
      <c r="J41"/>
    </row>
    <row r="42" spans="9:10" x14ac:dyDescent="0.3">
      <c r="I42"/>
      <c r="J42"/>
    </row>
    <row r="43" spans="9:10" x14ac:dyDescent="0.3">
      <c r="I43"/>
      <c r="J43"/>
    </row>
    <row r="44" spans="9:10" x14ac:dyDescent="0.3">
      <c r="I44"/>
      <c r="J44"/>
    </row>
    <row r="45" spans="9:10" x14ac:dyDescent="0.3">
      <c r="I45"/>
      <c r="J45"/>
    </row>
    <row r="46" spans="9:10" x14ac:dyDescent="0.3">
      <c r="I46"/>
      <c r="J46"/>
    </row>
    <row r="47" spans="9:10" x14ac:dyDescent="0.3">
      <c r="I47"/>
      <c r="J47"/>
    </row>
    <row r="48" spans="9:10" x14ac:dyDescent="0.3">
      <c r="I48"/>
      <c r="J48"/>
    </row>
    <row r="49" spans="9:10" x14ac:dyDescent="0.3">
      <c r="I49"/>
      <c r="J49"/>
    </row>
    <row r="50" spans="9:10" x14ac:dyDescent="0.3">
      <c r="I50"/>
      <c r="J5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EC010-7371-4F67-94EE-B6D5AEFDE5CC}">
  <dimension ref="B8:T38"/>
  <sheetViews>
    <sheetView zoomScale="60" workbookViewId="0">
      <selection activeCell="O12" sqref="O12"/>
    </sheetView>
  </sheetViews>
  <sheetFormatPr defaultRowHeight="14.4" x14ac:dyDescent="0.3"/>
  <cols>
    <col min="4" max="4" width="23.21875" customWidth="1"/>
    <col min="5" max="5" width="9" bestFit="1" customWidth="1"/>
    <col min="6" max="6" width="9.6640625" bestFit="1" customWidth="1"/>
    <col min="7" max="7" width="17.5546875" customWidth="1"/>
    <col min="8" max="8" width="14.21875" bestFit="1" customWidth="1"/>
    <col min="9" max="9" width="10.21875" bestFit="1" customWidth="1"/>
    <col min="10" max="10" width="9.33203125" style="16" bestFit="1" customWidth="1"/>
    <col min="11" max="11" width="16.88671875" bestFit="1" customWidth="1"/>
    <col min="12" max="12" width="16.77734375" bestFit="1" customWidth="1"/>
    <col min="13" max="13" width="15" bestFit="1" customWidth="1"/>
    <col min="14" max="14" width="21.44140625" customWidth="1"/>
    <col min="15" max="15" width="19.44140625" customWidth="1"/>
    <col min="16" max="16" width="33.88671875" bestFit="1" customWidth="1"/>
    <col min="17" max="17" width="29" bestFit="1" customWidth="1"/>
    <col min="18" max="18" width="25.77734375" bestFit="1" customWidth="1"/>
    <col min="19" max="19" width="22.109375" bestFit="1" customWidth="1"/>
  </cols>
  <sheetData>
    <row r="8" spans="2:20" x14ac:dyDescent="0.3">
      <c r="B8" s="48" t="s">
        <v>1</v>
      </c>
      <c r="C8" s="48" t="s">
        <v>0</v>
      </c>
      <c r="D8" s="17" t="s">
        <v>85</v>
      </c>
      <c r="E8" s="17">
        <v>0</v>
      </c>
      <c r="F8" s="17">
        <v>0</v>
      </c>
      <c r="G8" s="17">
        <v>0</v>
      </c>
      <c r="H8" s="17">
        <v>0</v>
      </c>
      <c r="I8" s="17">
        <v>0</v>
      </c>
      <c r="J8" s="18">
        <v>0</v>
      </c>
      <c r="K8" s="17">
        <v>0</v>
      </c>
      <c r="L8" s="17">
        <v>0</v>
      </c>
      <c r="M8" s="17">
        <v>0</v>
      </c>
      <c r="N8" s="17">
        <v>0</v>
      </c>
      <c r="O8" s="17">
        <v>1</v>
      </c>
      <c r="P8" s="17">
        <v>1</v>
      </c>
      <c r="Q8" s="17">
        <v>1</v>
      </c>
      <c r="R8" s="17">
        <v>0</v>
      </c>
      <c r="S8" s="17">
        <v>1</v>
      </c>
      <c r="T8" s="48" t="s">
        <v>273</v>
      </c>
    </row>
    <row r="9" spans="2:20" x14ac:dyDescent="0.3">
      <c r="B9" s="49"/>
      <c r="C9" s="49"/>
      <c r="D9" s="17" t="s">
        <v>86</v>
      </c>
      <c r="E9" s="17" t="s">
        <v>88</v>
      </c>
      <c r="F9" s="17" t="s">
        <v>88</v>
      </c>
      <c r="G9" s="17" t="s">
        <v>88</v>
      </c>
      <c r="H9" s="17" t="s">
        <v>88</v>
      </c>
      <c r="I9" s="17" t="s">
        <v>88</v>
      </c>
      <c r="J9" s="17" t="s">
        <v>88</v>
      </c>
      <c r="K9" s="17" t="s">
        <v>88</v>
      </c>
      <c r="L9" s="17" t="s">
        <v>88</v>
      </c>
      <c r="M9" s="17" t="s">
        <v>88</v>
      </c>
      <c r="N9" s="17" t="s">
        <v>88</v>
      </c>
      <c r="O9" s="17" t="s">
        <v>88</v>
      </c>
      <c r="P9" s="17" t="s">
        <v>88</v>
      </c>
      <c r="Q9" s="17" t="s">
        <v>88</v>
      </c>
      <c r="R9" s="17" t="s">
        <v>88</v>
      </c>
      <c r="S9" s="17" t="s">
        <v>88</v>
      </c>
      <c r="T9" s="49"/>
    </row>
    <row r="10" spans="2:20" x14ac:dyDescent="0.3">
      <c r="B10" s="49"/>
      <c r="C10" s="49"/>
      <c r="D10" s="17" t="s">
        <v>87</v>
      </c>
      <c r="E10" s="17" t="s">
        <v>89</v>
      </c>
      <c r="F10" s="17" t="s">
        <v>90</v>
      </c>
      <c r="G10" s="17" t="s">
        <v>91</v>
      </c>
      <c r="H10" s="17" t="s">
        <v>92</v>
      </c>
      <c r="I10" s="17" t="s">
        <v>93</v>
      </c>
      <c r="J10" s="17" t="s">
        <v>94</v>
      </c>
      <c r="K10" s="17" t="s">
        <v>95</v>
      </c>
      <c r="L10" s="17" t="s">
        <v>96</v>
      </c>
      <c r="M10" s="17" t="s">
        <v>97</v>
      </c>
      <c r="N10" s="17" t="s">
        <v>98</v>
      </c>
      <c r="O10" s="17" t="s">
        <v>99</v>
      </c>
      <c r="P10" s="17" t="s">
        <v>100</v>
      </c>
      <c r="Q10" s="17" t="s">
        <v>101</v>
      </c>
      <c r="R10" s="17" t="s">
        <v>102</v>
      </c>
      <c r="S10" s="17" t="s">
        <v>103</v>
      </c>
      <c r="T10" s="49"/>
    </row>
    <row r="11" spans="2:20" x14ac:dyDescent="0.3">
      <c r="B11" s="50"/>
      <c r="C11" s="50"/>
      <c r="D11" s="17" t="s">
        <v>199</v>
      </c>
      <c r="E11" s="17" t="str">
        <f>raw_data!D1</f>
        <v>totalPosts</v>
      </c>
      <c r="F11" s="17" t="str">
        <f>raw_data!E1</f>
        <v>activeDays</v>
      </c>
      <c r="G11" s="17" t="str">
        <f>raw_data!F1</f>
        <v>total_replies_to_prof</v>
      </c>
      <c r="H11" s="17" t="str">
        <f>raw_data!G1</f>
        <v>total_characters</v>
      </c>
      <c r="I11" s="17" t="str">
        <f>raw_data!H1</f>
        <v>total_words</v>
      </c>
      <c r="J11" s="19" t="str">
        <f>raw_data!I1</f>
        <v>avg_words</v>
      </c>
      <c r="K11" s="17" t="str">
        <f>raw_data!J1</f>
        <v>unique_interactions</v>
      </c>
      <c r="L11" s="17" t="str">
        <f>raw_data!K1</f>
        <v>unique_discussions</v>
      </c>
      <c r="M11" s="17" t="str">
        <f>raw_data!L1</f>
        <v>engagement_rate</v>
      </c>
      <c r="N11" s="17" t="str">
        <f>raw_data!M1</f>
        <v>normanlized_score(sum of reply - avarage time to reply)</v>
      </c>
      <c r="O11" s="17" t="str">
        <f>raw_data!N1</f>
        <v>deadline_exceeded_posts(Quasi exam I)</v>
      </c>
      <c r="P11" s="17" t="str">
        <f>raw_data!O1</f>
        <v>deadline_exceeded_posts(Quasi exam II)</v>
      </c>
      <c r="Q11" s="17" t="str">
        <f>raw_data!P1</f>
        <v>deadline_exceeded(Quasi exam III)</v>
      </c>
      <c r="R11" s="17" t="str">
        <f>raw_data!Q1</f>
        <v>Pattern_followed(quasi exam i)</v>
      </c>
      <c r="S11" s="17" t="s">
        <v>106</v>
      </c>
      <c r="T11" s="50"/>
    </row>
    <row r="12" spans="2:20" x14ac:dyDescent="0.3">
      <c r="B12" s="20">
        <f>raw_data!B2</f>
        <v>1</v>
      </c>
      <c r="C12" s="20">
        <f>raw_data!A2</f>
        <v>47141</v>
      </c>
      <c r="D12" s="20" t="str">
        <f>raw_data!C2</f>
        <v>Aadi Rajesh</v>
      </c>
      <c r="E12" s="7">
        <f>raw_data!D2</f>
        <v>16</v>
      </c>
      <c r="F12" s="7">
        <f>raw_data!E2</f>
        <v>3</v>
      </c>
      <c r="G12" s="7">
        <f>raw_data!F2</f>
        <v>0</v>
      </c>
      <c r="H12" s="7">
        <f>raw_data!G2</f>
        <v>8697</v>
      </c>
      <c r="I12" s="7">
        <f>raw_data!H2</f>
        <v>1473</v>
      </c>
      <c r="J12" s="8">
        <f>raw_data!I2</f>
        <v>92.0625</v>
      </c>
      <c r="K12" s="7">
        <f>raw_data!J2</f>
        <v>5</v>
      </c>
      <c r="L12" s="7">
        <f>raw_data!K2</f>
        <v>6</v>
      </c>
      <c r="M12" s="8">
        <f>raw_data!L2</f>
        <v>0</v>
      </c>
      <c r="N12" s="39">
        <f>raw_data!M2</f>
        <v>0</v>
      </c>
      <c r="O12" s="7">
        <f>raw_data!N2</f>
        <v>0</v>
      </c>
      <c r="P12" s="7">
        <f>raw_data!O2</f>
        <v>0</v>
      </c>
      <c r="Q12" s="7">
        <f>raw_data!P2</f>
        <v>0</v>
      </c>
      <c r="R12" s="7">
        <f>raw_data!Q2</f>
        <v>0</v>
      </c>
      <c r="S12" s="11">
        <f>raw_data!R2</f>
        <v>6.0583244962884413</v>
      </c>
      <c r="T12" s="7">
        <v>100</v>
      </c>
    </row>
    <row r="13" spans="2:20" x14ac:dyDescent="0.3">
      <c r="B13" s="20">
        <f>raw_data!B3</f>
        <v>2</v>
      </c>
      <c r="C13" s="20">
        <f>raw_data!A3</f>
        <v>46681</v>
      </c>
      <c r="D13" s="20" t="str">
        <f>raw_data!C3</f>
        <v>Amgalanbaatar Amarsanaa</v>
      </c>
      <c r="E13" s="7">
        <f>raw_data!D3</f>
        <v>16</v>
      </c>
      <c r="F13" s="7">
        <f>raw_data!E3</f>
        <v>5</v>
      </c>
      <c r="G13" s="7">
        <f>raw_data!F3</f>
        <v>13</v>
      </c>
      <c r="H13" s="7">
        <f>raw_data!G3</f>
        <v>5493</v>
      </c>
      <c r="I13" s="7">
        <f>raw_data!H3</f>
        <v>935</v>
      </c>
      <c r="J13" s="8">
        <f>raw_data!I3</f>
        <v>78.9375</v>
      </c>
      <c r="K13" s="7">
        <f>raw_data!J3</f>
        <v>2</v>
      </c>
      <c r="L13" s="7">
        <f>raw_data!K3</f>
        <v>5</v>
      </c>
      <c r="M13" s="8">
        <f>raw_data!L3</f>
        <v>6.5989847715736003</v>
      </c>
      <c r="N13" s="39">
        <f>raw_data!M3</f>
        <v>3.5538339461986803</v>
      </c>
      <c r="O13" s="7">
        <f>raw_data!N3</f>
        <v>5</v>
      </c>
      <c r="P13" s="7">
        <f>raw_data!O3</f>
        <v>5</v>
      </c>
      <c r="Q13" s="7">
        <f>raw_data!P3</f>
        <v>0</v>
      </c>
      <c r="R13" s="7">
        <f>raw_data!Q3</f>
        <v>1</v>
      </c>
      <c r="S13" s="11">
        <f>raw_data!R3</f>
        <v>5.7576882290562041</v>
      </c>
      <c r="T13" s="7">
        <v>100</v>
      </c>
    </row>
    <row r="14" spans="2:20" x14ac:dyDescent="0.3">
      <c r="B14" s="20">
        <f>raw_data!B4</f>
        <v>3</v>
      </c>
      <c r="C14" s="20">
        <f>raw_data!A4</f>
        <v>46668</v>
      </c>
      <c r="D14" s="20" t="str">
        <f>raw_data!C4</f>
        <v>Amin-Erdene Ankhbold</v>
      </c>
      <c r="E14" s="7">
        <f>raw_data!D4</f>
        <v>10</v>
      </c>
      <c r="F14" s="7">
        <f>raw_data!E4</f>
        <v>3</v>
      </c>
      <c r="G14" s="7">
        <f>raw_data!F4</f>
        <v>8</v>
      </c>
      <c r="H14" s="7">
        <f>raw_data!G4</f>
        <v>1841</v>
      </c>
      <c r="I14" s="7">
        <f>raw_data!H4</f>
        <v>352</v>
      </c>
      <c r="J14" s="8">
        <f>raw_data!I4</f>
        <v>47.2</v>
      </c>
      <c r="K14" s="7">
        <f>raw_data!J4</f>
        <v>2</v>
      </c>
      <c r="L14" s="7">
        <f>raw_data!K4</f>
        <v>4</v>
      </c>
      <c r="M14" s="8">
        <f>raw_data!L4</f>
        <v>4.0609137055837596</v>
      </c>
      <c r="N14" s="39">
        <f>raw_data!M4</f>
        <v>2.5991512986970102</v>
      </c>
      <c r="O14" s="7">
        <f>raw_data!N4</f>
        <v>1</v>
      </c>
      <c r="P14" s="7">
        <f>raw_data!O4</f>
        <v>1</v>
      </c>
      <c r="Q14" s="7">
        <f>raw_data!P4</f>
        <v>0</v>
      </c>
      <c r="R14" s="7">
        <f>raw_data!Q4</f>
        <v>2</v>
      </c>
      <c r="S14" s="11">
        <f>raw_data!R4</f>
        <v>2.9088016967126196</v>
      </c>
      <c r="T14" s="7">
        <v>100</v>
      </c>
    </row>
    <row r="15" spans="2:20" x14ac:dyDescent="0.3">
      <c r="B15" s="20">
        <f>raw_data!B5</f>
        <v>4</v>
      </c>
      <c r="C15" s="20">
        <f>raw_data!A5</f>
        <v>46671</v>
      </c>
      <c r="D15" s="20" t="str">
        <f>raw_data!C5</f>
        <v>Ariunbold Munkhjargal</v>
      </c>
      <c r="E15" s="7">
        <f>raw_data!D5</f>
        <v>22</v>
      </c>
      <c r="F15" s="7">
        <f>raw_data!E5</f>
        <v>8</v>
      </c>
      <c r="G15" s="7">
        <f>raw_data!F5</f>
        <v>19</v>
      </c>
      <c r="H15" s="7">
        <f>raw_data!G5</f>
        <v>14790</v>
      </c>
      <c r="I15" s="7">
        <f>raw_data!H5</f>
        <v>2432</v>
      </c>
      <c r="J15" s="8">
        <f>raw_data!I5</f>
        <v>121</v>
      </c>
      <c r="K15" s="7">
        <f>raw_data!J5</f>
        <v>2</v>
      </c>
      <c r="L15" s="7">
        <f>raw_data!K5</f>
        <v>6</v>
      </c>
      <c r="M15" s="8">
        <f>raw_data!L5</f>
        <v>9.6446700507614196</v>
      </c>
      <c r="N15" s="39">
        <f>raw_data!M5</f>
        <v>4.4807026693729899</v>
      </c>
      <c r="O15" s="7">
        <f>raw_data!N5</f>
        <v>6</v>
      </c>
      <c r="P15" s="7">
        <f>raw_data!O5</f>
        <v>5</v>
      </c>
      <c r="Q15" s="7">
        <f>raw_data!P5</f>
        <v>0</v>
      </c>
      <c r="R15" s="7">
        <f>raw_data!Q5</f>
        <v>2</v>
      </c>
      <c r="S15" s="11">
        <f>raw_data!R5</f>
        <v>8.4304444230213207</v>
      </c>
      <c r="T15" s="7">
        <v>100</v>
      </c>
    </row>
    <row r="16" spans="2:20" x14ac:dyDescent="0.3">
      <c r="B16" s="20">
        <f>raw_data!B6</f>
        <v>5</v>
      </c>
      <c r="C16" s="20">
        <f>raw_data!A6</f>
        <v>46666</v>
      </c>
      <c r="D16" s="20" t="str">
        <f>raw_data!C6</f>
        <v>Battuguldur Tuyatsetseg</v>
      </c>
      <c r="E16" s="7">
        <f>raw_data!D6</f>
        <v>8</v>
      </c>
      <c r="F16" s="7">
        <f>raw_data!E6</f>
        <v>4</v>
      </c>
      <c r="G16" s="7">
        <f>raw_data!F6</f>
        <v>7</v>
      </c>
      <c r="H16" s="7">
        <f>raw_data!G6</f>
        <v>3666</v>
      </c>
      <c r="I16" s="7">
        <f>raw_data!H6</f>
        <v>528</v>
      </c>
      <c r="J16" s="8">
        <f>raw_data!I6</f>
        <v>67.875</v>
      </c>
      <c r="K16" s="7">
        <f>raw_data!J6</f>
        <v>1</v>
      </c>
      <c r="L16" s="7">
        <f>raw_data!K6</f>
        <v>5</v>
      </c>
      <c r="M16" s="8">
        <f>raw_data!L6</f>
        <v>3.5532994923857899</v>
      </c>
      <c r="N16" s="39">
        <f>raw_data!M6</f>
        <v>2.91958099112993</v>
      </c>
      <c r="O16" s="7">
        <f>raw_data!N6</f>
        <v>2</v>
      </c>
      <c r="P16" s="7">
        <f>raw_data!O6</f>
        <v>1</v>
      </c>
      <c r="Q16" s="7">
        <f>raw_data!P6</f>
        <v>0</v>
      </c>
      <c r="R16" s="7">
        <f>raw_data!Q6</f>
        <v>0</v>
      </c>
      <c r="S16" s="11">
        <f>raw_data!R6</f>
        <v>5.103923647932131</v>
      </c>
      <c r="T16" s="7">
        <v>100</v>
      </c>
    </row>
    <row r="17" spans="2:20" x14ac:dyDescent="0.3">
      <c r="B17" s="20">
        <f>raw_data!B7</f>
        <v>6</v>
      </c>
      <c r="C17" s="20">
        <f>raw_data!A7</f>
        <v>47139</v>
      </c>
      <c r="D17" s="20" t="str">
        <f>raw_data!C7</f>
        <v>Benjámin Honti</v>
      </c>
      <c r="E17" s="7">
        <f>raw_data!D7</f>
        <v>37</v>
      </c>
      <c r="F17" s="7">
        <f>raw_data!E7</f>
        <v>10</v>
      </c>
      <c r="G17" s="7">
        <f>raw_data!F7</f>
        <v>23</v>
      </c>
      <c r="H17" s="7">
        <f>raw_data!G7</f>
        <v>10778</v>
      </c>
      <c r="I17" s="7">
        <f>raw_data!H7</f>
        <v>1908</v>
      </c>
      <c r="J17" s="8">
        <f>raw_data!I7</f>
        <v>73.648648648648603</v>
      </c>
      <c r="K17" s="7">
        <f>raw_data!J7</f>
        <v>4</v>
      </c>
      <c r="L17" s="7">
        <f>raw_data!K7</f>
        <v>9</v>
      </c>
      <c r="M17" s="8">
        <f>raw_data!L7</f>
        <v>11.6751269035533</v>
      </c>
      <c r="N17" s="39">
        <f>raw_data!M7</f>
        <v>5.4590431803817596</v>
      </c>
      <c r="O17" s="7">
        <f>raw_data!N7</f>
        <v>5</v>
      </c>
      <c r="P17" s="7">
        <f>raw_data!O7</f>
        <v>4</v>
      </c>
      <c r="Q17" s="7">
        <f>raw_data!P7</f>
        <v>0</v>
      </c>
      <c r="R17" s="7">
        <f>raw_data!Q7</f>
        <v>2</v>
      </c>
      <c r="S17" s="11">
        <f>raw_data!R7</f>
        <v>5.3087329110658885</v>
      </c>
      <c r="T17" s="7">
        <v>100</v>
      </c>
    </row>
    <row r="18" spans="2:20" x14ac:dyDescent="0.3">
      <c r="B18" s="20">
        <f>raw_data!B8</f>
        <v>7</v>
      </c>
      <c r="C18" s="20">
        <f>raw_data!A8</f>
        <v>46683</v>
      </c>
      <c r="D18" s="20" t="str">
        <f>raw_data!C8</f>
        <v>Bilegt Gankhuyag</v>
      </c>
      <c r="E18" s="7">
        <f>raw_data!D8</f>
        <v>14</v>
      </c>
      <c r="F18" s="7">
        <f>raw_data!E8</f>
        <v>6</v>
      </c>
      <c r="G18" s="7">
        <f>raw_data!F8</f>
        <v>11</v>
      </c>
      <c r="H18" s="7">
        <f>raw_data!G8</f>
        <v>3696</v>
      </c>
      <c r="I18" s="7">
        <f>raw_data!H8</f>
        <v>610</v>
      </c>
      <c r="J18" s="8">
        <f>raw_data!I8</f>
        <v>64.5</v>
      </c>
      <c r="K18" s="7">
        <f>raw_data!J8</f>
        <v>1</v>
      </c>
      <c r="L18" s="7">
        <f>raw_data!K8</f>
        <v>6</v>
      </c>
      <c r="M18" s="8">
        <f>raw_data!L8</f>
        <v>5.5837563451776697</v>
      </c>
      <c r="N18" s="39">
        <f>raw_data!M8</f>
        <v>3.67868779399446</v>
      </c>
      <c r="O18" s="7">
        <f>raw_data!N8</f>
        <v>5</v>
      </c>
      <c r="P18" s="7">
        <f>raw_data!O8</f>
        <v>4</v>
      </c>
      <c r="Q18" s="7">
        <f>raw_data!P8</f>
        <v>0</v>
      </c>
      <c r="R18" s="7">
        <f>raw_data!Q8</f>
        <v>1</v>
      </c>
      <c r="S18" s="11">
        <f>raw_data!R8</f>
        <v>4.4194818966823224</v>
      </c>
      <c r="T18" s="7">
        <v>100</v>
      </c>
    </row>
    <row r="19" spans="2:20" x14ac:dyDescent="0.3">
      <c r="B19" s="20">
        <f>raw_data!B9</f>
        <v>8</v>
      </c>
      <c r="C19" s="20">
        <f>raw_data!A9</f>
        <v>46674</v>
      </c>
      <c r="D19" s="20" t="str">
        <f>raw_data!C9</f>
        <v>Boldsukh Ganzorig</v>
      </c>
      <c r="E19" s="7">
        <f>raw_data!D9</f>
        <v>18</v>
      </c>
      <c r="F19" s="7">
        <f>raw_data!E9</f>
        <v>5</v>
      </c>
      <c r="G19" s="7">
        <f>raw_data!F9</f>
        <v>15</v>
      </c>
      <c r="H19" s="7">
        <f>raw_data!G9</f>
        <v>7140</v>
      </c>
      <c r="I19" s="7">
        <f>raw_data!H9</f>
        <v>1163</v>
      </c>
      <c r="J19" s="8">
        <f>raw_data!I9</f>
        <v>102</v>
      </c>
      <c r="K19" s="7">
        <f>raw_data!J9</f>
        <v>2</v>
      </c>
      <c r="L19" s="7">
        <f>raw_data!K9</f>
        <v>5</v>
      </c>
      <c r="M19" s="8">
        <f>raw_data!L9</f>
        <v>7.6142131979695398</v>
      </c>
      <c r="N19" s="39">
        <f>raw_data!M9</f>
        <v>3.7789348635983098</v>
      </c>
      <c r="O19" s="7">
        <f>raw_data!N9</f>
        <v>5</v>
      </c>
      <c r="P19" s="7">
        <f>raw_data!O9</f>
        <v>4</v>
      </c>
      <c r="Q19" s="7">
        <f>raw_data!P9</f>
        <v>0</v>
      </c>
      <c r="R19" s="7">
        <f>raw_data!Q9</f>
        <v>2</v>
      </c>
      <c r="S19" s="11">
        <f>raw_data!R9</f>
        <v>7.3966065747614165</v>
      </c>
      <c r="T19" s="7">
        <v>100</v>
      </c>
    </row>
    <row r="20" spans="2:20" x14ac:dyDescent="0.3">
      <c r="B20" s="20">
        <f>raw_data!B10</f>
        <v>9</v>
      </c>
      <c r="C20" s="20">
        <f>raw_data!A10</f>
        <v>46667</v>
      </c>
      <c r="D20" s="20" t="str">
        <f>raw_data!C10</f>
        <v>Dulguun Sukh-Ochir</v>
      </c>
      <c r="E20" s="7">
        <f>raw_data!D10</f>
        <v>11</v>
      </c>
      <c r="F20" s="7">
        <f>raw_data!E10</f>
        <v>4</v>
      </c>
      <c r="G20" s="7">
        <f>raw_data!F10</f>
        <v>8</v>
      </c>
      <c r="H20" s="7">
        <f>raw_data!G10</f>
        <v>3015</v>
      </c>
      <c r="I20" s="7">
        <f>raw_data!H10</f>
        <v>433</v>
      </c>
      <c r="J20" s="8">
        <f>raw_data!I10</f>
        <v>62.363636363636402</v>
      </c>
      <c r="K20" s="7">
        <f>raw_data!J10</f>
        <v>2</v>
      </c>
      <c r="L20" s="7">
        <f>raw_data!K10</f>
        <v>6</v>
      </c>
      <c r="M20" s="8">
        <f>raw_data!L10</f>
        <v>4.0609137055837596</v>
      </c>
      <c r="N20" s="39">
        <f>raw_data!M10</f>
        <v>3.1513345339996501</v>
      </c>
      <c r="O20" s="7">
        <f>raw_data!N10</f>
        <v>2</v>
      </c>
      <c r="P20" s="7">
        <f>raw_data!O10</f>
        <v>1</v>
      </c>
      <c r="Q20" s="7">
        <f>raw_data!P10</f>
        <v>0</v>
      </c>
      <c r="R20" s="7">
        <f>raw_data!Q10</f>
        <v>1</v>
      </c>
      <c r="S20" s="11">
        <f>raw_data!R10</f>
        <v>4.8314855875831499</v>
      </c>
      <c r="T20" s="7">
        <v>100</v>
      </c>
    </row>
    <row r="21" spans="2:20" x14ac:dyDescent="0.3">
      <c r="B21" s="20">
        <f>raw_data!B11</f>
        <v>10</v>
      </c>
      <c r="C21" s="20">
        <f>raw_data!A11</f>
        <v>46677</v>
      </c>
      <c r="D21" s="20" t="str">
        <f>raw_data!C11</f>
        <v>Ganbat Bayanmunkh</v>
      </c>
      <c r="E21" s="7">
        <f>raw_data!D11</f>
        <v>17</v>
      </c>
      <c r="F21" s="7">
        <f>raw_data!E11</f>
        <v>5</v>
      </c>
      <c r="G21" s="7">
        <f>raw_data!F11</f>
        <v>10</v>
      </c>
      <c r="H21" s="7">
        <f>raw_data!G11</f>
        <v>2191</v>
      </c>
      <c r="I21" s="7">
        <f>raw_data!H11</f>
        <v>352</v>
      </c>
      <c r="J21" s="8">
        <f>raw_data!I11</f>
        <v>38.647058823529399</v>
      </c>
      <c r="K21" s="7">
        <f>raw_data!J11</f>
        <v>4</v>
      </c>
      <c r="L21" s="7">
        <f>raw_data!K11</f>
        <v>8</v>
      </c>
      <c r="M21" s="8">
        <f>raw_data!L11</f>
        <v>5.0761421319797</v>
      </c>
      <c r="N21" s="39">
        <f>raw_data!M11</f>
        <v>3.4125687701710201</v>
      </c>
      <c r="O21" s="7">
        <f>raw_data!N11</f>
        <v>3</v>
      </c>
      <c r="P21" s="7">
        <f>raw_data!O11</f>
        <v>2</v>
      </c>
      <c r="Q21" s="7">
        <f>raw_data!P11</f>
        <v>0</v>
      </c>
      <c r="R21" s="7">
        <f>raw_data!Q11</f>
        <v>2</v>
      </c>
      <c r="S21" s="11">
        <f>raw_data!R11</f>
        <v>2.8369409269540293</v>
      </c>
      <c r="T21" s="7">
        <v>100</v>
      </c>
    </row>
    <row r="22" spans="2:20" x14ac:dyDescent="0.3">
      <c r="B22" s="20">
        <f>raw_data!B12</f>
        <v>11</v>
      </c>
      <c r="C22" s="20">
        <f>raw_data!A12</f>
        <v>45297</v>
      </c>
      <c r="D22" s="20" t="str">
        <f>raw_data!C12</f>
        <v>Gábor Kosdi</v>
      </c>
      <c r="E22" s="7">
        <f>raw_data!D12</f>
        <v>3</v>
      </c>
      <c r="F22" s="7">
        <f>raw_data!E12</f>
        <v>1</v>
      </c>
      <c r="G22" s="7">
        <f>raw_data!F12</f>
        <v>2</v>
      </c>
      <c r="H22" s="7">
        <f>raw_data!G12</f>
        <v>383</v>
      </c>
      <c r="I22" s="7">
        <f>raw_data!H12</f>
        <v>74</v>
      </c>
      <c r="J22" s="8">
        <f>raw_data!I12</f>
        <v>26.3333333333333</v>
      </c>
      <c r="K22" s="7">
        <f>raw_data!J12</f>
        <v>2</v>
      </c>
      <c r="L22" s="7">
        <f>raw_data!K12</f>
        <v>2</v>
      </c>
      <c r="M22" s="8">
        <f>raw_data!L12</f>
        <v>1.0152284263959399</v>
      </c>
      <c r="N22" s="39">
        <f>raw_data!M12</f>
        <v>1.4861900499227099</v>
      </c>
      <c r="O22" s="7">
        <f>raw_data!N12</f>
        <v>0</v>
      </c>
      <c r="P22" s="7">
        <f>raw_data!O12</f>
        <v>0</v>
      </c>
      <c r="Q22" s="7">
        <f>raw_data!P12</f>
        <v>0</v>
      </c>
      <c r="R22" s="7">
        <f>raw_data!Q12</f>
        <v>0</v>
      </c>
      <c r="S22" s="11">
        <f>raw_data!R12</f>
        <v>1.5090137857900343</v>
      </c>
      <c r="T22" s="7">
        <v>100</v>
      </c>
    </row>
    <row r="23" spans="2:20" x14ac:dyDescent="0.3">
      <c r="B23" s="20">
        <f>raw_data!B13</f>
        <v>12</v>
      </c>
      <c r="C23" s="20">
        <f>raw_data!A13</f>
        <v>48825</v>
      </c>
      <c r="D23" s="20" t="str">
        <f>raw_data!C13</f>
        <v>Gülsah Öztürk</v>
      </c>
      <c r="E23" s="7">
        <f>raw_data!D13</f>
        <v>14</v>
      </c>
      <c r="F23" s="7">
        <f>raw_data!E13</f>
        <v>7</v>
      </c>
      <c r="G23" s="7">
        <f>raw_data!F13</f>
        <v>9</v>
      </c>
      <c r="H23" s="7">
        <f>raw_data!G13</f>
        <v>3422</v>
      </c>
      <c r="I23" s="7">
        <f>raw_data!H13</f>
        <v>518</v>
      </c>
      <c r="J23" s="8">
        <f>raw_data!I13</f>
        <v>61.285714285714299</v>
      </c>
      <c r="K23" s="7">
        <f>raw_data!J13</f>
        <v>3</v>
      </c>
      <c r="L23" s="7">
        <f>raw_data!K13</f>
        <v>6</v>
      </c>
      <c r="M23" s="8">
        <f>raw_data!L13</f>
        <v>4.5685279187817303</v>
      </c>
      <c r="N23" s="39">
        <f>raw_data!M13</f>
        <v>2.9767415380220301</v>
      </c>
      <c r="O23" s="7">
        <f>raw_data!N13</f>
        <v>11</v>
      </c>
      <c r="P23" s="7">
        <f>raw_data!O13</f>
        <v>3</v>
      </c>
      <c r="Q23" s="7">
        <f>raw_data!P13</f>
        <v>0</v>
      </c>
      <c r="R23" s="7">
        <f>raw_data!Q13</f>
        <v>0</v>
      </c>
      <c r="S23" s="11">
        <f>raw_data!R13</f>
        <v>4.4740190880169672</v>
      </c>
      <c r="T23" s="7">
        <v>100</v>
      </c>
    </row>
    <row r="24" spans="2:20" x14ac:dyDescent="0.3">
      <c r="B24" s="20">
        <f>raw_data!B14</f>
        <v>13</v>
      </c>
      <c r="C24" s="20">
        <f>raw_data!A14</f>
        <v>44166</v>
      </c>
      <c r="D24" s="20" t="str">
        <f>raw_data!C14</f>
        <v>István Siposs</v>
      </c>
      <c r="E24" s="7">
        <f>raw_data!D14</f>
        <v>2</v>
      </c>
      <c r="F24" s="7">
        <f>raw_data!E14</f>
        <v>1</v>
      </c>
      <c r="G24" s="7">
        <f>raw_data!F14</f>
        <v>2</v>
      </c>
      <c r="H24" s="7">
        <f>raw_data!G14</f>
        <v>1452</v>
      </c>
      <c r="I24" s="7">
        <f>raw_data!H14</f>
        <v>275</v>
      </c>
      <c r="J24" s="8">
        <f>raw_data!I14</f>
        <v>137.5</v>
      </c>
      <c r="K24" s="7">
        <f>raw_data!J14</f>
        <v>2</v>
      </c>
      <c r="L24" s="7">
        <f>raw_data!K14</f>
        <v>2</v>
      </c>
      <c r="M24" s="8">
        <f>raw_data!L14</f>
        <v>1.0152284263959399</v>
      </c>
      <c r="N24" s="39">
        <f>raw_data!M14</f>
        <v>0.24561403508771898</v>
      </c>
      <c r="O24" s="7">
        <f>raw_data!N14</f>
        <v>0</v>
      </c>
      <c r="P24" s="7">
        <f>raw_data!O14</f>
        <v>0</v>
      </c>
      <c r="Q24" s="7">
        <f>raw_data!P14</f>
        <v>0</v>
      </c>
      <c r="R24" s="7">
        <f>raw_data!Q14</f>
        <v>0</v>
      </c>
      <c r="S24" s="11">
        <f>raw_data!R14</f>
        <v>9.4369034994697767</v>
      </c>
      <c r="T24" s="7">
        <v>100</v>
      </c>
    </row>
    <row r="25" spans="2:20" x14ac:dyDescent="0.3">
      <c r="B25" s="20">
        <f>raw_data!B15</f>
        <v>14</v>
      </c>
      <c r="C25" s="20">
        <f>raw_data!A15</f>
        <v>42461</v>
      </c>
      <c r="D25" s="20" t="str">
        <f>raw_data!C15</f>
        <v>Japheth Jerry Dangiwa</v>
      </c>
      <c r="E25" s="7">
        <f>raw_data!D15</f>
        <v>3</v>
      </c>
      <c r="F25" s="7">
        <f>raw_data!E15</f>
        <v>3</v>
      </c>
      <c r="G25" s="7">
        <f>raw_data!F15</f>
        <v>2</v>
      </c>
      <c r="H25" s="7">
        <f>raw_data!G15</f>
        <v>1308</v>
      </c>
      <c r="I25" s="7">
        <f>raw_data!H15</f>
        <v>118</v>
      </c>
      <c r="J25" s="8">
        <f>raw_data!I15</f>
        <v>50.6666666666667</v>
      </c>
      <c r="K25" s="7">
        <f>raw_data!J15</f>
        <v>2</v>
      </c>
      <c r="L25" s="7">
        <f>raw_data!K15</f>
        <v>3</v>
      </c>
      <c r="M25" s="8">
        <f>raw_data!L15</f>
        <v>1.0152284263959399</v>
      </c>
      <c r="N25" s="39">
        <f>raw_data!M15</f>
        <v>2.4339198908522102</v>
      </c>
      <c r="O25" s="7">
        <f>raw_data!N15</f>
        <v>2</v>
      </c>
      <c r="P25" s="7">
        <f>raw_data!O15</f>
        <v>1</v>
      </c>
      <c r="Q25" s="7">
        <f>raw_data!P15</f>
        <v>0</v>
      </c>
      <c r="R25" s="7">
        <f>raw_data!Q15</f>
        <v>0</v>
      </c>
      <c r="S25" s="11">
        <f>raw_data!R15</f>
        <v>4.4103923647932159</v>
      </c>
      <c r="T25" s="7">
        <v>100</v>
      </c>
    </row>
    <row r="26" spans="2:20" x14ac:dyDescent="0.3">
      <c r="B26" s="20">
        <f>raw_data!B16</f>
        <v>15</v>
      </c>
      <c r="C26" s="20">
        <f>raw_data!A16</f>
        <v>44444</v>
      </c>
      <c r="D26" s="20" t="str">
        <f>raw_data!C16</f>
        <v>Muhammad Khuram Latif</v>
      </c>
      <c r="E26" s="7">
        <f>raw_data!D16</f>
        <v>27</v>
      </c>
      <c r="F26" s="7">
        <f>raw_data!E16</f>
        <v>12</v>
      </c>
      <c r="G26" s="7">
        <f>raw_data!F16</f>
        <v>15</v>
      </c>
      <c r="H26" s="7">
        <f>raw_data!G16</f>
        <v>5429</v>
      </c>
      <c r="I26" s="7">
        <f>raw_data!H16</f>
        <v>911</v>
      </c>
      <c r="J26" s="8">
        <f>raw_data!I16</f>
        <v>60.814814814814802</v>
      </c>
      <c r="K26" s="7">
        <f>raw_data!J16</f>
        <v>5</v>
      </c>
      <c r="L26" s="7">
        <f>raw_data!K16</f>
        <v>9</v>
      </c>
      <c r="M26" s="8">
        <f>raw_data!L16</f>
        <v>7.6142131979695398</v>
      </c>
      <c r="N26" s="39">
        <f>raw_data!M16</f>
        <v>4.3502326354523904</v>
      </c>
      <c r="O26" s="7">
        <f>raw_data!N16</f>
        <v>5</v>
      </c>
      <c r="P26" s="7">
        <f>raw_data!O16</f>
        <v>2</v>
      </c>
      <c r="Q26" s="7">
        <f>raw_data!P16</f>
        <v>0</v>
      </c>
      <c r="R26" s="7">
        <f>raw_data!Q16</f>
        <v>0</v>
      </c>
      <c r="S26" s="11">
        <f>raw_data!R16</f>
        <v>4.317073170731704</v>
      </c>
      <c r="T26" s="7">
        <v>100</v>
      </c>
    </row>
    <row r="27" spans="2:20" x14ac:dyDescent="0.3">
      <c r="B27" s="20">
        <f>raw_data!B17</f>
        <v>16</v>
      </c>
      <c r="C27" s="20">
        <f>raw_data!A17</f>
        <v>46672</v>
      </c>
      <c r="D27" s="20" t="str">
        <f>raw_data!C17</f>
        <v>Munkh-Orgil Batbayar</v>
      </c>
      <c r="E27" s="7">
        <f>raw_data!D17</f>
        <v>17</v>
      </c>
      <c r="F27" s="7">
        <f>raw_data!E17</f>
        <v>6</v>
      </c>
      <c r="G27" s="7">
        <f>raw_data!F17</f>
        <v>14</v>
      </c>
      <c r="H27" s="7">
        <f>raw_data!G17</f>
        <v>8260</v>
      </c>
      <c r="I27" s="7">
        <f>raw_data!H17</f>
        <v>1373</v>
      </c>
      <c r="J27" s="8">
        <f>raw_data!I17</f>
        <v>99.470588235294102</v>
      </c>
      <c r="K27" s="7">
        <f>raw_data!J17</f>
        <v>3</v>
      </c>
      <c r="L27" s="7">
        <f>raw_data!K17</f>
        <v>7</v>
      </c>
      <c r="M27" s="8">
        <f>raw_data!L17</f>
        <v>7.10659898477157</v>
      </c>
      <c r="N27" s="39">
        <f>raw_data!M17</f>
        <v>3.90716948253925</v>
      </c>
      <c r="O27" s="7">
        <f>raw_data!N17</f>
        <v>6</v>
      </c>
      <c r="P27" s="7">
        <f>raw_data!O17</f>
        <v>5</v>
      </c>
      <c r="Q27" s="7">
        <f>raw_data!P17</f>
        <v>2</v>
      </c>
      <c r="R27" s="7">
        <f>raw_data!Q17</f>
        <v>0</v>
      </c>
      <c r="S27" s="11">
        <f>raw_data!R17</f>
        <v>7.0273220635019467</v>
      </c>
      <c r="T27" s="7">
        <v>100</v>
      </c>
    </row>
    <row r="28" spans="2:20" x14ac:dyDescent="0.3">
      <c r="B28" s="20">
        <f>raw_data!B18</f>
        <v>17</v>
      </c>
      <c r="C28" s="20">
        <f>raw_data!A18</f>
        <v>45293</v>
      </c>
      <c r="D28" s="20" t="str">
        <f>raw_data!C18</f>
        <v>Márk Zsigmond Lévai</v>
      </c>
      <c r="E28" s="7">
        <f>raw_data!D18</f>
        <v>21</v>
      </c>
      <c r="F28" s="7">
        <f>raw_data!E18</f>
        <v>8</v>
      </c>
      <c r="G28" s="7">
        <f>raw_data!F18</f>
        <v>17</v>
      </c>
      <c r="H28" s="7">
        <f>raw_data!G18</f>
        <v>6484</v>
      </c>
      <c r="I28" s="7">
        <f>raw_data!H18</f>
        <v>1216</v>
      </c>
      <c r="J28" s="8">
        <f>raw_data!I18</f>
        <v>71.714285714285694</v>
      </c>
      <c r="K28" s="7">
        <f>raw_data!J18</f>
        <v>3</v>
      </c>
      <c r="L28" s="7">
        <f>raw_data!K18</f>
        <v>6</v>
      </c>
      <c r="M28" s="8">
        <f>raw_data!L18</f>
        <v>8.6294416243654801</v>
      </c>
      <c r="N28" s="39">
        <f>raw_data!M18</f>
        <v>4.4729944119708795</v>
      </c>
      <c r="O28" s="7">
        <f>raw_data!N18</f>
        <v>5</v>
      </c>
      <c r="P28" s="7">
        <f>raw_data!O18</f>
        <v>4</v>
      </c>
      <c r="Q28" s="7">
        <f>raw_data!P18</f>
        <v>2</v>
      </c>
      <c r="R28" s="7">
        <f>raw_data!Q18</f>
        <v>0</v>
      </c>
      <c r="S28" s="11">
        <f>raw_data!R18</f>
        <v>4.719436449022874</v>
      </c>
      <c r="T28" s="7">
        <v>100</v>
      </c>
    </row>
    <row r="29" spans="2:20" x14ac:dyDescent="0.3">
      <c r="B29" s="20">
        <f>raw_data!B19</f>
        <v>18</v>
      </c>
      <c r="C29" s="20">
        <f>raw_data!A19</f>
        <v>46673</v>
      </c>
      <c r="D29" s="20" t="str">
        <f>raw_data!C19</f>
        <v>Namjiljav Tsetsegsuren</v>
      </c>
      <c r="E29" s="7">
        <f>raw_data!D19</f>
        <v>12</v>
      </c>
      <c r="F29" s="7">
        <f>raw_data!E19</f>
        <v>4</v>
      </c>
      <c r="G29" s="7">
        <f>raw_data!F19</f>
        <v>9</v>
      </c>
      <c r="H29" s="7">
        <f>raw_data!G19</f>
        <v>2852</v>
      </c>
      <c r="I29" s="7">
        <f>raw_data!H19</f>
        <v>364</v>
      </c>
      <c r="J29" s="8">
        <f>raw_data!I19</f>
        <v>41.6666666666667</v>
      </c>
      <c r="K29" s="7">
        <f>raw_data!J19</f>
        <v>2</v>
      </c>
      <c r="L29" s="7">
        <f>raw_data!K19</f>
        <v>5</v>
      </c>
      <c r="M29" s="8">
        <f>raw_data!L19</f>
        <v>4.5685279187817303</v>
      </c>
      <c r="N29" s="39">
        <f>raw_data!M19</f>
        <v>2.7239672210979697</v>
      </c>
      <c r="O29" s="7">
        <f>raw_data!N19</f>
        <v>4</v>
      </c>
      <c r="P29" s="7">
        <f>raw_data!O19</f>
        <v>2</v>
      </c>
      <c r="Q29" s="7">
        <f>raw_data!P19</f>
        <v>0</v>
      </c>
      <c r="R29" s="7">
        <f>raw_data!Q19</f>
        <v>0</v>
      </c>
      <c r="S29" s="11">
        <f>raw_data!R19</f>
        <v>3.5387062566277838</v>
      </c>
      <c r="T29" s="7">
        <v>100</v>
      </c>
    </row>
    <row r="30" spans="2:20" x14ac:dyDescent="0.3">
      <c r="B30" s="20">
        <f>raw_data!B20</f>
        <v>19</v>
      </c>
      <c r="C30" s="20">
        <f>raw_data!A20</f>
        <v>46678</v>
      </c>
      <c r="D30" s="20" t="str">
        <f>raw_data!C20</f>
        <v>Nurbol Byekbolat</v>
      </c>
      <c r="E30" s="7">
        <f>raw_data!D20</f>
        <v>16</v>
      </c>
      <c r="F30" s="7">
        <f>raw_data!E20</f>
        <v>6</v>
      </c>
      <c r="G30" s="7">
        <f>raw_data!F20</f>
        <v>11</v>
      </c>
      <c r="H30" s="7">
        <f>raw_data!G20</f>
        <v>7209</v>
      </c>
      <c r="I30" s="7">
        <f>raw_data!H20</f>
        <v>1123</v>
      </c>
      <c r="J30" s="8">
        <f>raw_data!I20</f>
        <v>141.4375</v>
      </c>
      <c r="K30" s="7">
        <f>raw_data!J20</f>
        <v>3</v>
      </c>
      <c r="L30" s="7">
        <f>raw_data!K20</f>
        <v>7</v>
      </c>
      <c r="M30" s="8">
        <f>raw_data!L20</f>
        <v>5.5837563451776697</v>
      </c>
      <c r="N30" s="39">
        <f>raw_data!M20</f>
        <v>3.60839017228143</v>
      </c>
      <c r="O30" s="7">
        <f>raw_data!N20</f>
        <v>5</v>
      </c>
      <c r="P30" s="7">
        <f>raw_data!O20</f>
        <v>4</v>
      </c>
      <c r="Q30" s="7">
        <f>raw_data!P20</f>
        <v>0</v>
      </c>
      <c r="R30" s="7">
        <f>raw_data!Q20</f>
        <v>2</v>
      </c>
      <c r="S30" s="11">
        <f>raw_data!R20</f>
        <v>10</v>
      </c>
      <c r="T30" s="7">
        <v>100</v>
      </c>
    </row>
    <row r="31" spans="2:20" x14ac:dyDescent="0.3">
      <c r="B31" s="20">
        <f>raw_data!B21</f>
        <v>20</v>
      </c>
      <c r="C31" s="20">
        <f>raw_data!A21</f>
        <v>46675</v>
      </c>
      <c r="D31" s="20" t="str">
        <f>raw_data!C21</f>
        <v>Shagai Turtogtokh</v>
      </c>
      <c r="E31" s="7">
        <f>raw_data!D21</f>
        <v>20</v>
      </c>
      <c r="F31" s="7">
        <f>raw_data!E21</f>
        <v>6</v>
      </c>
      <c r="G31" s="7">
        <f>raw_data!F21</f>
        <v>17</v>
      </c>
      <c r="H31" s="7">
        <f>raw_data!G21</f>
        <v>7590</v>
      </c>
      <c r="I31" s="7">
        <f>raw_data!H21</f>
        <v>1277</v>
      </c>
      <c r="J31" s="8">
        <f>raw_data!I21</f>
        <v>76.8</v>
      </c>
      <c r="K31" s="7">
        <f>raw_data!J21</f>
        <v>2</v>
      </c>
      <c r="L31" s="7">
        <f>raw_data!K21</f>
        <v>6</v>
      </c>
      <c r="M31" s="8">
        <f>raw_data!L21</f>
        <v>8.6294416243654801</v>
      </c>
      <c r="N31" s="39">
        <f>raw_data!M21</f>
        <v>4.1572566081424798</v>
      </c>
      <c r="O31" s="7">
        <f>raw_data!N21</f>
        <v>7</v>
      </c>
      <c r="P31" s="7">
        <f>raw_data!O21</f>
        <v>5</v>
      </c>
      <c r="Q31" s="7">
        <f>raw_data!P21</f>
        <v>0</v>
      </c>
      <c r="R31" s="7">
        <f>raw_data!Q21</f>
        <v>2</v>
      </c>
      <c r="S31" s="11">
        <f>raw_data!R21</f>
        <v>5.5238600212089084</v>
      </c>
      <c r="T31" s="7">
        <v>100</v>
      </c>
    </row>
    <row r="32" spans="2:20" x14ac:dyDescent="0.3">
      <c r="B32" s="20">
        <f>raw_data!B22</f>
        <v>21</v>
      </c>
      <c r="C32" s="20">
        <f>raw_data!A22</f>
        <v>46682</v>
      </c>
      <c r="D32" s="20" t="str">
        <f>raw_data!C22</f>
        <v>Yaruu-Aldar Enkhtur</v>
      </c>
      <c r="E32" s="7">
        <f>raw_data!D22</f>
        <v>17</v>
      </c>
      <c r="F32" s="7">
        <f>raw_data!E22</f>
        <v>6</v>
      </c>
      <c r="G32" s="7">
        <f>raw_data!F22</f>
        <v>14</v>
      </c>
      <c r="H32" s="7">
        <f>raw_data!G22</f>
        <v>4696</v>
      </c>
      <c r="I32" s="7">
        <f>raw_data!H22</f>
        <v>758</v>
      </c>
      <c r="J32" s="8">
        <f>raw_data!I22</f>
        <v>55.764705882352899</v>
      </c>
      <c r="K32" s="7">
        <f>raw_data!J22</f>
        <v>2</v>
      </c>
      <c r="L32" s="7">
        <f>raw_data!K22</f>
        <v>5</v>
      </c>
      <c r="M32" s="8">
        <f>raw_data!L22</f>
        <v>7.10659898477157</v>
      </c>
      <c r="N32" s="39">
        <f>raw_data!M22</f>
        <v>3.6689859409338101</v>
      </c>
      <c r="O32" s="7">
        <f>raw_data!N22</f>
        <v>5</v>
      </c>
      <c r="P32" s="7">
        <f>raw_data!O22</f>
        <v>4</v>
      </c>
      <c r="Q32" s="7">
        <f>raw_data!P22</f>
        <v>0</v>
      </c>
      <c r="R32" s="7">
        <f>raw_data!Q22</f>
        <v>2</v>
      </c>
      <c r="S32" s="11">
        <f>raw_data!R22</f>
        <v>3.8968872808932669</v>
      </c>
      <c r="T32" s="7">
        <v>100</v>
      </c>
    </row>
    <row r="33" spans="2:20" x14ac:dyDescent="0.3">
      <c r="B33" s="20">
        <f>raw_data!B23</f>
        <v>22</v>
      </c>
      <c r="C33" s="20">
        <f>raw_data!A23</f>
        <v>46680</v>
      </c>
      <c r="D33" s="20" t="str">
        <f>raw_data!C23</f>
        <v>Zandangarav Nyambaatar</v>
      </c>
      <c r="E33" s="7">
        <f>raw_data!D23</f>
        <v>20</v>
      </c>
      <c r="F33" s="7">
        <f>raw_data!E23</f>
        <v>4</v>
      </c>
      <c r="G33" s="7">
        <f>raw_data!F23</f>
        <v>17</v>
      </c>
      <c r="H33" s="7">
        <f>raw_data!G23</f>
        <v>9436</v>
      </c>
      <c r="I33" s="7">
        <f>raw_data!H23</f>
        <v>1551</v>
      </c>
      <c r="J33" s="8">
        <f>raw_data!I23</f>
        <v>94.85</v>
      </c>
      <c r="K33" s="7">
        <f>raw_data!J23</f>
        <v>2</v>
      </c>
      <c r="L33" s="7">
        <f>raw_data!K23</f>
        <v>7</v>
      </c>
      <c r="M33" s="8">
        <f>raw_data!L23</f>
        <v>8.6294416243654801</v>
      </c>
      <c r="N33" s="39">
        <f>raw_data!M23</f>
        <v>4.0050377511389001</v>
      </c>
      <c r="O33" s="7">
        <f>raw_data!N23</f>
        <v>7</v>
      </c>
      <c r="P33" s="7">
        <f>raw_data!O23</f>
        <v>7</v>
      </c>
      <c r="Q33" s="7">
        <f>raw_data!P23</f>
        <v>0</v>
      </c>
      <c r="R33" s="7">
        <f>raw_data!Q23</f>
        <v>1</v>
      </c>
      <c r="S33" s="11">
        <f>raw_data!R23</f>
        <v>6.7340402969247073</v>
      </c>
      <c r="T33" s="7">
        <v>100</v>
      </c>
    </row>
    <row r="34" spans="2:20" x14ac:dyDescent="0.3">
      <c r="B34" s="20">
        <f>raw_data!B24</f>
        <v>23</v>
      </c>
      <c r="C34" s="20">
        <f>raw_data!A24</f>
        <v>45764</v>
      </c>
      <c r="D34" s="20" t="str">
        <f>raw_data!C24</f>
        <v>Zoltán Lehrer</v>
      </c>
      <c r="E34" s="7">
        <f>raw_data!D24</f>
        <v>4</v>
      </c>
      <c r="F34" s="7">
        <f>raw_data!E24</f>
        <v>3</v>
      </c>
      <c r="G34" s="7">
        <f>raw_data!F24</f>
        <v>1</v>
      </c>
      <c r="H34" s="7">
        <f>raw_data!G24</f>
        <v>414</v>
      </c>
      <c r="I34" s="7">
        <f>raw_data!H24</f>
        <v>84</v>
      </c>
      <c r="J34" s="8">
        <f>raw_data!I24</f>
        <v>59.5</v>
      </c>
      <c r="K34" s="7">
        <f>raw_data!J24</f>
        <v>3</v>
      </c>
      <c r="L34" s="7">
        <f>raw_data!K24</f>
        <v>1</v>
      </c>
      <c r="M34" s="8">
        <f>raw_data!L24</f>
        <v>0.50761421319796995</v>
      </c>
      <c r="N34" s="39">
        <f>raw_data!M24</f>
        <v>2.8439555702631196</v>
      </c>
      <c r="O34" s="7">
        <f>raw_data!N24</f>
        <v>0</v>
      </c>
      <c r="P34" s="7">
        <f>raw_data!O24</f>
        <v>0</v>
      </c>
      <c r="Q34" s="7">
        <f>raw_data!P24</f>
        <v>0</v>
      </c>
      <c r="R34" s="7">
        <f>raw_data!Q24</f>
        <v>0</v>
      </c>
      <c r="S34" s="11">
        <f>raw_data!R24</f>
        <v>4.0349946977730653</v>
      </c>
      <c r="T34" s="7">
        <v>100</v>
      </c>
    </row>
    <row r="35" spans="2:20" x14ac:dyDescent="0.3">
      <c r="B35" s="20">
        <f>raw_data!B25</f>
        <v>24</v>
      </c>
      <c r="C35" s="20">
        <f>raw_data!A25</f>
        <v>45304</v>
      </c>
      <c r="D35" s="20" t="str">
        <f>raw_data!C25</f>
        <v>Zoltán Sváb</v>
      </c>
      <c r="E35" s="7">
        <f>raw_data!D25</f>
        <v>1</v>
      </c>
      <c r="F35" s="7">
        <f>raw_data!E25</f>
        <v>1</v>
      </c>
      <c r="G35" s="7">
        <f>raw_data!F25</f>
        <v>1</v>
      </c>
      <c r="H35" s="7">
        <f>raw_data!G25</f>
        <v>51</v>
      </c>
      <c r="I35" s="7">
        <f>raw_data!H25</f>
        <v>12</v>
      </c>
      <c r="J35" s="8">
        <f>raw_data!I25</f>
        <v>12</v>
      </c>
      <c r="K35" s="7">
        <f>raw_data!J25</f>
        <v>1</v>
      </c>
      <c r="L35" s="7">
        <f>raw_data!K25</f>
        <v>1</v>
      </c>
      <c r="M35" s="8">
        <f>raw_data!L25</f>
        <v>0.50761421319796995</v>
      </c>
      <c r="N35" s="39">
        <f>raw_data!M25</f>
        <v>2.1122312924547599</v>
      </c>
      <c r="O35" s="7">
        <f>raw_data!N25</f>
        <v>0</v>
      </c>
      <c r="P35" s="7">
        <f>raw_data!O25</f>
        <v>0</v>
      </c>
      <c r="Q35" s="7">
        <f>raw_data!P25</f>
        <v>0</v>
      </c>
      <c r="R35" s="7">
        <f>raw_data!Q25</f>
        <v>0</v>
      </c>
      <c r="S35" s="11">
        <f>raw_data!R25</f>
        <v>1</v>
      </c>
      <c r="T35" s="7">
        <v>100</v>
      </c>
    </row>
    <row r="38" spans="2:20" x14ac:dyDescent="0.3">
      <c r="D38" s="7" t="s">
        <v>104</v>
      </c>
      <c r="E38" s="21">
        <f>AVERAGE(E12:E35)</f>
        <v>14.416666666666666</v>
      </c>
      <c r="F38" s="21">
        <f t="shared" ref="F38:S38" si="0">AVERAGE(F12:F35)</f>
        <v>5.041666666666667</v>
      </c>
      <c r="G38" s="21">
        <f t="shared" si="0"/>
        <v>10.208333333333334</v>
      </c>
      <c r="H38" s="21">
        <f t="shared" si="0"/>
        <v>5012.208333333333</v>
      </c>
      <c r="I38" s="21">
        <f t="shared" si="0"/>
        <v>826.66666666666663</v>
      </c>
      <c r="J38" s="21">
        <f t="shared" si="0"/>
        <v>72.418275809789279</v>
      </c>
      <c r="K38" s="21">
        <f t="shared" si="0"/>
        <v>2.5</v>
      </c>
      <c r="L38" s="21">
        <f t="shared" si="0"/>
        <v>5.291666666666667</v>
      </c>
      <c r="M38" s="21">
        <f t="shared" si="0"/>
        <v>5.1818950930626064</v>
      </c>
      <c r="N38" s="21">
        <f t="shared" si="0"/>
        <v>3.167771860320979</v>
      </c>
      <c r="O38" s="21">
        <f t="shared" si="0"/>
        <v>3.7916666666666665</v>
      </c>
      <c r="P38" s="21">
        <f t="shared" si="0"/>
        <v>2.6666666666666665</v>
      </c>
      <c r="Q38" s="21">
        <f t="shared" si="0"/>
        <v>0.16666666666666666</v>
      </c>
      <c r="R38" s="21">
        <f t="shared" si="0"/>
        <v>0.83333333333333337</v>
      </c>
      <c r="S38" s="21">
        <f t="shared" si="0"/>
        <v>5.1531283068671563</v>
      </c>
    </row>
  </sheetData>
  <mergeCells count="3">
    <mergeCell ref="T8:T11"/>
    <mergeCell ref="C8:C11"/>
    <mergeCell ref="B8:B11"/>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1DE9F-2BD6-4825-BFC7-62F31C60BFEE}">
  <dimension ref="B8:Y35"/>
  <sheetViews>
    <sheetView zoomScale="75" workbookViewId="0">
      <selection activeCell="S36" sqref="S36"/>
    </sheetView>
  </sheetViews>
  <sheetFormatPr defaultRowHeight="14.4" x14ac:dyDescent="0.3"/>
  <cols>
    <col min="2" max="2" width="3" bestFit="1" customWidth="1"/>
    <col min="3" max="3" width="6" bestFit="1" customWidth="1"/>
    <col min="4" max="4" width="23.109375" bestFit="1" customWidth="1"/>
    <col min="19" max="19" width="12" customWidth="1"/>
    <col min="20" max="20" width="22.6640625" customWidth="1"/>
  </cols>
  <sheetData>
    <row r="8" spans="2:25" x14ac:dyDescent="0.3">
      <c r="B8" s="51" t="str">
        <f>OAM!B8</f>
        <v>id</v>
      </c>
      <c r="C8" s="51" t="str">
        <f>OAM!C8</f>
        <v>userid</v>
      </c>
      <c r="D8" s="7" t="str">
        <f>OAM!D8</f>
        <v>direction</v>
      </c>
      <c r="E8" s="7">
        <f>OAM!E8</f>
        <v>0</v>
      </c>
      <c r="F8" s="7">
        <f>OAM!F8</f>
        <v>0</v>
      </c>
      <c r="G8" s="7">
        <f>OAM!G8</f>
        <v>0</v>
      </c>
      <c r="H8" s="7">
        <f>OAM!H8</f>
        <v>0</v>
      </c>
      <c r="I8" s="7">
        <f>OAM!I8</f>
        <v>0</v>
      </c>
      <c r="J8" s="7">
        <f>OAM!J8</f>
        <v>0</v>
      </c>
      <c r="K8" s="7">
        <f>OAM!K8</f>
        <v>0</v>
      </c>
      <c r="L8" s="7">
        <f>OAM!L8</f>
        <v>0</v>
      </c>
      <c r="M8" s="7">
        <f>OAM!M8</f>
        <v>0</v>
      </c>
      <c r="N8" s="7">
        <f>OAM!N8</f>
        <v>0</v>
      </c>
      <c r="O8" s="7">
        <f>OAM!O8</f>
        <v>1</v>
      </c>
      <c r="P8" s="7">
        <f>OAM!P8</f>
        <v>1</v>
      </c>
      <c r="Q8" s="7">
        <f>OAM!Q8</f>
        <v>1</v>
      </c>
      <c r="R8" s="7">
        <f>OAM!R8</f>
        <v>0</v>
      </c>
      <c r="S8" s="7">
        <f>OAM!S8</f>
        <v>1</v>
      </c>
      <c r="T8" s="51" t="str">
        <f>OAM!T8</f>
        <v>Y</v>
      </c>
      <c r="U8" s="54" t="s">
        <v>198</v>
      </c>
      <c r="V8" s="54" t="s">
        <v>200</v>
      </c>
      <c r="W8" s="54" t="s">
        <v>271</v>
      </c>
      <c r="Y8" s="55" t="s">
        <v>272</v>
      </c>
    </row>
    <row r="9" spans="2:25" x14ac:dyDescent="0.3">
      <c r="B9" s="52"/>
      <c r="C9" s="52"/>
      <c r="D9" s="7" t="str">
        <f>OAM!D9</f>
        <v>type</v>
      </c>
      <c r="E9" s="7" t="str">
        <f>OAM!E9</f>
        <v>x</v>
      </c>
      <c r="F9" s="7" t="str">
        <f>OAM!F9</f>
        <v>x</v>
      </c>
      <c r="G9" s="7" t="str">
        <f>OAM!G9</f>
        <v>x</v>
      </c>
      <c r="H9" s="7" t="str">
        <f>OAM!H9</f>
        <v>x</v>
      </c>
      <c r="I9" s="7" t="str">
        <f>OAM!I9</f>
        <v>x</v>
      </c>
      <c r="J9" s="7" t="str">
        <f>OAM!J9</f>
        <v>x</v>
      </c>
      <c r="K9" s="7" t="str">
        <f>OAM!K9</f>
        <v>x</v>
      </c>
      <c r="L9" s="7" t="str">
        <f>OAM!L9</f>
        <v>x</v>
      </c>
      <c r="M9" s="7" t="str">
        <f>OAM!M9</f>
        <v>x</v>
      </c>
      <c r="N9" s="7" t="str">
        <f>OAM!N9</f>
        <v>x</v>
      </c>
      <c r="O9" s="7" t="str">
        <f>OAM!O9</f>
        <v>x</v>
      </c>
      <c r="P9" s="7" t="str">
        <f>OAM!P9</f>
        <v>x</v>
      </c>
      <c r="Q9" s="7" t="str">
        <f>OAM!Q9</f>
        <v>x</v>
      </c>
      <c r="R9" s="7" t="str">
        <f>OAM!R9</f>
        <v>x</v>
      </c>
      <c r="S9" s="7" t="str">
        <f>OAM!S9</f>
        <v>x</v>
      </c>
      <c r="T9" s="52"/>
      <c r="U9" s="54"/>
      <c r="V9" s="54"/>
      <c r="W9" s="54"/>
      <c r="Y9" s="55"/>
    </row>
    <row r="10" spans="2:25" x14ac:dyDescent="0.3">
      <c r="B10" s="52"/>
      <c r="C10" s="52"/>
      <c r="D10" s="7" t="str">
        <f>OAM!D10</f>
        <v>attribute_id</v>
      </c>
      <c r="E10" s="7" t="str">
        <f>OAM!E10</f>
        <v>A1</v>
      </c>
      <c r="F10" s="7" t="str">
        <f>OAM!F10</f>
        <v>A2</v>
      </c>
      <c r="G10" s="7" t="str">
        <f>OAM!G10</f>
        <v>A3</v>
      </c>
      <c r="H10" s="7" t="str">
        <f>OAM!H10</f>
        <v>A4</v>
      </c>
      <c r="I10" s="7" t="str">
        <f>OAM!I10</f>
        <v>A5</v>
      </c>
      <c r="J10" s="7" t="str">
        <f>OAM!J10</f>
        <v>A6</v>
      </c>
      <c r="K10" s="7" t="str">
        <f>OAM!K10</f>
        <v>A7</v>
      </c>
      <c r="L10" s="7" t="str">
        <f>OAM!L10</f>
        <v>A8</v>
      </c>
      <c r="M10" s="7" t="str">
        <f>OAM!M10</f>
        <v>A9</v>
      </c>
      <c r="N10" s="7" t="str">
        <f>OAM!N10</f>
        <v>A10</v>
      </c>
      <c r="O10" s="7" t="str">
        <f>OAM!O10</f>
        <v>A11</v>
      </c>
      <c r="P10" s="7" t="str">
        <f>OAM!P10</f>
        <v>A12</v>
      </c>
      <c r="Q10" s="7" t="str">
        <f>OAM!Q10</f>
        <v>A13</v>
      </c>
      <c r="R10" s="7" t="str">
        <f>OAM!R10</f>
        <v>A14</v>
      </c>
      <c r="S10" s="7" t="str">
        <f>OAM!S10</f>
        <v>A15</v>
      </c>
      <c r="T10" s="52"/>
      <c r="U10" s="54"/>
      <c r="V10" s="54"/>
      <c r="W10" s="54"/>
      <c r="Y10" s="55"/>
    </row>
    <row r="11" spans="2:25" x14ac:dyDescent="0.3">
      <c r="B11" s="53"/>
      <c r="C11" s="53"/>
      <c r="D11" s="7" t="str">
        <f>OAM!D11</f>
        <v>username/attribute_name</v>
      </c>
      <c r="E11" s="7" t="str">
        <f>OAM!E11</f>
        <v>totalPosts</v>
      </c>
      <c r="F11" s="7" t="str">
        <f>OAM!F11</f>
        <v>activeDays</v>
      </c>
      <c r="G11" s="7" t="str">
        <f>OAM!G11</f>
        <v>total_replies_to_prof</v>
      </c>
      <c r="H11" s="7" t="str">
        <f>OAM!H11</f>
        <v>total_characters</v>
      </c>
      <c r="I11" s="7" t="str">
        <f>OAM!I11</f>
        <v>total_words</v>
      </c>
      <c r="J11" s="7" t="str">
        <f>OAM!J11</f>
        <v>avg_words</v>
      </c>
      <c r="K11" s="7" t="str">
        <f>OAM!K11</f>
        <v>unique_interactions</v>
      </c>
      <c r="L11" s="7" t="str">
        <f>OAM!L11</f>
        <v>unique_discussions</v>
      </c>
      <c r="M11" s="7" t="str">
        <f>OAM!M11</f>
        <v>engagement_rate</v>
      </c>
      <c r="N11" s="7" t="str">
        <f>OAM!N11</f>
        <v>normanlized_score(sum of reply - avarage time to reply)</v>
      </c>
      <c r="O11" s="7" t="str">
        <f>OAM!O11</f>
        <v>deadline_exceeded_posts(Quasi exam I)</v>
      </c>
      <c r="P11" s="7" t="str">
        <f>OAM!P11</f>
        <v>deadline_exceeded_posts(Quasi exam II)</v>
      </c>
      <c r="Q11" s="7" t="str">
        <f>OAM!Q11</f>
        <v>deadline_exceeded(Quasi exam III)</v>
      </c>
      <c r="R11" s="7" t="str">
        <f>OAM!R11</f>
        <v>Pattern_followed(quasi exam i)</v>
      </c>
      <c r="S11" s="7" t="str">
        <f>OAM!S11</f>
        <v>avg_AI_involvedMsg_score(1-10 SCALED)</v>
      </c>
      <c r="T11" s="53"/>
      <c r="U11" s="54"/>
      <c r="V11" s="54"/>
      <c r="W11" s="54"/>
      <c r="Y11" s="55"/>
    </row>
    <row r="12" spans="2:25" x14ac:dyDescent="0.3">
      <c r="B12" s="7">
        <f>OAM!B12</f>
        <v>1</v>
      </c>
      <c r="C12" s="7">
        <f>OAM!C12</f>
        <v>47141</v>
      </c>
      <c r="D12" s="7" t="str">
        <f>OAM!D12</f>
        <v>Aadi Rajesh</v>
      </c>
      <c r="E12" s="42">
        <f>RANK(OAM!E12,OAM!E$12:E$35,OAM!E$8)</f>
        <v>11</v>
      </c>
      <c r="F12" s="42">
        <f>RANK(OAM!F12,OAM!F$12:F$35,OAM!F$8)</f>
        <v>18</v>
      </c>
      <c r="G12" s="42">
        <f>RANK(OAM!G12,OAM!G$12:G$35,OAM!G$8)</f>
        <v>24</v>
      </c>
      <c r="H12" s="42">
        <f>RANK(OAM!H12,OAM!H$12:H$35,OAM!H$8)</f>
        <v>4</v>
      </c>
      <c r="I12" s="42">
        <f>RANK(OAM!I12,OAM!I$12:I$35,OAM!I$8)</f>
        <v>4</v>
      </c>
      <c r="J12" s="42">
        <f>RANK(OAM!J12,OAM!J$12:J$35,OAM!J$8)</f>
        <v>7</v>
      </c>
      <c r="K12" s="42">
        <f>RANK(OAM!K12,OAM!K$12:K$35,OAM!K$8)</f>
        <v>1</v>
      </c>
      <c r="L12" s="42">
        <f>RANK(OAM!L12,OAM!L$12:L$35,OAM!L$8)</f>
        <v>7</v>
      </c>
      <c r="M12" s="42">
        <f>RANK(OAM!M12,OAM!M$12:M$35,OAM!M$8)</f>
        <v>24</v>
      </c>
      <c r="N12" s="42">
        <f>RANK(OAM!N12,OAM!N$12:N$35,OAM!N$8)</f>
        <v>24</v>
      </c>
      <c r="O12" s="42">
        <f>RANK(OAM!O12,OAM!O$12:O$35,OAM!O$8)</f>
        <v>1</v>
      </c>
      <c r="P12" s="42">
        <f>RANK(OAM!P12,OAM!P$12:P$35,OAM!P$8)</f>
        <v>1</v>
      </c>
      <c r="Q12" s="42">
        <f>RANK(OAM!Q12,OAM!Q$12:Q$35,OAM!Q$8)</f>
        <v>1</v>
      </c>
      <c r="R12" s="42">
        <f>RANK(OAM!R12,OAM!R$12:R$35,OAM!R$8)</f>
        <v>13</v>
      </c>
      <c r="S12" s="42">
        <f>RANK(OAM!S12,OAM!S$12:S$35,OAM!S$8)</f>
        <v>18</v>
      </c>
      <c r="T12" s="42">
        <f>OAM!T12</f>
        <v>100</v>
      </c>
      <c r="U12" s="7">
        <f>model!Q86</f>
        <v>135.30000000000001</v>
      </c>
      <c r="V12" s="7">
        <f>IF(model!T86*model!BE86&lt;=0,1,0)</f>
        <v>0</v>
      </c>
      <c r="W12" s="7">
        <f>RANK(U12,U$12:U$35,0)</f>
        <v>12</v>
      </c>
      <c r="Y12">
        <f>SUM(E12:S12)</f>
        <v>158</v>
      </c>
    </row>
    <row r="13" spans="2:25" x14ac:dyDescent="0.3">
      <c r="B13" s="7">
        <f>OAM!B13</f>
        <v>2</v>
      </c>
      <c r="C13" s="7">
        <f>OAM!C13</f>
        <v>46681</v>
      </c>
      <c r="D13" s="7" t="str">
        <f>OAM!D13</f>
        <v>Amgalanbaatar Amarsanaa</v>
      </c>
      <c r="E13" s="42">
        <f>RANK(OAM!E13,OAM!E$12:E$35,OAM!E$8)</f>
        <v>11</v>
      </c>
      <c r="F13" s="42">
        <f>RANK(OAM!F13,OAM!F$12:F$35,OAM!F$8)</f>
        <v>11</v>
      </c>
      <c r="G13" s="42">
        <f>RANK(OAM!G13,OAM!G$12:G$35,OAM!G$8)</f>
        <v>10</v>
      </c>
      <c r="H13" s="42">
        <f>RANK(OAM!H13,OAM!H$12:H$35,OAM!H$8)</f>
        <v>10</v>
      </c>
      <c r="I13" s="42">
        <f>RANK(OAM!I13,OAM!I$12:I$35,OAM!I$8)</f>
        <v>10</v>
      </c>
      <c r="J13" s="42">
        <f>RANK(OAM!J13,OAM!J$12:J$35,OAM!J$8)</f>
        <v>8</v>
      </c>
      <c r="K13" s="42">
        <f>RANK(OAM!K13,OAM!K$12:K$35,OAM!K$8)</f>
        <v>10</v>
      </c>
      <c r="L13" s="42">
        <f>RANK(OAM!L13,OAM!L$12:L$35,OAM!L$8)</f>
        <v>14</v>
      </c>
      <c r="M13" s="42">
        <f>RANK(OAM!M13,OAM!M$12:M$35,OAM!M$8)</f>
        <v>10</v>
      </c>
      <c r="N13" s="42">
        <f>RANK(OAM!N13,OAM!N$12:N$35,OAM!N$8)</f>
        <v>12</v>
      </c>
      <c r="O13" s="42">
        <f>RANK(OAM!O13,OAM!O$12:O$35,OAM!O$8)</f>
        <v>12</v>
      </c>
      <c r="P13" s="42">
        <f>RANK(OAM!P13,OAM!P$12:P$35,OAM!P$8)</f>
        <v>20</v>
      </c>
      <c r="Q13" s="42">
        <f>RANK(OAM!Q13,OAM!Q$12:Q$35,OAM!Q$8)</f>
        <v>1</v>
      </c>
      <c r="R13" s="42">
        <f>RANK(OAM!R13,OAM!R$12:R$35,OAM!R$8)</f>
        <v>9</v>
      </c>
      <c r="S13" s="42">
        <f>RANK(OAM!S13,OAM!S$12:S$35,OAM!S$8)</f>
        <v>17</v>
      </c>
      <c r="T13" s="42">
        <f>OAM!T13</f>
        <v>100</v>
      </c>
      <c r="U13" s="7">
        <f>model!Q87</f>
        <v>130.6</v>
      </c>
      <c r="V13" s="7">
        <f>IF(model!T87*model!BE87&lt;=0,1,0)</f>
        <v>0</v>
      </c>
      <c r="W13" s="7">
        <f t="shared" ref="W13:W35" si="0">RANK(U13,U$12:U$35,0)</f>
        <v>13</v>
      </c>
      <c r="Y13">
        <f t="shared" ref="Y13:Y35" si="1">SUM(E13:S13)</f>
        <v>165</v>
      </c>
    </row>
    <row r="14" spans="2:25" x14ac:dyDescent="0.3">
      <c r="B14" s="7">
        <f>OAM!B14</f>
        <v>3</v>
      </c>
      <c r="C14" s="7">
        <f>OAM!C14</f>
        <v>46668</v>
      </c>
      <c r="D14" s="7" t="str">
        <f>OAM!D14</f>
        <v>Amin-Erdene Ankhbold</v>
      </c>
      <c r="E14" s="42">
        <f>RANK(OAM!E14,OAM!E$12:E$35,OAM!E$8)</f>
        <v>18</v>
      </c>
      <c r="F14" s="42">
        <f>RANK(OAM!F14,OAM!F$12:F$35,OAM!F$8)</f>
        <v>18</v>
      </c>
      <c r="G14" s="42">
        <f>RANK(OAM!G14,OAM!G$12:G$35,OAM!G$8)</f>
        <v>16</v>
      </c>
      <c r="H14" s="42">
        <f>RANK(OAM!H14,OAM!H$12:H$35,OAM!H$8)</f>
        <v>19</v>
      </c>
      <c r="I14" s="42">
        <f>RANK(OAM!I14,OAM!I$12:I$35,OAM!I$8)</f>
        <v>18</v>
      </c>
      <c r="J14" s="42">
        <f>RANK(OAM!J14,OAM!J$12:J$35,OAM!J$8)</f>
        <v>20</v>
      </c>
      <c r="K14" s="42">
        <f>RANK(OAM!K14,OAM!K$12:K$35,OAM!K$8)</f>
        <v>10</v>
      </c>
      <c r="L14" s="42">
        <f>RANK(OAM!L14,OAM!L$12:L$35,OAM!L$8)</f>
        <v>19</v>
      </c>
      <c r="M14" s="42">
        <f>RANK(OAM!M14,OAM!M$12:M$35,OAM!M$8)</f>
        <v>16</v>
      </c>
      <c r="N14" s="42">
        <f>RANK(OAM!N14,OAM!N$12:N$35,OAM!N$8)</f>
        <v>19</v>
      </c>
      <c r="O14" s="42">
        <f>RANK(OAM!O14,OAM!O$12:O$35,OAM!O$8)</f>
        <v>6</v>
      </c>
      <c r="P14" s="42">
        <f>RANK(OAM!P14,OAM!P$12:P$35,OAM!P$8)</f>
        <v>6</v>
      </c>
      <c r="Q14" s="42">
        <f>RANK(OAM!Q14,OAM!Q$12:Q$35,OAM!Q$8)</f>
        <v>1</v>
      </c>
      <c r="R14" s="42">
        <f>RANK(OAM!R14,OAM!R$12:R$35,OAM!R$8)</f>
        <v>1</v>
      </c>
      <c r="S14" s="42">
        <f>RANK(OAM!S14,OAM!S$12:S$35,OAM!S$8)</f>
        <v>4</v>
      </c>
      <c r="T14" s="42">
        <f>OAM!T14</f>
        <v>100</v>
      </c>
      <c r="U14" s="7">
        <f>model!Q88</f>
        <v>113.2</v>
      </c>
      <c r="V14" s="7">
        <f>IF(model!T88*model!BE88&lt;=0,1,0)</f>
        <v>0</v>
      </c>
      <c r="W14" s="7">
        <f t="shared" si="0"/>
        <v>17</v>
      </c>
      <c r="Y14">
        <f t="shared" si="1"/>
        <v>191</v>
      </c>
    </row>
    <row r="15" spans="2:25" x14ac:dyDescent="0.3">
      <c r="B15" s="7">
        <f>OAM!B15</f>
        <v>4</v>
      </c>
      <c r="C15" s="7">
        <f>OAM!C15</f>
        <v>46671</v>
      </c>
      <c r="D15" s="7" t="str">
        <f>OAM!D15</f>
        <v>Ariunbold Munkhjargal</v>
      </c>
      <c r="E15" s="42">
        <f>RANK(OAM!E15,OAM!E$12:E$35,OAM!E$8)</f>
        <v>3</v>
      </c>
      <c r="F15" s="42">
        <f>RANK(OAM!F15,OAM!F$12:F$35,OAM!F$8)</f>
        <v>3</v>
      </c>
      <c r="G15" s="42">
        <f>RANK(OAM!G15,OAM!G$12:G$35,OAM!G$8)</f>
        <v>2</v>
      </c>
      <c r="H15" s="42">
        <f>RANK(OAM!H15,OAM!H$12:H$35,OAM!H$8)</f>
        <v>1</v>
      </c>
      <c r="I15" s="42">
        <f>RANK(OAM!I15,OAM!I$12:I$35,OAM!I$8)</f>
        <v>1</v>
      </c>
      <c r="J15" s="42">
        <f>RANK(OAM!J15,OAM!J$12:J$35,OAM!J$8)</f>
        <v>3</v>
      </c>
      <c r="K15" s="42">
        <f>RANK(OAM!K15,OAM!K$12:K$35,OAM!K$8)</f>
        <v>10</v>
      </c>
      <c r="L15" s="42">
        <f>RANK(OAM!L15,OAM!L$12:L$35,OAM!L$8)</f>
        <v>7</v>
      </c>
      <c r="M15" s="42">
        <f>RANK(OAM!M15,OAM!M$12:M$35,OAM!M$8)</f>
        <v>2</v>
      </c>
      <c r="N15" s="42">
        <f>RANK(OAM!N15,OAM!N$12:N$35,OAM!N$8)</f>
        <v>2</v>
      </c>
      <c r="O15" s="42">
        <f>RANK(OAM!O15,OAM!O$12:O$35,OAM!O$8)</f>
        <v>20</v>
      </c>
      <c r="P15" s="42">
        <f>RANK(OAM!P15,OAM!P$12:P$35,OAM!P$8)</f>
        <v>20</v>
      </c>
      <c r="Q15" s="42">
        <f>RANK(OAM!Q15,OAM!Q$12:Q$35,OAM!Q$8)</f>
        <v>1</v>
      </c>
      <c r="R15" s="42">
        <f>RANK(OAM!R15,OAM!R$12:R$35,OAM!R$8)</f>
        <v>1</v>
      </c>
      <c r="S15" s="42">
        <f>RANK(OAM!S15,OAM!S$12:S$35,OAM!S$8)</f>
        <v>22</v>
      </c>
      <c r="T15" s="42">
        <f>OAM!T15</f>
        <v>100</v>
      </c>
      <c r="U15" s="7">
        <f>model!Q89</f>
        <v>175.5</v>
      </c>
      <c r="V15" s="7">
        <f>IF(model!T89*model!BE89&lt;=0,1,0)</f>
        <v>1</v>
      </c>
      <c r="W15" s="7">
        <f t="shared" si="0"/>
        <v>2</v>
      </c>
      <c r="Y15">
        <f t="shared" si="1"/>
        <v>98</v>
      </c>
    </row>
    <row r="16" spans="2:25" x14ac:dyDescent="0.3">
      <c r="B16" s="7">
        <f>OAM!B16</f>
        <v>5</v>
      </c>
      <c r="C16" s="7">
        <f>OAM!C16</f>
        <v>46666</v>
      </c>
      <c r="D16" s="7" t="str">
        <f>OAM!D16</f>
        <v>Battuguldur Tuyatsetseg</v>
      </c>
      <c r="E16" s="42">
        <f>RANK(OAM!E16,OAM!E$12:E$35,OAM!E$8)</f>
        <v>19</v>
      </c>
      <c r="F16" s="42">
        <f>RANK(OAM!F16,OAM!F$12:F$35,OAM!F$8)</f>
        <v>14</v>
      </c>
      <c r="G16" s="42">
        <f>RANK(OAM!G16,OAM!G$12:G$35,OAM!G$8)</f>
        <v>18</v>
      </c>
      <c r="H16" s="42">
        <f>RANK(OAM!H16,OAM!H$12:H$35,OAM!H$8)</f>
        <v>14</v>
      </c>
      <c r="I16" s="42">
        <f>RANK(OAM!I16,OAM!I$12:I$35,OAM!I$8)</f>
        <v>14</v>
      </c>
      <c r="J16" s="42">
        <f>RANK(OAM!J16,OAM!J$12:J$35,OAM!J$8)</f>
        <v>12</v>
      </c>
      <c r="K16" s="42">
        <f>RANK(OAM!K16,OAM!K$12:K$35,OAM!K$8)</f>
        <v>22</v>
      </c>
      <c r="L16" s="42">
        <f>RANK(OAM!L16,OAM!L$12:L$35,OAM!L$8)</f>
        <v>14</v>
      </c>
      <c r="M16" s="42">
        <f>RANK(OAM!M16,OAM!M$12:M$35,OAM!M$8)</f>
        <v>18</v>
      </c>
      <c r="N16" s="42">
        <f>RANK(OAM!N16,OAM!N$12:N$35,OAM!N$8)</f>
        <v>16</v>
      </c>
      <c r="O16" s="42">
        <f>RANK(OAM!O16,OAM!O$12:O$35,OAM!O$8)</f>
        <v>7</v>
      </c>
      <c r="P16" s="42">
        <f>RANK(OAM!P16,OAM!P$12:P$35,OAM!P$8)</f>
        <v>6</v>
      </c>
      <c r="Q16" s="42">
        <f>RANK(OAM!Q16,OAM!Q$12:Q$35,OAM!Q$8)</f>
        <v>1</v>
      </c>
      <c r="R16" s="42">
        <f>RANK(OAM!R16,OAM!R$12:R$35,OAM!R$8)</f>
        <v>13</v>
      </c>
      <c r="S16" s="42">
        <f>RANK(OAM!S16,OAM!S$12:S$35,OAM!S$8)</f>
        <v>14</v>
      </c>
      <c r="T16" s="42">
        <f>OAM!T16</f>
        <v>100</v>
      </c>
      <c r="U16" s="7">
        <f>model!Q90</f>
        <v>105.8</v>
      </c>
      <c r="V16" s="7">
        <f>IF(model!T90*model!BE90&lt;=0,1,0)</f>
        <v>0</v>
      </c>
      <c r="W16" s="7">
        <f t="shared" si="0"/>
        <v>19</v>
      </c>
      <c r="Y16">
        <f t="shared" si="1"/>
        <v>202</v>
      </c>
    </row>
    <row r="17" spans="2:25" x14ac:dyDescent="0.3">
      <c r="B17" s="7">
        <f>OAM!B17</f>
        <v>6</v>
      </c>
      <c r="C17" s="7">
        <f>OAM!C17</f>
        <v>47139</v>
      </c>
      <c r="D17" s="7" t="str">
        <f>OAM!D17</f>
        <v>Benjámin Honti</v>
      </c>
      <c r="E17" s="42">
        <f>RANK(OAM!E17,OAM!E$12:E$35,OAM!E$8)</f>
        <v>1</v>
      </c>
      <c r="F17" s="42">
        <f>RANK(OAM!F17,OAM!F$12:F$35,OAM!F$8)</f>
        <v>2</v>
      </c>
      <c r="G17" s="42">
        <f>RANK(OAM!G17,OAM!G$12:G$35,OAM!G$8)</f>
        <v>1</v>
      </c>
      <c r="H17" s="42">
        <f>RANK(OAM!H17,OAM!H$12:H$35,OAM!H$8)</f>
        <v>2</v>
      </c>
      <c r="I17" s="42">
        <f>RANK(OAM!I17,OAM!I$12:I$35,OAM!I$8)</f>
        <v>2</v>
      </c>
      <c r="J17" s="42">
        <f>RANK(OAM!J17,OAM!J$12:J$35,OAM!J$8)</f>
        <v>10</v>
      </c>
      <c r="K17" s="42">
        <f>RANK(OAM!K17,OAM!K$12:K$35,OAM!K$8)</f>
        <v>3</v>
      </c>
      <c r="L17" s="42">
        <f>RANK(OAM!L17,OAM!L$12:L$35,OAM!L$8)</f>
        <v>1</v>
      </c>
      <c r="M17" s="42">
        <f>RANK(OAM!M17,OAM!M$12:M$35,OAM!M$8)</f>
        <v>1</v>
      </c>
      <c r="N17" s="42">
        <f>RANK(OAM!N17,OAM!N$12:N$35,OAM!N$8)</f>
        <v>1</v>
      </c>
      <c r="O17" s="42">
        <f>RANK(OAM!O17,OAM!O$12:O$35,OAM!O$8)</f>
        <v>12</v>
      </c>
      <c r="P17" s="42">
        <f>RANK(OAM!P17,OAM!P$12:P$35,OAM!P$8)</f>
        <v>14</v>
      </c>
      <c r="Q17" s="42">
        <f>RANK(OAM!Q17,OAM!Q$12:Q$35,OAM!Q$8)</f>
        <v>1</v>
      </c>
      <c r="R17" s="42">
        <f>RANK(OAM!R17,OAM!R$12:R$35,OAM!R$8)</f>
        <v>1</v>
      </c>
      <c r="S17" s="42">
        <f>RANK(OAM!S17,OAM!S$12:S$35,OAM!S$8)</f>
        <v>15</v>
      </c>
      <c r="T17" s="42">
        <f>OAM!T17</f>
        <v>100</v>
      </c>
      <c r="U17" s="7">
        <f>model!Q91</f>
        <v>196.2</v>
      </c>
      <c r="V17" s="7">
        <f>IF(model!T91*model!BE91&lt;=0,1,0)</f>
        <v>1</v>
      </c>
      <c r="W17" s="7">
        <f t="shared" si="0"/>
        <v>1</v>
      </c>
      <c r="Y17">
        <f t="shared" si="1"/>
        <v>67</v>
      </c>
    </row>
    <row r="18" spans="2:25" x14ac:dyDescent="0.3">
      <c r="B18" s="7">
        <f>OAM!B18</f>
        <v>7</v>
      </c>
      <c r="C18" s="7">
        <f>OAM!C18</f>
        <v>46683</v>
      </c>
      <c r="D18" s="7" t="str">
        <f>OAM!D18</f>
        <v>Bilegt Gankhuyag</v>
      </c>
      <c r="E18" s="42">
        <f>RANK(OAM!E18,OAM!E$12:E$35,OAM!E$8)</f>
        <v>14</v>
      </c>
      <c r="F18" s="42">
        <f>RANK(OAM!F18,OAM!F$12:F$35,OAM!F$8)</f>
        <v>6</v>
      </c>
      <c r="G18" s="42">
        <f>RANK(OAM!G18,OAM!G$12:G$35,OAM!G$8)</f>
        <v>11</v>
      </c>
      <c r="H18" s="42">
        <f>RANK(OAM!H18,OAM!H$12:H$35,OAM!H$8)</f>
        <v>13</v>
      </c>
      <c r="I18" s="42">
        <f>RANK(OAM!I18,OAM!I$12:I$35,OAM!I$8)</f>
        <v>13</v>
      </c>
      <c r="J18" s="42">
        <f>RANK(OAM!J18,OAM!J$12:J$35,OAM!J$8)</f>
        <v>13</v>
      </c>
      <c r="K18" s="42">
        <f>RANK(OAM!K18,OAM!K$12:K$35,OAM!K$8)</f>
        <v>22</v>
      </c>
      <c r="L18" s="42">
        <f>RANK(OAM!L18,OAM!L$12:L$35,OAM!L$8)</f>
        <v>7</v>
      </c>
      <c r="M18" s="42">
        <f>RANK(OAM!M18,OAM!M$12:M$35,OAM!M$8)</f>
        <v>11</v>
      </c>
      <c r="N18" s="42">
        <f>RANK(OAM!N18,OAM!N$12:N$35,OAM!N$8)</f>
        <v>9</v>
      </c>
      <c r="O18" s="42">
        <f>RANK(OAM!O18,OAM!O$12:O$35,OAM!O$8)</f>
        <v>12</v>
      </c>
      <c r="P18" s="42">
        <f>RANK(OAM!P18,OAM!P$12:P$35,OAM!P$8)</f>
        <v>14</v>
      </c>
      <c r="Q18" s="42">
        <f>RANK(OAM!Q18,OAM!Q$12:Q$35,OAM!Q$8)</f>
        <v>1</v>
      </c>
      <c r="R18" s="42">
        <f>RANK(OAM!R18,OAM!R$12:R$35,OAM!R$8)</f>
        <v>9</v>
      </c>
      <c r="S18" s="42">
        <f>RANK(OAM!S18,OAM!S$12:S$35,OAM!S$8)</f>
        <v>10</v>
      </c>
      <c r="T18" s="42">
        <f>OAM!T18</f>
        <v>100</v>
      </c>
      <c r="U18" s="7">
        <f>model!Q92</f>
        <v>130.6</v>
      </c>
      <c r="V18" s="7">
        <f>IF(model!T92*model!BE92&lt;=0,1,0)</f>
        <v>0</v>
      </c>
      <c r="W18" s="7">
        <f t="shared" si="0"/>
        <v>13</v>
      </c>
      <c r="Y18">
        <f t="shared" si="1"/>
        <v>165</v>
      </c>
    </row>
    <row r="19" spans="2:25" x14ac:dyDescent="0.3">
      <c r="B19" s="7">
        <f>OAM!B19</f>
        <v>8</v>
      </c>
      <c r="C19" s="7">
        <f>OAM!C19</f>
        <v>46674</v>
      </c>
      <c r="D19" s="7" t="str">
        <f>OAM!D19</f>
        <v>Boldsukh Ganzorig</v>
      </c>
      <c r="E19" s="42">
        <f>RANK(OAM!E19,OAM!E$12:E$35,OAM!E$8)</f>
        <v>7</v>
      </c>
      <c r="F19" s="42">
        <f>RANK(OAM!F19,OAM!F$12:F$35,OAM!F$8)</f>
        <v>11</v>
      </c>
      <c r="G19" s="42">
        <f>RANK(OAM!G19,OAM!G$12:G$35,OAM!G$8)</f>
        <v>6</v>
      </c>
      <c r="H19" s="42">
        <f>RANK(OAM!H19,OAM!H$12:H$35,OAM!H$8)</f>
        <v>8</v>
      </c>
      <c r="I19" s="42">
        <f>RANK(OAM!I19,OAM!I$12:I$35,OAM!I$8)</f>
        <v>8</v>
      </c>
      <c r="J19" s="42">
        <f>RANK(OAM!J19,OAM!J$12:J$35,OAM!J$8)</f>
        <v>4</v>
      </c>
      <c r="K19" s="42">
        <f>RANK(OAM!K19,OAM!K$12:K$35,OAM!K$8)</f>
        <v>10</v>
      </c>
      <c r="L19" s="42">
        <f>RANK(OAM!L19,OAM!L$12:L$35,OAM!L$8)</f>
        <v>14</v>
      </c>
      <c r="M19" s="42">
        <f>RANK(OAM!M19,OAM!M$12:M$35,OAM!M$8)</f>
        <v>6</v>
      </c>
      <c r="N19" s="42">
        <f>RANK(OAM!N19,OAM!N$12:N$35,OAM!N$8)</f>
        <v>8</v>
      </c>
      <c r="O19" s="42">
        <f>RANK(OAM!O19,OAM!O$12:O$35,OAM!O$8)</f>
        <v>12</v>
      </c>
      <c r="P19" s="42">
        <f>RANK(OAM!P19,OAM!P$12:P$35,OAM!P$8)</f>
        <v>14</v>
      </c>
      <c r="Q19" s="42">
        <f>RANK(OAM!Q19,OAM!Q$12:Q$35,OAM!Q$8)</f>
        <v>1</v>
      </c>
      <c r="R19" s="42">
        <f>RANK(OAM!R19,OAM!R$12:R$35,OAM!R$8)</f>
        <v>1</v>
      </c>
      <c r="S19" s="42">
        <f>RANK(OAM!S19,OAM!S$12:S$35,OAM!S$8)</f>
        <v>21</v>
      </c>
      <c r="T19" s="42">
        <f>OAM!T19</f>
        <v>100</v>
      </c>
      <c r="U19" s="7">
        <f>model!Q93</f>
        <v>153.4</v>
      </c>
      <c r="V19" s="7">
        <f>IF(model!T93*model!BE93&lt;=0,1,0)</f>
        <v>0</v>
      </c>
      <c r="W19" s="7">
        <f t="shared" si="0"/>
        <v>7</v>
      </c>
      <c r="Y19">
        <f t="shared" si="1"/>
        <v>131</v>
      </c>
    </row>
    <row r="20" spans="2:25" x14ac:dyDescent="0.3">
      <c r="B20" s="7">
        <f>OAM!B20</f>
        <v>9</v>
      </c>
      <c r="C20" s="7">
        <f>OAM!C20</f>
        <v>46667</v>
      </c>
      <c r="D20" s="7" t="str">
        <f>OAM!D20</f>
        <v>Dulguun Sukh-Ochir</v>
      </c>
      <c r="E20" s="42">
        <f>RANK(OAM!E20,OAM!E$12:E$35,OAM!E$8)</f>
        <v>17</v>
      </c>
      <c r="F20" s="42">
        <f>RANK(OAM!F20,OAM!F$12:F$35,OAM!F$8)</f>
        <v>14</v>
      </c>
      <c r="G20" s="42">
        <f>RANK(OAM!G20,OAM!G$12:G$35,OAM!G$8)</f>
        <v>16</v>
      </c>
      <c r="H20" s="42">
        <f>RANK(OAM!H20,OAM!H$12:H$35,OAM!H$8)</f>
        <v>16</v>
      </c>
      <c r="I20" s="42">
        <f>RANK(OAM!I20,OAM!I$12:I$35,OAM!I$8)</f>
        <v>16</v>
      </c>
      <c r="J20" s="42">
        <f>RANK(OAM!J20,OAM!J$12:J$35,OAM!J$8)</f>
        <v>14</v>
      </c>
      <c r="K20" s="42">
        <f>RANK(OAM!K20,OAM!K$12:K$35,OAM!K$8)</f>
        <v>10</v>
      </c>
      <c r="L20" s="42">
        <f>RANK(OAM!L20,OAM!L$12:L$35,OAM!L$8)</f>
        <v>7</v>
      </c>
      <c r="M20" s="42">
        <f>RANK(OAM!M20,OAM!M$12:M$35,OAM!M$8)</f>
        <v>16</v>
      </c>
      <c r="N20" s="42">
        <f>RANK(OAM!N20,OAM!N$12:N$35,OAM!N$8)</f>
        <v>14</v>
      </c>
      <c r="O20" s="42">
        <f>RANK(OAM!O20,OAM!O$12:O$35,OAM!O$8)</f>
        <v>7</v>
      </c>
      <c r="P20" s="42">
        <f>RANK(OAM!P20,OAM!P$12:P$35,OAM!P$8)</f>
        <v>6</v>
      </c>
      <c r="Q20" s="42">
        <f>RANK(OAM!Q20,OAM!Q$12:Q$35,OAM!Q$8)</f>
        <v>1</v>
      </c>
      <c r="R20" s="42">
        <f>RANK(OAM!R20,OAM!R$12:R$35,OAM!R$8)</f>
        <v>9</v>
      </c>
      <c r="S20" s="42">
        <f>RANK(OAM!S20,OAM!S$12:S$35,OAM!S$8)</f>
        <v>13</v>
      </c>
      <c r="T20" s="42">
        <f>OAM!T20</f>
        <v>100</v>
      </c>
      <c r="U20" s="7">
        <f>model!Q94</f>
        <v>123.2</v>
      </c>
      <c r="V20" s="7">
        <f>IF(model!T94*model!BE94&lt;=0,1,0)</f>
        <v>0</v>
      </c>
      <c r="W20" s="7">
        <f t="shared" si="0"/>
        <v>15</v>
      </c>
      <c r="Y20">
        <f t="shared" si="1"/>
        <v>176</v>
      </c>
    </row>
    <row r="21" spans="2:25" x14ac:dyDescent="0.3">
      <c r="B21" s="7">
        <f>OAM!B21</f>
        <v>10</v>
      </c>
      <c r="C21" s="7">
        <f>OAM!C21</f>
        <v>46677</v>
      </c>
      <c r="D21" s="7" t="str">
        <f>OAM!D21</f>
        <v>Ganbat Bayanmunkh</v>
      </c>
      <c r="E21" s="42">
        <f>RANK(OAM!E21,OAM!E$12:E$35,OAM!E$8)</f>
        <v>8</v>
      </c>
      <c r="F21" s="42">
        <f>RANK(OAM!F21,OAM!F$12:F$35,OAM!F$8)</f>
        <v>11</v>
      </c>
      <c r="G21" s="42">
        <f>RANK(OAM!G21,OAM!G$12:G$35,OAM!G$8)</f>
        <v>13</v>
      </c>
      <c r="H21" s="42">
        <f>RANK(OAM!H21,OAM!H$12:H$35,OAM!H$8)</f>
        <v>18</v>
      </c>
      <c r="I21" s="42">
        <f>RANK(OAM!I21,OAM!I$12:I$35,OAM!I$8)</f>
        <v>18</v>
      </c>
      <c r="J21" s="42">
        <f>RANK(OAM!J21,OAM!J$12:J$35,OAM!J$8)</f>
        <v>22</v>
      </c>
      <c r="K21" s="42">
        <f>RANK(OAM!K21,OAM!K$12:K$35,OAM!K$8)</f>
        <v>3</v>
      </c>
      <c r="L21" s="42">
        <f>RANK(OAM!L21,OAM!L$12:L$35,OAM!L$8)</f>
        <v>3</v>
      </c>
      <c r="M21" s="42">
        <f>RANK(OAM!M21,OAM!M$12:M$35,OAM!M$8)</f>
        <v>13</v>
      </c>
      <c r="N21" s="42">
        <f>RANK(OAM!N21,OAM!N$12:N$35,OAM!N$8)</f>
        <v>13</v>
      </c>
      <c r="O21" s="42">
        <f>RANK(OAM!O21,OAM!O$12:O$35,OAM!O$8)</f>
        <v>10</v>
      </c>
      <c r="P21" s="42">
        <f>RANK(OAM!P21,OAM!P$12:P$35,OAM!P$8)</f>
        <v>10</v>
      </c>
      <c r="Q21" s="42">
        <f>RANK(OAM!Q21,OAM!Q$12:Q$35,OAM!Q$8)</f>
        <v>1</v>
      </c>
      <c r="R21" s="42">
        <f>RANK(OAM!R21,OAM!R$12:R$35,OAM!R$8)</f>
        <v>1</v>
      </c>
      <c r="S21" s="42">
        <f>RANK(OAM!S21,OAM!S$12:S$35,OAM!S$8)</f>
        <v>3</v>
      </c>
      <c r="T21" s="42">
        <f>OAM!T21</f>
        <v>100</v>
      </c>
      <c r="U21" s="7">
        <f>model!Q95</f>
        <v>142.6</v>
      </c>
      <c r="V21" s="7">
        <f>IF(model!T95*model!BE95&lt;=0,1,0)</f>
        <v>1</v>
      </c>
      <c r="W21" s="7">
        <f t="shared" si="0"/>
        <v>10</v>
      </c>
      <c r="Y21">
        <f t="shared" si="1"/>
        <v>147</v>
      </c>
    </row>
    <row r="22" spans="2:25" x14ac:dyDescent="0.3">
      <c r="B22" s="7">
        <f>OAM!B22</f>
        <v>11</v>
      </c>
      <c r="C22" s="7">
        <f>OAM!C22</f>
        <v>45297</v>
      </c>
      <c r="D22" s="7" t="str">
        <f>OAM!D22</f>
        <v>Gábor Kosdi</v>
      </c>
      <c r="E22" s="42">
        <f>RANK(OAM!E22,OAM!E$12:E$35,OAM!E$8)</f>
        <v>21</v>
      </c>
      <c r="F22" s="42">
        <f>RANK(OAM!F22,OAM!F$12:F$35,OAM!F$8)</f>
        <v>22</v>
      </c>
      <c r="G22" s="42">
        <f>RANK(OAM!G22,OAM!G$12:G$35,OAM!G$8)</f>
        <v>19</v>
      </c>
      <c r="H22" s="42">
        <f>RANK(OAM!H22,OAM!H$12:H$35,OAM!H$8)</f>
        <v>23</v>
      </c>
      <c r="I22" s="42">
        <f>RANK(OAM!I22,OAM!I$12:I$35,OAM!I$8)</f>
        <v>23</v>
      </c>
      <c r="J22" s="42">
        <f>RANK(OAM!J22,OAM!J$12:J$35,OAM!J$8)</f>
        <v>23</v>
      </c>
      <c r="K22" s="42">
        <f>RANK(OAM!K22,OAM!K$12:K$35,OAM!K$8)</f>
        <v>10</v>
      </c>
      <c r="L22" s="42">
        <f>RANK(OAM!L22,OAM!L$12:L$35,OAM!L$8)</f>
        <v>21</v>
      </c>
      <c r="M22" s="42">
        <f>RANK(OAM!M22,OAM!M$12:M$35,OAM!M$8)</f>
        <v>19</v>
      </c>
      <c r="N22" s="42">
        <f>RANK(OAM!N22,OAM!N$12:N$35,OAM!N$8)</f>
        <v>22</v>
      </c>
      <c r="O22" s="42">
        <f>RANK(OAM!O22,OAM!O$12:O$35,OAM!O$8)</f>
        <v>1</v>
      </c>
      <c r="P22" s="42">
        <f>RANK(OAM!P22,OAM!P$12:P$35,OAM!P$8)</f>
        <v>1</v>
      </c>
      <c r="Q22" s="42">
        <f>RANK(OAM!Q22,OAM!Q$12:Q$35,OAM!Q$8)</f>
        <v>1</v>
      </c>
      <c r="R22" s="42">
        <f>RANK(OAM!R22,OAM!R$12:R$35,OAM!R$8)</f>
        <v>13</v>
      </c>
      <c r="S22" s="42">
        <f>RANK(OAM!S22,OAM!S$12:S$35,OAM!S$8)</f>
        <v>2</v>
      </c>
      <c r="T22" s="42">
        <f>OAM!T22</f>
        <v>100</v>
      </c>
      <c r="U22" s="7">
        <f>model!Q96</f>
        <v>93.1</v>
      </c>
      <c r="V22" s="7">
        <f>IF(model!T96*model!BE96&lt;=0,1,0)</f>
        <v>1</v>
      </c>
      <c r="W22" s="7">
        <f t="shared" si="0"/>
        <v>22</v>
      </c>
      <c r="Y22">
        <f t="shared" si="1"/>
        <v>221</v>
      </c>
    </row>
    <row r="23" spans="2:25" x14ac:dyDescent="0.3">
      <c r="B23" s="7">
        <f>OAM!B23</f>
        <v>12</v>
      </c>
      <c r="C23" s="7">
        <f>OAM!C23</f>
        <v>48825</v>
      </c>
      <c r="D23" s="7" t="str">
        <f>OAM!D23</f>
        <v>Gülsah Öztürk</v>
      </c>
      <c r="E23" s="42">
        <f>RANK(OAM!E23,OAM!E$12:E$35,OAM!E$8)</f>
        <v>14</v>
      </c>
      <c r="F23" s="42">
        <f>RANK(OAM!F23,OAM!F$12:F$35,OAM!F$8)</f>
        <v>5</v>
      </c>
      <c r="G23" s="42">
        <f>RANK(OAM!G23,OAM!G$12:G$35,OAM!G$8)</f>
        <v>14</v>
      </c>
      <c r="H23" s="42">
        <f>RANK(OAM!H23,OAM!H$12:H$35,OAM!H$8)</f>
        <v>15</v>
      </c>
      <c r="I23" s="42">
        <f>RANK(OAM!I23,OAM!I$12:I$35,OAM!I$8)</f>
        <v>15</v>
      </c>
      <c r="J23" s="42">
        <f>RANK(OAM!J23,OAM!J$12:J$35,OAM!J$8)</f>
        <v>15</v>
      </c>
      <c r="K23" s="42">
        <f>RANK(OAM!K23,OAM!K$12:K$35,OAM!K$8)</f>
        <v>5</v>
      </c>
      <c r="L23" s="42">
        <f>RANK(OAM!L23,OAM!L$12:L$35,OAM!L$8)</f>
        <v>7</v>
      </c>
      <c r="M23" s="42">
        <f>RANK(OAM!M23,OAM!M$12:M$35,OAM!M$8)</f>
        <v>14</v>
      </c>
      <c r="N23" s="42">
        <f>RANK(OAM!N23,OAM!N$12:N$35,OAM!N$8)</f>
        <v>15</v>
      </c>
      <c r="O23" s="42">
        <f>RANK(OAM!O23,OAM!O$12:O$35,OAM!O$8)</f>
        <v>24</v>
      </c>
      <c r="P23" s="42">
        <f>RANK(OAM!P23,OAM!P$12:P$35,OAM!P$8)</f>
        <v>13</v>
      </c>
      <c r="Q23" s="42">
        <f>RANK(OAM!Q23,OAM!Q$12:Q$35,OAM!Q$8)</f>
        <v>1</v>
      </c>
      <c r="R23" s="42">
        <f>RANK(OAM!R23,OAM!R$12:R$35,OAM!R$8)</f>
        <v>13</v>
      </c>
      <c r="S23" s="42">
        <f>RANK(OAM!S23,OAM!S$12:S$35,OAM!S$8)</f>
        <v>11</v>
      </c>
      <c r="T23" s="42">
        <f>OAM!T23</f>
        <v>100</v>
      </c>
      <c r="U23" s="7">
        <f>model!Q97</f>
        <v>119.9</v>
      </c>
      <c r="V23" s="7">
        <f>IF(model!T97*model!BE97&lt;=0,1,0)</f>
        <v>0</v>
      </c>
      <c r="W23" s="7">
        <f t="shared" si="0"/>
        <v>16</v>
      </c>
      <c r="Y23">
        <f t="shared" si="1"/>
        <v>181</v>
      </c>
    </row>
    <row r="24" spans="2:25" x14ac:dyDescent="0.3">
      <c r="B24" s="7">
        <f>OAM!B24</f>
        <v>13</v>
      </c>
      <c r="C24" s="7">
        <f>OAM!C24</f>
        <v>44166</v>
      </c>
      <c r="D24" s="7" t="str">
        <f>OAM!D24</f>
        <v>István Siposs</v>
      </c>
      <c r="E24" s="42">
        <f>RANK(OAM!E24,OAM!E$12:E$35,OAM!E$8)</f>
        <v>23</v>
      </c>
      <c r="F24" s="42">
        <f>RANK(OAM!F24,OAM!F$12:F$35,OAM!F$8)</f>
        <v>22</v>
      </c>
      <c r="G24" s="42">
        <f>RANK(OAM!G24,OAM!G$12:G$35,OAM!G$8)</f>
        <v>19</v>
      </c>
      <c r="H24" s="42">
        <f>RANK(OAM!H24,OAM!H$12:H$35,OAM!H$8)</f>
        <v>20</v>
      </c>
      <c r="I24" s="42">
        <f>RANK(OAM!I24,OAM!I$12:I$35,OAM!I$8)</f>
        <v>20</v>
      </c>
      <c r="J24" s="42">
        <f>RANK(OAM!J24,OAM!J$12:J$35,OAM!J$8)</f>
        <v>2</v>
      </c>
      <c r="K24" s="42">
        <f>RANK(OAM!K24,OAM!K$12:K$35,OAM!K$8)</f>
        <v>10</v>
      </c>
      <c r="L24" s="42">
        <f>RANK(OAM!L24,OAM!L$12:L$35,OAM!L$8)</f>
        <v>21</v>
      </c>
      <c r="M24" s="42">
        <f>RANK(OAM!M24,OAM!M$12:M$35,OAM!M$8)</f>
        <v>19</v>
      </c>
      <c r="N24" s="42">
        <f>RANK(OAM!N24,OAM!N$12:N$35,OAM!N$8)</f>
        <v>23</v>
      </c>
      <c r="O24" s="42">
        <f>RANK(OAM!O24,OAM!O$12:O$35,OAM!O$8)</f>
        <v>1</v>
      </c>
      <c r="P24" s="42">
        <f>RANK(OAM!P24,OAM!P$12:P$35,OAM!P$8)</f>
        <v>1</v>
      </c>
      <c r="Q24" s="42">
        <f>RANK(OAM!Q24,OAM!Q$12:Q$35,OAM!Q$8)</f>
        <v>1</v>
      </c>
      <c r="R24" s="42">
        <f>RANK(OAM!R24,OAM!R$12:R$35,OAM!R$8)</f>
        <v>13</v>
      </c>
      <c r="S24" s="42">
        <f>RANK(OAM!S24,OAM!S$12:S$35,OAM!S$8)</f>
        <v>23</v>
      </c>
      <c r="T24" s="42">
        <f>OAM!T24</f>
        <v>100</v>
      </c>
      <c r="U24" s="7">
        <f>model!Q98</f>
        <v>95.1</v>
      </c>
      <c r="V24" s="7">
        <f>IF(model!T98*model!BE98&lt;=0,1,0)</f>
        <v>1</v>
      </c>
      <c r="W24" s="7">
        <f t="shared" si="0"/>
        <v>21</v>
      </c>
      <c r="Y24">
        <f t="shared" si="1"/>
        <v>218</v>
      </c>
    </row>
    <row r="25" spans="2:25" x14ac:dyDescent="0.3">
      <c r="B25" s="7">
        <f>OAM!B25</f>
        <v>14</v>
      </c>
      <c r="C25" s="7">
        <f>OAM!C25</f>
        <v>42461</v>
      </c>
      <c r="D25" s="7" t="str">
        <f>OAM!D25</f>
        <v>Japheth Jerry Dangiwa</v>
      </c>
      <c r="E25" s="42">
        <f>RANK(OAM!E25,OAM!E$12:E$35,OAM!E$8)</f>
        <v>21</v>
      </c>
      <c r="F25" s="42">
        <f>RANK(OAM!F25,OAM!F$12:F$35,OAM!F$8)</f>
        <v>18</v>
      </c>
      <c r="G25" s="42">
        <f>RANK(OAM!G25,OAM!G$12:G$35,OAM!G$8)</f>
        <v>19</v>
      </c>
      <c r="H25" s="42">
        <f>RANK(OAM!H25,OAM!H$12:H$35,OAM!H$8)</f>
        <v>21</v>
      </c>
      <c r="I25" s="42">
        <f>RANK(OAM!I25,OAM!I$12:I$35,OAM!I$8)</f>
        <v>21</v>
      </c>
      <c r="J25" s="42">
        <f>RANK(OAM!J25,OAM!J$12:J$35,OAM!J$8)</f>
        <v>19</v>
      </c>
      <c r="K25" s="42">
        <f>RANK(OAM!K25,OAM!K$12:K$35,OAM!K$8)</f>
        <v>10</v>
      </c>
      <c r="L25" s="42">
        <f>RANK(OAM!L25,OAM!L$12:L$35,OAM!L$8)</f>
        <v>20</v>
      </c>
      <c r="M25" s="42">
        <f>RANK(OAM!M25,OAM!M$12:M$35,OAM!M$8)</f>
        <v>19</v>
      </c>
      <c r="N25" s="42">
        <f>RANK(OAM!N25,OAM!N$12:N$35,OAM!N$8)</f>
        <v>20</v>
      </c>
      <c r="O25" s="42">
        <f>RANK(OAM!O25,OAM!O$12:O$35,OAM!O$8)</f>
        <v>7</v>
      </c>
      <c r="P25" s="42">
        <f>RANK(OAM!P25,OAM!P$12:P$35,OAM!P$8)</f>
        <v>6</v>
      </c>
      <c r="Q25" s="42">
        <f>RANK(OAM!Q25,OAM!Q$12:Q$35,OAM!Q$8)</f>
        <v>1</v>
      </c>
      <c r="R25" s="42">
        <f>RANK(OAM!R25,OAM!R$12:R$35,OAM!R$8)</f>
        <v>13</v>
      </c>
      <c r="S25" s="42">
        <f>RANK(OAM!S25,OAM!S$12:S$35,OAM!S$8)</f>
        <v>9</v>
      </c>
      <c r="T25" s="42">
        <f>OAM!T25</f>
        <v>100</v>
      </c>
      <c r="U25" s="7">
        <f>model!Q99</f>
        <v>91.1</v>
      </c>
      <c r="V25" s="7">
        <f>IF(model!T99*model!BE99&lt;=0,1,0)</f>
        <v>1</v>
      </c>
      <c r="W25" s="7">
        <f t="shared" si="0"/>
        <v>23</v>
      </c>
      <c r="Y25">
        <f t="shared" si="1"/>
        <v>224</v>
      </c>
    </row>
    <row r="26" spans="2:25" x14ac:dyDescent="0.3">
      <c r="B26" s="7">
        <f>OAM!B26</f>
        <v>15</v>
      </c>
      <c r="C26" s="7">
        <f>OAM!C26</f>
        <v>44444</v>
      </c>
      <c r="D26" s="7" t="str">
        <f>OAM!D26</f>
        <v>Muhammad Khuram Latif</v>
      </c>
      <c r="E26" s="42">
        <f>RANK(OAM!E26,OAM!E$12:E$35,OAM!E$8)</f>
        <v>2</v>
      </c>
      <c r="F26" s="42">
        <f>RANK(OAM!F26,OAM!F$12:F$35,OAM!F$8)</f>
        <v>1</v>
      </c>
      <c r="G26" s="42">
        <f>RANK(OAM!G26,OAM!G$12:G$35,OAM!G$8)</f>
        <v>6</v>
      </c>
      <c r="H26" s="42">
        <f>RANK(OAM!H26,OAM!H$12:H$35,OAM!H$8)</f>
        <v>11</v>
      </c>
      <c r="I26" s="42">
        <f>RANK(OAM!I26,OAM!I$12:I$35,OAM!I$8)</f>
        <v>11</v>
      </c>
      <c r="J26" s="42">
        <f>RANK(OAM!J26,OAM!J$12:J$35,OAM!J$8)</f>
        <v>16</v>
      </c>
      <c r="K26" s="42">
        <f>RANK(OAM!K26,OAM!K$12:K$35,OAM!K$8)</f>
        <v>1</v>
      </c>
      <c r="L26" s="42">
        <f>RANK(OAM!L26,OAM!L$12:L$35,OAM!L$8)</f>
        <v>1</v>
      </c>
      <c r="M26" s="42">
        <f>RANK(OAM!M26,OAM!M$12:M$35,OAM!M$8)</f>
        <v>6</v>
      </c>
      <c r="N26" s="42">
        <f>RANK(OAM!N26,OAM!N$12:N$35,OAM!N$8)</f>
        <v>4</v>
      </c>
      <c r="O26" s="42">
        <f>RANK(OAM!O26,OAM!O$12:O$35,OAM!O$8)</f>
        <v>12</v>
      </c>
      <c r="P26" s="42">
        <f>RANK(OAM!P26,OAM!P$12:P$35,OAM!P$8)</f>
        <v>10</v>
      </c>
      <c r="Q26" s="42">
        <f>RANK(OAM!Q26,OAM!Q$12:Q$35,OAM!Q$8)</f>
        <v>1</v>
      </c>
      <c r="R26" s="42">
        <f>RANK(OAM!R26,OAM!R$12:R$35,OAM!R$8)</f>
        <v>13</v>
      </c>
      <c r="S26" s="42">
        <f>RANK(OAM!S26,OAM!S$12:S$35,OAM!S$8)</f>
        <v>8</v>
      </c>
      <c r="T26" s="42">
        <f>OAM!T26</f>
        <v>100</v>
      </c>
      <c r="U26" s="7">
        <f>model!Q100</f>
        <v>172.1</v>
      </c>
      <c r="V26" s="7">
        <f>IF(model!T100*model!BE100&lt;=0,1,0)</f>
        <v>1</v>
      </c>
      <c r="W26" s="7">
        <f t="shared" si="0"/>
        <v>3</v>
      </c>
      <c r="Y26">
        <f t="shared" si="1"/>
        <v>103</v>
      </c>
    </row>
    <row r="27" spans="2:25" x14ac:dyDescent="0.3">
      <c r="B27" s="7">
        <f>OAM!B27</f>
        <v>16</v>
      </c>
      <c r="C27" s="7">
        <f>OAM!C27</f>
        <v>46672</v>
      </c>
      <c r="D27" s="7" t="str">
        <f>OAM!D27</f>
        <v>Munkh-Orgil Batbayar</v>
      </c>
      <c r="E27" s="42">
        <f>RANK(OAM!E27,OAM!E$12:E$35,OAM!E$8)</f>
        <v>8</v>
      </c>
      <c r="F27" s="42">
        <f>RANK(OAM!F27,OAM!F$12:F$35,OAM!F$8)</f>
        <v>6</v>
      </c>
      <c r="G27" s="42">
        <f>RANK(OAM!G27,OAM!G$12:G$35,OAM!G$8)</f>
        <v>8</v>
      </c>
      <c r="H27" s="42">
        <f>RANK(OAM!H27,OAM!H$12:H$35,OAM!H$8)</f>
        <v>5</v>
      </c>
      <c r="I27" s="42">
        <f>RANK(OAM!I27,OAM!I$12:I$35,OAM!I$8)</f>
        <v>5</v>
      </c>
      <c r="J27" s="42">
        <f>RANK(OAM!J27,OAM!J$12:J$35,OAM!J$8)</f>
        <v>5</v>
      </c>
      <c r="K27" s="42">
        <f>RANK(OAM!K27,OAM!K$12:K$35,OAM!K$8)</f>
        <v>5</v>
      </c>
      <c r="L27" s="42">
        <f>RANK(OAM!L27,OAM!L$12:L$35,OAM!L$8)</f>
        <v>4</v>
      </c>
      <c r="M27" s="42">
        <f>RANK(OAM!M27,OAM!M$12:M$35,OAM!M$8)</f>
        <v>8</v>
      </c>
      <c r="N27" s="42">
        <f>RANK(OAM!N27,OAM!N$12:N$35,OAM!N$8)</f>
        <v>7</v>
      </c>
      <c r="O27" s="42">
        <f>RANK(OAM!O27,OAM!O$12:O$35,OAM!O$8)</f>
        <v>20</v>
      </c>
      <c r="P27" s="42">
        <f>RANK(OAM!P27,OAM!P$12:P$35,OAM!P$8)</f>
        <v>20</v>
      </c>
      <c r="Q27" s="42">
        <f>RANK(OAM!Q27,OAM!Q$12:Q$35,OAM!Q$8)</f>
        <v>23</v>
      </c>
      <c r="R27" s="42">
        <f>RANK(OAM!R27,OAM!R$12:R$35,OAM!R$8)</f>
        <v>13</v>
      </c>
      <c r="S27" s="42">
        <f>RANK(OAM!S27,OAM!S$12:S$35,OAM!S$8)</f>
        <v>20</v>
      </c>
      <c r="T27" s="42">
        <f>OAM!T27</f>
        <v>100</v>
      </c>
      <c r="U27" s="7">
        <f>model!Q101</f>
        <v>135.9</v>
      </c>
      <c r="V27" s="7">
        <f>IF(model!T101*model!BE101&lt;=0,1,0)</f>
        <v>0</v>
      </c>
      <c r="W27" s="7">
        <f t="shared" si="0"/>
        <v>11</v>
      </c>
      <c r="Y27">
        <f t="shared" si="1"/>
        <v>157</v>
      </c>
    </row>
    <row r="28" spans="2:25" x14ac:dyDescent="0.3">
      <c r="B28" s="7">
        <f>OAM!B28</f>
        <v>17</v>
      </c>
      <c r="C28" s="7">
        <f>OAM!C28</f>
        <v>45293</v>
      </c>
      <c r="D28" s="7" t="str">
        <f>OAM!D28</f>
        <v>Márk Zsigmond Lévai</v>
      </c>
      <c r="E28" s="42">
        <f>RANK(OAM!E28,OAM!E$12:E$35,OAM!E$8)</f>
        <v>4</v>
      </c>
      <c r="F28" s="42">
        <f>RANK(OAM!F28,OAM!F$12:F$35,OAM!F$8)</f>
        <v>3</v>
      </c>
      <c r="G28" s="42">
        <f>RANK(OAM!G28,OAM!G$12:G$35,OAM!G$8)</f>
        <v>3</v>
      </c>
      <c r="H28" s="42">
        <f>RANK(OAM!H28,OAM!H$12:H$35,OAM!H$8)</f>
        <v>9</v>
      </c>
      <c r="I28" s="42">
        <f>RANK(OAM!I28,OAM!I$12:I$35,OAM!I$8)</f>
        <v>7</v>
      </c>
      <c r="J28" s="42">
        <f>RANK(OAM!J28,OAM!J$12:J$35,OAM!J$8)</f>
        <v>11</v>
      </c>
      <c r="K28" s="42">
        <f>RANK(OAM!K28,OAM!K$12:K$35,OAM!K$8)</f>
        <v>5</v>
      </c>
      <c r="L28" s="42">
        <f>RANK(OAM!L28,OAM!L$12:L$35,OAM!L$8)</f>
        <v>7</v>
      </c>
      <c r="M28" s="42">
        <f>RANK(OAM!M28,OAM!M$12:M$35,OAM!M$8)</f>
        <v>3</v>
      </c>
      <c r="N28" s="42">
        <f>RANK(OAM!N28,OAM!N$12:N$35,OAM!N$8)</f>
        <v>3</v>
      </c>
      <c r="O28" s="42">
        <f>RANK(OAM!O28,OAM!O$12:O$35,OAM!O$8)</f>
        <v>12</v>
      </c>
      <c r="P28" s="42">
        <f>RANK(OAM!P28,OAM!P$12:P$35,OAM!P$8)</f>
        <v>14</v>
      </c>
      <c r="Q28" s="42">
        <f>RANK(OAM!Q28,OAM!Q$12:Q$35,OAM!Q$8)</f>
        <v>23</v>
      </c>
      <c r="R28" s="42">
        <f>RANK(OAM!R28,OAM!R$12:R$35,OAM!R$8)</f>
        <v>13</v>
      </c>
      <c r="S28" s="42">
        <f>RANK(OAM!S28,OAM!S$12:S$35,OAM!S$8)</f>
        <v>12</v>
      </c>
      <c r="T28" s="42">
        <f>OAM!T28</f>
        <v>100</v>
      </c>
      <c r="U28" s="7">
        <f>model!Q102</f>
        <v>154.69999999999999</v>
      </c>
      <c r="V28" s="7">
        <f>IF(model!T102*model!BE102&lt;=0,1,0)</f>
        <v>1</v>
      </c>
      <c r="W28" s="7">
        <f t="shared" si="0"/>
        <v>6</v>
      </c>
      <c r="Y28">
        <f t="shared" si="1"/>
        <v>129</v>
      </c>
    </row>
    <row r="29" spans="2:25" x14ac:dyDescent="0.3">
      <c r="B29" s="7">
        <f>OAM!B29</f>
        <v>18</v>
      </c>
      <c r="C29" s="7">
        <f>OAM!C29</f>
        <v>46673</v>
      </c>
      <c r="D29" s="7" t="str">
        <f>OAM!D29</f>
        <v>Namjiljav Tsetsegsuren</v>
      </c>
      <c r="E29" s="42">
        <f>RANK(OAM!E29,OAM!E$12:E$35,OAM!E$8)</f>
        <v>16</v>
      </c>
      <c r="F29" s="42">
        <f>RANK(OAM!F29,OAM!F$12:F$35,OAM!F$8)</f>
        <v>14</v>
      </c>
      <c r="G29" s="42">
        <f>RANK(OAM!G29,OAM!G$12:G$35,OAM!G$8)</f>
        <v>14</v>
      </c>
      <c r="H29" s="42">
        <f>RANK(OAM!H29,OAM!H$12:H$35,OAM!H$8)</f>
        <v>17</v>
      </c>
      <c r="I29" s="42">
        <f>RANK(OAM!I29,OAM!I$12:I$35,OAM!I$8)</f>
        <v>17</v>
      </c>
      <c r="J29" s="42">
        <f>RANK(OAM!J29,OAM!J$12:J$35,OAM!J$8)</f>
        <v>21</v>
      </c>
      <c r="K29" s="42">
        <f>RANK(OAM!K29,OAM!K$12:K$35,OAM!K$8)</f>
        <v>10</v>
      </c>
      <c r="L29" s="42">
        <f>RANK(OAM!L29,OAM!L$12:L$35,OAM!L$8)</f>
        <v>14</v>
      </c>
      <c r="M29" s="42">
        <f>RANK(OAM!M29,OAM!M$12:M$35,OAM!M$8)</f>
        <v>14</v>
      </c>
      <c r="N29" s="42">
        <f>RANK(OAM!N29,OAM!N$12:N$35,OAM!N$8)</f>
        <v>18</v>
      </c>
      <c r="O29" s="42">
        <f>RANK(OAM!O29,OAM!O$12:O$35,OAM!O$8)</f>
        <v>11</v>
      </c>
      <c r="P29" s="42">
        <f>RANK(OAM!P29,OAM!P$12:P$35,OAM!P$8)</f>
        <v>10</v>
      </c>
      <c r="Q29" s="42">
        <f>RANK(OAM!Q29,OAM!Q$12:Q$35,OAM!Q$8)</f>
        <v>1</v>
      </c>
      <c r="R29" s="42">
        <f>RANK(OAM!R29,OAM!R$12:R$35,OAM!R$8)</f>
        <v>13</v>
      </c>
      <c r="S29" s="42">
        <f>RANK(OAM!S29,OAM!S$12:S$35,OAM!S$8)</f>
        <v>5</v>
      </c>
      <c r="T29" s="42">
        <f>OAM!T29</f>
        <v>100</v>
      </c>
      <c r="U29" s="7">
        <f>model!Q103</f>
        <v>110.5</v>
      </c>
      <c r="V29" s="7">
        <f>IF(model!T103*model!BE103&lt;=0,1,0)</f>
        <v>0</v>
      </c>
      <c r="W29" s="7">
        <f t="shared" si="0"/>
        <v>18</v>
      </c>
      <c r="Y29">
        <f t="shared" si="1"/>
        <v>195</v>
      </c>
    </row>
    <row r="30" spans="2:25" x14ac:dyDescent="0.3">
      <c r="B30" s="7">
        <f>OAM!B30</f>
        <v>19</v>
      </c>
      <c r="C30" s="7">
        <f>OAM!C30</f>
        <v>46678</v>
      </c>
      <c r="D30" s="7" t="str">
        <f>OAM!D30</f>
        <v>Nurbol Byekbolat</v>
      </c>
      <c r="E30" s="42">
        <f>RANK(OAM!E30,OAM!E$12:E$35,OAM!E$8)</f>
        <v>11</v>
      </c>
      <c r="F30" s="42">
        <f>RANK(OAM!F30,OAM!F$12:F$35,OAM!F$8)</f>
        <v>6</v>
      </c>
      <c r="G30" s="42">
        <f>RANK(OAM!G30,OAM!G$12:G$35,OAM!G$8)</f>
        <v>11</v>
      </c>
      <c r="H30" s="42">
        <f>RANK(OAM!H30,OAM!H$12:H$35,OAM!H$8)</f>
        <v>7</v>
      </c>
      <c r="I30" s="42">
        <f>RANK(OAM!I30,OAM!I$12:I$35,OAM!I$8)</f>
        <v>9</v>
      </c>
      <c r="J30" s="42">
        <f>RANK(OAM!J30,OAM!J$12:J$35,OAM!J$8)</f>
        <v>1</v>
      </c>
      <c r="K30" s="42">
        <f>RANK(OAM!K30,OAM!K$12:K$35,OAM!K$8)</f>
        <v>5</v>
      </c>
      <c r="L30" s="42">
        <f>RANK(OAM!L30,OAM!L$12:L$35,OAM!L$8)</f>
        <v>4</v>
      </c>
      <c r="M30" s="42">
        <f>RANK(OAM!M30,OAM!M$12:M$35,OAM!M$8)</f>
        <v>11</v>
      </c>
      <c r="N30" s="42">
        <f>RANK(OAM!N30,OAM!N$12:N$35,OAM!N$8)</f>
        <v>11</v>
      </c>
      <c r="O30" s="42">
        <f>RANK(OAM!O30,OAM!O$12:O$35,OAM!O$8)</f>
        <v>12</v>
      </c>
      <c r="P30" s="42">
        <f>RANK(OAM!P30,OAM!P$12:P$35,OAM!P$8)</f>
        <v>14</v>
      </c>
      <c r="Q30" s="42">
        <f>RANK(OAM!Q30,OAM!Q$12:Q$35,OAM!Q$8)</f>
        <v>1</v>
      </c>
      <c r="R30" s="42">
        <f>RANK(OAM!R30,OAM!R$12:R$35,OAM!R$8)</f>
        <v>1</v>
      </c>
      <c r="S30" s="42">
        <f>RANK(OAM!S30,OAM!S$12:S$35,OAM!S$8)</f>
        <v>24</v>
      </c>
      <c r="T30" s="42">
        <f>OAM!T30</f>
        <v>100</v>
      </c>
      <c r="U30" s="7">
        <f>model!Q104</f>
        <v>155.4</v>
      </c>
      <c r="V30" s="7">
        <f>IF(model!T104*model!BE104&lt;=0,1,0)</f>
        <v>0</v>
      </c>
      <c r="W30" s="7">
        <f t="shared" si="0"/>
        <v>5</v>
      </c>
      <c r="Y30">
        <f t="shared" si="1"/>
        <v>128</v>
      </c>
    </row>
    <row r="31" spans="2:25" x14ac:dyDescent="0.3">
      <c r="B31" s="7">
        <f>OAM!B31</f>
        <v>20</v>
      </c>
      <c r="C31" s="7">
        <f>OAM!C31</f>
        <v>46675</v>
      </c>
      <c r="D31" s="7" t="str">
        <f>OAM!D31</f>
        <v>Shagai Turtogtokh</v>
      </c>
      <c r="E31" s="42">
        <f>RANK(OAM!E31,OAM!E$12:E$35,OAM!E$8)</f>
        <v>5</v>
      </c>
      <c r="F31" s="42">
        <f>RANK(OAM!F31,OAM!F$12:F$35,OAM!F$8)</f>
        <v>6</v>
      </c>
      <c r="G31" s="42">
        <f>RANK(OAM!G31,OAM!G$12:G$35,OAM!G$8)</f>
        <v>3</v>
      </c>
      <c r="H31" s="42">
        <f>RANK(OAM!H31,OAM!H$12:H$35,OAM!H$8)</f>
        <v>6</v>
      </c>
      <c r="I31" s="42">
        <f>RANK(OAM!I31,OAM!I$12:I$35,OAM!I$8)</f>
        <v>6</v>
      </c>
      <c r="J31" s="42">
        <f>RANK(OAM!J31,OAM!J$12:J$35,OAM!J$8)</f>
        <v>9</v>
      </c>
      <c r="K31" s="42">
        <f>RANK(OAM!K31,OAM!K$12:K$35,OAM!K$8)</f>
        <v>10</v>
      </c>
      <c r="L31" s="42">
        <f>RANK(OAM!L31,OAM!L$12:L$35,OAM!L$8)</f>
        <v>7</v>
      </c>
      <c r="M31" s="42">
        <f>RANK(OAM!M31,OAM!M$12:M$35,OAM!M$8)</f>
        <v>3</v>
      </c>
      <c r="N31" s="42">
        <f>RANK(OAM!N31,OAM!N$12:N$35,OAM!N$8)</f>
        <v>5</v>
      </c>
      <c r="O31" s="42">
        <f>RANK(OAM!O31,OAM!O$12:O$35,OAM!O$8)</f>
        <v>22</v>
      </c>
      <c r="P31" s="42">
        <f>RANK(OAM!P31,OAM!P$12:P$35,OAM!P$8)</f>
        <v>20</v>
      </c>
      <c r="Q31" s="42">
        <f>RANK(OAM!Q31,OAM!Q$12:Q$35,OAM!Q$8)</f>
        <v>1</v>
      </c>
      <c r="R31" s="42">
        <f>RANK(OAM!R31,OAM!R$12:R$35,OAM!R$8)</f>
        <v>1</v>
      </c>
      <c r="S31" s="42">
        <f>RANK(OAM!S31,OAM!S$12:S$35,OAM!S$8)</f>
        <v>16</v>
      </c>
      <c r="T31" s="42">
        <f>OAM!T31</f>
        <v>100</v>
      </c>
      <c r="U31" s="7">
        <f>model!Q105</f>
        <v>160.69999999999999</v>
      </c>
      <c r="V31" s="7">
        <f>IF(model!T105*model!BE105&lt;=0,1,0)</f>
        <v>0</v>
      </c>
      <c r="W31" s="7">
        <f t="shared" si="0"/>
        <v>4</v>
      </c>
      <c r="Y31">
        <f t="shared" si="1"/>
        <v>120</v>
      </c>
    </row>
    <row r="32" spans="2:25" x14ac:dyDescent="0.3">
      <c r="B32" s="7">
        <f>OAM!B32</f>
        <v>21</v>
      </c>
      <c r="C32" s="7">
        <f>OAM!C32</f>
        <v>46682</v>
      </c>
      <c r="D32" s="7" t="str">
        <f>OAM!D32</f>
        <v>Yaruu-Aldar Enkhtur</v>
      </c>
      <c r="E32" s="42">
        <f>RANK(OAM!E32,OAM!E$12:E$35,OAM!E$8)</f>
        <v>8</v>
      </c>
      <c r="F32" s="42">
        <f>RANK(OAM!F32,OAM!F$12:F$35,OAM!F$8)</f>
        <v>6</v>
      </c>
      <c r="G32" s="42">
        <f>RANK(OAM!G32,OAM!G$12:G$35,OAM!G$8)</f>
        <v>8</v>
      </c>
      <c r="H32" s="42">
        <f>RANK(OAM!H32,OAM!H$12:H$35,OAM!H$8)</f>
        <v>12</v>
      </c>
      <c r="I32" s="42">
        <f>RANK(OAM!I32,OAM!I$12:I$35,OAM!I$8)</f>
        <v>12</v>
      </c>
      <c r="J32" s="42">
        <f>RANK(OAM!J32,OAM!J$12:J$35,OAM!J$8)</f>
        <v>18</v>
      </c>
      <c r="K32" s="42">
        <f>RANK(OAM!K32,OAM!K$12:K$35,OAM!K$8)</f>
        <v>10</v>
      </c>
      <c r="L32" s="42">
        <f>RANK(OAM!L32,OAM!L$12:L$35,OAM!L$8)</f>
        <v>14</v>
      </c>
      <c r="M32" s="42">
        <f>RANK(OAM!M32,OAM!M$12:M$35,OAM!M$8)</f>
        <v>8</v>
      </c>
      <c r="N32" s="42">
        <f>RANK(OAM!N32,OAM!N$12:N$35,OAM!N$8)</f>
        <v>10</v>
      </c>
      <c r="O32" s="42">
        <f>RANK(OAM!O32,OAM!O$12:O$35,OAM!O$8)</f>
        <v>12</v>
      </c>
      <c r="P32" s="42">
        <f>RANK(OAM!P32,OAM!P$12:P$35,OAM!P$8)</f>
        <v>14</v>
      </c>
      <c r="Q32" s="42">
        <f>RANK(OAM!Q32,OAM!Q$12:Q$35,OAM!Q$8)</f>
        <v>1</v>
      </c>
      <c r="R32" s="42">
        <f>RANK(OAM!R32,OAM!R$12:R$35,OAM!R$8)</f>
        <v>1</v>
      </c>
      <c r="S32" s="42">
        <f>RANK(OAM!S32,OAM!S$12:S$35,OAM!S$8)</f>
        <v>6</v>
      </c>
      <c r="T32" s="42">
        <f>OAM!T32</f>
        <v>100</v>
      </c>
      <c r="U32" s="7">
        <f>model!Q106</f>
        <v>147.30000000000001</v>
      </c>
      <c r="V32" s="7">
        <f>IF(model!T106*model!BE106&lt;=0,1,0)</f>
        <v>1</v>
      </c>
      <c r="W32" s="7">
        <f t="shared" si="0"/>
        <v>9</v>
      </c>
      <c r="Y32">
        <f t="shared" si="1"/>
        <v>140</v>
      </c>
    </row>
    <row r="33" spans="2:25" x14ac:dyDescent="0.3">
      <c r="B33" s="7">
        <f>OAM!B33</f>
        <v>22</v>
      </c>
      <c r="C33" s="7">
        <f>OAM!C33</f>
        <v>46680</v>
      </c>
      <c r="D33" s="7" t="str">
        <f>OAM!D33</f>
        <v>Zandangarav Nyambaatar</v>
      </c>
      <c r="E33" s="42">
        <f>RANK(OAM!E33,OAM!E$12:E$35,OAM!E$8)</f>
        <v>5</v>
      </c>
      <c r="F33" s="42">
        <f>RANK(OAM!F33,OAM!F$12:F$35,OAM!F$8)</f>
        <v>14</v>
      </c>
      <c r="G33" s="42">
        <f>RANK(OAM!G33,OAM!G$12:G$35,OAM!G$8)</f>
        <v>3</v>
      </c>
      <c r="H33" s="42">
        <f>RANK(OAM!H33,OAM!H$12:H$35,OAM!H$8)</f>
        <v>3</v>
      </c>
      <c r="I33" s="42">
        <f>RANK(OAM!I33,OAM!I$12:I$35,OAM!I$8)</f>
        <v>3</v>
      </c>
      <c r="J33" s="42">
        <f>RANK(OAM!J33,OAM!J$12:J$35,OAM!J$8)</f>
        <v>6</v>
      </c>
      <c r="K33" s="42">
        <f>RANK(OAM!K33,OAM!K$12:K$35,OAM!K$8)</f>
        <v>10</v>
      </c>
      <c r="L33" s="42">
        <f>RANK(OAM!L33,OAM!L$12:L$35,OAM!L$8)</f>
        <v>4</v>
      </c>
      <c r="M33" s="42">
        <f>RANK(OAM!M33,OAM!M$12:M$35,OAM!M$8)</f>
        <v>3</v>
      </c>
      <c r="N33" s="42">
        <f>RANK(OAM!N33,OAM!N$12:N$35,OAM!N$8)</f>
        <v>6</v>
      </c>
      <c r="O33" s="42">
        <f>RANK(OAM!O33,OAM!O$12:O$35,OAM!O$8)</f>
        <v>22</v>
      </c>
      <c r="P33" s="42">
        <f>RANK(OAM!P33,OAM!P$12:P$35,OAM!P$8)</f>
        <v>24</v>
      </c>
      <c r="Q33" s="42">
        <f>RANK(OAM!Q33,OAM!Q$12:Q$35,OAM!Q$8)</f>
        <v>1</v>
      </c>
      <c r="R33" s="42">
        <f>RANK(OAM!R33,OAM!R$12:R$35,OAM!R$8)</f>
        <v>9</v>
      </c>
      <c r="S33" s="42">
        <f>RANK(OAM!S33,OAM!S$12:S$35,OAM!S$8)</f>
        <v>19</v>
      </c>
      <c r="T33" s="42">
        <f>OAM!T33</f>
        <v>100</v>
      </c>
      <c r="U33" s="7">
        <f>model!Q107</f>
        <v>152.69999999999999</v>
      </c>
      <c r="V33" s="7">
        <f>IF(model!T107*model!BE107&lt;=0,1,0)</f>
        <v>0</v>
      </c>
      <c r="W33" s="7">
        <f t="shared" si="0"/>
        <v>8</v>
      </c>
      <c r="Y33">
        <f t="shared" si="1"/>
        <v>132</v>
      </c>
    </row>
    <row r="34" spans="2:25" x14ac:dyDescent="0.3">
      <c r="B34" s="7">
        <f>OAM!B34</f>
        <v>23</v>
      </c>
      <c r="C34" s="7">
        <f>OAM!C34</f>
        <v>45764</v>
      </c>
      <c r="D34" s="7" t="str">
        <f>OAM!D34</f>
        <v>Zoltán Lehrer</v>
      </c>
      <c r="E34" s="42">
        <f>RANK(OAM!E34,OAM!E$12:E$35,OAM!E$8)</f>
        <v>20</v>
      </c>
      <c r="F34" s="42">
        <f>RANK(OAM!F34,OAM!F$12:F$35,OAM!F$8)</f>
        <v>18</v>
      </c>
      <c r="G34" s="42">
        <f>RANK(OAM!G34,OAM!G$12:G$35,OAM!G$8)</f>
        <v>22</v>
      </c>
      <c r="H34" s="42">
        <f>RANK(OAM!H34,OAM!H$12:H$35,OAM!H$8)</f>
        <v>22</v>
      </c>
      <c r="I34" s="42">
        <f>RANK(OAM!I34,OAM!I$12:I$35,OAM!I$8)</f>
        <v>22</v>
      </c>
      <c r="J34" s="42">
        <f>RANK(OAM!J34,OAM!J$12:J$35,OAM!J$8)</f>
        <v>17</v>
      </c>
      <c r="K34" s="42">
        <f>RANK(OAM!K34,OAM!K$12:K$35,OAM!K$8)</f>
        <v>5</v>
      </c>
      <c r="L34" s="42">
        <f>RANK(OAM!L34,OAM!L$12:L$35,OAM!L$8)</f>
        <v>23</v>
      </c>
      <c r="M34" s="42">
        <f>RANK(OAM!M34,OAM!M$12:M$35,OAM!M$8)</f>
        <v>22</v>
      </c>
      <c r="N34" s="42">
        <f>RANK(OAM!N34,OAM!N$12:N$35,OAM!N$8)</f>
        <v>17</v>
      </c>
      <c r="O34" s="42">
        <f>RANK(OAM!O34,OAM!O$12:O$35,OAM!O$8)</f>
        <v>1</v>
      </c>
      <c r="P34" s="42">
        <f>RANK(OAM!P34,OAM!P$12:P$35,OAM!P$8)</f>
        <v>1</v>
      </c>
      <c r="Q34" s="42">
        <f>RANK(OAM!Q34,OAM!Q$12:Q$35,OAM!Q$8)</f>
        <v>1</v>
      </c>
      <c r="R34" s="42">
        <f>RANK(OAM!R34,OAM!R$12:R$35,OAM!R$8)</f>
        <v>13</v>
      </c>
      <c r="S34" s="42">
        <f>RANK(OAM!S34,OAM!S$12:S$35,OAM!S$8)</f>
        <v>7</v>
      </c>
      <c r="T34" s="42">
        <f>OAM!T34</f>
        <v>100</v>
      </c>
      <c r="U34" s="7">
        <f>model!Q108</f>
        <v>99.8</v>
      </c>
      <c r="V34" s="7">
        <f>IF(model!T108*model!BE108&lt;=0,1,0)</f>
        <v>1</v>
      </c>
      <c r="W34" s="7">
        <f t="shared" si="0"/>
        <v>20</v>
      </c>
      <c r="Y34">
        <f t="shared" si="1"/>
        <v>211</v>
      </c>
    </row>
    <row r="35" spans="2:25" x14ac:dyDescent="0.3">
      <c r="B35" s="7">
        <f>OAM!B35</f>
        <v>24</v>
      </c>
      <c r="C35" s="7">
        <f>OAM!C35</f>
        <v>45304</v>
      </c>
      <c r="D35" s="7" t="str">
        <f>OAM!D35</f>
        <v>Zoltán Sváb</v>
      </c>
      <c r="E35" s="42">
        <f>RANK(OAM!E35,OAM!E$12:E$35,OAM!E$8)</f>
        <v>24</v>
      </c>
      <c r="F35" s="42">
        <f>RANK(OAM!F35,OAM!F$12:F$35,OAM!F$8)</f>
        <v>22</v>
      </c>
      <c r="G35" s="42">
        <f>RANK(OAM!G35,OAM!G$12:G$35,OAM!G$8)</f>
        <v>22</v>
      </c>
      <c r="H35" s="42">
        <f>RANK(OAM!H35,OAM!H$12:H$35,OAM!H$8)</f>
        <v>24</v>
      </c>
      <c r="I35" s="42">
        <f>RANK(OAM!I35,OAM!I$12:I$35,OAM!I$8)</f>
        <v>24</v>
      </c>
      <c r="J35" s="42">
        <f>RANK(OAM!J35,OAM!J$12:J$35,OAM!J$8)</f>
        <v>24</v>
      </c>
      <c r="K35" s="42">
        <f>RANK(OAM!K35,OAM!K$12:K$35,OAM!K$8)</f>
        <v>22</v>
      </c>
      <c r="L35" s="42">
        <f>RANK(OAM!L35,OAM!L$12:L$35,OAM!L$8)</f>
        <v>23</v>
      </c>
      <c r="M35" s="42">
        <f>RANK(OAM!M35,OAM!M$12:M$35,OAM!M$8)</f>
        <v>22</v>
      </c>
      <c r="N35" s="42">
        <f>RANK(OAM!N35,OAM!N$12:N$35,OAM!N$8)</f>
        <v>21</v>
      </c>
      <c r="O35" s="42">
        <f>RANK(OAM!O35,OAM!O$12:O$35,OAM!O$8)</f>
        <v>1</v>
      </c>
      <c r="P35" s="42">
        <f>RANK(OAM!P35,OAM!P$12:P$35,OAM!P$8)</f>
        <v>1</v>
      </c>
      <c r="Q35" s="42">
        <f>RANK(OAM!Q35,OAM!Q$12:Q$35,OAM!Q$8)</f>
        <v>1</v>
      </c>
      <c r="R35" s="42">
        <f>RANK(OAM!R35,OAM!R$12:R$35,OAM!R$8)</f>
        <v>13</v>
      </c>
      <c r="S35" s="42">
        <f>RANK(OAM!S35,OAM!S$12:S$35,OAM!S$8)</f>
        <v>1</v>
      </c>
      <c r="T35" s="42">
        <f>OAM!T35</f>
        <v>100</v>
      </c>
      <c r="U35" s="7">
        <f>model!Q109</f>
        <v>77</v>
      </c>
      <c r="V35" s="7">
        <f>IF(model!T109*model!BE109&lt;=0,1,0)</f>
        <v>1</v>
      </c>
      <c r="W35" s="7">
        <f t="shared" si="0"/>
        <v>24</v>
      </c>
      <c r="Y35">
        <f t="shared" si="1"/>
        <v>245</v>
      </c>
    </row>
  </sheetData>
  <mergeCells count="7">
    <mergeCell ref="C8:C11"/>
    <mergeCell ref="B8:B11"/>
    <mergeCell ref="W8:W11"/>
    <mergeCell ref="Y8:Y11"/>
    <mergeCell ref="V8:V11"/>
    <mergeCell ref="T8:T11"/>
    <mergeCell ref="U8:U11"/>
  </mergeCells>
  <conditionalFormatting sqref="U12:U35">
    <cfRule type="colorScale" priority="4">
      <colorScale>
        <cfvo type="min"/>
        <cfvo type="percentile" val="50"/>
        <cfvo type="max"/>
        <color rgb="FFF8696B"/>
        <color rgb="FFFFEB84"/>
        <color rgb="FF63BE7B"/>
      </colorScale>
    </cfRule>
  </conditionalFormatting>
  <conditionalFormatting sqref="V12:V35">
    <cfRule type="colorScale" priority="3">
      <colorScale>
        <cfvo type="min"/>
        <cfvo type="percentile" val="50"/>
        <cfvo type="max"/>
        <color rgb="FFF8696B"/>
        <color rgb="FFFFEB84"/>
        <color rgb="FF63BE7B"/>
      </colorScale>
    </cfRule>
  </conditionalFormatting>
  <conditionalFormatting sqref="W12:W35">
    <cfRule type="colorScale" priority="2">
      <colorScale>
        <cfvo type="min"/>
        <cfvo type="percentile" val="50"/>
        <cfvo type="max"/>
        <color rgb="FF63BE7B"/>
        <color rgb="FFFFEB84"/>
        <color rgb="FFF8696B"/>
      </colorScale>
    </cfRule>
  </conditionalFormatting>
  <conditionalFormatting sqref="Y12:Y35">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93FCF-F4F1-4044-BD71-7308E0F621CE}">
  <dimension ref="A1:BE123"/>
  <sheetViews>
    <sheetView zoomScale="75" zoomScaleNormal="75" workbookViewId="0">
      <selection activeCell="Q8" sqref="B8:Q31"/>
    </sheetView>
  </sheetViews>
  <sheetFormatPr defaultRowHeight="14.4" x14ac:dyDescent="0.3"/>
  <cols>
    <col min="1" max="1" width="9" bestFit="1" customWidth="1"/>
    <col min="2" max="2" width="14.77734375" bestFit="1" customWidth="1"/>
    <col min="3" max="16" width="9" bestFit="1" customWidth="1"/>
    <col min="17" max="17" width="10.6640625" bestFit="1" customWidth="1"/>
    <col min="18" max="18" width="9" bestFit="1" customWidth="1"/>
    <col min="19" max="20" width="9.5546875" bestFit="1" customWidth="1"/>
  </cols>
  <sheetData>
    <row r="1" spans="1:54" ht="18" x14ac:dyDescent="0.3">
      <c r="A1" s="32"/>
      <c r="AL1" s="22"/>
    </row>
    <row r="2" spans="1:54" x14ac:dyDescent="0.3">
      <c r="A2" s="23"/>
      <c r="AL2" s="23"/>
    </row>
    <row r="5" spans="1:54" ht="55.2" x14ac:dyDescent="0.3">
      <c r="A5" s="33" t="s">
        <v>107</v>
      </c>
      <c r="B5" s="34">
        <v>8534727</v>
      </c>
      <c r="C5" s="33" t="s">
        <v>108</v>
      </c>
      <c r="D5" s="34">
        <v>24</v>
      </c>
      <c r="E5" s="33" t="s">
        <v>109</v>
      </c>
      <c r="F5" s="34">
        <v>15</v>
      </c>
      <c r="G5" s="33" t="s">
        <v>110</v>
      </c>
      <c r="H5" s="34">
        <v>24</v>
      </c>
      <c r="I5" s="33" t="s">
        <v>111</v>
      </c>
      <c r="J5" s="34">
        <v>0</v>
      </c>
      <c r="K5" s="33" t="s">
        <v>112</v>
      </c>
      <c r="L5" s="34" t="s">
        <v>113</v>
      </c>
      <c r="AL5" s="24" t="s">
        <v>107</v>
      </c>
      <c r="AM5" s="25">
        <v>3459290</v>
      </c>
      <c r="AN5" s="24" t="s">
        <v>108</v>
      </c>
      <c r="AO5" s="25">
        <v>24</v>
      </c>
      <c r="AP5" s="24" t="s">
        <v>109</v>
      </c>
      <c r="AQ5" s="25">
        <v>15</v>
      </c>
      <c r="AR5" s="24" t="s">
        <v>110</v>
      </c>
      <c r="AS5" s="25">
        <v>24</v>
      </c>
      <c r="AT5" s="24" t="s">
        <v>111</v>
      </c>
      <c r="AU5" s="25">
        <v>0</v>
      </c>
      <c r="AV5" s="24" t="s">
        <v>112</v>
      </c>
      <c r="AW5" s="25" t="s">
        <v>201</v>
      </c>
    </row>
    <row r="6" spans="1:54" ht="18.600000000000001" thickBot="1" x14ac:dyDescent="0.35">
      <c r="A6" s="32"/>
      <c r="AL6" s="22"/>
    </row>
    <row r="7" spans="1:54" ht="28.2" thickBot="1" x14ac:dyDescent="0.35">
      <c r="A7" s="35" t="s">
        <v>114</v>
      </c>
      <c r="B7" s="35" t="s">
        <v>115</v>
      </c>
      <c r="C7" s="35" t="s">
        <v>116</v>
      </c>
      <c r="D7" s="35" t="s">
        <v>117</v>
      </c>
      <c r="E7" s="35" t="s">
        <v>118</v>
      </c>
      <c r="F7" s="35" t="s">
        <v>119</v>
      </c>
      <c r="G7" s="35" t="s">
        <v>120</v>
      </c>
      <c r="H7" s="35" t="s">
        <v>121</v>
      </c>
      <c r="I7" s="35" t="s">
        <v>122</v>
      </c>
      <c r="J7" s="35" t="s">
        <v>123</v>
      </c>
      <c r="K7" s="35" t="s">
        <v>124</v>
      </c>
      <c r="L7" s="35" t="s">
        <v>125</v>
      </c>
      <c r="M7" s="35" t="s">
        <v>126</v>
      </c>
      <c r="N7" s="35" t="s">
        <v>127</v>
      </c>
      <c r="O7" s="35" t="s">
        <v>128</v>
      </c>
      <c r="P7" s="35" t="s">
        <v>129</v>
      </c>
      <c r="Q7" s="35" t="s">
        <v>130</v>
      </c>
      <c r="T7" s="35" t="s">
        <v>270</v>
      </c>
      <c r="U7" s="35" t="s">
        <v>270</v>
      </c>
      <c r="V7" s="35" t="s">
        <v>270</v>
      </c>
      <c r="W7" s="35" t="s">
        <v>270</v>
      </c>
      <c r="X7" s="35" t="s">
        <v>270</v>
      </c>
      <c r="Y7" s="35" t="s">
        <v>270</v>
      </c>
      <c r="Z7" s="35" t="s">
        <v>270</v>
      </c>
      <c r="AA7" s="35" t="s">
        <v>270</v>
      </c>
      <c r="AB7" s="35" t="s">
        <v>270</v>
      </c>
      <c r="AC7" s="35" t="s">
        <v>270</v>
      </c>
      <c r="AD7" s="35" t="s">
        <v>270</v>
      </c>
      <c r="AE7" s="35" t="s">
        <v>270</v>
      </c>
      <c r="AF7" s="35" t="s">
        <v>270</v>
      </c>
      <c r="AG7" s="35" t="s">
        <v>270</v>
      </c>
      <c r="AH7" s="35" t="s">
        <v>270</v>
      </c>
      <c r="AI7" s="35" t="s">
        <v>270</v>
      </c>
      <c r="AL7" s="26" t="s">
        <v>114</v>
      </c>
      <c r="AM7" s="26" t="s">
        <v>115</v>
      </c>
      <c r="AN7" s="26" t="s">
        <v>116</v>
      </c>
      <c r="AO7" s="26" t="s">
        <v>117</v>
      </c>
      <c r="AP7" s="26" t="s">
        <v>118</v>
      </c>
      <c r="AQ7" s="26" t="s">
        <v>119</v>
      </c>
      <c r="AR7" s="26" t="s">
        <v>120</v>
      </c>
      <c r="AS7" s="26" t="s">
        <v>121</v>
      </c>
      <c r="AT7" s="26" t="s">
        <v>122</v>
      </c>
      <c r="AU7" s="26" t="s">
        <v>123</v>
      </c>
      <c r="AV7" s="26" t="s">
        <v>124</v>
      </c>
      <c r="AW7" s="26" t="s">
        <v>125</v>
      </c>
      <c r="AX7" s="26" t="s">
        <v>126</v>
      </c>
      <c r="AY7" s="26" t="s">
        <v>127</v>
      </c>
      <c r="AZ7" s="26" t="s">
        <v>128</v>
      </c>
      <c r="BA7" s="26" t="s">
        <v>129</v>
      </c>
      <c r="BB7" s="26" t="s">
        <v>130</v>
      </c>
    </row>
    <row r="8" spans="1:54" ht="15" thickBot="1" x14ac:dyDescent="0.35">
      <c r="A8" s="36">
        <v>1</v>
      </c>
      <c r="B8" s="37">
        <v>11</v>
      </c>
      <c r="C8" s="37">
        <v>18</v>
      </c>
      <c r="D8" s="37">
        <v>24</v>
      </c>
      <c r="E8" s="37">
        <v>4</v>
      </c>
      <c r="F8" s="37">
        <v>4</v>
      </c>
      <c r="G8" s="37">
        <v>7</v>
      </c>
      <c r="H8" s="37">
        <v>1</v>
      </c>
      <c r="I8" s="37">
        <v>7</v>
      </c>
      <c r="J8" s="37">
        <v>24</v>
      </c>
      <c r="K8" s="37">
        <v>24</v>
      </c>
      <c r="L8" s="37">
        <v>1</v>
      </c>
      <c r="M8" s="37">
        <v>1</v>
      </c>
      <c r="N8" s="37">
        <v>1</v>
      </c>
      <c r="O8" s="37">
        <v>13</v>
      </c>
      <c r="P8" s="37">
        <v>18</v>
      </c>
      <c r="Q8" s="56">
        <v>1000000</v>
      </c>
      <c r="T8" s="7">
        <f>24-B8+1</f>
        <v>14</v>
      </c>
      <c r="U8" s="7">
        <f t="shared" ref="U8:AH23" si="0">24-C8+1</f>
        <v>7</v>
      </c>
      <c r="V8" s="7">
        <f t="shared" si="0"/>
        <v>1</v>
      </c>
      <c r="W8" s="7">
        <f t="shared" si="0"/>
        <v>21</v>
      </c>
      <c r="X8" s="7">
        <f t="shared" si="0"/>
        <v>21</v>
      </c>
      <c r="Y8" s="7">
        <f t="shared" si="0"/>
        <v>18</v>
      </c>
      <c r="Z8" s="7">
        <f t="shared" si="0"/>
        <v>24</v>
      </c>
      <c r="AA8" s="7">
        <f t="shared" si="0"/>
        <v>18</v>
      </c>
      <c r="AB8" s="7">
        <f t="shared" si="0"/>
        <v>1</v>
      </c>
      <c r="AC8" s="7">
        <f t="shared" si="0"/>
        <v>1</v>
      </c>
      <c r="AD8" s="7">
        <f t="shared" si="0"/>
        <v>24</v>
      </c>
      <c r="AE8" s="7">
        <f t="shared" si="0"/>
        <v>24</v>
      </c>
      <c r="AF8" s="7">
        <f t="shared" si="0"/>
        <v>24</v>
      </c>
      <c r="AG8" s="7">
        <f t="shared" si="0"/>
        <v>12</v>
      </c>
      <c r="AH8" s="7">
        <f t="shared" si="0"/>
        <v>7</v>
      </c>
      <c r="AI8" s="35">
        <v>100</v>
      </c>
      <c r="AL8" s="26" t="s">
        <v>202</v>
      </c>
      <c r="AM8" s="28">
        <v>14</v>
      </c>
      <c r="AN8" s="28">
        <v>7</v>
      </c>
      <c r="AO8" s="28">
        <v>1</v>
      </c>
      <c r="AP8" s="28">
        <v>21</v>
      </c>
      <c r="AQ8" s="28">
        <v>21</v>
      </c>
      <c r="AR8" s="28">
        <v>18</v>
      </c>
      <c r="AS8" s="28">
        <v>24</v>
      </c>
      <c r="AT8" s="28">
        <v>18</v>
      </c>
      <c r="AU8" s="28">
        <v>1</v>
      </c>
      <c r="AV8" s="28">
        <v>1</v>
      </c>
      <c r="AW8" s="28">
        <v>24</v>
      </c>
      <c r="AX8" s="28">
        <v>24</v>
      </c>
      <c r="AY8" s="28">
        <v>24</v>
      </c>
      <c r="AZ8" s="28">
        <v>12</v>
      </c>
      <c r="BA8" s="28">
        <v>7</v>
      </c>
      <c r="BB8" s="28">
        <v>100</v>
      </c>
    </row>
    <row r="9" spans="1:54" ht="15" thickBot="1" x14ac:dyDescent="0.35">
      <c r="A9" s="36">
        <v>2</v>
      </c>
      <c r="B9" s="37">
        <v>11</v>
      </c>
      <c r="C9" s="37">
        <v>11</v>
      </c>
      <c r="D9" s="37">
        <v>10</v>
      </c>
      <c r="E9" s="37">
        <v>10</v>
      </c>
      <c r="F9" s="37">
        <v>10</v>
      </c>
      <c r="G9" s="37">
        <v>8</v>
      </c>
      <c r="H9" s="37">
        <v>10</v>
      </c>
      <c r="I9" s="37">
        <v>14</v>
      </c>
      <c r="J9" s="37">
        <v>10</v>
      </c>
      <c r="K9" s="37">
        <v>12</v>
      </c>
      <c r="L9" s="37">
        <v>12</v>
      </c>
      <c r="M9" s="37">
        <v>20</v>
      </c>
      <c r="N9" s="37">
        <v>1</v>
      </c>
      <c r="O9" s="37">
        <v>9</v>
      </c>
      <c r="P9" s="37">
        <v>17</v>
      </c>
      <c r="Q9" s="56">
        <v>1000000</v>
      </c>
      <c r="T9" s="7">
        <f t="shared" ref="T9:T31" si="1">24-B9+1</f>
        <v>14</v>
      </c>
      <c r="U9" s="7">
        <f t="shared" si="0"/>
        <v>14</v>
      </c>
      <c r="V9" s="7">
        <f t="shared" si="0"/>
        <v>15</v>
      </c>
      <c r="W9" s="7">
        <f t="shared" si="0"/>
        <v>15</v>
      </c>
      <c r="X9" s="7">
        <f t="shared" si="0"/>
        <v>15</v>
      </c>
      <c r="Y9" s="7">
        <f t="shared" si="0"/>
        <v>17</v>
      </c>
      <c r="Z9" s="7">
        <f t="shared" si="0"/>
        <v>15</v>
      </c>
      <c r="AA9" s="7">
        <f t="shared" si="0"/>
        <v>11</v>
      </c>
      <c r="AB9" s="7">
        <f t="shared" si="0"/>
        <v>15</v>
      </c>
      <c r="AC9" s="7">
        <f t="shared" si="0"/>
        <v>13</v>
      </c>
      <c r="AD9" s="7">
        <f t="shared" si="0"/>
        <v>13</v>
      </c>
      <c r="AE9" s="7">
        <f t="shared" si="0"/>
        <v>5</v>
      </c>
      <c r="AF9" s="7">
        <f t="shared" si="0"/>
        <v>24</v>
      </c>
      <c r="AG9" s="7">
        <f t="shared" si="0"/>
        <v>16</v>
      </c>
      <c r="AH9" s="7">
        <f t="shared" si="0"/>
        <v>8</v>
      </c>
      <c r="AI9" s="35">
        <v>100</v>
      </c>
      <c r="AL9" s="26" t="s">
        <v>203</v>
      </c>
      <c r="AM9" s="28">
        <v>14</v>
      </c>
      <c r="AN9" s="28">
        <v>14</v>
      </c>
      <c r="AO9" s="28">
        <v>15</v>
      </c>
      <c r="AP9" s="28">
        <v>15</v>
      </c>
      <c r="AQ9" s="28">
        <v>15</v>
      </c>
      <c r="AR9" s="28">
        <v>17</v>
      </c>
      <c r="AS9" s="28">
        <v>15</v>
      </c>
      <c r="AT9" s="28">
        <v>11</v>
      </c>
      <c r="AU9" s="28">
        <v>15</v>
      </c>
      <c r="AV9" s="28">
        <v>13</v>
      </c>
      <c r="AW9" s="28">
        <v>13</v>
      </c>
      <c r="AX9" s="28">
        <v>5</v>
      </c>
      <c r="AY9" s="28">
        <v>24</v>
      </c>
      <c r="AZ9" s="28">
        <v>16</v>
      </c>
      <c r="BA9" s="28">
        <v>8</v>
      </c>
      <c r="BB9" s="28">
        <v>100</v>
      </c>
    </row>
    <row r="10" spans="1:54" ht="15" thickBot="1" x14ac:dyDescent="0.35">
      <c r="A10" s="36">
        <v>3</v>
      </c>
      <c r="B10" s="37">
        <v>18</v>
      </c>
      <c r="C10" s="37">
        <v>18</v>
      </c>
      <c r="D10" s="37">
        <v>16</v>
      </c>
      <c r="E10" s="37">
        <v>19</v>
      </c>
      <c r="F10" s="37">
        <v>18</v>
      </c>
      <c r="G10" s="37">
        <v>20</v>
      </c>
      <c r="H10" s="37">
        <v>10</v>
      </c>
      <c r="I10" s="37">
        <v>19</v>
      </c>
      <c r="J10" s="37">
        <v>16</v>
      </c>
      <c r="K10" s="37">
        <v>19</v>
      </c>
      <c r="L10" s="37">
        <v>6</v>
      </c>
      <c r="M10" s="37">
        <v>6</v>
      </c>
      <c r="N10" s="37">
        <v>1</v>
      </c>
      <c r="O10" s="37">
        <v>1</v>
      </c>
      <c r="P10" s="37">
        <v>4</v>
      </c>
      <c r="Q10" s="56">
        <v>1000000</v>
      </c>
      <c r="T10" s="7">
        <f t="shared" si="1"/>
        <v>7</v>
      </c>
      <c r="U10" s="7">
        <f t="shared" si="0"/>
        <v>7</v>
      </c>
      <c r="V10" s="7">
        <f t="shared" si="0"/>
        <v>9</v>
      </c>
      <c r="W10" s="7">
        <f t="shared" si="0"/>
        <v>6</v>
      </c>
      <c r="X10" s="7">
        <f t="shared" si="0"/>
        <v>7</v>
      </c>
      <c r="Y10" s="7">
        <f t="shared" si="0"/>
        <v>5</v>
      </c>
      <c r="Z10" s="7">
        <f t="shared" si="0"/>
        <v>15</v>
      </c>
      <c r="AA10" s="7">
        <f t="shared" si="0"/>
        <v>6</v>
      </c>
      <c r="AB10" s="7">
        <f t="shared" si="0"/>
        <v>9</v>
      </c>
      <c r="AC10" s="7">
        <f t="shared" si="0"/>
        <v>6</v>
      </c>
      <c r="AD10" s="7">
        <f t="shared" si="0"/>
        <v>19</v>
      </c>
      <c r="AE10" s="7">
        <f t="shared" si="0"/>
        <v>19</v>
      </c>
      <c r="AF10" s="7">
        <f t="shared" si="0"/>
        <v>24</v>
      </c>
      <c r="AG10" s="7">
        <f t="shared" si="0"/>
        <v>24</v>
      </c>
      <c r="AH10" s="7">
        <f t="shared" si="0"/>
        <v>21</v>
      </c>
      <c r="AI10" s="35">
        <v>100</v>
      </c>
      <c r="AL10" s="26" t="s">
        <v>204</v>
      </c>
      <c r="AM10" s="28">
        <v>7</v>
      </c>
      <c r="AN10" s="28">
        <v>7</v>
      </c>
      <c r="AO10" s="28">
        <v>9</v>
      </c>
      <c r="AP10" s="28">
        <v>6</v>
      </c>
      <c r="AQ10" s="28">
        <v>7</v>
      </c>
      <c r="AR10" s="28">
        <v>5</v>
      </c>
      <c r="AS10" s="28">
        <v>15</v>
      </c>
      <c r="AT10" s="28">
        <v>6</v>
      </c>
      <c r="AU10" s="28">
        <v>9</v>
      </c>
      <c r="AV10" s="28">
        <v>6</v>
      </c>
      <c r="AW10" s="28">
        <v>19</v>
      </c>
      <c r="AX10" s="28">
        <v>19</v>
      </c>
      <c r="AY10" s="28">
        <v>24</v>
      </c>
      <c r="AZ10" s="28">
        <v>24</v>
      </c>
      <c r="BA10" s="28">
        <v>21</v>
      </c>
      <c r="BB10" s="28">
        <v>100</v>
      </c>
    </row>
    <row r="11" spans="1:54" ht="15" thickBot="1" x14ac:dyDescent="0.35">
      <c r="A11" s="36">
        <v>4</v>
      </c>
      <c r="B11" s="37">
        <v>3</v>
      </c>
      <c r="C11" s="37">
        <v>3</v>
      </c>
      <c r="D11" s="37">
        <v>2</v>
      </c>
      <c r="E11" s="37">
        <v>1</v>
      </c>
      <c r="F11" s="37">
        <v>1</v>
      </c>
      <c r="G11" s="37">
        <v>3</v>
      </c>
      <c r="H11" s="37">
        <v>10</v>
      </c>
      <c r="I11" s="37">
        <v>7</v>
      </c>
      <c r="J11" s="37">
        <v>2</v>
      </c>
      <c r="K11" s="37">
        <v>2</v>
      </c>
      <c r="L11" s="37">
        <v>20</v>
      </c>
      <c r="M11" s="37">
        <v>20</v>
      </c>
      <c r="N11" s="37">
        <v>1</v>
      </c>
      <c r="O11" s="37">
        <v>1</v>
      </c>
      <c r="P11" s="37">
        <v>22</v>
      </c>
      <c r="Q11" s="56">
        <v>1000000</v>
      </c>
      <c r="T11" s="7">
        <f t="shared" si="1"/>
        <v>22</v>
      </c>
      <c r="U11" s="7">
        <f t="shared" si="0"/>
        <v>22</v>
      </c>
      <c r="V11" s="7">
        <f t="shared" si="0"/>
        <v>23</v>
      </c>
      <c r="W11" s="7">
        <f t="shared" si="0"/>
        <v>24</v>
      </c>
      <c r="X11" s="7">
        <f t="shared" si="0"/>
        <v>24</v>
      </c>
      <c r="Y11" s="7">
        <f t="shared" si="0"/>
        <v>22</v>
      </c>
      <c r="Z11" s="7">
        <f t="shared" si="0"/>
        <v>15</v>
      </c>
      <c r="AA11" s="7">
        <f t="shared" si="0"/>
        <v>18</v>
      </c>
      <c r="AB11" s="7">
        <f t="shared" si="0"/>
        <v>23</v>
      </c>
      <c r="AC11" s="7">
        <f t="shared" si="0"/>
        <v>23</v>
      </c>
      <c r="AD11" s="7">
        <f t="shared" si="0"/>
        <v>5</v>
      </c>
      <c r="AE11" s="7">
        <f t="shared" si="0"/>
        <v>5</v>
      </c>
      <c r="AF11" s="7">
        <f t="shared" si="0"/>
        <v>24</v>
      </c>
      <c r="AG11" s="7">
        <f t="shared" si="0"/>
        <v>24</v>
      </c>
      <c r="AH11" s="7">
        <f t="shared" si="0"/>
        <v>3</v>
      </c>
      <c r="AI11" s="35">
        <v>100</v>
      </c>
      <c r="AL11" s="26" t="s">
        <v>205</v>
      </c>
      <c r="AM11" s="28">
        <v>22</v>
      </c>
      <c r="AN11" s="28">
        <v>22</v>
      </c>
      <c r="AO11" s="28">
        <v>23</v>
      </c>
      <c r="AP11" s="28">
        <v>24</v>
      </c>
      <c r="AQ11" s="28">
        <v>24</v>
      </c>
      <c r="AR11" s="28">
        <v>22</v>
      </c>
      <c r="AS11" s="28">
        <v>15</v>
      </c>
      <c r="AT11" s="28">
        <v>18</v>
      </c>
      <c r="AU11" s="28">
        <v>23</v>
      </c>
      <c r="AV11" s="28">
        <v>23</v>
      </c>
      <c r="AW11" s="28">
        <v>5</v>
      </c>
      <c r="AX11" s="28">
        <v>5</v>
      </c>
      <c r="AY11" s="28">
        <v>24</v>
      </c>
      <c r="AZ11" s="28">
        <v>24</v>
      </c>
      <c r="BA11" s="28">
        <v>3</v>
      </c>
      <c r="BB11" s="28">
        <v>100</v>
      </c>
    </row>
    <row r="12" spans="1:54" ht="15" thickBot="1" x14ac:dyDescent="0.35">
      <c r="A12" s="36">
        <v>5</v>
      </c>
      <c r="B12" s="37">
        <v>19</v>
      </c>
      <c r="C12" s="37">
        <v>14</v>
      </c>
      <c r="D12" s="37">
        <v>18</v>
      </c>
      <c r="E12" s="37">
        <v>14</v>
      </c>
      <c r="F12" s="37">
        <v>14</v>
      </c>
      <c r="G12" s="37">
        <v>12</v>
      </c>
      <c r="H12" s="37">
        <v>22</v>
      </c>
      <c r="I12" s="37">
        <v>14</v>
      </c>
      <c r="J12" s="37">
        <v>18</v>
      </c>
      <c r="K12" s="37">
        <v>16</v>
      </c>
      <c r="L12" s="37">
        <v>7</v>
      </c>
      <c r="M12" s="37">
        <v>6</v>
      </c>
      <c r="N12" s="37">
        <v>1</v>
      </c>
      <c r="O12" s="37">
        <v>13</v>
      </c>
      <c r="P12" s="37">
        <v>14</v>
      </c>
      <c r="Q12" s="56">
        <v>1000000</v>
      </c>
      <c r="T12" s="7">
        <f t="shared" si="1"/>
        <v>6</v>
      </c>
      <c r="U12" s="7">
        <f t="shared" si="0"/>
        <v>11</v>
      </c>
      <c r="V12" s="7">
        <f t="shared" si="0"/>
        <v>7</v>
      </c>
      <c r="W12" s="7">
        <f t="shared" si="0"/>
        <v>11</v>
      </c>
      <c r="X12" s="7">
        <f t="shared" si="0"/>
        <v>11</v>
      </c>
      <c r="Y12" s="7">
        <f t="shared" si="0"/>
        <v>13</v>
      </c>
      <c r="Z12" s="7">
        <f t="shared" si="0"/>
        <v>3</v>
      </c>
      <c r="AA12" s="7">
        <f t="shared" si="0"/>
        <v>11</v>
      </c>
      <c r="AB12" s="7">
        <f t="shared" si="0"/>
        <v>7</v>
      </c>
      <c r="AC12" s="7">
        <f t="shared" si="0"/>
        <v>9</v>
      </c>
      <c r="AD12" s="7">
        <f t="shared" si="0"/>
        <v>18</v>
      </c>
      <c r="AE12" s="7">
        <f t="shared" si="0"/>
        <v>19</v>
      </c>
      <c r="AF12" s="7">
        <f t="shared" si="0"/>
        <v>24</v>
      </c>
      <c r="AG12" s="7">
        <f t="shared" si="0"/>
        <v>12</v>
      </c>
      <c r="AH12" s="7">
        <f t="shared" si="0"/>
        <v>11</v>
      </c>
      <c r="AI12" s="35">
        <v>100</v>
      </c>
      <c r="AL12" s="26" t="s">
        <v>206</v>
      </c>
      <c r="AM12" s="28">
        <v>6</v>
      </c>
      <c r="AN12" s="28">
        <v>11</v>
      </c>
      <c r="AO12" s="28">
        <v>7</v>
      </c>
      <c r="AP12" s="28">
        <v>11</v>
      </c>
      <c r="AQ12" s="28">
        <v>11</v>
      </c>
      <c r="AR12" s="28">
        <v>13</v>
      </c>
      <c r="AS12" s="28">
        <v>3</v>
      </c>
      <c r="AT12" s="28">
        <v>11</v>
      </c>
      <c r="AU12" s="28">
        <v>7</v>
      </c>
      <c r="AV12" s="28">
        <v>9</v>
      </c>
      <c r="AW12" s="28">
        <v>18</v>
      </c>
      <c r="AX12" s="28">
        <v>19</v>
      </c>
      <c r="AY12" s="28">
        <v>24</v>
      </c>
      <c r="AZ12" s="28">
        <v>12</v>
      </c>
      <c r="BA12" s="28">
        <v>11</v>
      </c>
      <c r="BB12" s="28">
        <v>100</v>
      </c>
    </row>
    <row r="13" spans="1:54" ht="15" thickBot="1" x14ac:dyDescent="0.35">
      <c r="A13" s="36">
        <v>6</v>
      </c>
      <c r="B13" s="37">
        <v>1</v>
      </c>
      <c r="C13" s="37">
        <v>2</v>
      </c>
      <c r="D13" s="37">
        <v>1</v>
      </c>
      <c r="E13" s="37">
        <v>2</v>
      </c>
      <c r="F13" s="37">
        <v>2</v>
      </c>
      <c r="G13" s="37">
        <v>10</v>
      </c>
      <c r="H13" s="37">
        <v>3</v>
      </c>
      <c r="I13" s="37">
        <v>1</v>
      </c>
      <c r="J13" s="37">
        <v>1</v>
      </c>
      <c r="K13" s="37">
        <v>1</v>
      </c>
      <c r="L13" s="37">
        <v>12</v>
      </c>
      <c r="M13" s="37">
        <v>14</v>
      </c>
      <c r="N13" s="37">
        <v>1</v>
      </c>
      <c r="O13" s="37">
        <v>1</v>
      </c>
      <c r="P13" s="37">
        <v>15</v>
      </c>
      <c r="Q13" s="56">
        <v>1000000</v>
      </c>
      <c r="T13" s="7">
        <f t="shared" si="1"/>
        <v>24</v>
      </c>
      <c r="U13" s="7">
        <f t="shared" si="0"/>
        <v>23</v>
      </c>
      <c r="V13" s="7">
        <f t="shared" si="0"/>
        <v>24</v>
      </c>
      <c r="W13" s="7">
        <f t="shared" si="0"/>
        <v>23</v>
      </c>
      <c r="X13" s="7">
        <f t="shared" si="0"/>
        <v>23</v>
      </c>
      <c r="Y13" s="7">
        <f t="shared" si="0"/>
        <v>15</v>
      </c>
      <c r="Z13" s="7">
        <f t="shared" si="0"/>
        <v>22</v>
      </c>
      <c r="AA13" s="7">
        <f t="shared" si="0"/>
        <v>24</v>
      </c>
      <c r="AB13" s="7">
        <f t="shared" si="0"/>
        <v>24</v>
      </c>
      <c r="AC13" s="7">
        <f t="shared" si="0"/>
        <v>24</v>
      </c>
      <c r="AD13" s="7">
        <f t="shared" si="0"/>
        <v>13</v>
      </c>
      <c r="AE13" s="7">
        <f t="shared" si="0"/>
        <v>11</v>
      </c>
      <c r="AF13" s="7">
        <f t="shared" si="0"/>
        <v>24</v>
      </c>
      <c r="AG13" s="7">
        <f t="shared" si="0"/>
        <v>24</v>
      </c>
      <c r="AH13" s="7">
        <f t="shared" si="0"/>
        <v>10</v>
      </c>
      <c r="AI13" s="35">
        <v>100</v>
      </c>
      <c r="AL13" s="26" t="s">
        <v>207</v>
      </c>
      <c r="AM13" s="28">
        <v>24</v>
      </c>
      <c r="AN13" s="28">
        <v>23</v>
      </c>
      <c r="AO13" s="28">
        <v>24</v>
      </c>
      <c r="AP13" s="28">
        <v>23</v>
      </c>
      <c r="AQ13" s="28">
        <v>23</v>
      </c>
      <c r="AR13" s="28">
        <v>15</v>
      </c>
      <c r="AS13" s="28">
        <v>22</v>
      </c>
      <c r="AT13" s="28">
        <v>24</v>
      </c>
      <c r="AU13" s="28">
        <v>24</v>
      </c>
      <c r="AV13" s="28">
        <v>24</v>
      </c>
      <c r="AW13" s="28">
        <v>13</v>
      </c>
      <c r="AX13" s="28">
        <v>11</v>
      </c>
      <c r="AY13" s="28">
        <v>24</v>
      </c>
      <c r="AZ13" s="28">
        <v>24</v>
      </c>
      <c r="BA13" s="28">
        <v>10</v>
      </c>
      <c r="BB13" s="28">
        <v>100</v>
      </c>
    </row>
    <row r="14" spans="1:54" ht="15" thickBot="1" x14ac:dyDescent="0.35">
      <c r="A14" s="36">
        <v>7</v>
      </c>
      <c r="B14" s="37">
        <v>14</v>
      </c>
      <c r="C14" s="37">
        <v>6</v>
      </c>
      <c r="D14" s="37">
        <v>11</v>
      </c>
      <c r="E14" s="37">
        <v>13</v>
      </c>
      <c r="F14" s="37">
        <v>13</v>
      </c>
      <c r="G14" s="37">
        <v>13</v>
      </c>
      <c r="H14" s="37">
        <v>22</v>
      </c>
      <c r="I14" s="37">
        <v>7</v>
      </c>
      <c r="J14" s="37">
        <v>11</v>
      </c>
      <c r="K14" s="37">
        <v>9</v>
      </c>
      <c r="L14" s="37">
        <v>12</v>
      </c>
      <c r="M14" s="37">
        <v>14</v>
      </c>
      <c r="N14" s="37">
        <v>1</v>
      </c>
      <c r="O14" s="37">
        <v>9</v>
      </c>
      <c r="P14" s="37">
        <v>10</v>
      </c>
      <c r="Q14" s="56">
        <v>1000000</v>
      </c>
      <c r="T14" s="7">
        <f t="shared" si="1"/>
        <v>11</v>
      </c>
      <c r="U14" s="7">
        <f t="shared" si="0"/>
        <v>19</v>
      </c>
      <c r="V14" s="7">
        <f t="shared" si="0"/>
        <v>14</v>
      </c>
      <c r="W14" s="7">
        <f t="shared" si="0"/>
        <v>12</v>
      </c>
      <c r="X14" s="7">
        <f t="shared" si="0"/>
        <v>12</v>
      </c>
      <c r="Y14" s="7">
        <f t="shared" si="0"/>
        <v>12</v>
      </c>
      <c r="Z14" s="7">
        <f t="shared" si="0"/>
        <v>3</v>
      </c>
      <c r="AA14" s="7">
        <f t="shared" si="0"/>
        <v>18</v>
      </c>
      <c r="AB14" s="7">
        <f t="shared" si="0"/>
        <v>14</v>
      </c>
      <c r="AC14" s="7">
        <f t="shared" si="0"/>
        <v>16</v>
      </c>
      <c r="AD14" s="7">
        <f t="shared" si="0"/>
        <v>13</v>
      </c>
      <c r="AE14" s="7">
        <f t="shared" si="0"/>
        <v>11</v>
      </c>
      <c r="AF14" s="7">
        <f t="shared" si="0"/>
        <v>24</v>
      </c>
      <c r="AG14" s="7">
        <f t="shared" si="0"/>
        <v>16</v>
      </c>
      <c r="AH14" s="7">
        <f t="shared" si="0"/>
        <v>15</v>
      </c>
      <c r="AI14" s="35">
        <v>100</v>
      </c>
      <c r="AL14" s="26" t="s">
        <v>208</v>
      </c>
      <c r="AM14" s="28">
        <v>11</v>
      </c>
      <c r="AN14" s="28">
        <v>19</v>
      </c>
      <c r="AO14" s="28">
        <v>14</v>
      </c>
      <c r="AP14" s="28">
        <v>12</v>
      </c>
      <c r="AQ14" s="28">
        <v>12</v>
      </c>
      <c r="AR14" s="28">
        <v>12</v>
      </c>
      <c r="AS14" s="28">
        <v>3</v>
      </c>
      <c r="AT14" s="28">
        <v>18</v>
      </c>
      <c r="AU14" s="28">
        <v>14</v>
      </c>
      <c r="AV14" s="28">
        <v>16</v>
      </c>
      <c r="AW14" s="28">
        <v>13</v>
      </c>
      <c r="AX14" s="28">
        <v>11</v>
      </c>
      <c r="AY14" s="28">
        <v>24</v>
      </c>
      <c r="AZ14" s="28">
        <v>16</v>
      </c>
      <c r="BA14" s="28">
        <v>15</v>
      </c>
      <c r="BB14" s="28">
        <v>100</v>
      </c>
    </row>
    <row r="15" spans="1:54" ht="15" thickBot="1" x14ac:dyDescent="0.35">
      <c r="A15" s="36">
        <v>8</v>
      </c>
      <c r="B15" s="37">
        <v>7</v>
      </c>
      <c r="C15" s="37">
        <v>11</v>
      </c>
      <c r="D15" s="37">
        <v>6</v>
      </c>
      <c r="E15" s="37">
        <v>8</v>
      </c>
      <c r="F15" s="37">
        <v>8</v>
      </c>
      <c r="G15" s="37">
        <v>4</v>
      </c>
      <c r="H15" s="37">
        <v>10</v>
      </c>
      <c r="I15" s="37">
        <v>14</v>
      </c>
      <c r="J15" s="37">
        <v>6</v>
      </c>
      <c r="K15" s="37">
        <v>8</v>
      </c>
      <c r="L15" s="37">
        <v>12</v>
      </c>
      <c r="M15" s="37">
        <v>14</v>
      </c>
      <c r="N15" s="37">
        <v>1</v>
      </c>
      <c r="O15" s="37">
        <v>1</v>
      </c>
      <c r="P15" s="37">
        <v>21</v>
      </c>
      <c r="Q15" s="56">
        <v>1000000</v>
      </c>
      <c r="T15" s="7">
        <f t="shared" si="1"/>
        <v>18</v>
      </c>
      <c r="U15" s="7">
        <f t="shared" si="0"/>
        <v>14</v>
      </c>
      <c r="V15" s="7">
        <f t="shared" si="0"/>
        <v>19</v>
      </c>
      <c r="W15" s="7">
        <f t="shared" si="0"/>
        <v>17</v>
      </c>
      <c r="X15" s="7">
        <f t="shared" si="0"/>
        <v>17</v>
      </c>
      <c r="Y15" s="7">
        <f t="shared" si="0"/>
        <v>21</v>
      </c>
      <c r="Z15" s="7">
        <f t="shared" si="0"/>
        <v>15</v>
      </c>
      <c r="AA15" s="7">
        <f t="shared" si="0"/>
        <v>11</v>
      </c>
      <c r="AB15" s="7">
        <f t="shared" si="0"/>
        <v>19</v>
      </c>
      <c r="AC15" s="7">
        <f t="shared" si="0"/>
        <v>17</v>
      </c>
      <c r="AD15" s="7">
        <f t="shared" si="0"/>
        <v>13</v>
      </c>
      <c r="AE15" s="7">
        <f t="shared" si="0"/>
        <v>11</v>
      </c>
      <c r="AF15" s="7">
        <f t="shared" si="0"/>
        <v>24</v>
      </c>
      <c r="AG15" s="7">
        <f t="shared" si="0"/>
        <v>24</v>
      </c>
      <c r="AH15" s="7">
        <f t="shared" si="0"/>
        <v>4</v>
      </c>
      <c r="AI15" s="35">
        <v>100</v>
      </c>
      <c r="AL15" s="26" t="s">
        <v>209</v>
      </c>
      <c r="AM15" s="28">
        <v>18</v>
      </c>
      <c r="AN15" s="28">
        <v>14</v>
      </c>
      <c r="AO15" s="28">
        <v>19</v>
      </c>
      <c r="AP15" s="28">
        <v>17</v>
      </c>
      <c r="AQ15" s="28">
        <v>17</v>
      </c>
      <c r="AR15" s="28">
        <v>21</v>
      </c>
      <c r="AS15" s="28">
        <v>15</v>
      </c>
      <c r="AT15" s="28">
        <v>11</v>
      </c>
      <c r="AU15" s="28">
        <v>19</v>
      </c>
      <c r="AV15" s="28">
        <v>17</v>
      </c>
      <c r="AW15" s="28">
        <v>13</v>
      </c>
      <c r="AX15" s="28">
        <v>11</v>
      </c>
      <c r="AY15" s="28">
        <v>24</v>
      </c>
      <c r="AZ15" s="28">
        <v>24</v>
      </c>
      <c r="BA15" s="28">
        <v>4</v>
      </c>
      <c r="BB15" s="28">
        <v>100</v>
      </c>
    </row>
    <row r="16" spans="1:54" ht="15" thickBot="1" x14ac:dyDescent="0.35">
      <c r="A16" s="36">
        <v>9</v>
      </c>
      <c r="B16" s="37">
        <v>17</v>
      </c>
      <c r="C16" s="37">
        <v>14</v>
      </c>
      <c r="D16" s="37">
        <v>16</v>
      </c>
      <c r="E16" s="37">
        <v>16</v>
      </c>
      <c r="F16" s="37">
        <v>16</v>
      </c>
      <c r="G16" s="37">
        <v>14</v>
      </c>
      <c r="H16" s="37">
        <v>10</v>
      </c>
      <c r="I16" s="37">
        <v>7</v>
      </c>
      <c r="J16" s="37">
        <v>16</v>
      </c>
      <c r="K16" s="37">
        <v>14</v>
      </c>
      <c r="L16" s="37">
        <v>7</v>
      </c>
      <c r="M16" s="37">
        <v>6</v>
      </c>
      <c r="N16" s="37">
        <v>1</v>
      </c>
      <c r="O16" s="37">
        <v>9</v>
      </c>
      <c r="P16" s="37">
        <v>13</v>
      </c>
      <c r="Q16" s="56">
        <v>1000000</v>
      </c>
      <c r="T16" s="7">
        <f t="shared" si="1"/>
        <v>8</v>
      </c>
      <c r="U16" s="7">
        <f t="shared" si="0"/>
        <v>11</v>
      </c>
      <c r="V16" s="7">
        <f t="shared" si="0"/>
        <v>9</v>
      </c>
      <c r="W16" s="7">
        <f t="shared" si="0"/>
        <v>9</v>
      </c>
      <c r="X16" s="7">
        <f t="shared" si="0"/>
        <v>9</v>
      </c>
      <c r="Y16" s="7">
        <f t="shared" si="0"/>
        <v>11</v>
      </c>
      <c r="Z16" s="7">
        <f t="shared" si="0"/>
        <v>15</v>
      </c>
      <c r="AA16" s="7">
        <f t="shared" si="0"/>
        <v>18</v>
      </c>
      <c r="AB16" s="7">
        <f t="shared" si="0"/>
        <v>9</v>
      </c>
      <c r="AC16" s="7">
        <f t="shared" si="0"/>
        <v>11</v>
      </c>
      <c r="AD16" s="7">
        <f t="shared" si="0"/>
        <v>18</v>
      </c>
      <c r="AE16" s="7">
        <f t="shared" si="0"/>
        <v>19</v>
      </c>
      <c r="AF16" s="7">
        <f t="shared" si="0"/>
        <v>24</v>
      </c>
      <c r="AG16" s="7">
        <f t="shared" si="0"/>
        <v>16</v>
      </c>
      <c r="AH16" s="7">
        <f t="shared" si="0"/>
        <v>12</v>
      </c>
      <c r="AI16" s="35">
        <v>100</v>
      </c>
      <c r="AL16" s="26" t="s">
        <v>210</v>
      </c>
      <c r="AM16" s="28">
        <v>8</v>
      </c>
      <c r="AN16" s="28">
        <v>11</v>
      </c>
      <c r="AO16" s="28">
        <v>9</v>
      </c>
      <c r="AP16" s="28">
        <v>9</v>
      </c>
      <c r="AQ16" s="28">
        <v>9</v>
      </c>
      <c r="AR16" s="28">
        <v>11</v>
      </c>
      <c r="AS16" s="28">
        <v>15</v>
      </c>
      <c r="AT16" s="28">
        <v>18</v>
      </c>
      <c r="AU16" s="28">
        <v>9</v>
      </c>
      <c r="AV16" s="28">
        <v>11</v>
      </c>
      <c r="AW16" s="28">
        <v>18</v>
      </c>
      <c r="AX16" s="28">
        <v>19</v>
      </c>
      <c r="AY16" s="28">
        <v>24</v>
      </c>
      <c r="AZ16" s="28">
        <v>16</v>
      </c>
      <c r="BA16" s="28">
        <v>12</v>
      </c>
      <c r="BB16" s="28">
        <v>100</v>
      </c>
    </row>
    <row r="17" spans="1:54" ht="15" thickBot="1" x14ac:dyDescent="0.35">
      <c r="A17" s="36">
        <v>10</v>
      </c>
      <c r="B17" s="37">
        <v>8</v>
      </c>
      <c r="C17" s="37">
        <v>11</v>
      </c>
      <c r="D17" s="37">
        <v>13</v>
      </c>
      <c r="E17" s="37">
        <v>18</v>
      </c>
      <c r="F17" s="37">
        <v>18</v>
      </c>
      <c r="G17" s="37">
        <v>22</v>
      </c>
      <c r="H17" s="37">
        <v>3</v>
      </c>
      <c r="I17" s="37">
        <v>3</v>
      </c>
      <c r="J17" s="37">
        <v>13</v>
      </c>
      <c r="K17" s="37">
        <v>13</v>
      </c>
      <c r="L17" s="37">
        <v>10</v>
      </c>
      <c r="M17" s="37">
        <v>10</v>
      </c>
      <c r="N17" s="37">
        <v>1</v>
      </c>
      <c r="O17" s="37">
        <v>1</v>
      </c>
      <c r="P17" s="37">
        <v>3</v>
      </c>
      <c r="Q17" s="56">
        <v>1000000</v>
      </c>
      <c r="T17" s="7">
        <f t="shared" si="1"/>
        <v>17</v>
      </c>
      <c r="U17" s="7">
        <f t="shared" si="0"/>
        <v>14</v>
      </c>
      <c r="V17" s="7">
        <f t="shared" si="0"/>
        <v>12</v>
      </c>
      <c r="W17" s="7">
        <f t="shared" si="0"/>
        <v>7</v>
      </c>
      <c r="X17" s="7">
        <f t="shared" si="0"/>
        <v>7</v>
      </c>
      <c r="Y17" s="7">
        <f t="shared" si="0"/>
        <v>3</v>
      </c>
      <c r="Z17" s="7">
        <f t="shared" si="0"/>
        <v>22</v>
      </c>
      <c r="AA17" s="7">
        <f t="shared" si="0"/>
        <v>22</v>
      </c>
      <c r="AB17" s="7">
        <f t="shared" si="0"/>
        <v>12</v>
      </c>
      <c r="AC17" s="7">
        <f t="shared" si="0"/>
        <v>12</v>
      </c>
      <c r="AD17" s="7">
        <f t="shared" si="0"/>
        <v>15</v>
      </c>
      <c r="AE17" s="7">
        <f t="shared" si="0"/>
        <v>15</v>
      </c>
      <c r="AF17" s="7">
        <f t="shared" si="0"/>
        <v>24</v>
      </c>
      <c r="AG17" s="7">
        <f t="shared" si="0"/>
        <v>24</v>
      </c>
      <c r="AH17" s="7">
        <f t="shared" si="0"/>
        <v>22</v>
      </c>
      <c r="AI17" s="35">
        <v>100</v>
      </c>
      <c r="AL17" s="26" t="s">
        <v>211</v>
      </c>
      <c r="AM17" s="28">
        <v>17</v>
      </c>
      <c r="AN17" s="28">
        <v>14</v>
      </c>
      <c r="AO17" s="28">
        <v>12</v>
      </c>
      <c r="AP17" s="28">
        <v>7</v>
      </c>
      <c r="AQ17" s="28">
        <v>7</v>
      </c>
      <c r="AR17" s="28">
        <v>3</v>
      </c>
      <c r="AS17" s="28">
        <v>22</v>
      </c>
      <c r="AT17" s="28">
        <v>22</v>
      </c>
      <c r="AU17" s="28">
        <v>12</v>
      </c>
      <c r="AV17" s="28">
        <v>12</v>
      </c>
      <c r="AW17" s="28">
        <v>15</v>
      </c>
      <c r="AX17" s="28">
        <v>15</v>
      </c>
      <c r="AY17" s="28">
        <v>24</v>
      </c>
      <c r="AZ17" s="28">
        <v>24</v>
      </c>
      <c r="BA17" s="28">
        <v>22</v>
      </c>
      <c r="BB17" s="28">
        <v>100</v>
      </c>
    </row>
    <row r="18" spans="1:54" ht="15" thickBot="1" x14ac:dyDescent="0.35">
      <c r="A18" s="36">
        <v>11</v>
      </c>
      <c r="B18" s="37">
        <v>21</v>
      </c>
      <c r="C18" s="37">
        <v>22</v>
      </c>
      <c r="D18" s="37">
        <v>19</v>
      </c>
      <c r="E18" s="37">
        <v>23</v>
      </c>
      <c r="F18" s="37">
        <v>23</v>
      </c>
      <c r="G18" s="37">
        <v>23</v>
      </c>
      <c r="H18" s="37">
        <v>10</v>
      </c>
      <c r="I18" s="37">
        <v>21</v>
      </c>
      <c r="J18" s="37">
        <v>19</v>
      </c>
      <c r="K18" s="37">
        <v>22</v>
      </c>
      <c r="L18" s="37">
        <v>1</v>
      </c>
      <c r="M18" s="37">
        <v>1</v>
      </c>
      <c r="N18" s="37">
        <v>1</v>
      </c>
      <c r="O18" s="37">
        <v>13</v>
      </c>
      <c r="P18" s="37">
        <v>2</v>
      </c>
      <c r="Q18" s="56">
        <v>1000000</v>
      </c>
      <c r="T18" s="7">
        <f t="shared" si="1"/>
        <v>4</v>
      </c>
      <c r="U18" s="7">
        <f t="shared" si="0"/>
        <v>3</v>
      </c>
      <c r="V18" s="7">
        <f t="shared" si="0"/>
        <v>6</v>
      </c>
      <c r="W18" s="7">
        <f t="shared" si="0"/>
        <v>2</v>
      </c>
      <c r="X18" s="7">
        <f t="shared" si="0"/>
        <v>2</v>
      </c>
      <c r="Y18" s="7">
        <f t="shared" si="0"/>
        <v>2</v>
      </c>
      <c r="Z18" s="7">
        <f t="shared" si="0"/>
        <v>15</v>
      </c>
      <c r="AA18" s="7">
        <f t="shared" si="0"/>
        <v>4</v>
      </c>
      <c r="AB18" s="7">
        <f t="shared" si="0"/>
        <v>6</v>
      </c>
      <c r="AC18" s="7">
        <f t="shared" si="0"/>
        <v>3</v>
      </c>
      <c r="AD18" s="7">
        <f t="shared" si="0"/>
        <v>24</v>
      </c>
      <c r="AE18" s="7">
        <f t="shared" si="0"/>
        <v>24</v>
      </c>
      <c r="AF18" s="7">
        <f t="shared" si="0"/>
        <v>24</v>
      </c>
      <c r="AG18" s="7">
        <f t="shared" si="0"/>
        <v>12</v>
      </c>
      <c r="AH18" s="7">
        <f t="shared" si="0"/>
        <v>23</v>
      </c>
      <c r="AI18" s="35">
        <v>100</v>
      </c>
      <c r="AL18" s="26" t="s">
        <v>212</v>
      </c>
      <c r="AM18" s="28">
        <v>4</v>
      </c>
      <c r="AN18" s="28">
        <v>3</v>
      </c>
      <c r="AO18" s="28">
        <v>6</v>
      </c>
      <c r="AP18" s="28">
        <v>2</v>
      </c>
      <c r="AQ18" s="28">
        <v>2</v>
      </c>
      <c r="AR18" s="28">
        <v>2</v>
      </c>
      <c r="AS18" s="28">
        <v>15</v>
      </c>
      <c r="AT18" s="28">
        <v>4</v>
      </c>
      <c r="AU18" s="28">
        <v>6</v>
      </c>
      <c r="AV18" s="28">
        <v>3</v>
      </c>
      <c r="AW18" s="28">
        <v>24</v>
      </c>
      <c r="AX18" s="28">
        <v>24</v>
      </c>
      <c r="AY18" s="28">
        <v>24</v>
      </c>
      <c r="AZ18" s="28">
        <v>12</v>
      </c>
      <c r="BA18" s="28">
        <v>23</v>
      </c>
      <c r="BB18" s="28">
        <v>100</v>
      </c>
    </row>
    <row r="19" spans="1:54" ht="15" thickBot="1" x14ac:dyDescent="0.35">
      <c r="A19" s="36">
        <v>12</v>
      </c>
      <c r="B19" s="37">
        <v>14</v>
      </c>
      <c r="C19" s="37">
        <v>5</v>
      </c>
      <c r="D19" s="37">
        <v>14</v>
      </c>
      <c r="E19" s="37">
        <v>15</v>
      </c>
      <c r="F19" s="37">
        <v>15</v>
      </c>
      <c r="G19" s="37">
        <v>15</v>
      </c>
      <c r="H19" s="37">
        <v>5</v>
      </c>
      <c r="I19" s="37">
        <v>7</v>
      </c>
      <c r="J19" s="37">
        <v>14</v>
      </c>
      <c r="K19" s="37">
        <v>15</v>
      </c>
      <c r="L19" s="37">
        <v>24</v>
      </c>
      <c r="M19" s="37">
        <v>13</v>
      </c>
      <c r="N19" s="37">
        <v>1</v>
      </c>
      <c r="O19" s="37">
        <v>13</v>
      </c>
      <c r="P19" s="37">
        <v>11</v>
      </c>
      <c r="Q19" s="56">
        <v>1000000</v>
      </c>
      <c r="T19" s="7">
        <f t="shared" si="1"/>
        <v>11</v>
      </c>
      <c r="U19" s="7">
        <f t="shared" si="0"/>
        <v>20</v>
      </c>
      <c r="V19" s="7">
        <f t="shared" si="0"/>
        <v>11</v>
      </c>
      <c r="W19" s="7">
        <f t="shared" si="0"/>
        <v>10</v>
      </c>
      <c r="X19" s="7">
        <f t="shared" si="0"/>
        <v>10</v>
      </c>
      <c r="Y19" s="7">
        <f t="shared" si="0"/>
        <v>10</v>
      </c>
      <c r="Z19" s="7">
        <f t="shared" si="0"/>
        <v>20</v>
      </c>
      <c r="AA19" s="7">
        <f t="shared" si="0"/>
        <v>18</v>
      </c>
      <c r="AB19" s="7">
        <f t="shared" si="0"/>
        <v>11</v>
      </c>
      <c r="AC19" s="7">
        <f t="shared" si="0"/>
        <v>10</v>
      </c>
      <c r="AD19" s="7">
        <f t="shared" si="0"/>
        <v>1</v>
      </c>
      <c r="AE19" s="7">
        <f t="shared" si="0"/>
        <v>12</v>
      </c>
      <c r="AF19" s="7">
        <f t="shared" si="0"/>
        <v>24</v>
      </c>
      <c r="AG19" s="7">
        <f t="shared" si="0"/>
        <v>12</v>
      </c>
      <c r="AH19" s="7">
        <f t="shared" si="0"/>
        <v>14</v>
      </c>
      <c r="AI19" s="35">
        <v>100</v>
      </c>
      <c r="AL19" s="26" t="s">
        <v>213</v>
      </c>
      <c r="AM19" s="28">
        <v>11</v>
      </c>
      <c r="AN19" s="28">
        <v>20</v>
      </c>
      <c r="AO19" s="28">
        <v>11</v>
      </c>
      <c r="AP19" s="28">
        <v>10</v>
      </c>
      <c r="AQ19" s="28">
        <v>10</v>
      </c>
      <c r="AR19" s="28">
        <v>10</v>
      </c>
      <c r="AS19" s="28">
        <v>20</v>
      </c>
      <c r="AT19" s="28">
        <v>18</v>
      </c>
      <c r="AU19" s="28">
        <v>11</v>
      </c>
      <c r="AV19" s="28">
        <v>10</v>
      </c>
      <c r="AW19" s="28">
        <v>1</v>
      </c>
      <c r="AX19" s="28">
        <v>12</v>
      </c>
      <c r="AY19" s="28">
        <v>24</v>
      </c>
      <c r="AZ19" s="28">
        <v>12</v>
      </c>
      <c r="BA19" s="28">
        <v>14</v>
      </c>
      <c r="BB19" s="28">
        <v>100</v>
      </c>
    </row>
    <row r="20" spans="1:54" ht="15" thickBot="1" x14ac:dyDescent="0.35">
      <c r="A20" s="36">
        <v>13</v>
      </c>
      <c r="B20" s="37">
        <v>23</v>
      </c>
      <c r="C20" s="37">
        <v>22</v>
      </c>
      <c r="D20" s="37">
        <v>19</v>
      </c>
      <c r="E20" s="37">
        <v>20</v>
      </c>
      <c r="F20" s="37">
        <v>20</v>
      </c>
      <c r="G20" s="37">
        <v>2</v>
      </c>
      <c r="H20" s="37">
        <v>10</v>
      </c>
      <c r="I20" s="37">
        <v>21</v>
      </c>
      <c r="J20" s="37">
        <v>19</v>
      </c>
      <c r="K20" s="37">
        <v>23</v>
      </c>
      <c r="L20" s="37">
        <v>1</v>
      </c>
      <c r="M20" s="37">
        <v>1</v>
      </c>
      <c r="N20" s="37">
        <v>1</v>
      </c>
      <c r="O20" s="37">
        <v>13</v>
      </c>
      <c r="P20" s="37">
        <v>23</v>
      </c>
      <c r="Q20" s="56">
        <v>1000000</v>
      </c>
      <c r="T20" s="7">
        <f t="shared" si="1"/>
        <v>2</v>
      </c>
      <c r="U20" s="7">
        <f t="shared" si="0"/>
        <v>3</v>
      </c>
      <c r="V20" s="7">
        <f t="shared" si="0"/>
        <v>6</v>
      </c>
      <c r="W20" s="7">
        <f t="shared" si="0"/>
        <v>5</v>
      </c>
      <c r="X20" s="7">
        <f t="shared" si="0"/>
        <v>5</v>
      </c>
      <c r="Y20" s="7">
        <f t="shared" si="0"/>
        <v>23</v>
      </c>
      <c r="Z20" s="7">
        <f t="shared" si="0"/>
        <v>15</v>
      </c>
      <c r="AA20" s="7">
        <f t="shared" si="0"/>
        <v>4</v>
      </c>
      <c r="AB20" s="7">
        <f t="shared" si="0"/>
        <v>6</v>
      </c>
      <c r="AC20" s="7">
        <f t="shared" si="0"/>
        <v>2</v>
      </c>
      <c r="AD20" s="7">
        <f t="shared" si="0"/>
        <v>24</v>
      </c>
      <c r="AE20" s="7">
        <f t="shared" si="0"/>
        <v>24</v>
      </c>
      <c r="AF20" s="7">
        <f t="shared" si="0"/>
        <v>24</v>
      </c>
      <c r="AG20" s="7">
        <f t="shared" si="0"/>
        <v>12</v>
      </c>
      <c r="AH20" s="7">
        <f t="shared" si="0"/>
        <v>2</v>
      </c>
      <c r="AI20" s="35">
        <v>100</v>
      </c>
      <c r="AL20" s="26" t="s">
        <v>214</v>
      </c>
      <c r="AM20" s="28">
        <v>2</v>
      </c>
      <c r="AN20" s="28">
        <v>3</v>
      </c>
      <c r="AO20" s="28">
        <v>6</v>
      </c>
      <c r="AP20" s="28">
        <v>5</v>
      </c>
      <c r="AQ20" s="28">
        <v>5</v>
      </c>
      <c r="AR20" s="28">
        <v>23</v>
      </c>
      <c r="AS20" s="28">
        <v>15</v>
      </c>
      <c r="AT20" s="28">
        <v>4</v>
      </c>
      <c r="AU20" s="28">
        <v>6</v>
      </c>
      <c r="AV20" s="28">
        <v>2</v>
      </c>
      <c r="AW20" s="28">
        <v>24</v>
      </c>
      <c r="AX20" s="28">
        <v>24</v>
      </c>
      <c r="AY20" s="28">
        <v>24</v>
      </c>
      <c r="AZ20" s="28">
        <v>12</v>
      </c>
      <c r="BA20" s="28">
        <v>2</v>
      </c>
      <c r="BB20" s="28">
        <v>100</v>
      </c>
    </row>
    <row r="21" spans="1:54" ht="15" thickBot="1" x14ac:dyDescent="0.35">
      <c r="A21" s="36">
        <v>14</v>
      </c>
      <c r="B21" s="37">
        <v>21</v>
      </c>
      <c r="C21" s="37">
        <v>18</v>
      </c>
      <c r="D21" s="37">
        <v>19</v>
      </c>
      <c r="E21" s="37">
        <v>21</v>
      </c>
      <c r="F21" s="37">
        <v>21</v>
      </c>
      <c r="G21" s="37">
        <v>19</v>
      </c>
      <c r="H21" s="37">
        <v>10</v>
      </c>
      <c r="I21" s="37">
        <v>20</v>
      </c>
      <c r="J21" s="37">
        <v>19</v>
      </c>
      <c r="K21" s="37">
        <v>20</v>
      </c>
      <c r="L21" s="37">
        <v>7</v>
      </c>
      <c r="M21" s="37">
        <v>6</v>
      </c>
      <c r="N21" s="37">
        <v>1</v>
      </c>
      <c r="O21" s="37">
        <v>13</v>
      </c>
      <c r="P21" s="37">
        <v>9</v>
      </c>
      <c r="Q21" s="56">
        <v>1000000</v>
      </c>
      <c r="T21" s="7">
        <f t="shared" si="1"/>
        <v>4</v>
      </c>
      <c r="U21" s="7">
        <f t="shared" si="0"/>
        <v>7</v>
      </c>
      <c r="V21" s="7">
        <f t="shared" si="0"/>
        <v>6</v>
      </c>
      <c r="W21" s="7">
        <f t="shared" si="0"/>
        <v>4</v>
      </c>
      <c r="X21" s="7">
        <f t="shared" si="0"/>
        <v>4</v>
      </c>
      <c r="Y21" s="7">
        <f t="shared" si="0"/>
        <v>6</v>
      </c>
      <c r="Z21" s="7">
        <f t="shared" si="0"/>
        <v>15</v>
      </c>
      <c r="AA21" s="7">
        <f t="shared" si="0"/>
        <v>5</v>
      </c>
      <c r="AB21" s="7">
        <f t="shared" si="0"/>
        <v>6</v>
      </c>
      <c r="AC21" s="7">
        <f t="shared" si="0"/>
        <v>5</v>
      </c>
      <c r="AD21" s="7">
        <f t="shared" si="0"/>
        <v>18</v>
      </c>
      <c r="AE21" s="7">
        <f t="shared" si="0"/>
        <v>19</v>
      </c>
      <c r="AF21" s="7">
        <f t="shared" si="0"/>
        <v>24</v>
      </c>
      <c r="AG21" s="7">
        <f t="shared" si="0"/>
        <v>12</v>
      </c>
      <c r="AH21" s="7">
        <f t="shared" si="0"/>
        <v>16</v>
      </c>
      <c r="AI21" s="35">
        <v>100</v>
      </c>
      <c r="AL21" s="26" t="s">
        <v>215</v>
      </c>
      <c r="AM21" s="28">
        <v>4</v>
      </c>
      <c r="AN21" s="28">
        <v>7</v>
      </c>
      <c r="AO21" s="28">
        <v>6</v>
      </c>
      <c r="AP21" s="28">
        <v>4</v>
      </c>
      <c r="AQ21" s="28">
        <v>4</v>
      </c>
      <c r="AR21" s="28">
        <v>6</v>
      </c>
      <c r="AS21" s="28">
        <v>15</v>
      </c>
      <c r="AT21" s="28">
        <v>5</v>
      </c>
      <c r="AU21" s="28">
        <v>6</v>
      </c>
      <c r="AV21" s="28">
        <v>5</v>
      </c>
      <c r="AW21" s="28">
        <v>18</v>
      </c>
      <c r="AX21" s="28">
        <v>19</v>
      </c>
      <c r="AY21" s="28">
        <v>24</v>
      </c>
      <c r="AZ21" s="28">
        <v>12</v>
      </c>
      <c r="BA21" s="28">
        <v>16</v>
      </c>
      <c r="BB21" s="28">
        <v>100</v>
      </c>
    </row>
    <row r="22" spans="1:54" ht="15" thickBot="1" x14ac:dyDescent="0.35">
      <c r="A22" s="36">
        <v>15</v>
      </c>
      <c r="B22" s="37">
        <v>2</v>
      </c>
      <c r="C22" s="37">
        <v>1</v>
      </c>
      <c r="D22" s="37">
        <v>6</v>
      </c>
      <c r="E22" s="37">
        <v>11</v>
      </c>
      <c r="F22" s="37">
        <v>11</v>
      </c>
      <c r="G22" s="37">
        <v>16</v>
      </c>
      <c r="H22" s="37">
        <v>1</v>
      </c>
      <c r="I22" s="37">
        <v>1</v>
      </c>
      <c r="J22" s="37">
        <v>6</v>
      </c>
      <c r="K22" s="37">
        <v>4</v>
      </c>
      <c r="L22" s="37">
        <v>12</v>
      </c>
      <c r="M22" s="37">
        <v>10</v>
      </c>
      <c r="N22" s="37">
        <v>1</v>
      </c>
      <c r="O22" s="37">
        <v>13</v>
      </c>
      <c r="P22" s="37">
        <v>8</v>
      </c>
      <c r="Q22" s="56">
        <v>1000000</v>
      </c>
      <c r="T22" s="7">
        <f t="shared" si="1"/>
        <v>23</v>
      </c>
      <c r="U22" s="7">
        <f t="shared" si="0"/>
        <v>24</v>
      </c>
      <c r="V22" s="7">
        <f t="shared" si="0"/>
        <v>19</v>
      </c>
      <c r="W22" s="7">
        <f t="shared" si="0"/>
        <v>14</v>
      </c>
      <c r="X22" s="7">
        <f t="shared" si="0"/>
        <v>14</v>
      </c>
      <c r="Y22" s="7">
        <f t="shared" si="0"/>
        <v>9</v>
      </c>
      <c r="Z22" s="7">
        <f t="shared" si="0"/>
        <v>24</v>
      </c>
      <c r="AA22" s="7">
        <f t="shared" si="0"/>
        <v>24</v>
      </c>
      <c r="AB22" s="7">
        <f t="shared" si="0"/>
        <v>19</v>
      </c>
      <c r="AC22" s="7">
        <f t="shared" si="0"/>
        <v>21</v>
      </c>
      <c r="AD22" s="7">
        <f t="shared" si="0"/>
        <v>13</v>
      </c>
      <c r="AE22" s="7">
        <f t="shared" si="0"/>
        <v>15</v>
      </c>
      <c r="AF22" s="7">
        <f t="shared" si="0"/>
        <v>24</v>
      </c>
      <c r="AG22" s="7">
        <f t="shared" si="0"/>
        <v>12</v>
      </c>
      <c r="AH22" s="7">
        <f t="shared" si="0"/>
        <v>17</v>
      </c>
      <c r="AI22" s="35">
        <v>100</v>
      </c>
      <c r="AL22" s="26" t="s">
        <v>216</v>
      </c>
      <c r="AM22" s="28">
        <v>23</v>
      </c>
      <c r="AN22" s="28">
        <v>24</v>
      </c>
      <c r="AO22" s="28">
        <v>19</v>
      </c>
      <c r="AP22" s="28">
        <v>14</v>
      </c>
      <c r="AQ22" s="28">
        <v>14</v>
      </c>
      <c r="AR22" s="28">
        <v>9</v>
      </c>
      <c r="AS22" s="28">
        <v>24</v>
      </c>
      <c r="AT22" s="28">
        <v>24</v>
      </c>
      <c r="AU22" s="28">
        <v>19</v>
      </c>
      <c r="AV22" s="28">
        <v>21</v>
      </c>
      <c r="AW22" s="28">
        <v>13</v>
      </c>
      <c r="AX22" s="28">
        <v>15</v>
      </c>
      <c r="AY22" s="28">
        <v>24</v>
      </c>
      <c r="AZ22" s="28">
        <v>12</v>
      </c>
      <c r="BA22" s="28">
        <v>17</v>
      </c>
      <c r="BB22" s="28">
        <v>100</v>
      </c>
    </row>
    <row r="23" spans="1:54" ht="15" thickBot="1" x14ac:dyDescent="0.35">
      <c r="A23" s="36">
        <v>16</v>
      </c>
      <c r="B23" s="37">
        <v>8</v>
      </c>
      <c r="C23" s="37">
        <v>6</v>
      </c>
      <c r="D23" s="37">
        <v>8</v>
      </c>
      <c r="E23" s="37">
        <v>5</v>
      </c>
      <c r="F23" s="37">
        <v>5</v>
      </c>
      <c r="G23" s="37">
        <v>5</v>
      </c>
      <c r="H23" s="37">
        <v>5</v>
      </c>
      <c r="I23" s="37">
        <v>4</v>
      </c>
      <c r="J23" s="37">
        <v>8</v>
      </c>
      <c r="K23" s="37">
        <v>7</v>
      </c>
      <c r="L23" s="37">
        <v>20</v>
      </c>
      <c r="M23" s="37">
        <v>20</v>
      </c>
      <c r="N23" s="37">
        <v>23</v>
      </c>
      <c r="O23" s="37">
        <v>13</v>
      </c>
      <c r="P23" s="37">
        <v>20</v>
      </c>
      <c r="Q23" s="56">
        <v>1000000</v>
      </c>
      <c r="T23" s="7">
        <f t="shared" si="1"/>
        <v>17</v>
      </c>
      <c r="U23" s="7">
        <f t="shared" si="0"/>
        <v>19</v>
      </c>
      <c r="V23" s="7">
        <f t="shared" si="0"/>
        <v>17</v>
      </c>
      <c r="W23" s="7">
        <f t="shared" si="0"/>
        <v>20</v>
      </c>
      <c r="X23" s="7">
        <f t="shared" si="0"/>
        <v>20</v>
      </c>
      <c r="Y23" s="7">
        <f t="shared" si="0"/>
        <v>20</v>
      </c>
      <c r="Z23" s="7">
        <f t="shared" si="0"/>
        <v>20</v>
      </c>
      <c r="AA23" s="7">
        <f t="shared" si="0"/>
        <v>21</v>
      </c>
      <c r="AB23" s="7">
        <f t="shared" si="0"/>
        <v>17</v>
      </c>
      <c r="AC23" s="7">
        <f t="shared" si="0"/>
        <v>18</v>
      </c>
      <c r="AD23" s="7">
        <f t="shared" si="0"/>
        <v>5</v>
      </c>
      <c r="AE23" s="7">
        <f t="shared" si="0"/>
        <v>5</v>
      </c>
      <c r="AF23" s="7">
        <f t="shared" si="0"/>
        <v>2</v>
      </c>
      <c r="AG23" s="7">
        <f t="shared" si="0"/>
        <v>12</v>
      </c>
      <c r="AH23" s="7">
        <f t="shared" si="0"/>
        <v>5</v>
      </c>
      <c r="AI23" s="35">
        <v>100</v>
      </c>
      <c r="AL23" s="26" t="s">
        <v>217</v>
      </c>
      <c r="AM23" s="28">
        <v>17</v>
      </c>
      <c r="AN23" s="28">
        <v>19</v>
      </c>
      <c r="AO23" s="28">
        <v>17</v>
      </c>
      <c r="AP23" s="28">
        <v>20</v>
      </c>
      <c r="AQ23" s="28">
        <v>20</v>
      </c>
      <c r="AR23" s="28">
        <v>20</v>
      </c>
      <c r="AS23" s="28">
        <v>20</v>
      </c>
      <c r="AT23" s="28">
        <v>21</v>
      </c>
      <c r="AU23" s="28">
        <v>17</v>
      </c>
      <c r="AV23" s="28">
        <v>18</v>
      </c>
      <c r="AW23" s="28">
        <v>5</v>
      </c>
      <c r="AX23" s="28">
        <v>5</v>
      </c>
      <c r="AY23" s="28">
        <v>2</v>
      </c>
      <c r="AZ23" s="28">
        <v>12</v>
      </c>
      <c r="BA23" s="28">
        <v>5</v>
      </c>
      <c r="BB23" s="28">
        <v>100</v>
      </c>
    </row>
    <row r="24" spans="1:54" ht="15" thickBot="1" x14ac:dyDescent="0.35">
      <c r="A24" s="36">
        <v>17</v>
      </c>
      <c r="B24" s="37">
        <v>4</v>
      </c>
      <c r="C24" s="37">
        <v>3</v>
      </c>
      <c r="D24" s="37">
        <v>3</v>
      </c>
      <c r="E24" s="37">
        <v>9</v>
      </c>
      <c r="F24" s="37">
        <v>7</v>
      </c>
      <c r="G24" s="37">
        <v>11</v>
      </c>
      <c r="H24" s="37">
        <v>5</v>
      </c>
      <c r="I24" s="37">
        <v>7</v>
      </c>
      <c r="J24" s="37">
        <v>3</v>
      </c>
      <c r="K24" s="37">
        <v>3</v>
      </c>
      <c r="L24" s="37">
        <v>12</v>
      </c>
      <c r="M24" s="37">
        <v>14</v>
      </c>
      <c r="N24" s="37">
        <v>23</v>
      </c>
      <c r="O24" s="37">
        <v>13</v>
      </c>
      <c r="P24" s="37">
        <v>12</v>
      </c>
      <c r="Q24" s="56">
        <v>1000000</v>
      </c>
      <c r="T24" s="7">
        <f t="shared" si="1"/>
        <v>21</v>
      </c>
      <c r="U24" s="7">
        <f t="shared" ref="U24:U31" si="2">24-C24+1</f>
        <v>22</v>
      </c>
      <c r="V24" s="7">
        <f t="shared" ref="V24:V31" si="3">24-D24+1</f>
        <v>22</v>
      </c>
      <c r="W24" s="7">
        <f t="shared" ref="W24:W31" si="4">24-E24+1</f>
        <v>16</v>
      </c>
      <c r="X24" s="7">
        <f t="shared" ref="X24:X31" si="5">24-F24+1</f>
        <v>18</v>
      </c>
      <c r="Y24" s="7">
        <f t="shared" ref="Y24:Y31" si="6">24-G24+1</f>
        <v>14</v>
      </c>
      <c r="Z24" s="7">
        <f t="shared" ref="Z24:Z31" si="7">24-H24+1</f>
        <v>20</v>
      </c>
      <c r="AA24" s="7">
        <f t="shared" ref="AA24:AA31" si="8">24-I24+1</f>
        <v>18</v>
      </c>
      <c r="AB24" s="7">
        <f t="shared" ref="AB24:AB31" si="9">24-J24+1</f>
        <v>22</v>
      </c>
      <c r="AC24" s="7">
        <f t="shared" ref="AC24:AC31" si="10">24-K24+1</f>
        <v>22</v>
      </c>
      <c r="AD24" s="7">
        <f t="shared" ref="AD24:AD31" si="11">24-L24+1</f>
        <v>13</v>
      </c>
      <c r="AE24" s="7">
        <f t="shared" ref="AE24:AE31" si="12">24-M24+1</f>
        <v>11</v>
      </c>
      <c r="AF24" s="7">
        <f t="shared" ref="AF24:AF31" si="13">24-N24+1</f>
        <v>2</v>
      </c>
      <c r="AG24" s="7">
        <f t="shared" ref="AG24:AG31" si="14">24-O24+1</f>
        <v>12</v>
      </c>
      <c r="AH24" s="7">
        <f t="shared" ref="AH24:AH31" si="15">24-P24+1</f>
        <v>13</v>
      </c>
      <c r="AI24" s="35">
        <v>100</v>
      </c>
      <c r="AL24" s="26" t="s">
        <v>218</v>
      </c>
      <c r="AM24" s="28">
        <v>21</v>
      </c>
      <c r="AN24" s="28">
        <v>22</v>
      </c>
      <c r="AO24" s="28">
        <v>22</v>
      </c>
      <c r="AP24" s="28">
        <v>16</v>
      </c>
      <c r="AQ24" s="28">
        <v>18</v>
      </c>
      <c r="AR24" s="28">
        <v>14</v>
      </c>
      <c r="AS24" s="28">
        <v>20</v>
      </c>
      <c r="AT24" s="28">
        <v>18</v>
      </c>
      <c r="AU24" s="28">
        <v>22</v>
      </c>
      <c r="AV24" s="28">
        <v>22</v>
      </c>
      <c r="AW24" s="28">
        <v>13</v>
      </c>
      <c r="AX24" s="28">
        <v>11</v>
      </c>
      <c r="AY24" s="28">
        <v>2</v>
      </c>
      <c r="AZ24" s="28">
        <v>12</v>
      </c>
      <c r="BA24" s="28">
        <v>13</v>
      </c>
      <c r="BB24" s="28">
        <v>100</v>
      </c>
    </row>
    <row r="25" spans="1:54" ht="15" thickBot="1" x14ac:dyDescent="0.35">
      <c r="A25" s="36">
        <v>18</v>
      </c>
      <c r="B25" s="37">
        <v>16</v>
      </c>
      <c r="C25" s="37">
        <v>14</v>
      </c>
      <c r="D25" s="37">
        <v>14</v>
      </c>
      <c r="E25" s="37">
        <v>17</v>
      </c>
      <c r="F25" s="37">
        <v>17</v>
      </c>
      <c r="G25" s="37">
        <v>21</v>
      </c>
      <c r="H25" s="37">
        <v>10</v>
      </c>
      <c r="I25" s="37">
        <v>14</v>
      </c>
      <c r="J25" s="37">
        <v>14</v>
      </c>
      <c r="K25" s="37">
        <v>18</v>
      </c>
      <c r="L25" s="37">
        <v>11</v>
      </c>
      <c r="M25" s="37">
        <v>10</v>
      </c>
      <c r="N25" s="37">
        <v>1</v>
      </c>
      <c r="O25" s="37">
        <v>13</v>
      </c>
      <c r="P25" s="37">
        <v>5</v>
      </c>
      <c r="Q25" s="56">
        <v>1000000</v>
      </c>
      <c r="T25" s="7">
        <f t="shared" si="1"/>
        <v>9</v>
      </c>
      <c r="U25" s="7">
        <f t="shared" si="2"/>
        <v>11</v>
      </c>
      <c r="V25" s="7">
        <f t="shared" si="3"/>
        <v>11</v>
      </c>
      <c r="W25" s="7">
        <f t="shared" si="4"/>
        <v>8</v>
      </c>
      <c r="X25" s="7">
        <f t="shared" si="5"/>
        <v>8</v>
      </c>
      <c r="Y25" s="7">
        <f t="shared" si="6"/>
        <v>4</v>
      </c>
      <c r="Z25" s="7">
        <f t="shared" si="7"/>
        <v>15</v>
      </c>
      <c r="AA25" s="7">
        <f t="shared" si="8"/>
        <v>11</v>
      </c>
      <c r="AB25" s="7">
        <f t="shared" si="9"/>
        <v>11</v>
      </c>
      <c r="AC25" s="7">
        <f t="shared" si="10"/>
        <v>7</v>
      </c>
      <c r="AD25" s="7">
        <f t="shared" si="11"/>
        <v>14</v>
      </c>
      <c r="AE25" s="7">
        <f t="shared" si="12"/>
        <v>15</v>
      </c>
      <c r="AF25" s="7">
        <f t="shared" si="13"/>
        <v>24</v>
      </c>
      <c r="AG25" s="7">
        <f t="shared" si="14"/>
        <v>12</v>
      </c>
      <c r="AH25" s="7">
        <f t="shared" si="15"/>
        <v>20</v>
      </c>
      <c r="AI25" s="35">
        <v>100</v>
      </c>
      <c r="AL25" s="26" t="s">
        <v>219</v>
      </c>
      <c r="AM25" s="28">
        <v>9</v>
      </c>
      <c r="AN25" s="28">
        <v>11</v>
      </c>
      <c r="AO25" s="28">
        <v>11</v>
      </c>
      <c r="AP25" s="28">
        <v>8</v>
      </c>
      <c r="AQ25" s="28">
        <v>8</v>
      </c>
      <c r="AR25" s="28">
        <v>4</v>
      </c>
      <c r="AS25" s="28">
        <v>15</v>
      </c>
      <c r="AT25" s="28">
        <v>11</v>
      </c>
      <c r="AU25" s="28">
        <v>11</v>
      </c>
      <c r="AV25" s="28">
        <v>7</v>
      </c>
      <c r="AW25" s="28">
        <v>14</v>
      </c>
      <c r="AX25" s="28">
        <v>15</v>
      </c>
      <c r="AY25" s="28">
        <v>24</v>
      </c>
      <c r="AZ25" s="28">
        <v>12</v>
      </c>
      <c r="BA25" s="28">
        <v>20</v>
      </c>
      <c r="BB25" s="28">
        <v>100</v>
      </c>
    </row>
    <row r="26" spans="1:54" ht="15" thickBot="1" x14ac:dyDescent="0.35">
      <c r="A26" s="36">
        <v>19</v>
      </c>
      <c r="B26" s="37">
        <v>11</v>
      </c>
      <c r="C26" s="37">
        <v>6</v>
      </c>
      <c r="D26" s="37">
        <v>11</v>
      </c>
      <c r="E26" s="37">
        <v>7</v>
      </c>
      <c r="F26" s="37">
        <v>9</v>
      </c>
      <c r="G26" s="37">
        <v>1</v>
      </c>
      <c r="H26" s="37">
        <v>5</v>
      </c>
      <c r="I26" s="37">
        <v>4</v>
      </c>
      <c r="J26" s="37">
        <v>11</v>
      </c>
      <c r="K26" s="37">
        <v>11</v>
      </c>
      <c r="L26" s="37">
        <v>12</v>
      </c>
      <c r="M26" s="37">
        <v>14</v>
      </c>
      <c r="N26" s="37">
        <v>1</v>
      </c>
      <c r="O26" s="37">
        <v>1</v>
      </c>
      <c r="P26" s="37">
        <v>24</v>
      </c>
      <c r="Q26" s="56">
        <v>1000000</v>
      </c>
      <c r="T26" s="7">
        <f t="shared" si="1"/>
        <v>14</v>
      </c>
      <c r="U26" s="7">
        <f t="shared" si="2"/>
        <v>19</v>
      </c>
      <c r="V26" s="7">
        <f t="shared" si="3"/>
        <v>14</v>
      </c>
      <c r="W26" s="7">
        <f t="shared" si="4"/>
        <v>18</v>
      </c>
      <c r="X26" s="7">
        <f t="shared" si="5"/>
        <v>16</v>
      </c>
      <c r="Y26" s="7">
        <f t="shared" si="6"/>
        <v>24</v>
      </c>
      <c r="Z26" s="7">
        <f t="shared" si="7"/>
        <v>20</v>
      </c>
      <c r="AA26" s="7">
        <f t="shared" si="8"/>
        <v>21</v>
      </c>
      <c r="AB26" s="7">
        <f t="shared" si="9"/>
        <v>14</v>
      </c>
      <c r="AC26" s="7">
        <f t="shared" si="10"/>
        <v>14</v>
      </c>
      <c r="AD26" s="7">
        <f t="shared" si="11"/>
        <v>13</v>
      </c>
      <c r="AE26" s="7">
        <f t="shared" si="12"/>
        <v>11</v>
      </c>
      <c r="AF26" s="7">
        <f t="shared" si="13"/>
        <v>24</v>
      </c>
      <c r="AG26" s="7">
        <f t="shared" si="14"/>
        <v>24</v>
      </c>
      <c r="AH26" s="7">
        <f t="shared" si="15"/>
        <v>1</v>
      </c>
      <c r="AI26" s="35">
        <v>100</v>
      </c>
      <c r="AL26" s="26" t="s">
        <v>220</v>
      </c>
      <c r="AM26" s="28">
        <v>14</v>
      </c>
      <c r="AN26" s="28">
        <v>19</v>
      </c>
      <c r="AO26" s="28">
        <v>14</v>
      </c>
      <c r="AP26" s="28">
        <v>18</v>
      </c>
      <c r="AQ26" s="28">
        <v>16</v>
      </c>
      <c r="AR26" s="28">
        <v>24</v>
      </c>
      <c r="AS26" s="28">
        <v>20</v>
      </c>
      <c r="AT26" s="28">
        <v>21</v>
      </c>
      <c r="AU26" s="28">
        <v>14</v>
      </c>
      <c r="AV26" s="28">
        <v>14</v>
      </c>
      <c r="AW26" s="28">
        <v>13</v>
      </c>
      <c r="AX26" s="28">
        <v>11</v>
      </c>
      <c r="AY26" s="28">
        <v>24</v>
      </c>
      <c r="AZ26" s="28">
        <v>24</v>
      </c>
      <c r="BA26" s="28">
        <v>1</v>
      </c>
      <c r="BB26" s="28">
        <v>100</v>
      </c>
    </row>
    <row r="27" spans="1:54" ht="15" thickBot="1" x14ac:dyDescent="0.35">
      <c r="A27" s="36">
        <v>20</v>
      </c>
      <c r="B27" s="37">
        <v>5</v>
      </c>
      <c r="C27" s="37">
        <v>6</v>
      </c>
      <c r="D27" s="37">
        <v>3</v>
      </c>
      <c r="E27" s="37">
        <v>6</v>
      </c>
      <c r="F27" s="37">
        <v>6</v>
      </c>
      <c r="G27" s="37">
        <v>9</v>
      </c>
      <c r="H27" s="37">
        <v>10</v>
      </c>
      <c r="I27" s="37">
        <v>7</v>
      </c>
      <c r="J27" s="37">
        <v>3</v>
      </c>
      <c r="K27" s="37">
        <v>5</v>
      </c>
      <c r="L27" s="37">
        <v>22</v>
      </c>
      <c r="M27" s="37">
        <v>20</v>
      </c>
      <c r="N27" s="37">
        <v>1</v>
      </c>
      <c r="O27" s="37">
        <v>1</v>
      </c>
      <c r="P27" s="37">
        <v>16</v>
      </c>
      <c r="Q27" s="56">
        <v>1000000</v>
      </c>
      <c r="T27" s="7">
        <f t="shared" si="1"/>
        <v>20</v>
      </c>
      <c r="U27" s="7">
        <f t="shared" si="2"/>
        <v>19</v>
      </c>
      <c r="V27" s="7">
        <f t="shared" si="3"/>
        <v>22</v>
      </c>
      <c r="W27" s="7">
        <f t="shared" si="4"/>
        <v>19</v>
      </c>
      <c r="X27" s="7">
        <f t="shared" si="5"/>
        <v>19</v>
      </c>
      <c r="Y27" s="7">
        <f t="shared" si="6"/>
        <v>16</v>
      </c>
      <c r="Z27" s="7">
        <f t="shared" si="7"/>
        <v>15</v>
      </c>
      <c r="AA27" s="7">
        <f t="shared" si="8"/>
        <v>18</v>
      </c>
      <c r="AB27" s="7">
        <f t="shared" si="9"/>
        <v>22</v>
      </c>
      <c r="AC27" s="7">
        <f t="shared" si="10"/>
        <v>20</v>
      </c>
      <c r="AD27" s="7">
        <f t="shared" si="11"/>
        <v>3</v>
      </c>
      <c r="AE27" s="7">
        <f t="shared" si="12"/>
        <v>5</v>
      </c>
      <c r="AF27" s="7">
        <f t="shared" si="13"/>
        <v>24</v>
      </c>
      <c r="AG27" s="7">
        <f t="shared" si="14"/>
        <v>24</v>
      </c>
      <c r="AH27" s="7">
        <f t="shared" si="15"/>
        <v>9</v>
      </c>
      <c r="AI27" s="35">
        <v>100</v>
      </c>
      <c r="AL27" s="26" t="s">
        <v>221</v>
      </c>
      <c r="AM27" s="28">
        <v>20</v>
      </c>
      <c r="AN27" s="28">
        <v>19</v>
      </c>
      <c r="AO27" s="28">
        <v>22</v>
      </c>
      <c r="AP27" s="28">
        <v>19</v>
      </c>
      <c r="AQ27" s="28">
        <v>19</v>
      </c>
      <c r="AR27" s="28">
        <v>16</v>
      </c>
      <c r="AS27" s="28">
        <v>15</v>
      </c>
      <c r="AT27" s="28">
        <v>18</v>
      </c>
      <c r="AU27" s="28">
        <v>22</v>
      </c>
      <c r="AV27" s="28">
        <v>20</v>
      </c>
      <c r="AW27" s="28">
        <v>3</v>
      </c>
      <c r="AX27" s="28">
        <v>5</v>
      </c>
      <c r="AY27" s="28">
        <v>24</v>
      </c>
      <c r="AZ27" s="28">
        <v>24</v>
      </c>
      <c r="BA27" s="28">
        <v>9</v>
      </c>
      <c r="BB27" s="28">
        <v>100</v>
      </c>
    </row>
    <row r="28" spans="1:54" ht="15" thickBot="1" x14ac:dyDescent="0.35">
      <c r="A28" s="36">
        <v>21</v>
      </c>
      <c r="B28" s="37">
        <v>8</v>
      </c>
      <c r="C28" s="37">
        <v>6</v>
      </c>
      <c r="D28" s="37">
        <v>8</v>
      </c>
      <c r="E28" s="37">
        <v>12</v>
      </c>
      <c r="F28" s="37">
        <v>12</v>
      </c>
      <c r="G28" s="37">
        <v>18</v>
      </c>
      <c r="H28" s="37">
        <v>10</v>
      </c>
      <c r="I28" s="37">
        <v>14</v>
      </c>
      <c r="J28" s="37">
        <v>8</v>
      </c>
      <c r="K28" s="37">
        <v>10</v>
      </c>
      <c r="L28" s="37">
        <v>12</v>
      </c>
      <c r="M28" s="37">
        <v>14</v>
      </c>
      <c r="N28" s="37">
        <v>1</v>
      </c>
      <c r="O28" s="37">
        <v>1</v>
      </c>
      <c r="P28" s="37">
        <v>6</v>
      </c>
      <c r="Q28" s="56">
        <v>1000000</v>
      </c>
      <c r="T28" s="7">
        <f t="shared" si="1"/>
        <v>17</v>
      </c>
      <c r="U28" s="7">
        <f t="shared" si="2"/>
        <v>19</v>
      </c>
      <c r="V28" s="7">
        <f t="shared" si="3"/>
        <v>17</v>
      </c>
      <c r="W28" s="7">
        <f t="shared" si="4"/>
        <v>13</v>
      </c>
      <c r="X28" s="7">
        <f t="shared" si="5"/>
        <v>13</v>
      </c>
      <c r="Y28" s="7">
        <f t="shared" si="6"/>
        <v>7</v>
      </c>
      <c r="Z28" s="7">
        <f t="shared" si="7"/>
        <v>15</v>
      </c>
      <c r="AA28" s="7">
        <f t="shared" si="8"/>
        <v>11</v>
      </c>
      <c r="AB28" s="7">
        <f t="shared" si="9"/>
        <v>17</v>
      </c>
      <c r="AC28" s="7">
        <f t="shared" si="10"/>
        <v>15</v>
      </c>
      <c r="AD28" s="7">
        <f t="shared" si="11"/>
        <v>13</v>
      </c>
      <c r="AE28" s="7">
        <f t="shared" si="12"/>
        <v>11</v>
      </c>
      <c r="AF28" s="7">
        <f t="shared" si="13"/>
        <v>24</v>
      </c>
      <c r="AG28" s="7">
        <f t="shared" si="14"/>
        <v>24</v>
      </c>
      <c r="AH28" s="7">
        <f t="shared" si="15"/>
        <v>19</v>
      </c>
      <c r="AI28" s="35">
        <v>100</v>
      </c>
      <c r="AL28" s="26" t="s">
        <v>222</v>
      </c>
      <c r="AM28" s="28">
        <v>17</v>
      </c>
      <c r="AN28" s="28">
        <v>19</v>
      </c>
      <c r="AO28" s="28">
        <v>17</v>
      </c>
      <c r="AP28" s="28">
        <v>13</v>
      </c>
      <c r="AQ28" s="28">
        <v>13</v>
      </c>
      <c r="AR28" s="28">
        <v>7</v>
      </c>
      <c r="AS28" s="28">
        <v>15</v>
      </c>
      <c r="AT28" s="28">
        <v>11</v>
      </c>
      <c r="AU28" s="28">
        <v>17</v>
      </c>
      <c r="AV28" s="28">
        <v>15</v>
      </c>
      <c r="AW28" s="28">
        <v>13</v>
      </c>
      <c r="AX28" s="28">
        <v>11</v>
      </c>
      <c r="AY28" s="28">
        <v>24</v>
      </c>
      <c r="AZ28" s="28">
        <v>24</v>
      </c>
      <c r="BA28" s="28">
        <v>19</v>
      </c>
      <c r="BB28" s="28">
        <v>100</v>
      </c>
    </row>
    <row r="29" spans="1:54" ht="15" thickBot="1" x14ac:dyDescent="0.35">
      <c r="A29" s="36">
        <v>22</v>
      </c>
      <c r="B29" s="37">
        <v>5</v>
      </c>
      <c r="C29" s="37">
        <v>14</v>
      </c>
      <c r="D29" s="37">
        <v>3</v>
      </c>
      <c r="E29" s="37">
        <v>3</v>
      </c>
      <c r="F29" s="37">
        <v>3</v>
      </c>
      <c r="G29" s="37">
        <v>6</v>
      </c>
      <c r="H29" s="37">
        <v>10</v>
      </c>
      <c r="I29" s="37">
        <v>4</v>
      </c>
      <c r="J29" s="37">
        <v>3</v>
      </c>
      <c r="K29" s="37">
        <v>6</v>
      </c>
      <c r="L29" s="37">
        <v>22</v>
      </c>
      <c r="M29" s="37">
        <v>24</v>
      </c>
      <c r="N29" s="37">
        <v>1</v>
      </c>
      <c r="O29" s="37">
        <v>9</v>
      </c>
      <c r="P29" s="37">
        <v>19</v>
      </c>
      <c r="Q29" s="56">
        <v>1000000</v>
      </c>
      <c r="T29" s="7">
        <f t="shared" si="1"/>
        <v>20</v>
      </c>
      <c r="U29" s="7">
        <f t="shared" si="2"/>
        <v>11</v>
      </c>
      <c r="V29" s="7">
        <f t="shared" si="3"/>
        <v>22</v>
      </c>
      <c r="W29" s="7">
        <f t="shared" si="4"/>
        <v>22</v>
      </c>
      <c r="X29" s="7">
        <f t="shared" si="5"/>
        <v>22</v>
      </c>
      <c r="Y29" s="7">
        <f t="shared" si="6"/>
        <v>19</v>
      </c>
      <c r="Z29" s="7">
        <f t="shared" si="7"/>
        <v>15</v>
      </c>
      <c r="AA29" s="7">
        <f t="shared" si="8"/>
        <v>21</v>
      </c>
      <c r="AB29" s="7">
        <f t="shared" si="9"/>
        <v>22</v>
      </c>
      <c r="AC29" s="7">
        <f t="shared" si="10"/>
        <v>19</v>
      </c>
      <c r="AD29" s="7">
        <f t="shared" si="11"/>
        <v>3</v>
      </c>
      <c r="AE29" s="7">
        <f t="shared" si="12"/>
        <v>1</v>
      </c>
      <c r="AF29" s="7">
        <f t="shared" si="13"/>
        <v>24</v>
      </c>
      <c r="AG29" s="7">
        <f t="shared" si="14"/>
        <v>16</v>
      </c>
      <c r="AH29" s="7">
        <f t="shared" si="15"/>
        <v>6</v>
      </c>
      <c r="AI29" s="35">
        <v>100</v>
      </c>
      <c r="AL29" s="26" t="s">
        <v>223</v>
      </c>
      <c r="AM29" s="28">
        <v>20</v>
      </c>
      <c r="AN29" s="28">
        <v>11</v>
      </c>
      <c r="AO29" s="28">
        <v>22</v>
      </c>
      <c r="AP29" s="28">
        <v>22</v>
      </c>
      <c r="AQ29" s="28">
        <v>22</v>
      </c>
      <c r="AR29" s="28">
        <v>19</v>
      </c>
      <c r="AS29" s="28">
        <v>15</v>
      </c>
      <c r="AT29" s="28">
        <v>21</v>
      </c>
      <c r="AU29" s="28">
        <v>22</v>
      </c>
      <c r="AV29" s="28">
        <v>19</v>
      </c>
      <c r="AW29" s="28">
        <v>3</v>
      </c>
      <c r="AX29" s="28">
        <v>1</v>
      </c>
      <c r="AY29" s="28">
        <v>24</v>
      </c>
      <c r="AZ29" s="28">
        <v>16</v>
      </c>
      <c r="BA29" s="28">
        <v>6</v>
      </c>
      <c r="BB29" s="28">
        <v>100</v>
      </c>
    </row>
    <row r="30" spans="1:54" ht="15" thickBot="1" x14ac:dyDescent="0.35">
      <c r="A30" s="36">
        <v>23</v>
      </c>
      <c r="B30" s="37">
        <v>20</v>
      </c>
      <c r="C30" s="37">
        <v>18</v>
      </c>
      <c r="D30" s="37">
        <v>22</v>
      </c>
      <c r="E30" s="37">
        <v>22</v>
      </c>
      <c r="F30" s="37">
        <v>22</v>
      </c>
      <c r="G30" s="37">
        <v>17</v>
      </c>
      <c r="H30" s="37">
        <v>5</v>
      </c>
      <c r="I30" s="37">
        <v>23</v>
      </c>
      <c r="J30" s="37">
        <v>22</v>
      </c>
      <c r="K30" s="37">
        <v>17</v>
      </c>
      <c r="L30" s="37">
        <v>1</v>
      </c>
      <c r="M30" s="37">
        <v>1</v>
      </c>
      <c r="N30" s="37">
        <v>1</v>
      </c>
      <c r="O30" s="37">
        <v>13</v>
      </c>
      <c r="P30" s="37">
        <v>7</v>
      </c>
      <c r="Q30" s="56">
        <v>1000000</v>
      </c>
      <c r="T30" s="7">
        <f t="shared" si="1"/>
        <v>5</v>
      </c>
      <c r="U30" s="7">
        <f t="shared" si="2"/>
        <v>7</v>
      </c>
      <c r="V30" s="7">
        <f t="shared" si="3"/>
        <v>3</v>
      </c>
      <c r="W30" s="7">
        <f t="shared" si="4"/>
        <v>3</v>
      </c>
      <c r="X30" s="7">
        <f t="shared" si="5"/>
        <v>3</v>
      </c>
      <c r="Y30" s="7">
        <f t="shared" si="6"/>
        <v>8</v>
      </c>
      <c r="Z30" s="7">
        <f t="shared" si="7"/>
        <v>20</v>
      </c>
      <c r="AA30" s="7">
        <f t="shared" si="8"/>
        <v>2</v>
      </c>
      <c r="AB30" s="7">
        <f t="shared" si="9"/>
        <v>3</v>
      </c>
      <c r="AC30" s="7">
        <f t="shared" si="10"/>
        <v>8</v>
      </c>
      <c r="AD30" s="7">
        <f t="shared" si="11"/>
        <v>24</v>
      </c>
      <c r="AE30" s="7">
        <f t="shared" si="12"/>
        <v>24</v>
      </c>
      <c r="AF30" s="7">
        <f t="shared" si="13"/>
        <v>24</v>
      </c>
      <c r="AG30" s="7">
        <f t="shared" si="14"/>
        <v>12</v>
      </c>
      <c r="AH30" s="7">
        <f t="shared" si="15"/>
        <v>18</v>
      </c>
      <c r="AI30" s="35">
        <v>100</v>
      </c>
      <c r="AL30" s="26" t="s">
        <v>224</v>
      </c>
      <c r="AM30" s="28">
        <v>5</v>
      </c>
      <c r="AN30" s="28">
        <v>7</v>
      </c>
      <c r="AO30" s="28">
        <v>3</v>
      </c>
      <c r="AP30" s="28">
        <v>3</v>
      </c>
      <c r="AQ30" s="28">
        <v>3</v>
      </c>
      <c r="AR30" s="28">
        <v>8</v>
      </c>
      <c r="AS30" s="28">
        <v>20</v>
      </c>
      <c r="AT30" s="28">
        <v>2</v>
      </c>
      <c r="AU30" s="28">
        <v>3</v>
      </c>
      <c r="AV30" s="28">
        <v>8</v>
      </c>
      <c r="AW30" s="28">
        <v>24</v>
      </c>
      <c r="AX30" s="28">
        <v>24</v>
      </c>
      <c r="AY30" s="28">
        <v>24</v>
      </c>
      <c r="AZ30" s="28">
        <v>12</v>
      </c>
      <c r="BA30" s="28">
        <v>18</v>
      </c>
      <c r="BB30" s="28">
        <v>100</v>
      </c>
    </row>
    <row r="31" spans="1:54" ht="15" thickBot="1" x14ac:dyDescent="0.35">
      <c r="A31" s="36">
        <v>24</v>
      </c>
      <c r="B31" s="37">
        <v>24</v>
      </c>
      <c r="C31" s="37">
        <v>22</v>
      </c>
      <c r="D31" s="37">
        <v>22</v>
      </c>
      <c r="E31" s="37">
        <v>24</v>
      </c>
      <c r="F31" s="37">
        <v>24</v>
      </c>
      <c r="G31" s="37">
        <v>24</v>
      </c>
      <c r="H31" s="37">
        <v>22</v>
      </c>
      <c r="I31" s="37">
        <v>23</v>
      </c>
      <c r="J31" s="37">
        <v>22</v>
      </c>
      <c r="K31" s="37">
        <v>21</v>
      </c>
      <c r="L31" s="37">
        <v>1</v>
      </c>
      <c r="M31" s="37">
        <v>1</v>
      </c>
      <c r="N31" s="37">
        <v>1</v>
      </c>
      <c r="O31" s="37">
        <v>13</v>
      </c>
      <c r="P31" s="37">
        <v>1</v>
      </c>
      <c r="Q31" s="56">
        <v>1000000</v>
      </c>
      <c r="T31" s="7">
        <f t="shared" si="1"/>
        <v>1</v>
      </c>
      <c r="U31" s="7">
        <f t="shared" si="2"/>
        <v>3</v>
      </c>
      <c r="V31" s="7">
        <f t="shared" si="3"/>
        <v>3</v>
      </c>
      <c r="W31" s="7">
        <f t="shared" si="4"/>
        <v>1</v>
      </c>
      <c r="X31" s="7">
        <f t="shared" si="5"/>
        <v>1</v>
      </c>
      <c r="Y31" s="7">
        <f t="shared" si="6"/>
        <v>1</v>
      </c>
      <c r="Z31" s="7">
        <f t="shared" si="7"/>
        <v>3</v>
      </c>
      <c r="AA31" s="7">
        <f t="shared" si="8"/>
        <v>2</v>
      </c>
      <c r="AB31" s="7">
        <f t="shared" si="9"/>
        <v>3</v>
      </c>
      <c r="AC31" s="7">
        <f t="shared" si="10"/>
        <v>4</v>
      </c>
      <c r="AD31" s="7">
        <f t="shared" si="11"/>
        <v>24</v>
      </c>
      <c r="AE31" s="7">
        <f t="shared" si="12"/>
        <v>24</v>
      </c>
      <c r="AF31" s="7">
        <f t="shared" si="13"/>
        <v>24</v>
      </c>
      <c r="AG31" s="7">
        <f t="shared" si="14"/>
        <v>12</v>
      </c>
      <c r="AH31" s="7">
        <f t="shared" si="15"/>
        <v>24</v>
      </c>
      <c r="AI31" s="35">
        <v>100</v>
      </c>
      <c r="AL31" s="26" t="s">
        <v>225</v>
      </c>
      <c r="AM31" s="28">
        <v>1</v>
      </c>
      <c r="AN31" s="28">
        <v>3</v>
      </c>
      <c r="AO31" s="28">
        <v>3</v>
      </c>
      <c r="AP31" s="28">
        <v>1</v>
      </c>
      <c r="AQ31" s="28">
        <v>1</v>
      </c>
      <c r="AR31" s="28">
        <v>1</v>
      </c>
      <c r="AS31" s="28">
        <v>3</v>
      </c>
      <c r="AT31" s="28">
        <v>2</v>
      </c>
      <c r="AU31" s="28">
        <v>3</v>
      </c>
      <c r="AV31" s="28">
        <v>4</v>
      </c>
      <c r="AW31" s="28">
        <v>24</v>
      </c>
      <c r="AX31" s="28">
        <v>24</v>
      </c>
      <c r="AY31" s="28">
        <v>24</v>
      </c>
      <c r="AZ31" s="28">
        <v>12</v>
      </c>
      <c r="BA31" s="28">
        <v>24</v>
      </c>
      <c r="BB31" s="28">
        <v>100</v>
      </c>
    </row>
    <row r="32" spans="1:54" ht="18.600000000000001" thickBot="1" x14ac:dyDescent="0.35">
      <c r="A32" s="32"/>
      <c r="AL32" s="22"/>
    </row>
    <row r="33" spans="1:53" ht="28.2" thickBot="1" x14ac:dyDescent="0.35">
      <c r="A33" s="35" t="s">
        <v>131</v>
      </c>
      <c r="B33" s="35" t="s">
        <v>115</v>
      </c>
      <c r="C33" s="35" t="s">
        <v>116</v>
      </c>
      <c r="D33" s="35" t="s">
        <v>117</v>
      </c>
      <c r="E33" s="35" t="s">
        <v>118</v>
      </c>
      <c r="F33" s="35" t="s">
        <v>119</v>
      </c>
      <c r="G33" s="35" t="s">
        <v>120</v>
      </c>
      <c r="H33" s="35" t="s">
        <v>121</v>
      </c>
      <c r="I33" s="35" t="s">
        <v>122</v>
      </c>
      <c r="J33" s="35" t="s">
        <v>123</v>
      </c>
      <c r="K33" s="35" t="s">
        <v>124</v>
      </c>
      <c r="L33" s="35" t="s">
        <v>125</v>
      </c>
      <c r="M33" s="35" t="s">
        <v>126</v>
      </c>
      <c r="N33" s="35" t="s">
        <v>127</v>
      </c>
      <c r="O33" s="35" t="s">
        <v>128</v>
      </c>
      <c r="P33" s="35" t="s">
        <v>129</v>
      </c>
      <c r="AL33" s="26" t="s">
        <v>131</v>
      </c>
      <c r="AM33" s="26" t="s">
        <v>115</v>
      </c>
      <c r="AN33" s="26" t="s">
        <v>116</v>
      </c>
      <c r="AO33" s="26" t="s">
        <v>117</v>
      </c>
      <c r="AP33" s="26" t="s">
        <v>118</v>
      </c>
      <c r="AQ33" s="26" t="s">
        <v>119</v>
      </c>
      <c r="AR33" s="26" t="s">
        <v>120</v>
      </c>
      <c r="AS33" s="26" t="s">
        <v>121</v>
      </c>
      <c r="AT33" s="26" t="s">
        <v>122</v>
      </c>
      <c r="AU33" s="26" t="s">
        <v>123</v>
      </c>
      <c r="AV33" s="26" t="s">
        <v>124</v>
      </c>
      <c r="AW33" s="26" t="s">
        <v>125</v>
      </c>
      <c r="AX33" s="26" t="s">
        <v>126</v>
      </c>
      <c r="AY33" s="26" t="s">
        <v>127</v>
      </c>
      <c r="AZ33" s="26" t="s">
        <v>128</v>
      </c>
      <c r="BA33" s="26" t="s">
        <v>129</v>
      </c>
    </row>
    <row r="34" spans="1:53" ht="42" thickBot="1" x14ac:dyDescent="0.35">
      <c r="A34" s="35" t="s">
        <v>132</v>
      </c>
      <c r="B34" s="37" t="s">
        <v>133</v>
      </c>
      <c r="C34" s="37" t="s">
        <v>133</v>
      </c>
      <c r="D34" s="37" t="s">
        <v>133</v>
      </c>
      <c r="E34" s="37" t="s">
        <v>133</v>
      </c>
      <c r="F34" s="37" t="s">
        <v>133</v>
      </c>
      <c r="G34" s="37" t="s">
        <v>133</v>
      </c>
      <c r="H34" s="37" t="s">
        <v>133</v>
      </c>
      <c r="I34" s="37" t="s">
        <v>133</v>
      </c>
      <c r="J34" s="37" t="s">
        <v>133</v>
      </c>
      <c r="K34" s="37" t="s">
        <v>133</v>
      </c>
      <c r="L34" s="37" t="s">
        <v>133</v>
      </c>
      <c r="M34" s="37" t="s">
        <v>133</v>
      </c>
      <c r="N34" s="37" t="s">
        <v>133</v>
      </c>
      <c r="O34" s="37" t="s">
        <v>133</v>
      </c>
      <c r="P34" s="37" t="s">
        <v>133</v>
      </c>
      <c r="AL34" s="26" t="s">
        <v>132</v>
      </c>
      <c r="AM34" s="28" t="s">
        <v>226</v>
      </c>
      <c r="AN34" s="28" t="s">
        <v>226</v>
      </c>
      <c r="AO34" s="28" t="s">
        <v>226</v>
      </c>
      <c r="AP34" s="28" t="s">
        <v>226</v>
      </c>
      <c r="AQ34" s="28" t="s">
        <v>226</v>
      </c>
      <c r="AR34" s="28" t="s">
        <v>226</v>
      </c>
      <c r="AS34" s="28" t="s">
        <v>226</v>
      </c>
      <c r="AT34" s="28" t="s">
        <v>226</v>
      </c>
      <c r="AU34" s="28" t="s">
        <v>226</v>
      </c>
      <c r="AV34" s="28" t="s">
        <v>226</v>
      </c>
      <c r="AW34" s="28" t="s">
        <v>227</v>
      </c>
      <c r="AX34" s="28" t="s">
        <v>226</v>
      </c>
      <c r="AY34" s="28" t="s">
        <v>226</v>
      </c>
      <c r="AZ34" s="28" t="s">
        <v>226</v>
      </c>
      <c r="BA34" s="28" t="s">
        <v>228</v>
      </c>
    </row>
    <row r="35" spans="1:53" ht="42" thickBot="1" x14ac:dyDescent="0.35">
      <c r="A35" s="35" t="s">
        <v>134</v>
      </c>
      <c r="B35" s="37" t="s">
        <v>135</v>
      </c>
      <c r="C35" s="37" t="s">
        <v>135</v>
      </c>
      <c r="D35" s="37" t="s">
        <v>135</v>
      </c>
      <c r="E35" s="37" t="s">
        <v>135</v>
      </c>
      <c r="F35" s="37" t="s">
        <v>135</v>
      </c>
      <c r="G35" s="37" t="s">
        <v>135</v>
      </c>
      <c r="H35" s="37" t="s">
        <v>135</v>
      </c>
      <c r="I35" s="37" t="s">
        <v>135</v>
      </c>
      <c r="J35" s="37" t="s">
        <v>135</v>
      </c>
      <c r="K35" s="37" t="s">
        <v>135</v>
      </c>
      <c r="L35" s="37" t="s">
        <v>135</v>
      </c>
      <c r="M35" s="37" t="s">
        <v>135</v>
      </c>
      <c r="N35" s="37" t="s">
        <v>135</v>
      </c>
      <c r="O35" s="37" t="s">
        <v>135</v>
      </c>
      <c r="P35" s="37" t="s">
        <v>135</v>
      </c>
      <c r="AL35" s="26" t="s">
        <v>134</v>
      </c>
      <c r="AM35" s="28" t="s">
        <v>229</v>
      </c>
      <c r="AN35" s="28" t="s">
        <v>229</v>
      </c>
      <c r="AO35" s="28" t="s">
        <v>229</v>
      </c>
      <c r="AP35" s="28" t="s">
        <v>229</v>
      </c>
      <c r="AQ35" s="28" t="s">
        <v>229</v>
      </c>
      <c r="AR35" s="28" t="s">
        <v>229</v>
      </c>
      <c r="AS35" s="28" t="s">
        <v>229</v>
      </c>
      <c r="AT35" s="28" t="s">
        <v>229</v>
      </c>
      <c r="AU35" s="28" t="s">
        <v>229</v>
      </c>
      <c r="AV35" s="28" t="s">
        <v>229</v>
      </c>
      <c r="AW35" s="28" t="s">
        <v>230</v>
      </c>
      <c r="AX35" s="28" t="s">
        <v>229</v>
      </c>
      <c r="AY35" s="28" t="s">
        <v>229</v>
      </c>
      <c r="AZ35" s="28" t="s">
        <v>229</v>
      </c>
      <c r="BA35" s="28" t="s">
        <v>231</v>
      </c>
    </row>
    <row r="36" spans="1:53" ht="42" thickBot="1" x14ac:dyDescent="0.35">
      <c r="A36" s="35" t="s">
        <v>136</v>
      </c>
      <c r="B36" s="37" t="s">
        <v>137</v>
      </c>
      <c r="C36" s="37" t="s">
        <v>137</v>
      </c>
      <c r="D36" s="37" t="s">
        <v>137</v>
      </c>
      <c r="E36" s="37" t="s">
        <v>137</v>
      </c>
      <c r="F36" s="37" t="s">
        <v>137</v>
      </c>
      <c r="G36" s="37" t="s">
        <v>137</v>
      </c>
      <c r="H36" s="37" t="s">
        <v>137</v>
      </c>
      <c r="I36" s="37" t="s">
        <v>137</v>
      </c>
      <c r="J36" s="37" t="s">
        <v>137</v>
      </c>
      <c r="K36" s="37" t="s">
        <v>137</v>
      </c>
      <c r="L36" s="37" t="s">
        <v>137</v>
      </c>
      <c r="M36" s="37" t="s">
        <v>137</v>
      </c>
      <c r="N36" s="37" t="s">
        <v>137</v>
      </c>
      <c r="O36" s="37" t="s">
        <v>137</v>
      </c>
      <c r="P36" s="37" t="s">
        <v>137</v>
      </c>
      <c r="AL36" s="26" t="s">
        <v>136</v>
      </c>
      <c r="AM36" s="28" t="s">
        <v>232</v>
      </c>
      <c r="AN36" s="28" t="s">
        <v>232</v>
      </c>
      <c r="AO36" s="28" t="s">
        <v>232</v>
      </c>
      <c r="AP36" s="28" t="s">
        <v>232</v>
      </c>
      <c r="AQ36" s="28" t="s">
        <v>232</v>
      </c>
      <c r="AR36" s="28" t="s">
        <v>232</v>
      </c>
      <c r="AS36" s="28" t="s">
        <v>232</v>
      </c>
      <c r="AT36" s="28" t="s">
        <v>232</v>
      </c>
      <c r="AU36" s="28" t="s">
        <v>232</v>
      </c>
      <c r="AV36" s="28" t="s">
        <v>232</v>
      </c>
      <c r="AW36" s="28" t="s">
        <v>233</v>
      </c>
      <c r="AX36" s="28" t="s">
        <v>232</v>
      </c>
      <c r="AY36" s="28" t="s">
        <v>232</v>
      </c>
      <c r="AZ36" s="28" t="s">
        <v>232</v>
      </c>
      <c r="BA36" s="28" t="s">
        <v>234</v>
      </c>
    </row>
    <row r="37" spans="1:53" ht="42" thickBot="1" x14ac:dyDescent="0.35">
      <c r="A37" s="35" t="s">
        <v>138</v>
      </c>
      <c r="B37" s="37" t="s">
        <v>139</v>
      </c>
      <c r="C37" s="37" t="s">
        <v>139</v>
      </c>
      <c r="D37" s="37" t="s">
        <v>139</v>
      </c>
      <c r="E37" s="37" t="s">
        <v>139</v>
      </c>
      <c r="F37" s="37" t="s">
        <v>139</v>
      </c>
      <c r="G37" s="37" t="s">
        <v>139</v>
      </c>
      <c r="H37" s="37" t="s">
        <v>139</v>
      </c>
      <c r="I37" s="37" t="s">
        <v>139</v>
      </c>
      <c r="J37" s="37" t="s">
        <v>139</v>
      </c>
      <c r="K37" s="37" t="s">
        <v>139</v>
      </c>
      <c r="L37" s="37" t="s">
        <v>139</v>
      </c>
      <c r="M37" s="37" t="s">
        <v>139</v>
      </c>
      <c r="N37" s="37" t="s">
        <v>139</v>
      </c>
      <c r="O37" s="37" t="s">
        <v>139</v>
      </c>
      <c r="P37" s="37" t="s">
        <v>139</v>
      </c>
      <c r="AL37" s="26" t="s">
        <v>138</v>
      </c>
      <c r="AM37" s="28" t="s">
        <v>235</v>
      </c>
      <c r="AN37" s="28" t="s">
        <v>235</v>
      </c>
      <c r="AO37" s="28" t="s">
        <v>235</v>
      </c>
      <c r="AP37" s="28" t="s">
        <v>235</v>
      </c>
      <c r="AQ37" s="28" t="s">
        <v>235</v>
      </c>
      <c r="AR37" s="28" t="s">
        <v>235</v>
      </c>
      <c r="AS37" s="28" t="s">
        <v>235</v>
      </c>
      <c r="AT37" s="28" t="s">
        <v>235</v>
      </c>
      <c r="AU37" s="28" t="s">
        <v>235</v>
      </c>
      <c r="AV37" s="28" t="s">
        <v>235</v>
      </c>
      <c r="AW37" s="28" t="s">
        <v>236</v>
      </c>
      <c r="AX37" s="28" t="s">
        <v>235</v>
      </c>
      <c r="AY37" s="28" t="s">
        <v>235</v>
      </c>
      <c r="AZ37" s="28" t="s">
        <v>235</v>
      </c>
      <c r="BA37" s="28" t="s">
        <v>237</v>
      </c>
    </row>
    <row r="38" spans="1:53" ht="42" thickBot="1" x14ac:dyDescent="0.35">
      <c r="A38" s="35" t="s">
        <v>140</v>
      </c>
      <c r="B38" s="37" t="s">
        <v>141</v>
      </c>
      <c r="C38" s="37" t="s">
        <v>141</v>
      </c>
      <c r="D38" s="37" t="s">
        <v>141</v>
      </c>
      <c r="E38" s="37" t="s">
        <v>141</v>
      </c>
      <c r="F38" s="37" t="s">
        <v>141</v>
      </c>
      <c r="G38" s="37" t="s">
        <v>141</v>
      </c>
      <c r="H38" s="37" t="s">
        <v>141</v>
      </c>
      <c r="I38" s="37" t="s">
        <v>141</v>
      </c>
      <c r="J38" s="37" t="s">
        <v>141</v>
      </c>
      <c r="K38" s="37" t="s">
        <v>141</v>
      </c>
      <c r="L38" s="37" t="s">
        <v>141</v>
      </c>
      <c r="M38" s="37" t="s">
        <v>141</v>
      </c>
      <c r="N38" s="37" t="s">
        <v>141</v>
      </c>
      <c r="O38" s="37" t="s">
        <v>141</v>
      </c>
      <c r="P38" s="37" t="s">
        <v>141</v>
      </c>
      <c r="AL38" s="26" t="s">
        <v>140</v>
      </c>
      <c r="AM38" s="28" t="s">
        <v>238</v>
      </c>
      <c r="AN38" s="28" t="s">
        <v>238</v>
      </c>
      <c r="AO38" s="28" t="s">
        <v>238</v>
      </c>
      <c r="AP38" s="28" t="s">
        <v>238</v>
      </c>
      <c r="AQ38" s="28" t="s">
        <v>238</v>
      </c>
      <c r="AR38" s="28" t="s">
        <v>238</v>
      </c>
      <c r="AS38" s="28" t="s">
        <v>238</v>
      </c>
      <c r="AT38" s="28" t="s">
        <v>238</v>
      </c>
      <c r="AU38" s="28" t="s">
        <v>238</v>
      </c>
      <c r="AV38" s="28" t="s">
        <v>238</v>
      </c>
      <c r="AW38" s="28" t="s">
        <v>239</v>
      </c>
      <c r="AX38" s="28" t="s">
        <v>238</v>
      </c>
      <c r="AY38" s="28" t="s">
        <v>238</v>
      </c>
      <c r="AZ38" s="28" t="s">
        <v>238</v>
      </c>
      <c r="BA38" s="28" t="s">
        <v>240</v>
      </c>
    </row>
    <row r="39" spans="1:53" ht="42" thickBot="1" x14ac:dyDescent="0.35">
      <c r="A39" s="35" t="s">
        <v>142</v>
      </c>
      <c r="B39" s="37" t="s">
        <v>143</v>
      </c>
      <c r="C39" s="37" t="s">
        <v>143</v>
      </c>
      <c r="D39" s="37" t="s">
        <v>143</v>
      </c>
      <c r="E39" s="37" t="s">
        <v>143</v>
      </c>
      <c r="F39" s="37" t="s">
        <v>143</v>
      </c>
      <c r="G39" s="37" t="s">
        <v>143</v>
      </c>
      <c r="H39" s="37" t="s">
        <v>143</v>
      </c>
      <c r="I39" s="37" t="s">
        <v>143</v>
      </c>
      <c r="J39" s="37" t="s">
        <v>143</v>
      </c>
      <c r="K39" s="37" t="s">
        <v>143</v>
      </c>
      <c r="L39" s="37" t="s">
        <v>143</v>
      </c>
      <c r="M39" s="37" t="s">
        <v>143</v>
      </c>
      <c r="N39" s="37" t="s">
        <v>143</v>
      </c>
      <c r="O39" s="37" t="s">
        <v>143</v>
      </c>
      <c r="P39" s="37" t="s">
        <v>143</v>
      </c>
      <c r="AL39" s="26" t="s">
        <v>142</v>
      </c>
      <c r="AM39" s="28" t="s">
        <v>241</v>
      </c>
      <c r="AN39" s="28" t="s">
        <v>241</v>
      </c>
      <c r="AO39" s="28" t="s">
        <v>241</v>
      </c>
      <c r="AP39" s="28" t="s">
        <v>241</v>
      </c>
      <c r="AQ39" s="28" t="s">
        <v>241</v>
      </c>
      <c r="AR39" s="28" t="s">
        <v>241</v>
      </c>
      <c r="AS39" s="28" t="s">
        <v>241</v>
      </c>
      <c r="AT39" s="28" t="s">
        <v>241</v>
      </c>
      <c r="AU39" s="28" t="s">
        <v>241</v>
      </c>
      <c r="AV39" s="28" t="s">
        <v>241</v>
      </c>
      <c r="AW39" s="28" t="s">
        <v>242</v>
      </c>
      <c r="AX39" s="28" t="s">
        <v>241</v>
      </c>
      <c r="AY39" s="28" t="s">
        <v>241</v>
      </c>
      <c r="AZ39" s="28" t="s">
        <v>241</v>
      </c>
      <c r="BA39" s="28" t="s">
        <v>243</v>
      </c>
    </row>
    <row r="40" spans="1:53" ht="42" thickBot="1" x14ac:dyDescent="0.35">
      <c r="A40" s="35" t="s">
        <v>144</v>
      </c>
      <c r="B40" s="37" t="s">
        <v>145</v>
      </c>
      <c r="C40" s="37" t="s">
        <v>145</v>
      </c>
      <c r="D40" s="37" t="s">
        <v>145</v>
      </c>
      <c r="E40" s="37" t="s">
        <v>145</v>
      </c>
      <c r="F40" s="37" t="s">
        <v>145</v>
      </c>
      <c r="G40" s="37" t="s">
        <v>145</v>
      </c>
      <c r="H40" s="37" t="s">
        <v>145</v>
      </c>
      <c r="I40" s="37" t="s">
        <v>145</v>
      </c>
      <c r="J40" s="37" t="s">
        <v>145</v>
      </c>
      <c r="K40" s="37" t="s">
        <v>145</v>
      </c>
      <c r="L40" s="37" t="s">
        <v>145</v>
      </c>
      <c r="M40" s="37" t="s">
        <v>145</v>
      </c>
      <c r="N40" s="37" t="s">
        <v>145</v>
      </c>
      <c r="O40" s="37" t="s">
        <v>145</v>
      </c>
      <c r="P40" s="37" t="s">
        <v>145</v>
      </c>
      <c r="AL40" s="26" t="s">
        <v>144</v>
      </c>
      <c r="AM40" s="28" t="s">
        <v>143</v>
      </c>
      <c r="AN40" s="28" t="s">
        <v>143</v>
      </c>
      <c r="AO40" s="28" t="s">
        <v>143</v>
      </c>
      <c r="AP40" s="28" t="s">
        <v>143</v>
      </c>
      <c r="AQ40" s="28" t="s">
        <v>143</v>
      </c>
      <c r="AR40" s="28" t="s">
        <v>143</v>
      </c>
      <c r="AS40" s="28" t="s">
        <v>143</v>
      </c>
      <c r="AT40" s="28" t="s">
        <v>143</v>
      </c>
      <c r="AU40" s="28" t="s">
        <v>143</v>
      </c>
      <c r="AV40" s="28" t="s">
        <v>143</v>
      </c>
      <c r="AW40" s="28" t="s">
        <v>244</v>
      </c>
      <c r="AX40" s="28" t="s">
        <v>143</v>
      </c>
      <c r="AY40" s="28" t="s">
        <v>143</v>
      </c>
      <c r="AZ40" s="28" t="s">
        <v>143</v>
      </c>
      <c r="BA40" s="28" t="s">
        <v>245</v>
      </c>
    </row>
    <row r="41" spans="1:53" ht="42" thickBot="1" x14ac:dyDescent="0.35">
      <c r="A41" s="35" t="s">
        <v>146</v>
      </c>
      <c r="B41" s="37" t="s">
        <v>147</v>
      </c>
      <c r="C41" s="37" t="s">
        <v>147</v>
      </c>
      <c r="D41" s="37" t="s">
        <v>147</v>
      </c>
      <c r="E41" s="37" t="s">
        <v>147</v>
      </c>
      <c r="F41" s="37" t="s">
        <v>147</v>
      </c>
      <c r="G41" s="37" t="s">
        <v>147</v>
      </c>
      <c r="H41" s="37" t="s">
        <v>147</v>
      </c>
      <c r="I41" s="37" t="s">
        <v>147</v>
      </c>
      <c r="J41" s="37" t="s">
        <v>147</v>
      </c>
      <c r="K41" s="37" t="s">
        <v>147</v>
      </c>
      <c r="L41" s="37" t="s">
        <v>147</v>
      </c>
      <c r="M41" s="37" t="s">
        <v>147</v>
      </c>
      <c r="N41" s="37" t="s">
        <v>147</v>
      </c>
      <c r="O41" s="37" t="s">
        <v>147</v>
      </c>
      <c r="P41" s="37" t="s">
        <v>147</v>
      </c>
      <c r="AL41" s="26" t="s">
        <v>146</v>
      </c>
      <c r="AM41" s="28" t="s">
        <v>145</v>
      </c>
      <c r="AN41" s="28" t="s">
        <v>145</v>
      </c>
      <c r="AO41" s="28" t="s">
        <v>145</v>
      </c>
      <c r="AP41" s="28" t="s">
        <v>145</v>
      </c>
      <c r="AQ41" s="28" t="s">
        <v>145</v>
      </c>
      <c r="AR41" s="28" t="s">
        <v>145</v>
      </c>
      <c r="AS41" s="28" t="s">
        <v>145</v>
      </c>
      <c r="AT41" s="28" t="s">
        <v>145</v>
      </c>
      <c r="AU41" s="28" t="s">
        <v>145</v>
      </c>
      <c r="AV41" s="28" t="s">
        <v>145</v>
      </c>
      <c r="AW41" s="28" t="s">
        <v>246</v>
      </c>
      <c r="AX41" s="28" t="s">
        <v>145</v>
      </c>
      <c r="AY41" s="28" t="s">
        <v>145</v>
      </c>
      <c r="AZ41" s="28" t="s">
        <v>145</v>
      </c>
      <c r="BA41" s="28" t="s">
        <v>247</v>
      </c>
    </row>
    <row r="42" spans="1:53" ht="42" thickBot="1" x14ac:dyDescent="0.35">
      <c r="A42" s="35" t="s">
        <v>148</v>
      </c>
      <c r="B42" s="37" t="s">
        <v>149</v>
      </c>
      <c r="C42" s="37" t="s">
        <v>149</v>
      </c>
      <c r="D42" s="37" t="s">
        <v>149</v>
      </c>
      <c r="E42" s="37" t="s">
        <v>149</v>
      </c>
      <c r="F42" s="37" t="s">
        <v>149</v>
      </c>
      <c r="G42" s="37" t="s">
        <v>149</v>
      </c>
      <c r="H42" s="37" t="s">
        <v>149</v>
      </c>
      <c r="I42" s="37" t="s">
        <v>149</v>
      </c>
      <c r="J42" s="37" t="s">
        <v>149</v>
      </c>
      <c r="K42" s="37" t="s">
        <v>149</v>
      </c>
      <c r="L42" s="37" t="s">
        <v>149</v>
      </c>
      <c r="M42" s="37" t="s">
        <v>149</v>
      </c>
      <c r="N42" s="37" t="s">
        <v>149</v>
      </c>
      <c r="O42" s="37" t="s">
        <v>149</v>
      </c>
      <c r="P42" s="37" t="s">
        <v>149</v>
      </c>
      <c r="AL42" s="26" t="s">
        <v>148</v>
      </c>
      <c r="AM42" s="28" t="s">
        <v>248</v>
      </c>
      <c r="AN42" s="28" t="s">
        <v>248</v>
      </c>
      <c r="AO42" s="28" t="s">
        <v>248</v>
      </c>
      <c r="AP42" s="28" t="s">
        <v>248</v>
      </c>
      <c r="AQ42" s="28" t="s">
        <v>248</v>
      </c>
      <c r="AR42" s="28" t="s">
        <v>248</v>
      </c>
      <c r="AS42" s="28" t="s">
        <v>248</v>
      </c>
      <c r="AT42" s="28" t="s">
        <v>248</v>
      </c>
      <c r="AU42" s="28" t="s">
        <v>248</v>
      </c>
      <c r="AV42" s="28" t="s">
        <v>248</v>
      </c>
      <c r="AW42" s="28" t="s">
        <v>249</v>
      </c>
      <c r="AX42" s="28" t="s">
        <v>248</v>
      </c>
      <c r="AY42" s="28" t="s">
        <v>248</v>
      </c>
      <c r="AZ42" s="28" t="s">
        <v>248</v>
      </c>
      <c r="BA42" s="28" t="s">
        <v>250</v>
      </c>
    </row>
    <row r="43" spans="1:53" ht="42" thickBot="1" x14ac:dyDescent="0.35">
      <c r="A43" s="35" t="s">
        <v>150</v>
      </c>
      <c r="B43" s="37" t="s">
        <v>151</v>
      </c>
      <c r="C43" s="37" t="s">
        <v>151</v>
      </c>
      <c r="D43" s="37" t="s">
        <v>151</v>
      </c>
      <c r="E43" s="37" t="s">
        <v>151</v>
      </c>
      <c r="F43" s="37" t="s">
        <v>151</v>
      </c>
      <c r="G43" s="37" t="s">
        <v>151</v>
      </c>
      <c r="H43" s="37" t="s">
        <v>151</v>
      </c>
      <c r="I43" s="37" t="s">
        <v>151</v>
      </c>
      <c r="J43" s="37" t="s">
        <v>151</v>
      </c>
      <c r="K43" s="37" t="s">
        <v>151</v>
      </c>
      <c r="L43" s="37" t="s">
        <v>151</v>
      </c>
      <c r="M43" s="37" t="s">
        <v>151</v>
      </c>
      <c r="N43" s="37" t="s">
        <v>151</v>
      </c>
      <c r="O43" s="37" t="s">
        <v>151</v>
      </c>
      <c r="P43" s="37" t="s">
        <v>151</v>
      </c>
      <c r="AL43" s="26" t="s">
        <v>150</v>
      </c>
      <c r="AM43" s="28" t="s">
        <v>251</v>
      </c>
      <c r="AN43" s="28" t="s">
        <v>251</v>
      </c>
      <c r="AO43" s="28" t="s">
        <v>251</v>
      </c>
      <c r="AP43" s="28" t="s">
        <v>251</v>
      </c>
      <c r="AQ43" s="28" t="s">
        <v>251</v>
      </c>
      <c r="AR43" s="28" t="s">
        <v>251</v>
      </c>
      <c r="AS43" s="28" t="s">
        <v>251</v>
      </c>
      <c r="AT43" s="28" t="s">
        <v>251</v>
      </c>
      <c r="AU43" s="28" t="s">
        <v>251</v>
      </c>
      <c r="AV43" s="28" t="s">
        <v>251</v>
      </c>
      <c r="AW43" s="28" t="s">
        <v>252</v>
      </c>
      <c r="AX43" s="28" t="s">
        <v>251</v>
      </c>
      <c r="AY43" s="28" t="s">
        <v>251</v>
      </c>
      <c r="AZ43" s="28" t="s">
        <v>251</v>
      </c>
      <c r="BA43" s="28" t="s">
        <v>253</v>
      </c>
    </row>
    <row r="44" spans="1:53" ht="42" thickBot="1" x14ac:dyDescent="0.35">
      <c r="A44" s="35" t="s">
        <v>152</v>
      </c>
      <c r="B44" s="37" t="s">
        <v>153</v>
      </c>
      <c r="C44" s="37" t="s">
        <v>153</v>
      </c>
      <c r="D44" s="37" t="s">
        <v>153</v>
      </c>
      <c r="E44" s="37" t="s">
        <v>153</v>
      </c>
      <c r="F44" s="37" t="s">
        <v>153</v>
      </c>
      <c r="G44" s="37" t="s">
        <v>153</v>
      </c>
      <c r="H44" s="37" t="s">
        <v>153</v>
      </c>
      <c r="I44" s="37" t="s">
        <v>153</v>
      </c>
      <c r="J44" s="37" t="s">
        <v>153</v>
      </c>
      <c r="K44" s="37" t="s">
        <v>153</v>
      </c>
      <c r="L44" s="37" t="s">
        <v>153</v>
      </c>
      <c r="M44" s="37" t="s">
        <v>153</v>
      </c>
      <c r="N44" s="37" t="s">
        <v>153</v>
      </c>
      <c r="O44" s="37" t="s">
        <v>153</v>
      </c>
      <c r="P44" s="37" t="s">
        <v>153</v>
      </c>
      <c r="AL44" s="26" t="s">
        <v>152</v>
      </c>
      <c r="AM44" s="28" t="s">
        <v>254</v>
      </c>
      <c r="AN44" s="28" t="s">
        <v>254</v>
      </c>
      <c r="AO44" s="28" t="s">
        <v>254</v>
      </c>
      <c r="AP44" s="28" t="s">
        <v>254</v>
      </c>
      <c r="AQ44" s="28" t="s">
        <v>254</v>
      </c>
      <c r="AR44" s="28" t="s">
        <v>254</v>
      </c>
      <c r="AS44" s="28" t="s">
        <v>254</v>
      </c>
      <c r="AT44" s="28" t="s">
        <v>254</v>
      </c>
      <c r="AU44" s="28" t="s">
        <v>254</v>
      </c>
      <c r="AV44" s="28" t="s">
        <v>254</v>
      </c>
      <c r="AW44" s="28" t="s">
        <v>255</v>
      </c>
      <c r="AX44" s="28" t="s">
        <v>254</v>
      </c>
      <c r="AY44" s="28" t="s">
        <v>254</v>
      </c>
      <c r="AZ44" s="28" t="s">
        <v>254</v>
      </c>
      <c r="BA44" s="28" t="s">
        <v>254</v>
      </c>
    </row>
    <row r="45" spans="1:53" ht="28.2" thickBot="1" x14ac:dyDescent="0.35">
      <c r="A45" s="35" t="s">
        <v>154</v>
      </c>
      <c r="B45" s="37" t="s">
        <v>155</v>
      </c>
      <c r="C45" s="37" t="s">
        <v>155</v>
      </c>
      <c r="D45" s="37" t="s">
        <v>155</v>
      </c>
      <c r="E45" s="37" t="s">
        <v>155</v>
      </c>
      <c r="F45" s="37" t="s">
        <v>155</v>
      </c>
      <c r="G45" s="37" t="s">
        <v>155</v>
      </c>
      <c r="H45" s="37" t="s">
        <v>155</v>
      </c>
      <c r="I45" s="37" t="s">
        <v>155</v>
      </c>
      <c r="J45" s="37" t="s">
        <v>155</v>
      </c>
      <c r="K45" s="37" t="s">
        <v>155</v>
      </c>
      <c r="L45" s="37" t="s">
        <v>155</v>
      </c>
      <c r="M45" s="37" t="s">
        <v>155</v>
      </c>
      <c r="N45" s="37" t="s">
        <v>155</v>
      </c>
      <c r="O45" s="37" t="s">
        <v>155</v>
      </c>
      <c r="P45" s="37" t="s">
        <v>155</v>
      </c>
      <c r="AL45" s="26" t="s">
        <v>154</v>
      </c>
      <c r="AM45" s="28" t="s">
        <v>256</v>
      </c>
      <c r="AN45" s="28" t="s">
        <v>256</v>
      </c>
      <c r="AO45" s="28" t="s">
        <v>256</v>
      </c>
      <c r="AP45" s="28" t="s">
        <v>256</v>
      </c>
      <c r="AQ45" s="28" t="s">
        <v>256</v>
      </c>
      <c r="AR45" s="28" t="s">
        <v>256</v>
      </c>
      <c r="AS45" s="28" t="s">
        <v>256</v>
      </c>
      <c r="AT45" s="28" t="s">
        <v>256</v>
      </c>
      <c r="AU45" s="28" t="s">
        <v>256</v>
      </c>
      <c r="AV45" s="28" t="s">
        <v>256</v>
      </c>
      <c r="AW45" s="28" t="s">
        <v>257</v>
      </c>
      <c r="AX45" s="28" t="s">
        <v>256</v>
      </c>
      <c r="AY45" s="28" t="s">
        <v>256</v>
      </c>
      <c r="AZ45" s="28" t="s">
        <v>256</v>
      </c>
      <c r="BA45" s="28" t="s">
        <v>256</v>
      </c>
    </row>
    <row r="46" spans="1:53" ht="42" thickBot="1" x14ac:dyDescent="0.35">
      <c r="A46" s="35" t="s">
        <v>156</v>
      </c>
      <c r="B46" s="37" t="s">
        <v>157</v>
      </c>
      <c r="C46" s="37" t="s">
        <v>157</v>
      </c>
      <c r="D46" s="37" t="s">
        <v>157</v>
      </c>
      <c r="E46" s="37" t="s">
        <v>157</v>
      </c>
      <c r="F46" s="37" t="s">
        <v>157</v>
      </c>
      <c r="G46" s="37" t="s">
        <v>157</v>
      </c>
      <c r="H46" s="37" t="s">
        <v>157</v>
      </c>
      <c r="I46" s="37" t="s">
        <v>157</v>
      </c>
      <c r="J46" s="37" t="s">
        <v>157</v>
      </c>
      <c r="K46" s="37" t="s">
        <v>157</v>
      </c>
      <c r="L46" s="37" t="s">
        <v>157</v>
      </c>
      <c r="M46" s="37" t="s">
        <v>157</v>
      </c>
      <c r="N46" s="37" t="s">
        <v>157</v>
      </c>
      <c r="O46" s="37" t="s">
        <v>157</v>
      </c>
      <c r="P46" s="37" t="s">
        <v>157</v>
      </c>
      <c r="AL46" s="26" t="s">
        <v>156</v>
      </c>
      <c r="AM46" s="28" t="s">
        <v>258</v>
      </c>
      <c r="AN46" s="28" t="s">
        <v>258</v>
      </c>
      <c r="AO46" s="28" t="s">
        <v>258</v>
      </c>
      <c r="AP46" s="28" t="s">
        <v>258</v>
      </c>
      <c r="AQ46" s="28" t="s">
        <v>258</v>
      </c>
      <c r="AR46" s="28" t="s">
        <v>258</v>
      </c>
      <c r="AS46" s="28" t="s">
        <v>258</v>
      </c>
      <c r="AT46" s="28" t="s">
        <v>258</v>
      </c>
      <c r="AU46" s="28" t="s">
        <v>258</v>
      </c>
      <c r="AV46" s="28" t="s">
        <v>258</v>
      </c>
      <c r="AW46" s="28" t="s">
        <v>226</v>
      </c>
      <c r="AX46" s="28" t="s">
        <v>258</v>
      </c>
      <c r="AY46" s="28" t="s">
        <v>258</v>
      </c>
      <c r="AZ46" s="28" t="s">
        <v>258</v>
      </c>
      <c r="BA46" s="28" t="s">
        <v>258</v>
      </c>
    </row>
    <row r="47" spans="1:53" ht="42" thickBot="1" x14ac:dyDescent="0.35">
      <c r="A47" s="35" t="s">
        <v>158</v>
      </c>
      <c r="B47" s="37" t="s">
        <v>159</v>
      </c>
      <c r="C47" s="37" t="s">
        <v>159</v>
      </c>
      <c r="D47" s="37" t="s">
        <v>159</v>
      </c>
      <c r="E47" s="37" t="s">
        <v>159</v>
      </c>
      <c r="F47" s="37" t="s">
        <v>159</v>
      </c>
      <c r="G47" s="37" t="s">
        <v>159</v>
      </c>
      <c r="H47" s="37" t="s">
        <v>159</v>
      </c>
      <c r="I47" s="37" t="s">
        <v>159</v>
      </c>
      <c r="J47" s="37" t="s">
        <v>159</v>
      </c>
      <c r="K47" s="37" t="s">
        <v>159</v>
      </c>
      <c r="L47" s="37" t="s">
        <v>159</v>
      </c>
      <c r="M47" s="37" t="s">
        <v>159</v>
      </c>
      <c r="N47" s="37" t="s">
        <v>159</v>
      </c>
      <c r="O47" s="37" t="s">
        <v>159</v>
      </c>
      <c r="P47" s="37" t="s">
        <v>159</v>
      </c>
      <c r="AL47" s="26" t="s">
        <v>158</v>
      </c>
      <c r="AM47" s="28" t="s">
        <v>259</v>
      </c>
      <c r="AN47" s="28" t="s">
        <v>259</v>
      </c>
      <c r="AO47" s="28" t="s">
        <v>259</v>
      </c>
      <c r="AP47" s="28" t="s">
        <v>259</v>
      </c>
      <c r="AQ47" s="28" t="s">
        <v>259</v>
      </c>
      <c r="AR47" s="28" t="s">
        <v>259</v>
      </c>
      <c r="AS47" s="28" t="s">
        <v>259</v>
      </c>
      <c r="AT47" s="28" t="s">
        <v>259</v>
      </c>
      <c r="AU47" s="28" t="s">
        <v>259</v>
      </c>
      <c r="AV47" s="28" t="s">
        <v>259</v>
      </c>
      <c r="AW47" s="28" t="s">
        <v>259</v>
      </c>
      <c r="AX47" s="28" t="s">
        <v>259</v>
      </c>
      <c r="AY47" s="28" t="s">
        <v>259</v>
      </c>
      <c r="AZ47" s="28" t="s">
        <v>259</v>
      </c>
      <c r="BA47" s="28" t="s">
        <v>259</v>
      </c>
    </row>
    <row r="48" spans="1:53" ht="28.2" thickBot="1" x14ac:dyDescent="0.35">
      <c r="A48" s="35" t="s">
        <v>160</v>
      </c>
      <c r="B48" s="37" t="s">
        <v>161</v>
      </c>
      <c r="C48" s="37" t="s">
        <v>161</v>
      </c>
      <c r="D48" s="37" t="s">
        <v>161</v>
      </c>
      <c r="E48" s="37" t="s">
        <v>161</v>
      </c>
      <c r="F48" s="37" t="s">
        <v>161</v>
      </c>
      <c r="G48" s="37" t="s">
        <v>161</v>
      </c>
      <c r="H48" s="37" t="s">
        <v>161</v>
      </c>
      <c r="I48" s="37" t="s">
        <v>161</v>
      </c>
      <c r="J48" s="37" t="s">
        <v>161</v>
      </c>
      <c r="K48" s="37" t="s">
        <v>161</v>
      </c>
      <c r="L48" s="37" t="s">
        <v>161</v>
      </c>
      <c r="M48" s="37" t="s">
        <v>161</v>
      </c>
      <c r="N48" s="37" t="s">
        <v>161</v>
      </c>
      <c r="O48" s="37" t="s">
        <v>161</v>
      </c>
      <c r="P48" s="37" t="s">
        <v>161</v>
      </c>
      <c r="AL48" s="26" t="s">
        <v>160</v>
      </c>
      <c r="AM48" s="28" t="s">
        <v>260</v>
      </c>
      <c r="AN48" s="28" t="s">
        <v>260</v>
      </c>
      <c r="AO48" s="28" t="s">
        <v>260</v>
      </c>
      <c r="AP48" s="28" t="s">
        <v>260</v>
      </c>
      <c r="AQ48" s="28" t="s">
        <v>260</v>
      </c>
      <c r="AR48" s="28" t="s">
        <v>260</v>
      </c>
      <c r="AS48" s="28" t="s">
        <v>260</v>
      </c>
      <c r="AT48" s="28" t="s">
        <v>260</v>
      </c>
      <c r="AU48" s="28" t="s">
        <v>260</v>
      </c>
      <c r="AV48" s="28" t="s">
        <v>260</v>
      </c>
      <c r="AW48" s="28" t="s">
        <v>260</v>
      </c>
      <c r="AX48" s="28" t="s">
        <v>260</v>
      </c>
      <c r="AY48" s="28" t="s">
        <v>260</v>
      </c>
      <c r="AZ48" s="28" t="s">
        <v>260</v>
      </c>
      <c r="BA48" s="28" t="s">
        <v>260</v>
      </c>
    </row>
    <row r="49" spans="1:53" ht="42" thickBot="1" x14ac:dyDescent="0.35">
      <c r="A49" s="35" t="s">
        <v>162</v>
      </c>
      <c r="B49" s="37" t="s">
        <v>163</v>
      </c>
      <c r="C49" s="37" t="s">
        <v>163</v>
      </c>
      <c r="D49" s="37" t="s">
        <v>163</v>
      </c>
      <c r="E49" s="37" t="s">
        <v>163</v>
      </c>
      <c r="F49" s="37" t="s">
        <v>163</v>
      </c>
      <c r="G49" s="37" t="s">
        <v>163</v>
      </c>
      <c r="H49" s="37" t="s">
        <v>163</v>
      </c>
      <c r="I49" s="37" t="s">
        <v>163</v>
      </c>
      <c r="J49" s="37" t="s">
        <v>163</v>
      </c>
      <c r="K49" s="37" t="s">
        <v>163</v>
      </c>
      <c r="L49" s="37" t="s">
        <v>163</v>
      </c>
      <c r="M49" s="37" t="s">
        <v>163</v>
      </c>
      <c r="N49" s="37" t="s">
        <v>163</v>
      </c>
      <c r="O49" s="37" t="s">
        <v>163</v>
      </c>
      <c r="P49" s="37" t="s">
        <v>163</v>
      </c>
      <c r="AL49" s="26" t="s">
        <v>162</v>
      </c>
      <c r="AM49" s="28" t="s">
        <v>261</v>
      </c>
      <c r="AN49" s="28" t="s">
        <v>261</v>
      </c>
      <c r="AO49" s="28" t="s">
        <v>261</v>
      </c>
      <c r="AP49" s="28" t="s">
        <v>261</v>
      </c>
      <c r="AQ49" s="28" t="s">
        <v>261</v>
      </c>
      <c r="AR49" s="28" t="s">
        <v>261</v>
      </c>
      <c r="AS49" s="28" t="s">
        <v>261</v>
      </c>
      <c r="AT49" s="28" t="s">
        <v>261</v>
      </c>
      <c r="AU49" s="28" t="s">
        <v>261</v>
      </c>
      <c r="AV49" s="28" t="s">
        <v>261</v>
      </c>
      <c r="AW49" s="28" t="s">
        <v>261</v>
      </c>
      <c r="AX49" s="28" t="s">
        <v>261</v>
      </c>
      <c r="AY49" s="28" t="s">
        <v>261</v>
      </c>
      <c r="AZ49" s="28" t="s">
        <v>261</v>
      </c>
      <c r="BA49" s="28" t="s">
        <v>261</v>
      </c>
    </row>
    <row r="50" spans="1:53" ht="42" thickBot="1" x14ac:dyDescent="0.35">
      <c r="A50" s="35" t="s">
        <v>164</v>
      </c>
      <c r="B50" s="37" t="s">
        <v>165</v>
      </c>
      <c r="C50" s="37" t="s">
        <v>165</v>
      </c>
      <c r="D50" s="37" t="s">
        <v>165</v>
      </c>
      <c r="E50" s="37" t="s">
        <v>165</v>
      </c>
      <c r="F50" s="37" t="s">
        <v>165</v>
      </c>
      <c r="G50" s="37" t="s">
        <v>165</v>
      </c>
      <c r="H50" s="37" t="s">
        <v>165</v>
      </c>
      <c r="I50" s="37" t="s">
        <v>165</v>
      </c>
      <c r="J50" s="37" t="s">
        <v>165</v>
      </c>
      <c r="K50" s="37" t="s">
        <v>165</v>
      </c>
      <c r="L50" s="37" t="s">
        <v>165</v>
      </c>
      <c r="M50" s="37" t="s">
        <v>165</v>
      </c>
      <c r="N50" s="37" t="s">
        <v>165</v>
      </c>
      <c r="O50" s="37" t="s">
        <v>165</v>
      </c>
      <c r="P50" s="37" t="s">
        <v>165</v>
      </c>
      <c r="AL50" s="26" t="s">
        <v>164</v>
      </c>
      <c r="AM50" s="28" t="s">
        <v>262</v>
      </c>
      <c r="AN50" s="28" t="s">
        <v>262</v>
      </c>
      <c r="AO50" s="28" t="s">
        <v>262</v>
      </c>
      <c r="AP50" s="28" t="s">
        <v>262</v>
      </c>
      <c r="AQ50" s="28" t="s">
        <v>262</v>
      </c>
      <c r="AR50" s="28" t="s">
        <v>262</v>
      </c>
      <c r="AS50" s="28" t="s">
        <v>262</v>
      </c>
      <c r="AT50" s="28" t="s">
        <v>262</v>
      </c>
      <c r="AU50" s="28" t="s">
        <v>262</v>
      </c>
      <c r="AV50" s="28" t="s">
        <v>262</v>
      </c>
      <c r="AW50" s="28" t="s">
        <v>262</v>
      </c>
      <c r="AX50" s="28" t="s">
        <v>262</v>
      </c>
      <c r="AY50" s="28" t="s">
        <v>262</v>
      </c>
      <c r="AZ50" s="28" t="s">
        <v>262</v>
      </c>
      <c r="BA50" s="28" t="s">
        <v>262</v>
      </c>
    </row>
    <row r="51" spans="1:53" ht="28.2" thickBot="1" x14ac:dyDescent="0.35">
      <c r="A51" s="35" t="s">
        <v>166</v>
      </c>
      <c r="B51" s="37" t="s">
        <v>167</v>
      </c>
      <c r="C51" s="37" t="s">
        <v>167</v>
      </c>
      <c r="D51" s="37" t="s">
        <v>167</v>
      </c>
      <c r="E51" s="37" t="s">
        <v>167</v>
      </c>
      <c r="F51" s="37" t="s">
        <v>167</v>
      </c>
      <c r="G51" s="37" t="s">
        <v>167</v>
      </c>
      <c r="H51" s="37" t="s">
        <v>167</v>
      </c>
      <c r="I51" s="37" t="s">
        <v>167</v>
      </c>
      <c r="J51" s="37" t="s">
        <v>167</v>
      </c>
      <c r="K51" s="37" t="s">
        <v>167</v>
      </c>
      <c r="L51" s="37" t="s">
        <v>167</v>
      </c>
      <c r="M51" s="37" t="s">
        <v>167</v>
      </c>
      <c r="N51" s="37" t="s">
        <v>167</v>
      </c>
      <c r="O51" s="37" t="s">
        <v>167</v>
      </c>
      <c r="P51" s="37" t="s">
        <v>167</v>
      </c>
      <c r="AL51" s="26" t="s">
        <v>166</v>
      </c>
      <c r="AM51" s="28" t="s">
        <v>263</v>
      </c>
      <c r="AN51" s="28" t="s">
        <v>263</v>
      </c>
      <c r="AO51" s="28" t="s">
        <v>263</v>
      </c>
      <c r="AP51" s="28" t="s">
        <v>263</v>
      </c>
      <c r="AQ51" s="28" t="s">
        <v>263</v>
      </c>
      <c r="AR51" s="28" t="s">
        <v>263</v>
      </c>
      <c r="AS51" s="28" t="s">
        <v>263</v>
      </c>
      <c r="AT51" s="28" t="s">
        <v>263</v>
      </c>
      <c r="AU51" s="28" t="s">
        <v>263</v>
      </c>
      <c r="AV51" s="28" t="s">
        <v>263</v>
      </c>
      <c r="AW51" s="28" t="s">
        <v>263</v>
      </c>
      <c r="AX51" s="28" t="s">
        <v>263</v>
      </c>
      <c r="AY51" s="28" t="s">
        <v>263</v>
      </c>
      <c r="AZ51" s="28" t="s">
        <v>263</v>
      </c>
      <c r="BA51" s="28" t="s">
        <v>263</v>
      </c>
    </row>
    <row r="52" spans="1:53" ht="42" thickBot="1" x14ac:dyDescent="0.35">
      <c r="A52" s="35" t="s">
        <v>168</v>
      </c>
      <c r="B52" s="37" t="s">
        <v>169</v>
      </c>
      <c r="C52" s="37" t="s">
        <v>169</v>
      </c>
      <c r="D52" s="37" t="s">
        <v>169</v>
      </c>
      <c r="E52" s="37" t="s">
        <v>169</v>
      </c>
      <c r="F52" s="37" t="s">
        <v>169</v>
      </c>
      <c r="G52" s="37" t="s">
        <v>169</v>
      </c>
      <c r="H52" s="37" t="s">
        <v>169</v>
      </c>
      <c r="I52" s="37" t="s">
        <v>169</v>
      </c>
      <c r="J52" s="37" t="s">
        <v>169</v>
      </c>
      <c r="K52" s="37" t="s">
        <v>169</v>
      </c>
      <c r="L52" s="37" t="s">
        <v>169</v>
      </c>
      <c r="M52" s="37" t="s">
        <v>169</v>
      </c>
      <c r="N52" s="37" t="s">
        <v>169</v>
      </c>
      <c r="O52" s="37" t="s">
        <v>169</v>
      </c>
      <c r="P52" s="37" t="s">
        <v>169</v>
      </c>
      <c r="AL52" s="26" t="s">
        <v>168</v>
      </c>
      <c r="AM52" s="28" t="s">
        <v>264</v>
      </c>
      <c r="AN52" s="28" t="s">
        <v>264</v>
      </c>
      <c r="AO52" s="28" t="s">
        <v>264</v>
      </c>
      <c r="AP52" s="28" t="s">
        <v>264</v>
      </c>
      <c r="AQ52" s="28" t="s">
        <v>264</v>
      </c>
      <c r="AR52" s="28" t="s">
        <v>264</v>
      </c>
      <c r="AS52" s="28" t="s">
        <v>264</v>
      </c>
      <c r="AT52" s="28" t="s">
        <v>264</v>
      </c>
      <c r="AU52" s="28" t="s">
        <v>264</v>
      </c>
      <c r="AV52" s="28" t="s">
        <v>264</v>
      </c>
      <c r="AW52" s="28" t="s">
        <v>264</v>
      </c>
      <c r="AX52" s="28" t="s">
        <v>264</v>
      </c>
      <c r="AY52" s="28" t="s">
        <v>264</v>
      </c>
      <c r="AZ52" s="28" t="s">
        <v>264</v>
      </c>
      <c r="BA52" s="28" t="s">
        <v>264</v>
      </c>
    </row>
    <row r="53" spans="1:53" ht="42" thickBot="1" x14ac:dyDescent="0.35">
      <c r="A53" s="35" t="s">
        <v>170</v>
      </c>
      <c r="B53" s="37" t="s">
        <v>171</v>
      </c>
      <c r="C53" s="37" t="s">
        <v>171</v>
      </c>
      <c r="D53" s="37" t="s">
        <v>171</v>
      </c>
      <c r="E53" s="37" t="s">
        <v>171</v>
      </c>
      <c r="F53" s="37" t="s">
        <v>171</v>
      </c>
      <c r="G53" s="37" t="s">
        <v>171</v>
      </c>
      <c r="H53" s="37" t="s">
        <v>171</v>
      </c>
      <c r="I53" s="37" t="s">
        <v>171</v>
      </c>
      <c r="J53" s="37" t="s">
        <v>171</v>
      </c>
      <c r="K53" s="37" t="s">
        <v>171</v>
      </c>
      <c r="L53" s="37" t="s">
        <v>171</v>
      </c>
      <c r="M53" s="37" t="s">
        <v>171</v>
      </c>
      <c r="N53" s="37" t="s">
        <v>171</v>
      </c>
      <c r="O53" s="37" t="s">
        <v>171</v>
      </c>
      <c r="P53" s="37" t="s">
        <v>171</v>
      </c>
      <c r="AL53" s="26" t="s">
        <v>170</v>
      </c>
      <c r="AM53" s="28" t="s">
        <v>265</v>
      </c>
      <c r="AN53" s="28" t="s">
        <v>265</v>
      </c>
      <c r="AO53" s="28" t="s">
        <v>265</v>
      </c>
      <c r="AP53" s="28" t="s">
        <v>265</v>
      </c>
      <c r="AQ53" s="28" t="s">
        <v>265</v>
      </c>
      <c r="AR53" s="28" t="s">
        <v>265</v>
      </c>
      <c r="AS53" s="28" t="s">
        <v>265</v>
      </c>
      <c r="AT53" s="28" t="s">
        <v>265</v>
      </c>
      <c r="AU53" s="28" t="s">
        <v>265</v>
      </c>
      <c r="AV53" s="28" t="s">
        <v>265</v>
      </c>
      <c r="AW53" s="28" t="s">
        <v>265</v>
      </c>
      <c r="AX53" s="28" t="s">
        <v>265</v>
      </c>
      <c r="AY53" s="28" t="s">
        <v>265</v>
      </c>
      <c r="AZ53" s="28" t="s">
        <v>265</v>
      </c>
      <c r="BA53" s="28" t="s">
        <v>265</v>
      </c>
    </row>
    <row r="54" spans="1:53" ht="28.2" thickBot="1" x14ac:dyDescent="0.35">
      <c r="A54" s="35" t="s">
        <v>172</v>
      </c>
      <c r="B54" s="37" t="s">
        <v>173</v>
      </c>
      <c r="C54" s="37" t="s">
        <v>173</v>
      </c>
      <c r="D54" s="37" t="s">
        <v>173</v>
      </c>
      <c r="E54" s="37" t="s">
        <v>173</v>
      </c>
      <c r="F54" s="37" t="s">
        <v>173</v>
      </c>
      <c r="G54" s="37" t="s">
        <v>173</v>
      </c>
      <c r="H54" s="37" t="s">
        <v>173</v>
      </c>
      <c r="I54" s="37" t="s">
        <v>173</v>
      </c>
      <c r="J54" s="37" t="s">
        <v>173</v>
      </c>
      <c r="K54" s="37" t="s">
        <v>173</v>
      </c>
      <c r="L54" s="37" t="s">
        <v>173</v>
      </c>
      <c r="M54" s="37" t="s">
        <v>173</v>
      </c>
      <c r="N54" s="37" t="s">
        <v>173</v>
      </c>
      <c r="O54" s="37" t="s">
        <v>173</v>
      </c>
      <c r="P54" s="37" t="s">
        <v>173</v>
      </c>
      <c r="AL54" s="26" t="s">
        <v>172</v>
      </c>
      <c r="AM54" s="28" t="s">
        <v>266</v>
      </c>
      <c r="AN54" s="28" t="s">
        <v>266</v>
      </c>
      <c r="AO54" s="28" t="s">
        <v>266</v>
      </c>
      <c r="AP54" s="28" t="s">
        <v>266</v>
      </c>
      <c r="AQ54" s="28" t="s">
        <v>266</v>
      </c>
      <c r="AR54" s="28" t="s">
        <v>266</v>
      </c>
      <c r="AS54" s="28" t="s">
        <v>266</v>
      </c>
      <c r="AT54" s="28" t="s">
        <v>266</v>
      </c>
      <c r="AU54" s="28" t="s">
        <v>266</v>
      </c>
      <c r="AV54" s="28" t="s">
        <v>266</v>
      </c>
      <c r="AW54" s="28" t="s">
        <v>266</v>
      </c>
      <c r="AX54" s="28" t="s">
        <v>266</v>
      </c>
      <c r="AY54" s="28" t="s">
        <v>266</v>
      </c>
      <c r="AZ54" s="28" t="s">
        <v>266</v>
      </c>
      <c r="BA54" s="28" t="s">
        <v>266</v>
      </c>
    </row>
    <row r="55" spans="1:53" ht="42" thickBot="1" x14ac:dyDescent="0.35">
      <c r="A55" s="35" t="s">
        <v>174</v>
      </c>
      <c r="B55" s="37" t="s">
        <v>175</v>
      </c>
      <c r="C55" s="37" t="s">
        <v>175</v>
      </c>
      <c r="D55" s="37" t="s">
        <v>175</v>
      </c>
      <c r="E55" s="37" t="s">
        <v>175</v>
      </c>
      <c r="F55" s="37" t="s">
        <v>175</v>
      </c>
      <c r="G55" s="37" t="s">
        <v>175</v>
      </c>
      <c r="H55" s="37" t="s">
        <v>175</v>
      </c>
      <c r="I55" s="37" t="s">
        <v>175</v>
      </c>
      <c r="J55" s="37" t="s">
        <v>175</v>
      </c>
      <c r="K55" s="37" t="s">
        <v>175</v>
      </c>
      <c r="L55" s="37" t="s">
        <v>175</v>
      </c>
      <c r="M55" s="37" t="s">
        <v>175</v>
      </c>
      <c r="N55" s="37" t="s">
        <v>175</v>
      </c>
      <c r="O55" s="37" t="s">
        <v>175</v>
      </c>
      <c r="P55" s="37" t="s">
        <v>175</v>
      </c>
      <c r="AL55" s="26" t="s">
        <v>174</v>
      </c>
      <c r="AM55" s="28" t="s">
        <v>267</v>
      </c>
      <c r="AN55" s="28" t="s">
        <v>267</v>
      </c>
      <c r="AO55" s="28" t="s">
        <v>267</v>
      </c>
      <c r="AP55" s="28" t="s">
        <v>267</v>
      </c>
      <c r="AQ55" s="28" t="s">
        <v>267</v>
      </c>
      <c r="AR55" s="28" t="s">
        <v>267</v>
      </c>
      <c r="AS55" s="28" t="s">
        <v>267</v>
      </c>
      <c r="AT55" s="28" t="s">
        <v>267</v>
      </c>
      <c r="AU55" s="28" t="s">
        <v>267</v>
      </c>
      <c r="AV55" s="28" t="s">
        <v>267</v>
      </c>
      <c r="AW55" s="28" t="s">
        <v>267</v>
      </c>
      <c r="AX55" s="28" t="s">
        <v>267</v>
      </c>
      <c r="AY55" s="28" t="s">
        <v>267</v>
      </c>
      <c r="AZ55" s="28" t="s">
        <v>267</v>
      </c>
      <c r="BA55" s="28" t="s">
        <v>267</v>
      </c>
    </row>
    <row r="56" spans="1:53" ht="42" thickBot="1" x14ac:dyDescent="0.35">
      <c r="A56" s="35" t="s">
        <v>176</v>
      </c>
      <c r="B56" s="37" t="s">
        <v>177</v>
      </c>
      <c r="C56" s="37" t="s">
        <v>177</v>
      </c>
      <c r="D56" s="37" t="s">
        <v>177</v>
      </c>
      <c r="E56" s="37" t="s">
        <v>177</v>
      </c>
      <c r="F56" s="37" t="s">
        <v>177</v>
      </c>
      <c r="G56" s="37" t="s">
        <v>177</v>
      </c>
      <c r="H56" s="37" t="s">
        <v>177</v>
      </c>
      <c r="I56" s="37" t="s">
        <v>177</v>
      </c>
      <c r="J56" s="37" t="s">
        <v>177</v>
      </c>
      <c r="K56" s="37" t="s">
        <v>177</v>
      </c>
      <c r="L56" s="37" t="s">
        <v>177</v>
      </c>
      <c r="M56" s="37" t="s">
        <v>177</v>
      </c>
      <c r="N56" s="37" t="s">
        <v>177</v>
      </c>
      <c r="O56" s="37" t="s">
        <v>177</v>
      </c>
      <c r="P56" s="37" t="s">
        <v>177</v>
      </c>
      <c r="AL56" s="26" t="s">
        <v>176</v>
      </c>
      <c r="AM56" s="28" t="s">
        <v>177</v>
      </c>
      <c r="AN56" s="28" t="s">
        <v>177</v>
      </c>
      <c r="AO56" s="28" t="s">
        <v>177</v>
      </c>
      <c r="AP56" s="28" t="s">
        <v>177</v>
      </c>
      <c r="AQ56" s="28" t="s">
        <v>177</v>
      </c>
      <c r="AR56" s="28" t="s">
        <v>177</v>
      </c>
      <c r="AS56" s="28" t="s">
        <v>177</v>
      </c>
      <c r="AT56" s="28" t="s">
        <v>177</v>
      </c>
      <c r="AU56" s="28" t="s">
        <v>177</v>
      </c>
      <c r="AV56" s="28" t="s">
        <v>177</v>
      </c>
      <c r="AW56" s="28" t="s">
        <v>177</v>
      </c>
      <c r="AX56" s="28" t="s">
        <v>177</v>
      </c>
      <c r="AY56" s="28" t="s">
        <v>177</v>
      </c>
      <c r="AZ56" s="28" t="s">
        <v>177</v>
      </c>
      <c r="BA56" s="28" t="s">
        <v>177</v>
      </c>
    </row>
    <row r="57" spans="1:53" ht="28.2" thickBot="1" x14ac:dyDescent="0.35">
      <c r="A57" s="35" t="s">
        <v>178</v>
      </c>
      <c r="B57" s="37" t="s">
        <v>179</v>
      </c>
      <c r="C57" s="37" t="s">
        <v>179</v>
      </c>
      <c r="D57" s="37" t="s">
        <v>179</v>
      </c>
      <c r="E57" s="37" t="s">
        <v>179</v>
      </c>
      <c r="F57" s="37" t="s">
        <v>179</v>
      </c>
      <c r="G57" s="37" t="s">
        <v>179</v>
      </c>
      <c r="H57" s="37" t="s">
        <v>179</v>
      </c>
      <c r="I57" s="37" t="s">
        <v>179</v>
      </c>
      <c r="J57" s="37" t="s">
        <v>179</v>
      </c>
      <c r="K57" s="37" t="s">
        <v>179</v>
      </c>
      <c r="L57" s="37" t="s">
        <v>179</v>
      </c>
      <c r="M57" s="37" t="s">
        <v>179</v>
      </c>
      <c r="N57" s="37" t="s">
        <v>179</v>
      </c>
      <c r="O57" s="37" t="s">
        <v>179</v>
      </c>
      <c r="P57" s="37" t="s">
        <v>179</v>
      </c>
      <c r="AL57" s="26" t="s">
        <v>178</v>
      </c>
      <c r="AM57" s="28" t="s">
        <v>179</v>
      </c>
      <c r="AN57" s="28" t="s">
        <v>179</v>
      </c>
      <c r="AO57" s="28" t="s">
        <v>179</v>
      </c>
      <c r="AP57" s="28" t="s">
        <v>179</v>
      </c>
      <c r="AQ57" s="28" t="s">
        <v>179</v>
      </c>
      <c r="AR57" s="28" t="s">
        <v>179</v>
      </c>
      <c r="AS57" s="28" t="s">
        <v>179</v>
      </c>
      <c r="AT57" s="28" t="s">
        <v>179</v>
      </c>
      <c r="AU57" s="28" t="s">
        <v>179</v>
      </c>
      <c r="AV57" s="28" t="s">
        <v>179</v>
      </c>
      <c r="AW57" s="28" t="s">
        <v>179</v>
      </c>
      <c r="AX57" s="28" t="s">
        <v>179</v>
      </c>
      <c r="AY57" s="28" t="s">
        <v>179</v>
      </c>
      <c r="AZ57" s="28" t="s">
        <v>179</v>
      </c>
      <c r="BA57" s="28" t="s">
        <v>179</v>
      </c>
    </row>
    <row r="58" spans="1:53" ht="18.600000000000001" thickBot="1" x14ac:dyDescent="0.35">
      <c r="A58" s="32"/>
      <c r="AL58" s="22"/>
    </row>
    <row r="59" spans="1:53" ht="28.2" thickBot="1" x14ac:dyDescent="0.35">
      <c r="A59" s="35" t="s">
        <v>180</v>
      </c>
      <c r="B59" s="35" t="s">
        <v>115</v>
      </c>
      <c r="C59" s="35" t="s">
        <v>116</v>
      </c>
      <c r="D59" s="35" t="s">
        <v>117</v>
      </c>
      <c r="E59" s="35" t="s">
        <v>118</v>
      </c>
      <c r="F59" s="35" t="s">
        <v>119</v>
      </c>
      <c r="G59" s="35" t="s">
        <v>120</v>
      </c>
      <c r="H59" s="35" t="s">
        <v>121</v>
      </c>
      <c r="I59" s="35" t="s">
        <v>122</v>
      </c>
      <c r="J59" s="35" t="s">
        <v>123</v>
      </c>
      <c r="K59" s="35" t="s">
        <v>124</v>
      </c>
      <c r="L59" s="35" t="s">
        <v>125</v>
      </c>
      <c r="M59" s="35" t="s">
        <v>126</v>
      </c>
      <c r="N59" s="35" t="s">
        <v>127</v>
      </c>
      <c r="O59" s="35" t="s">
        <v>128</v>
      </c>
      <c r="P59" s="35" t="s">
        <v>129</v>
      </c>
      <c r="AL59" s="26" t="s">
        <v>180</v>
      </c>
      <c r="AM59" s="26" t="s">
        <v>115</v>
      </c>
      <c r="AN59" s="26" t="s">
        <v>116</v>
      </c>
      <c r="AO59" s="26" t="s">
        <v>117</v>
      </c>
      <c r="AP59" s="26" t="s">
        <v>118</v>
      </c>
      <c r="AQ59" s="26" t="s">
        <v>119</v>
      </c>
      <c r="AR59" s="26" t="s">
        <v>120</v>
      </c>
      <c r="AS59" s="26" t="s">
        <v>121</v>
      </c>
      <c r="AT59" s="26" t="s">
        <v>122</v>
      </c>
      <c r="AU59" s="26" t="s">
        <v>123</v>
      </c>
      <c r="AV59" s="26" t="s">
        <v>124</v>
      </c>
      <c r="AW59" s="26" t="s">
        <v>125</v>
      </c>
      <c r="AX59" s="26" t="s">
        <v>126</v>
      </c>
      <c r="AY59" s="26" t="s">
        <v>127</v>
      </c>
      <c r="AZ59" s="26" t="s">
        <v>128</v>
      </c>
      <c r="BA59" s="26" t="s">
        <v>129</v>
      </c>
    </row>
    <row r="60" spans="1:53" ht="15" thickBot="1" x14ac:dyDescent="0.35">
      <c r="A60" s="35" t="s">
        <v>132</v>
      </c>
      <c r="B60" s="37">
        <v>15.4</v>
      </c>
      <c r="C60" s="37">
        <v>15.4</v>
      </c>
      <c r="D60" s="37">
        <v>15.4</v>
      </c>
      <c r="E60" s="37">
        <v>15.4</v>
      </c>
      <c r="F60" s="37">
        <v>15.4</v>
      </c>
      <c r="G60" s="37">
        <v>15.4</v>
      </c>
      <c r="H60" s="37">
        <v>15.4</v>
      </c>
      <c r="I60" s="37">
        <v>15.4</v>
      </c>
      <c r="J60" s="37">
        <v>15.4</v>
      </c>
      <c r="K60" s="37">
        <v>15.4</v>
      </c>
      <c r="L60" s="37">
        <v>15.4</v>
      </c>
      <c r="M60" s="37">
        <v>15.4</v>
      </c>
      <c r="N60" s="37">
        <v>15.4</v>
      </c>
      <c r="O60" s="37">
        <v>15.4</v>
      </c>
      <c r="P60" s="37">
        <v>15.4</v>
      </c>
      <c r="AL60" s="26" t="s">
        <v>132</v>
      </c>
      <c r="AM60" s="28">
        <v>16.3</v>
      </c>
      <c r="AN60" s="28">
        <v>16.3</v>
      </c>
      <c r="AO60" s="28">
        <v>16.3</v>
      </c>
      <c r="AP60" s="28">
        <v>16.3</v>
      </c>
      <c r="AQ60" s="28">
        <v>16.3</v>
      </c>
      <c r="AR60" s="28">
        <v>16.3</v>
      </c>
      <c r="AS60" s="28">
        <v>16.3</v>
      </c>
      <c r="AT60" s="28">
        <v>16.3</v>
      </c>
      <c r="AU60" s="28">
        <v>16.3</v>
      </c>
      <c r="AV60" s="28">
        <v>16.3</v>
      </c>
      <c r="AW60" s="28">
        <v>24.8</v>
      </c>
      <c r="AX60" s="28">
        <v>16.3</v>
      </c>
      <c r="AY60" s="28">
        <v>16.3</v>
      </c>
      <c r="AZ60" s="28">
        <v>16.3</v>
      </c>
      <c r="BA60" s="28">
        <v>41.9</v>
      </c>
    </row>
    <row r="61" spans="1:53" ht="15" thickBot="1" x14ac:dyDescent="0.35">
      <c r="A61" s="35" t="s">
        <v>134</v>
      </c>
      <c r="B61" s="37">
        <v>14.7</v>
      </c>
      <c r="C61" s="37">
        <v>14.7</v>
      </c>
      <c r="D61" s="37">
        <v>14.7</v>
      </c>
      <c r="E61" s="37">
        <v>14.7</v>
      </c>
      <c r="F61" s="37">
        <v>14.7</v>
      </c>
      <c r="G61" s="37">
        <v>14.7</v>
      </c>
      <c r="H61" s="37">
        <v>14.7</v>
      </c>
      <c r="I61" s="37">
        <v>14.7</v>
      </c>
      <c r="J61" s="37">
        <v>14.7</v>
      </c>
      <c r="K61" s="37">
        <v>14.7</v>
      </c>
      <c r="L61" s="37">
        <v>14.7</v>
      </c>
      <c r="M61" s="37">
        <v>14.7</v>
      </c>
      <c r="N61" s="37">
        <v>14.7</v>
      </c>
      <c r="O61" s="37">
        <v>14.7</v>
      </c>
      <c r="P61" s="37">
        <v>14.7</v>
      </c>
      <c r="AL61" s="26" t="s">
        <v>134</v>
      </c>
      <c r="AM61" s="28">
        <v>15.6</v>
      </c>
      <c r="AN61" s="28">
        <v>15.6</v>
      </c>
      <c r="AO61" s="28">
        <v>15.6</v>
      </c>
      <c r="AP61" s="28">
        <v>15.6</v>
      </c>
      <c r="AQ61" s="28">
        <v>15.6</v>
      </c>
      <c r="AR61" s="28">
        <v>15.6</v>
      </c>
      <c r="AS61" s="28">
        <v>15.6</v>
      </c>
      <c r="AT61" s="28">
        <v>15.6</v>
      </c>
      <c r="AU61" s="28">
        <v>15.6</v>
      </c>
      <c r="AV61" s="28">
        <v>15.6</v>
      </c>
      <c r="AW61" s="28">
        <v>24.1</v>
      </c>
      <c r="AX61" s="28">
        <v>15.6</v>
      </c>
      <c r="AY61" s="28">
        <v>15.6</v>
      </c>
      <c r="AZ61" s="28">
        <v>15.6</v>
      </c>
      <c r="BA61" s="28">
        <v>41.2</v>
      </c>
    </row>
    <row r="62" spans="1:53" ht="15" thickBot="1" x14ac:dyDescent="0.35">
      <c r="A62" s="35" t="s">
        <v>136</v>
      </c>
      <c r="B62" s="37">
        <v>14.1</v>
      </c>
      <c r="C62" s="37">
        <v>14.1</v>
      </c>
      <c r="D62" s="37">
        <v>14.1</v>
      </c>
      <c r="E62" s="37">
        <v>14.1</v>
      </c>
      <c r="F62" s="37">
        <v>14.1</v>
      </c>
      <c r="G62" s="37">
        <v>14.1</v>
      </c>
      <c r="H62" s="37">
        <v>14.1</v>
      </c>
      <c r="I62" s="37">
        <v>14.1</v>
      </c>
      <c r="J62" s="37">
        <v>14.1</v>
      </c>
      <c r="K62" s="37">
        <v>14.1</v>
      </c>
      <c r="L62" s="37">
        <v>14.1</v>
      </c>
      <c r="M62" s="37">
        <v>14.1</v>
      </c>
      <c r="N62" s="37">
        <v>14.1</v>
      </c>
      <c r="O62" s="37">
        <v>14.1</v>
      </c>
      <c r="P62" s="37">
        <v>14.1</v>
      </c>
      <c r="AL62" s="26" t="s">
        <v>136</v>
      </c>
      <c r="AM62" s="28">
        <v>14.9</v>
      </c>
      <c r="AN62" s="28">
        <v>14.9</v>
      </c>
      <c r="AO62" s="28">
        <v>14.9</v>
      </c>
      <c r="AP62" s="28">
        <v>14.9</v>
      </c>
      <c r="AQ62" s="28">
        <v>14.9</v>
      </c>
      <c r="AR62" s="28">
        <v>14.9</v>
      </c>
      <c r="AS62" s="28">
        <v>14.9</v>
      </c>
      <c r="AT62" s="28">
        <v>14.9</v>
      </c>
      <c r="AU62" s="28">
        <v>14.9</v>
      </c>
      <c r="AV62" s="28">
        <v>14.9</v>
      </c>
      <c r="AW62" s="28">
        <v>23.4</v>
      </c>
      <c r="AX62" s="28">
        <v>14.9</v>
      </c>
      <c r="AY62" s="28">
        <v>14.9</v>
      </c>
      <c r="AZ62" s="28">
        <v>14.9</v>
      </c>
      <c r="BA62" s="28">
        <v>40.5</v>
      </c>
    </row>
    <row r="63" spans="1:53" ht="15" thickBot="1" x14ac:dyDescent="0.35">
      <c r="A63" s="35" t="s">
        <v>138</v>
      </c>
      <c r="B63" s="37">
        <v>13.4</v>
      </c>
      <c r="C63" s="37">
        <v>13.4</v>
      </c>
      <c r="D63" s="37">
        <v>13.4</v>
      </c>
      <c r="E63" s="37">
        <v>13.4</v>
      </c>
      <c r="F63" s="37">
        <v>13.4</v>
      </c>
      <c r="G63" s="37">
        <v>13.4</v>
      </c>
      <c r="H63" s="37">
        <v>13.4</v>
      </c>
      <c r="I63" s="37">
        <v>13.4</v>
      </c>
      <c r="J63" s="37">
        <v>13.4</v>
      </c>
      <c r="K63" s="37">
        <v>13.4</v>
      </c>
      <c r="L63" s="37">
        <v>13.4</v>
      </c>
      <c r="M63" s="37">
        <v>13.4</v>
      </c>
      <c r="N63" s="37">
        <v>13.4</v>
      </c>
      <c r="O63" s="37">
        <v>13.4</v>
      </c>
      <c r="P63" s="37">
        <v>13.4</v>
      </c>
      <c r="AL63" s="26" t="s">
        <v>138</v>
      </c>
      <c r="AM63" s="28">
        <v>14.2</v>
      </c>
      <c r="AN63" s="28">
        <v>14.2</v>
      </c>
      <c r="AO63" s="28">
        <v>14.2</v>
      </c>
      <c r="AP63" s="28">
        <v>14.2</v>
      </c>
      <c r="AQ63" s="28">
        <v>14.2</v>
      </c>
      <c r="AR63" s="28">
        <v>14.2</v>
      </c>
      <c r="AS63" s="28">
        <v>14.2</v>
      </c>
      <c r="AT63" s="28">
        <v>14.2</v>
      </c>
      <c r="AU63" s="28">
        <v>14.2</v>
      </c>
      <c r="AV63" s="28">
        <v>14.2</v>
      </c>
      <c r="AW63" s="28">
        <v>22.7</v>
      </c>
      <c r="AX63" s="28">
        <v>14.2</v>
      </c>
      <c r="AY63" s="28">
        <v>14.2</v>
      </c>
      <c r="AZ63" s="28">
        <v>14.2</v>
      </c>
      <c r="BA63" s="28">
        <v>39.700000000000003</v>
      </c>
    </row>
    <row r="64" spans="1:53" ht="15" thickBot="1" x14ac:dyDescent="0.35">
      <c r="A64" s="35" t="s">
        <v>140</v>
      </c>
      <c r="B64" s="37">
        <v>12.7</v>
      </c>
      <c r="C64" s="37">
        <v>12.7</v>
      </c>
      <c r="D64" s="37">
        <v>12.7</v>
      </c>
      <c r="E64" s="37">
        <v>12.7</v>
      </c>
      <c r="F64" s="37">
        <v>12.7</v>
      </c>
      <c r="G64" s="37">
        <v>12.7</v>
      </c>
      <c r="H64" s="37">
        <v>12.7</v>
      </c>
      <c r="I64" s="37">
        <v>12.7</v>
      </c>
      <c r="J64" s="37">
        <v>12.7</v>
      </c>
      <c r="K64" s="37">
        <v>12.7</v>
      </c>
      <c r="L64" s="37">
        <v>12.7</v>
      </c>
      <c r="M64" s="37">
        <v>12.7</v>
      </c>
      <c r="N64" s="37">
        <v>12.7</v>
      </c>
      <c r="O64" s="37">
        <v>12.7</v>
      </c>
      <c r="P64" s="37">
        <v>12.7</v>
      </c>
      <c r="AL64" s="26" t="s">
        <v>140</v>
      </c>
      <c r="AM64" s="28">
        <v>13.5</v>
      </c>
      <c r="AN64" s="28">
        <v>13.5</v>
      </c>
      <c r="AO64" s="28">
        <v>13.5</v>
      </c>
      <c r="AP64" s="28">
        <v>13.5</v>
      </c>
      <c r="AQ64" s="28">
        <v>13.5</v>
      </c>
      <c r="AR64" s="28">
        <v>13.5</v>
      </c>
      <c r="AS64" s="28">
        <v>13.5</v>
      </c>
      <c r="AT64" s="28">
        <v>13.5</v>
      </c>
      <c r="AU64" s="28">
        <v>13.5</v>
      </c>
      <c r="AV64" s="28">
        <v>13.5</v>
      </c>
      <c r="AW64" s="28">
        <v>22</v>
      </c>
      <c r="AX64" s="28">
        <v>13.5</v>
      </c>
      <c r="AY64" s="28">
        <v>13.5</v>
      </c>
      <c r="AZ64" s="28">
        <v>13.5</v>
      </c>
      <c r="BA64" s="28">
        <v>39</v>
      </c>
    </row>
    <row r="65" spans="1:53" ht="15" thickBot="1" x14ac:dyDescent="0.35">
      <c r="A65" s="35" t="s">
        <v>142</v>
      </c>
      <c r="B65" s="37">
        <v>12.1</v>
      </c>
      <c r="C65" s="37">
        <v>12.1</v>
      </c>
      <c r="D65" s="37">
        <v>12.1</v>
      </c>
      <c r="E65" s="37">
        <v>12.1</v>
      </c>
      <c r="F65" s="37">
        <v>12.1</v>
      </c>
      <c r="G65" s="37">
        <v>12.1</v>
      </c>
      <c r="H65" s="37">
        <v>12.1</v>
      </c>
      <c r="I65" s="37">
        <v>12.1</v>
      </c>
      <c r="J65" s="37">
        <v>12.1</v>
      </c>
      <c r="K65" s="37">
        <v>12.1</v>
      </c>
      <c r="L65" s="37">
        <v>12.1</v>
      </c>
      <c r="M65" s="37">
        <v>12.1</v>
      </c>
      <c r="N65" s="37">
        <v>12.1</v>
      </c>
      <c r="O65" s="37">
        <v>12.1</v>
      </c>
      <c r="P65" s="37">
        <v>12.1</v>
      </c>
      <c r="AL65" s="26" t="s">
        <v>142</v>
      </c>
      <c r="AM65" s="28">
        <v>12.8</v>
      </c>
      <c r="AN65" s="28">
        <v>12.8</v>
      </c>
      <c r="AO65" s="28">
        <v>12.8</v>
      </c>
      <c r="AP65" s="28">
        <v>12.8</v>
      </c>
      <c r="AQ65" s="28">
        <v>12.8</v>
      </c>
      <c r="AR65" s="28">
        <v>12.8</v>
      </c>
      <c r="AS65" s="28">
        <v>12.8</v>
      </c>
      <c r="AT65" s="28">
        <v>12.8</v>
      </c>
      <c r="AU65" s="28">
        <v>12.8</v>
      </c>
      <c r="AV65" s="28">
        <v>12.8</v>
      </c>
      <c r="AW65" s="28">
        <v>21.3</v>
      </c>
      <c r="AX65" s="28">
        <v>12.8</v>
      </c>
      <c r="AY65" s="28">
        <v>12.8</v>
      </c>
      <c r="AZ65" s="28">
        <v>12.8</v>
      </c>
      <c r="BA65" s="28">
        <v>38.299999999999997</v>
      </c>
    </row>
    <row r="66" spans="1:53" ht="15" thickBot="1" x14ac:dyDescent="0.35">
      <c r="A66" s="35" t="s">
        <v>144</v>
      </c>
      <c r="B66" s="37">
        <v>11.4</v>
      </c>
      <c r="C66" s="37">
        <v>11.4</v>
      </c>
      <c r="D66" s="37">
        <v>11.4</v>
      </c>
      <c r="E66" s="37">
        <v>11.4</v>
      </c>
      <c r="F66" s="37">
        <v>11.4</v>
      </c>
      <c r="G66" s="37">
        <v>11.4</v>
      </c>
      <c r="H66" s="37">
        <v>11.4</v>
      </c>
      <c r="I66" s="37">
        <v>11.4</v>
      </c>
      <c r="J66" s="37">
        <v>11.4</v>
      </c>
      <c r="K66" s="37">
        <v>11.4</v>
      </c>
      <c r="L66" s="37">
        <v>11.4</v>
      </c>
      <c r="M66" s="37">
        <v>11.4</v>
      </c>
      <c r="N66" s="37">
        <v>11.4</v>
      </c>
      <c r="O66" s="37">
        <v>11.4</v>
      </c>
      <c r="P66" s="37">
        <v>11.4</v>
      </c>
      <c r="AL66" s="26" t="s">
        <v>144</v>
      </c>
      <c r="AM66" s="28">
        <v>12.1</v>
      </c>
      <c r="AN66" s="28">
        <v>12.1</v>
      </c>
      <c r="AO66" s="28">
        <v>12.1</v>
      </c>
      <c r="AP66" s="28">
        <v>12.1</v>
      </c>
      <c r="AQ66" s="28">
        <v>12.1</v>
      </c>
      <c r="AR66" s="28">
        <v>12.1</v>
      </c>
      <c r="AS66" s="28">
        <v>12.1</v>
      </c>
      <c r="AT66" s="28">
        <v>12.1</v>
      </c>
      <c r="AU66" s="28">
        <v>12.1</v>
      </c>
      <c r="AV66" s="28">
        <v>12.1</v>
      </c>
      <c r="AW66" s="28">
        <v>20.6</v>
      </c>
      <c r="AX66" s="28">
        <v>12.1</v>
      </c>
      <c r="AY66" s="28">
        <v>12.1</v>
      </c>
      <c r="AZ66" s="28">
        <v>12.1</v>
      </c>
      <c r="BA66" s="28">
        <v>37.6</v>
      </c>
    </row>
    <row r="67" spans="1:53" ht="15" thickBot="1" x14ac:dyDescent="0.35">
      <c r="A67" s="35" t="s">
        <v>146</v>
      </c>
      <c r="B67" s="37">
        <v>10.7</v>
      </c>
      <c r="C67" s="37">
        <v>10.7</v>
      </c>
      <c r="D67" s="37">
        <v>10.7</v>
      </c>
      <c r="E67" s="37">
        <v>10.7</v>
      </c>
      <c r="F67" s="37">
        <v>10.7</v>
      </c>
      <c r="G67" s="37">
        <v>10.7</v>
      </c>
      <c r="H67" s="37">
        <v>10.7</v>
      </c>
      <c r="I67" s="37">
        <v>10.7</v>
      </c>
      <c r="J67" s="37">
        <v>10.7</v>
      </c>
      <c r="K67" s="37">
        <v>10.7</v>
      </c>
      <c r="L67" s="37">
        <v>10.7</v>
      </c>
      <c r="M67" s="37">
        <v>10.7</v>
      </c>
      <c r="N67" s="37">
        <v>10.7</v>
      </c>
      <c r="O67" s="37">
        <v>10.7</v>
      </c>
      <c r="P67" s="37">
        <v>10.7</v>
      </c>
      <c r="AL67" s="26" t="s">
        <v>146</v>
      </c>
      <c r="AM67" s="28">
        <v>11.4</v>
      </c>
      <c r="AN67" s="28">
        <v>11.4</v>
      </c>
      <c r="AO67" s="28">
        <v>11.4</v>
      </c>
      <c r="AP67" s="28">
        <v>11.4</v>
      </c>
      <c r="AQ67" s="28">
        <v>11.4</v>
      </c>
      <c r="AR67" s="28">
        <v>11.4</v>
      </c>
      <c r="AS67" s="28">
        <v>11.4</v>
      </c>
      <c r="AT67" s="28">
        <v>11.4</v>
      </c>
      <c r="AU67" s="28">
        <v>11.4</v>
      </c>
      <c r="AV67" s="28">
        <v>11.4</v>
      </c>
      <c r="AW67" s="28">
        <v>19.899999999999999</v>
      </c>
      <c r="AX67" s="28">
        <v>11.4</v>
      </c>
      <c r="AY67" s="28">
        <v>11.4</v>
      </c>
      <c r="AZ67" s="28">
        <v>11.4</v>
      </c>
      <c r="BA67" s="28">
        <v>36.9</v>
      </c>
    </row>
    <row r="68" spans="1:53" ht="15" thickBot="1" x14ac:dyDescent="0.35">
      <c r="A68" s="35" t="s">
        <v>148</v>
      </c>
      <c r="B68" s="37">
        <v>10</v>
      </c>
      <c r="C68" s="37">
        <v>10</v>
      </c>
      <c r="D68" s="37">
        <v>10</v>
      </c>
      <c r="E68" s="37">
        <v>10</v>
      </c>
      <c r="F68" s="37">
        <v>10</v>
      </c>
      <c r="G68" s="37">
        <v>10</v>
      </c>
      <c r="H68" s="37">
        <v>10</v>
      </c>
      <c r="I68" s="37">
        <v>10</v>
      </c>
      <c r="J68" s="37">
        <v>10</v>
      </c>
      <c r="K68" s="37">
        <v>10</v>
      </c>
      <c r="L68" s="37">
        <v>10</v>
      </c>
      <c r="M68" s="37">
        <v>10</v>
      </c>
      <c r="N68" s="37">
        <v>10</v>
      </c>
      <c r="O68" s="37">
        <v>10</v>
      </c>
      <c r="P68" s="37">
        <v>10</v>
      </c>
      <c r="AL68" s="26" t="s">
        <v>148</v>
      </c>
      <c r="AM68" s="28">
        <v>10.6</v>
      </c>
      <c r="AN68" s="28">
        <v>10.6</v>
      </c>
      <c r="AO68" s="28">
        <v>10.6</v>
      </c>
      <c r="AP68" s="28">
        <v>10.6</v>
      </c>
      <c r="AQ68" s="28">
        <v>10.6</v>
      </c>
      <c r="AR68" s="28">
        <v>10.6</v>
      </c>
      <c r="AS68" s="28">
        <v>10.6</v>
      </c>
      <c r="AT68" s="28">
        <v>10.6</v>
      </c>
      <c r="AU68" s="28">
        <v>10.6</v>
      </c>
      <c r="AV68" s="28">
        <v>10.6</v>
      </c>
      <c r="AW68" s="28">
        <v>19.2</v>
      </c>
      <c r="AX68" s="28">
        <v>10.6</v>
      </c>
      <c r="AY68" s="28">
        <v>10.6</v>
      </c>
      <c r="AZ68" s="28">
        <v>10.6</v>
      </c>
      <c r="BA68" s="28">
        <v>36.200000000000003</v>
      </c>
    </row>
    <row r="69" spans="1:53" ht="15" thickBot="1" x14ac:dyDescent="0.35">
      <c r="A69" s="35" t="s">
        <v>150</v>
      </c>
      <c r="B69" s="37">
        <v>9.4</v>
      </c>
      <c r="C69" s="37">
        <v>9.4</v>
      </c>
      <c r="D69" s="37">
        <v>9.4</v>
      </c>
      <c r="E69" s="37">
        <v>9.4</v>
      </c>
      <c r="F69" s="37">
        <v>9.4</v>
      </c>
      <c r="G69" s="37">
        <v>9.4</v>
      </c>
      <c r="H69" s="37">
        <v>9.4</v>
      </c>
      <c r="I69" s="37">
        <v>9.4</v>
      </c>
      <c r="J69" s="37">
        <v>9.4</v>
      </c>
      <c r="K69" s="37">
        <v>9.4</v>
      </c>
      <c r="L69" s="37">
        <v>9.4</v>
      </c>
      <c r="M69" s="37">
        <v>9.4</v>
      </c>
      <c r="N69" s="37">
        <v>9.4</v>
      </c>
      <c r="O69" s="37">
        <v>9.4</v>
      </c>
      <c r="P69" s="37">
        <v>9.4</v>
      </c>
      <c r="AL69" s="26" t="s">
        <v>150</v>
      </c>
      <c r="AM69" s="28">
        <v>9.9</v>
      </c>
      <c r="AN69" s="28">
        <v>9.9</v>
      </c>
      <c r="AO69" s="28">
        <v>9.9</v>
      </c>
      <c r="AP69" s="28">
        <v>9.9</v>
      </c>
      <c r="AQ69" s="28">
        <v>9.9</v>
      </c>
      <c r="AR69" s="28">
        <v>9.9</v>
      </c>
      <c r="AS69" s="28">
        <v>9.9</v>
      </c>
      <c r="AT69" s="28">
        <v>9.9</v>
      </c>
      <c r="AU69" s="28">
        <v>9.9</v>
      </c>
      <c r="AV69" s="28">
        <v>9.9</v>
      </c>
      <c r="AW69" s="28">
        <v>18.5</v>
      </c>
      <c r="AX69" s="28">
        <v>9.9</v>
      </c>
      <c r="AY69" s="28">
        <v>9.9</v>
      </c>
      <c r="AZ69" s="28">
        <v>9.9</v>
      </c>
      <c r="BA69" s="28">
        <v>35.5</v>
      </c>
    </row>
    <row r="70" spans="1:53" ht="15" thickBot="1" x14ac:dyDescent="0.35">
      <c r="A70" s="35" t="s">
        <v>152</v>
      </c>
      <c r="B70" s="37">
        <v>8.6999999999999993</v>
      </c>
      <c r="C70" s="37">
        <v>8.6999999999999993</v>
      </c>
      <c r="D70" s="37">
        <v>8.6999999999999993</v>
      </c>
      <c r="E70" s="37">
        <v>8.6999999999999993</v>
      </c>
      <c r="F70" s="37">
        <v>8.6999999999999993</v>
      </c>
      <c r="G70" s="37">
        <v>8.6999999999999993</v>
      </c>
      <c r="H70" s="37">
        <v>8.6999999999999993</v>
      </c>
      <c r="I70" s="37">
        <v>8.6999999999999993</v>
      </c>
      <c r="J70" s="37">
        <v>8.6999999999999993</v>
      </c>
      <c r="K70" s="37">
        <v>8.6999999999999993</v>
      </c>
      <c r="L70" s="37">
        <v>8.6999999999999993</v>
      </c>
      <c r="M70" s="37">
        <v>8.6999999999999993</v>
      </c>
      <c r="N70" s="37">
        <v>8.6999999999999993</v>
      </c>
      <c r="O70" s="37">
        <v>8.6999999999999993</v>
      </c>
      <c r="P70" s="37">
        <v>8.6999999999999993</v>
      </c>
      <c r="AL70" s="26" t="s">
        <v>152</v>
      </c>
      <c r="AM70" s="28">
        <v>9.1999999999999993</v>
      </c>
      <c r="AN70" s="28">
        <v>9.1999999999999993</v>
      </c>
      <c r="AO70" s="28">
        <v>9.1999999999999993</v>
      </c>
      <c r="AP70" s="28">
        <v>9.1999999999999993</v>
      </c>
      <c r="AQ70" s="28">
        <v>9.1999999999999993</v>
      </c>
      <c r="AR70" s="28">
        <v>9.1999999999999993</v>
      </c>
      <c r="AS70" s="28">
        <v>9.1999999999999993</v>
      </c>
      <c r="AT70" s="28">
        <v>9.1999999999999993</v>
      </c>
      <c r="AU70" s="28">
        <v>9.1999999999999993</v>
      </c>
      <c r="AV70" s="28">
        <v>9.1999999999999993</v>
      </c>
      <c r="AW70" s="28">
        <v>17.7</v>
      </c>
      <c r="AX70" s="28">
        <v>9.1999999999999993</v>
      </c>
      <c r="AY70" s="28">
        <v>9.1999999999999993</v>
      </c>
      <c r="AZ70" s="28">
        <v>9.1999999999999993</v>
      </c>
      <c r="BA70" s="28">
        <v>9.1999999999999993</v>
      </c>
    </row>
    <row r="71" spans="1:53" ht="15" thickBot="1" x14ac:dyDescent="0.35">
      <c r="A71" s="35" t="s">
        <v>154</v>
      </c>
      <c r="B71" s="37">
        <v>8</v>
      </c>
      <c r="C71" s="37">
        <v>8</v>
      </c>
      <c r="D71" s="37">
        <v>8</v>
      </c>
      <c r="E71" s="37">
        <v>8</v>
      </c>
      <c r="F71" s="37">
        <v>8</v>
      </c>
      <c r="G71" s="37">
        <v>8</v>
      </c>
      <c r="H71" s="37">
        <v>8</v>
      </c>
      <c r="I71" s="37">
        <v>8</v>
      </c>
      <c r="J71" s="37">
        <v>8</v>
      </c>
      <c r="K71" s="37">
        <v>8</v>
      </c>
      <c r="L71" s="37">
        <v>8</v>
      </c>
      <c r="M71" s="37">
        <v>8</v>
      </c>
      <c r="N71" s="37">
        <v>8</v>
      </c>
      <c r="O71" s="37">
        <v>8</v>
      </c>
      <c r="P71" s="37">
        <v>8</v>
      </c>
      <c r="AL71" s="26" t="s">
        <v>154</v>
      </c>
      <c r="AM71" s="28">
        <v>8.5</v>
      </c>
      <c r="AN71" s="28">
        <v>8.5</v>
      </c>
      <c r="AO71" s="28">
        <v>8.5</v>
      </c>
      <c r="AP71" s="28">
        <v>8.5</v>
      </c>
      <c r="AQ71" s="28">
        <v>8.5</v>
      </c>
      <c r="AR71" s="28">
        <v>8.5</v>
      </c>
      <c r="AS71" s="28">
        <v>8.5</v>
      </c>
      <c r="AT71" s="28">
        <v>8.5</v>
      </c>
      <c r="AU71" s="28">
        <v>8.5</v>
      </c>
      <c r="AV71" s="28">
        <v>8.5</v>
      </c>
      <c r="AW71" s="28">
        <v>17</v>
      </c>
      <c r="AX71" s="28">
        <v>8.5</v>
      </c>
      <c r="AY71" s="28">
        <v>8.5</v>
      </c>
      <c r="AZ71" s="28">
        <v>8.5</v>
      </c>
      <c r="BA71" s="28">
        <v>8.5</v>
      </c>
    </row>
    <row r="72" spans="1:53" ht="15" thickBot="1" x14ac:dyDescent="0.35">
      <c r="A72" s="35" t="s">
        <v>156</v>
      </c>
      <c r="B72" s="37">
        <v>7.4</v>
      </c>
      <c r="C72" s="37">
        <v>7.4</v>
      </c>
      <c r="D72" s="37">
        <v>7.4</v>
      </c>
      <c r="E72" s="37">
        <v>7.4</v>
      </c>
      <c r="F72" s="37">
        <v>7.4</v>
      </c>
      <c r="G72" s="37">
        <v>7.4</v>
      </c>
      <c r="H72" s="37">
        <v>7.4</v>
      </c>
      <c r="I72" s="37">
        <v>7.4</v>
      </c>
      <c r="J72" s="37">
        <v>7.4</v>
      </c>
      <c r="K72" s="37">
        <v>7.4</v>
      </c>
      <c r="L72" s="37">
        <v>7.4</v>
      </c>
      <c r="M72" s="37">
        <v>7.4</v>
      </c>
      <c r="N72" s="37">
        <v>7.4</v>
      </c>
      <c r="O72" s="37">
        <v>7.4</v>
      </c>
      <c r="P72" s="37">
        <v>7.4</v>
      </c>
      <c r="AL72" s="26" t="s">
        <v>156</v>
      </c>
      <c r="AM72" s="28">
        <v>7.8</v>
      </c>
      <c r="AN72" s="28">
        <v>7.8</v>
      </c>
      <c r="AO72" s="28">
        <v>7.8</v>
      </c>
      <c r="AP72" s="28">
        <v>7.8</v>
      </c>
      <c r="AQ72" s="28">
        <v>7.8</v>
      </c>
      <c r="AR72" s="28">
        <v>7.8</v>
      </c>
      <c r="AS72" s="28">
        <v>7.8</v>
      </c>
      <c r="AT72" s="28">
        <v>7.8</v>
      </c>
      <c r="AU72" s="28">
        <v>7.8</v>
      </c>
      <c r="AV72" s="28">
        <v>7.8</v>
      </c>
      <c r="AW72" s="28">
        <v>16.3</v>
      </c>
      <c r="AX72" s="28">
        <v>7.8</v>
      </c>
      <c r="AY72" s="28">
        <v>7.8</v>
      </c>
      <c r="AZ72" s="28">
        <v>7.8</v>
      </c>
      <c r="BA72" s="28">
        <v>7.8</v>
      </c>
    </row>
    <row r="73" spans="1:53" ht="15" thickBot="1" x14ac:dyDescent="0.35">
      <c r="A73" s="35" t="s">
        <v>158</v>
      </c>
      <c r="B73" s="37">
        <v>6.7</v>
      </c>
      <c r="C73" s="37">
        <v>6.7</v>
      </c>
      <c r="D73" s="37">
        <v>6.7</v>
      </c>
      <c r="E73" s="37">
        <v>6.7</v>
      </c>
      <c r="F73" s="37">
        <v>6.7</v>
      </c>
      <c r="G73" s="37">
        <v>6.7</v>
      </c>
      <c r="H73" s="37">
        <v>6.7</v>
      </c>
      <c r="I73" s="37">
        <v>6.7</v>
      </c>
      <c r="J73" s="37">
        <v>6.7</v>
      </c>
      <c r="K73" s="37">
        <v>6.7</v>
      </c>
      <c r="L73" s="37">
        <v>6.7</v>
      </c>
      <c r="M73" s="37">
        <v>6.7</v>
      </c>
      <c r="N73" s="37">
        <v>6.7</v>
      </c>
      <c r="O73" s="37">
        <v>6.7</v>
      </c>
      <c r="P73" s="37">
        <v>6.7</v>
      </c>
      <c r="AL73" s="26" t="s">
        <v>158</v>
      </c>
      <c r="AM73" s="28">
        <v>7.1</v>
      </c>
      <c r="AN73" s="28">
        <v>7.1</v>
      </c>
      <c r="AO73" s="28">
        <v>7.1</v>
      </c>
      <c r="AP73" s="28">
        <v>7.1</v>
      </c>
      <c r="AQ73" s="28">
        <v>7.1</v>
      </c>
      <c r="AR73" s="28">
        <v>7.1</v>
      </c>
      <c r="AS73" s="28">
        <v>7.1</v>
      </c>
      <c r="AT73" s="28">
        <v>7.1</v>
      </c>
      <c r="AU73" s="28">
        <v>7.1</v>
      </c>
      <c r="AV73" s="28">
        <v>7.1</v>
      </c>
      <c r="AW73" s="28">
        <v>7.1</v>
      </c>
      <c r="AX73" s="28">
        <v>7.1</v>
      </c>
      <c r="AY73" s="28">
        <v>7.1</v>
      </c>
      <c r="AZ73" s="28">
        <v>7.1</v>
      </c>
      <c r="BA73" s="28">
        <v>7.1</v>
      </c>
    </row>
    <row r="74" spans="1:53" ht="15" thickBot="1" x14ac:dyDescent="0.35">
      <c r="A74" s="35" t="s">
        <v>160</v>
      </c>
      <c r="B74" s="37">
        <v>6</v>
      </c>
      <c r="C74" s="37">
        <v>6</v>
      </c>
      <c r="D74" s="37">
        <v>6</v>
      </c>
      <c r="E74" s="37">
        <v>6</v>
      </c>
      <c r="F74" s="37">
        <v>6</v>
      </c>
      <c r="G74" s="37">
        <v>6</v>
      </c>
      <c r="H74" s="37">
        <v>6</v>
      </c>
      <c r="I74" s="37">
        <v>6</v>
      </c>
      <c r="J74" s="37">
        <v>6</v>
      </c>
      <c r="K74" s="37">
        <v>6</v>
      </c>
      <c r="L74" s="37">
        <v>6</v>
      </c>
      <c r="M74" s="37">
        <v>6</v>
      </c>
      <c r="N74" s="37">
        <v>6</v>
      </c>
      <c r="O74" s="37">
        <v>6</v>
      </c>
      <c r="P74" s="37">
        <v>6</v>
      </c>
      <c r="AL74" s="26" t="s">
        <v>160</v>
      </c>
      <c r="AM74" s="28">
        <v>6.4</v>
      </c>
      <c r="AN74" s="28">
        <v>6.4</v>
      </c>
      <c r="AO74" s="28">
        <v>6.4</v>
      </c>
      <c r="AP74" s="28">
        <v>6.4</v>
      </c>
      <c r="AQ74" s="28">
        <v>6.4</v>
      </c>
      <c r="AR74" s="28">
        <v>6.4</v>
      </c>
      <c r="AS74" s="28">
        <v>6.4</v>
      </c>
      <c r="AT74" s="28">
        <v>6.4</v>
      </c>
      <c r="AU74" s="28">
        <v>6.4</v>
      </c>
      <c r="AV74" s="28">
        <v>6.4</v>
      </c>
      <c r="AW74" s="28">
        <v>6.4</v>
      </c>
      <c r="AX74" s="28">
        <v>6.4</v>
      </c>
      <c r="AY74" s="28">
        <v>6.4</v>
      </c>
      <c r="AZ74" s="28">
        <v>6.4</v>
      </c>
      <c r="BA74" s="28">
        <v>6.4</v>
      </c>
    </row>
    <row r="75" spans="1:53" ht="15" thickBot="1" x14ac:dyDescent="0.35">
      <c r="A75" s="35" t="s">
        <v>162</v>
      </c>
      <c r="B75" s="37">
        <v>5.4</v>
      </c>
      <c r="C75" s="37">
        <v>5.4</v>
      </c>
      <c r="D75" s="37">
        <v>5.4</v>
      </c>
      <c r="E75" s="37">
        <v>5.4</v>
      </c>
      <c r="F75" s="37">
        <v>5.4</v>
      </c>
      <c r="G75" s="37">
        <v>5.4</v>
      </c>
      <c r="H75" s="37">
        <v>5.4</v>
      </c>
      <c r="I75" s="37">
        <v>5.4</v>
      </c>
      <c r="J75" s="37">
        <v>5.4</v>
      </c>
      <c r="K75" s="37">
        <v>5.4</v>
      </c>
      <c r="L75" s="37">
        <v>5.4</v>
      </c>
      <c r="M75" s="37">
        <v>5.4</v>
      </c>
      <c r="N75" s="37">
        <v>5.4</v>
      </c>
      <c r="O75" s="37">
        <v>5.4</v>
      </c>
      <c r="P75" s="37">
        <v>5.4</v>
      </c>
      <c r="AL75" s="26" t="s">
        <v>162</v>
      </c>
      <c r="AM75" s="28">
        <v>5.7</v>
      </c>
      <c r="AN75" s="28">
        <v>5.7</v>
      </c>
      <c r="AO75" s="28">
        <v>5.7</v>
      </c>
      <c r="AP75" s="28">
        <v>5.7</v>
      </c>
      <c r="AQ75" s="28">
        <v>5.7</v>
      </c>
      <c r="AR75" s="28">
        <v>5.7</v>
      </c>
      <c r="AS75" s="28">
        <v>5.7</v>
      </c>
      <c r="AT75" s="28">
        <v>5.7</v>
      </c>
      <c r="AU75" s="28">
        <v>5.7</v>
      </c>
      <c r="AV75" s="28">
        <v>5.7</v>
      </c>
      <c r="AW75" s="28">
        <v>5.7</v>
      </c>
      <c r="AX75" s="28">
        <v>5.7</v>
      </c>
      <c r="AY75" s="28">
        <v>5.7</v>
      </c>
      <c r="AZ75" s="28">
        <v>5.7</v>
      </c>
      <c r="BA75" s="28">
        <v>5.7</v>
      </c>
    </row>
    <row r="76" spans="1:53" ht="15" thickBot="1" x14ac:dyDescent="0.35">
      <c r="A76" s="35" t="s">
        <v>164</v>
      </c>
      <c r="B76" s="37">
        <v>4.7</v>
      </c>
      <c r="C76" s="37">
        <v>4.7</v>
      </c>
      <c r="D76" s="37">
        <v>4.7</v>
      </c>
      <c r="E76" s="37">
        <v>4.7</v>
      </c>
      <c r="F76" s="37">
        <v>4.7</v>
      </c>
      <c r="G76" s="37">
        <v>4.7</v>
      </c>
      <c r="H76" s="37">
        <v>4.7</v>
      </c>
      <c r="I76" s="37">
        <v>4.7</v>
      </c>
      <c r="J76" s="37">
        <v>4.7</v>
      </c>
      <c r="K76" s="37">
        <v>4.7</v>
      </c>
      <c r="L76" s="37">
        <v>4.7</v>
      </c>
      <c r="M76" s="37">
        <v>4.7</v>
      </c>
      <c r="N76" s="37">
        <v>4.7</v>
      </c>
      <c r="O76" s="37">
        <v>4.7</v>
      </c>
      <c r="P76" s="37">
        <v>4.7</v>
      </c>
      <c r="AL76" s="26" t="s">
        <v>164</v>
      </c>
      <c r="AM76" s="28">
        <v>5</v>
      </c>
      <c r="AN76" s="28">
        <v>5</v>
      </c>
      <c r="AO76" s="28">
        <v>5</v>
      </c>
      <c r="AP76" s="28">
        <v>5</v>
      </c>
      <c r="AQ76" s="28">
        <v>5</v>
      </c>
      <c r="AR76" s="28">
        <v>5</v>
      </c>
      <c r="AS76" s="28">
        <v>5</v>
      </c>
      <c r="AT76" s="28">
        <v>5</v>
      </c>
      <c r="AU76" s="28">
        <v>5</v>
      </c>
      <c r="AV76" s="28">
        <v>5</v>
      </c>
      <c r="AW76" s="28">
        <v>5</v>
      </c>
      <c r="AX76" s="28">
        <v>5</v>
      </c>
      <c r="AY76" s="28">
        <v>5</v>
      </c>
      <c r="AZ76" s="28">
        <v>5</v>
      </c>
      <c r="BA76" s="28">
        <v>5</v>
      </c>
    </row>
    <row r="77" spans="1:53" ht="15" thickBot="1" x14ac:dyDescent="0.35">
      <c r="A77" s="35" t="s">
        <v>166</v>
      </c>
      <c r="B77" s="37">
        <v>4</v>
      </c>
      <c r="C77" s="37">
        <v>4</v>
      </c>
      <c r="D77" s="37">
        <v>4</v>
      </c>
      <c r="E77" s="37">
        <v>4</v>
      </c>
      <c r="F77" s="37">
        <v>4</v>
      </c>
      <c r="G77" s="37">
        <v>4</v>
      </c>
      <c r="H77" s="37">
        <v>4</v>
      </c>
      <c r="I77" s="37">
        <v>4</v>
      </c>
      <c r="J77" s="37">
        <v>4</v>
      </c>
      <c r="K77" s="37">
        <v>4</v>
      </c>
      <c r="L77" s="37">
        <v>4</v>
      </c>
      <c r="M77" s="37">
        <v>4</v>
      </c>
      <c r="N77" s="37">
        <v>4</v>
      </c>
      <c r="O77" s="37">
        <v>4</v>
      </c>
      <c r="P77" s="37">
        <v>4</v>
      </c>
      <c r="AL77" s="26" t="s">
        <v>166</v>
      </c>
      <c r="AM77" s="28">
        <v>4.3</v>
      </c>
      <c r="AN77" s="28">
        <v>4.3</v>
      </c>
      <c r="AO77" s="28">
        <v>4.3</v>
      </c>
      <c r="AP77" s="28">
        <v>4.3</v>
      </c>
      <c r="AQ77" s="28">
        <v>4.3</v>
      </c>
      <c r="AR77" s="28">
        <v>4.3</v>
      </c>
      <c r="AS77" s="28">
        <v>4.3</v>
      </c>
      <c r="AT77" s="28">
        <v>4.3</v>
      </c>
      <c r="AU77" s="28">
        <v>4.3</v>
      </c>
      <c r="AV77" s="28">
        <v>4.3</v>
      </c>
      <c r="AW77" s="28">
        <v>4.3</v>
      </c>
      <c r="AX77" s="28">
        <v>4.3</v>
      </c>
      <c r="AY77" s="28">
        <v>4.3</v>
      </c>
      <c r="AZ77" s="28">
        <v>4.3</v>
      </c>
      <c r="BA77" s="28">
        <v>4.3</v>
      </c>
    </row>
    <row r="78" spans="1:53" ht="15" thickBot="1" x14ac:dyDescent="0.35">
      <c r="A78" s="35" t="s">
        <v>168</v>
      </c>
      <c r="B78" s="37">
        <v>3.3</v>
      </c>
      <c r="C78" s="37">
        <v>3.3</v>
      </c>
      <c r="D78" s="37">
        <v>3.3</v>
      </c>
      <c r="E78" s="37">
        <v>3.3</v>
      </c>
      <c r="F78" s="37">
        <v>3.3</v>
      </c>
      <c r="G78" s="37">
        <v>3.3</v>
      </c>
      <c r="H78" s="37">
        <v>3.3</v>
      </c>
      <c r="I78" s="37">
        <v>3.3</v>
      </c>
      <c r="J78" s="37">
        <v>3.3</v>
      </c>
      <c r="K78" s="37">
        <v>3.3</v>
      </c>
      <c r="L78" s="37">
        <v>3.3</v>
      </c>
      <c r="M78" s="37">
        <v>3.3</v>
      </c>
      <c r="N78" s="37">
        <v>3.3</v>
      </c>
      <c r="O78" s="37">
        <v>3.3</v>
      </c>
      <c r="P78" s="37">
        <v>3.3</v>
      </c>
      <c r="AL78" s="26" t="s">
        <v>168</v>
      </c>
      <c r="AM78" s="28">
        <v>3.5</v>
      </c>
      <c r="AN78" s="28">
        <v>3.5</v>
      </c>
      <c r="AO78" s="28">
        <v>3.5</v>
      </c>
      <c r="AP78" s="28">
        <v>3.5</v>
      </c>
      <c r="AQ78" s="28">
        <v>3.5</v>
      </c>
      <c r="AR78" s="28">
        <v>3.5</v>
      </c>
      <c r="AS78" s="28">
        <v>3.5</v>
      </c>
      <c r="AT78" s="28">
        <v>3.5</v>
      </c>
      <c r="AU78" s="28">
        <v>3.5</v>
      </c>
      <c r="AV78" s="28">
        <v>3.5</v>
      </c>
      <c r="AW78" s="28">
        <v>3.5</v>
      </c>
      <c r="AX78" s="28">
        <v>3.5</v>
      </c>
      <c r="AY78" s="28">
        <v>3.5</v>
      </c>
      <c r="AZ78" s="28">
        <v>3.5</v>
      </c>
      <c r="BA78" s="28">
        <v>3.5</v>
      </c>
    </row>
    <row r="79" spans="1:53" ht="15" thickBot="1" x14ac:dyDescent="0.35">
      <c r="A79" s="35" t="s">
        <v>170</v>
      </c>
      <c r="B79" s="37">
        <v>2.7</v>
      </c>
      <c r="C79" s="37">
        <v>2.7</v>
      </c>
      <c r="D79" s="37">
        <v>2.7</v>
      </c>
      <c r="E79" s="37">
        <v>2.7</v>
      </c>
      <c r="F79" s="37">
        <v>2.7</v>
      </c>
      <c r="G79" s="37">
        <v>2.7</v>
      </c>
      <c r="H79" s="37">
        <v>2.7</v>
      </c>
      <c r="I79" s="37">
        <v>2.7</v>
      </c>
      <c r="J79" s="37">
        <v>2.7</v>
      </c>
      <c r="K79" s="37">
        <v>2.7</v>
      </c>
      <c r="L79" s="37">
        <v>2.7</v>
      </c>
      <c r="M79" s="37">
        <v>2.7</v>
      </c>
      <c r="N79" s="37">
        <v>2.7</v>
      </c>
      <c r="O79" s="37">
        <v>2.7</v>
      </c>
      <c r="P79" s="37">
        <v>2.7</v>
      </c>
      <c r="AL79" s="26" t="s">
        <v>170</v>
      </c>
      <c r="AM79" s="28">
        <v>2.8</v>
      </c>
      <c r="AN79" s="28">
        <v>2.8</v>
      </c>
      <c r="AO79" s="28">
        <v>2.8</v>
      </c>
      <c r="AP79" s="28">
        <v>2.8</v>
      </c>
      <c r="AQ79" s="28">
        <v>2.8</v>
      </c>
      <c r="AR79" s="28">
        <v>2.8</v>
      </c>
      <c r="AS79" s="28">
        <v>2.8</v>
      </c>
      <c r="AT79" s="28">
        <v>2.8</v>
      </c>
      <c r="AU79" s="28">
        <v>2.8</v>
      </c>
      <c r="AV79" s="28">
        <v>2.8</v>
      </c>
      <c r="AW79" s="28">
        <v>2.8</v>
      </c>
      <c r="AX79" s="28">
        <v>2.8</v>
      </c>
      <c r="AY79" s="28">
        <v>2.8</v>
      </c>
      <c r="AZ79" s="28">
        <v>2.8</v>
      </c>
      <c r="BA79" s="28">
        <v>2.8</v>
      </c>
    </row>
    <row r="80" spans="1:53" ht="15" thickBot="1" x14ac:dyDescent="0.35">
      <c r="A80" s="35" t="s">
        <v>172</v>
      </c>
      <c r="B80" s="37">
        <v>2</v>
      </c>
      <c r="C80" s="37">
        <v>2</v>
      </c>
      <c r="D80" s="37">
        <v>2</v>
      </c>
      <c r="E80" s="37">
        <v>2</v>
      </c>
      <c r="F80" s="37">
        <v>2</v>
      </c>
      <c r="G80" s="37">
        <v>2</v>
      </c>
      <c r="H80" s="37">
        <v>2</v>
      </c>
      <c r="I80" s="37">
        <v>2</v>
      </c>
      <c r="J80" s="37">
        <v>2</v>
      </c>
      <c r="K80" s="37">
        <v>2</v>
      </c>
      <c r="L80" s="37">
        <v>2</v>
      </c>
      <c r="M80" s="37">
        <v>2</v>
      </c>
      <c r="N80" s="37">
        <v>2</v>
      </c>
      <c r="O80" s="37">
        <v>2</v>
      </c>
      <c r="P80" s="37">
        <v>2</v>
      </c>
      <c r="AL80" s="26" t="s">
        <v>172</v>
      </c>
      <c r="AM80" s="28">
        <v>2.1</v>
      </c>
      <c r="AN80" s="28">
        <v>2.1</v>
      </c>
      <c r="AO80" s="28">
        <v>2.1</v>
      </c>
      <c r="AP80" s="28">
        <v>2.1</v>
      </c>
      <c r="AQ80" s="28">
        <v>2.1</v>
      </c>
      <c r="AR80" s="28">
        <v>2.1</v>
      </c>
      <c r="AS80" s="28">
        <v>2.1</v>
      </c>
      <c r="AT80" s="28">
        <v>2.1</v>
      </c>
      <c r="AU80" s="28">
        <v>2.1</v>
      </c>
      <c r="AV80" s="28">
        <v>2.1</v>
      </c>
      <c r="AW80" s="28">
        <v>2.1</v>
      </c>
      <c r="AX80" s="28">
        <v>2.1</v>
      </c>
      <c r="AY80" s="28">
        <v>2.1</v>
      </c>
      <c r="AZ80" s="28">
        <v>2.1</v>
      </c>
      <c r="BA80" s="28">
        <v>2.1</v>
      </c>
    </row>
    <row r="81" spans="1:57" ht="15" thickBot="1" x14ac:dyDescent="0.35">
      <c r="A81" s="35" t="s">
        <v>174</v>
      </c>
      <c r="B81" s="37">
        <v>1.3</v>
      </c>
      <c r="C81" s="37">
        <v>1.3</v>
      </c>
      <c r="D81" s="37">
        <v>1.3</v>
      </c>
      <c r="E81" s="37">
        <v>1.3</v>
      </c>
      <c r="F81" s="37">
        <v>1.3</v>
      </c>
      <c r="G81" s="37">
        <v>1.3</v>
      </c>
      <c r="H81" s="37">
        <v>1.3</v>
      </c>
      <c r="I81" s="37">
        <v>1.3</v>
      </c>
      <c r="J81" s="37">
        <v>1.3</v>
      </c>
      <c r="K81" s="37">
        <v>1.3</v>
      </c>
      <c r="L81" s="37">
        <v>1.3</v>
      </c>
      <c r="M81" s="37">
        <v>1.3</v>
      </c>
      <c r="N81" s="37">
        <v>1.3</v>
      </c>
      <c r="O81" s="37">
        <v>1.3</v>
      </c>
      <c r="P81" s="37">
        <v>1.3</v>
      </c>
      <c r="AL81" s="26" t="s">
        <v>174</v>
      </c>
      <c r="AM81" s="28">
        <v>1.4</v>
      </c>
      <c r="AN81" s="28">
        <v>1.4</v>
      </c>
      <c r="AO81" s="28">
        <v>1.4</v>
      </c>
      <c r="AP81" s="28">
        <v>1.4</v>
      </c>
      <c r="AQ81" s="28">
        <v>1.4</v>
      </c>
      <c r="AR81" s="28">
        <v>1.4</v>
      </c>
      <c r="AS81" s="28">
        <v>1.4</v>
      </c>
      <c r="AT81" s="28">
        <v>1.4</v>
      </c>
      <c r="AU81" s="28">
        <v>1.4</v>
      </c>
      <c r="AV81" s="28">
        <v>1.4</v>
      </c>
      <c r="AW81" s="28">
        <v>1.4</v>
      </c>
      <c r="AX81" s="28">
        <v>1.4</v>
      </c>
      <c r="AY81" s="28">
        <v>1.4</v>
      </c>
      <c r="AZ81" s="28">
        <v>1.4</v>
      </c>
      <c r="BA81" s="28">
        <v>1.4</v>
      </c>
    </row>
    <row r="82" spans="1:57" ht="15" thickBot="1" x14ac:dyDescent="0.35">
      <c r="A82" s="35" t="s">
        <v>176</v>
      </c>
      <c r="B82" s="37">
        <v>0.7</v>
      </c>
      <c r="C82" s="37">
        <v>0.7</v>
      </c>
      <c r="D82" s="37">
        <v>0.7</v>
      </c>
      <c r="E82" s="37">
        <v>0.7</v>
      </c>
      <c r="F82" s="37">
        <v>0.7</v>
      </c>
      <c r="G82" s="37">
        <v>0.7</v>
      </c>
      <c r="H82" s="37">
        <v>0.7</v>
      </c>
      <c r="I82" s="37">
        <v>0.7</v>
      </c>
      <c r="J82" s="37">
        <v>0.7</v>
      </c>
      <c r="K82" s="37">
        <v>0.7</v>
      </c>
      <c r="L82" s="37">
        <v>0.7</v>
      </c>
      <c r="M82" s="37">
        <v>0.7</v>
      </c>
      <c r="N82" s="37">
        <v>0.7</v>
      </c>
      <c r="O82" s="37">
        <v>0.7</v>
      </c>
      <c r="P82" s="37">
        <v>0.7</v>
      </c>
      <c r="AL82" s="26" t="s">
        <v>176</v>
      </c>
      <c r="AM82" s="28">
        <v>0.7</v>
      </c>
      <c r="AN82" s="28">
        <v>0.7</v>
      </c>
      <c r="AO82" s="28">
        <v>0.7</v>
      </c>
      <c r="AP82" s="28">
        <v>0.7</v>
      </c>
      <c r="AQ82" s="28">
        <v>0.7</v>
      </c>
      <c r="AR82" s="28">
        <v>0.7</v>
      </c>
      <c r="AS82" s="28">
        <v>0.7</v>
      </c>
      <c r="AT82" s="28">
        <v>0.7</v>
      </c>
      <c r="AU82" s="28">
        <v>0.7</v>
      </c>
      <c r="AV82" s="28">
        <v>0.7</v>
      </c>
      <c r="AW82" s="28">
        <v>0.7</v>
      </c>
      <c r="AX82" s="28">
        <v>0.7</v>
      </c>
      <c r="AY82" s="28">
        <v>0.7</v>
      </c>
      <c r="AZ82" s="28">
        <v>0.7</v>
      </c>
      <c r="BA82" s="28">
        <v>0.7</v>
      </c>
    </row>
    <row r="83" spans="1:57" ht="15" thickBot="1" x14ac:dyDescent="0.35">
      <c r="A83" s="35" t="s">
        <v>178</v>
      </c>
      <c r="B83" s="37">
        <v>0</v>
      </c>
      <c r="C83" s="37">
        <v>0</v>
      </c>
      <c r="D83" s="37">
        <v>0</v>
      </c>
      <c r="E83" s="37">
        <v>0</v>
      </c>
      <c r="F83" s="37">
        <v>0</v>
      </c>
      <c r="G83" s="37">
        <v>0</v>
      </c>
      <c r="H83" s="37">
        <v>0</v>
      </c>
      <c r="I83" s="37">
        <v>0</v>
      </c>
      <c r="J83" s="37">
        <v>0</v>
      </c>
      <c r="K83" s="37">
        <v>0</v>
      </c>
      <c r="L83" s="37">
        <v>0</v>
      </c>
      <c r="M83" s="37">
        <v>0</v>
      </c>
      <c r="N83" s="37">
        <v>0</v>
      </c>
      <c r="O83" s="37">
        <v>0</v>
      </c>
      <c r="P83" s="37">
        <v>0</v>
      </c>
      <c r="AL83" s="26" t="s">
        <v>178</v>
      </c>
      <c r="AM83" s="28">
        <v>0</v>
      </c>
      <c r="AN83" s="28">
        <v>0</v>
      </c>
      <c r="AO83" s="28">
        <v>0</v>
      </c>
      <c r="AP83" s="28">
        <v>0</v>
      </c>
      <c r="AQ83" s="28">
        <v>0</v>
      </c>
      <c r="AR83" s="28">
        <v>0</v>
      </c>
      <c r="AS83" s="28">
        <v>0</v>
      </c>
      <c r="AT83" s="28">
        <v>0</v>
      </c>
      <c r="AU83" s="28">
        <v>0</v>
      </c>
      <c r="AV83" s="28">
        <v>0</v>
      </c>
      <c r="AW83" s="28">
        <v>0</v>
      </c>
      <c r="AX83" s="28">
        <v>0</v>
      </c>
      <c r="AY83" s="28">
        <v>0</v>
      </c>
      <c r="AZ83" s="28">
        <v>0</v>
      </c>
      <c r="BA83" s="28">
        <v>0</v>
      </c>
    </row>
    <row r="84" spans="1:57" ht="18.600000000000001" thickBot="1" x14ac:dyDescent="0.35">
      <c r="A84" s="32"/>
      <c r="AL84" s="22"/>
    </row>
    <row r="85" spans="1:57" ht="28.2" thickBot="1" x14ac:dyDescent="0.35">
      <c r="A85" s="35" t="s">
        <v>181</v>
      </c>
      <c r="B85" s="35" t="s">
        <v>115</v>
      </c>
      <c r="C85" s="35" t="s">
        <v>116</v>
      </c>
      <c r="D85" s="35" t="s">
        <v>117</v>
      </c>
      <c r="E85" s="35" t="s">
        <v>118</v>
      </c>
      <c r="F85" s="35" t="s">
        <v>119</v>
      </c>
      <c r="G85" s="35" t="s">
        <v>120</v>
      </c>
      <c r="H85" s="35" t="s">
        <v>121</v>
      </c>
      <c r="I85" s="35" t="s">
        <v>122</v>
      </c>
      <c r="J85" s="35" t="s">
        <v>123</v>
      </c>
      <c r="K85" s="35" t="s">
        <v>124</v>
      </c>
      <c r="L85" s="35" t="s">
        <v>125</v>
      </c>
      <c r="M85" s="35" t="s">
        <v>126</v>
      </c>
      <c r="N85" s="35" t="s">
        <v>127</v>
      </c>
      <c r="O85" s="35" t="s">
        <v>128</v>
      </c>
      <c r="P85" s="35" t="s">
        <v>129</v>
      </c>
      <c r="Q85" s="35" t="s">
        <v>182</v>
      </c>
      <c r="R85" s="35" t="s">
        <v>183</v>
      </c>
      <c r="S85" s="35" t="s">
        <v>184</v>
      </c>
      <c r="T85" s="35" t="s">
        <v>185</v>
      </c>
      <c r="AL85" s="26" t="s">
        <v>181</v>
      </c>
      <c r="AM85" s="26" t="s">
        <v>115</v>
      </c>
      <c r="AN85" s="26" t="s">
        <v>116</v>
      </c>
      <c r="AO85" s="26" t="s">
        <v>117</v>
      </c>
      <c r="AP85" s="26" t="s">
        <v>118</v>
      </c>
      <c r="AQ85" s="26" t="s">
        <v>119</v>
      </c>
      <c r="AR85" s="26" t="s">
        <v>120</v>
      </c>
      <c r="AS85" s="26" t="s">
        <v>121</v>
      </c>
      <c r="AT85" s="26" t="s">
        <v>122</v>
      </c>
      <c r="AU85" s="26" t="s">
        <v>123</v>
      </c>
      <c r="AV85" s="26" t="s">
        <v>124</v>
      </c>
      <c r="AW85" s="26" t="s">
        <v>125</v>
      </c>
      <c r="AX85" s="26" t="s">
        <v>126</v>
      </c>
      <c r="AY85" s="26" t="s">
        <v>127</v>
      </c>
      <c r="AZ85" s="26" t="s">
        <v>128</v>
      </c>
      <c r="BA85" s="26" t="s">
        <v>129</v>
      </c>
      <c r="BB85" s="26" t="s">
        <v>182</v>
      </c>
      <c r="BC85" s="26" t="s">
        <v>183</v>
      </c>
      <c r="BD85" s="26" t="s">
        <v>184</v>
      </c>
      <c r="BE85" s="26" t="s">
        <v>185</v>
      </c>
    </row>
    <row r="86" spans="1:57" ht="15" thickBot="1" x14ac:dyDescent="0.35">
      <c r="A86" s="36">
        <v>1</v>
      </c>
      <c r="B86" s="37">
        <v>8.6999999999999993</v>
      </c>
      <c r="C86" s="37">
        <v>4</v>
      </c>
      <c r="D86" s="37">
        <v>0</v>
      </c>
      <c r="E86" s="37">
        <v>13.4</v>
      </c>
      <c r="F86" s="37">
        <v>13.4</v>
      </c>
      <c r="G86" s="37">
        <v>11.4</v>
      </c>
      <c r="H86" s="37">
        <v>15.4</v>
      </c>
      <c r="I86" s="37">
        <v>11.4</v>
      </c>
      <c r="J86" s="37">
        <v>0</v>
      </c>
      <c r="K86" s="37">
        <v>0</v>
      </c>
      <c r="L86" s="37">
        <v>15.4</v>
      </c>
      <c r="M86" s="37">
        <v>15.4</v>
      </c>
      <c r="N86" s="37">
        <v>15.4</v>
      </c>
      <c r="O86" s="37">
        <v>7.4</v>
      </c>
      <c r="P86" s="37">
        <v>4</v>
      </c>
      <c r="Q86" s="37">
        <v>135.30000000000001</v>
      </c>
      <c r="R86" s="37">
        <v>100</v>
      </c>
      <c r="S86" s="37">
        <v>-35.299999999999997</v>
      </c>
      <c r="T86" s="37">
        <v>-35.299999999999997</v>
      </c>
      <c r="AL86" s="26" t="s">
        <v>202</v>
      </c>
      <c r="AM86" s="28">
        <v>7.1</v>
      </c>
      <c r="AN86" s="28">
        <v>12.1</v>
      </c>
      <c r="AO86" s="28">
        <v>16.3</v>
      </c>
      <c r="AP86" s="28">
        <v>2.1</v>
      </c>
      <c r="AQ86" s="28">
        <v>2.1</v>
      </c>
      <c r="AR86" s="28">
        <v>4.3</v>
      </c>
      <c r="AS86" s="28">
        <v>0</v>
      </c>
      <c r="AT86" s="28">
        <v>4.3</v>
      </c>
      <c r="AU86" s="28">
        <v>16.3</v>
      </c>
      <c r="AV86" s="28">
        <v>16.3</v>
      </c>
      <c r="AW86" s="28">
        <v>0</v>
      </c>
      <c r="AX86" s="28">
        <v>0</v>
      </c>
      <c r="AY86" s="28">
        <v>0</v>
      </c>
      <c r="AZ86" s="28">
        <v>8.5</v>
      </c>
      <c r="BA86" s="28">
        <v>37.6</v>
      </c>
      <c r="BB86" s="28">
        <v>127.1</v>
      </c>
      <c r="BC86" s="28">
        <v>100</v>
      </c>
      <c r="BD86" s="28">
        <v>-27.1</v>
      </c>
      <c r="BE86" s="28">
        <v>-27.1</v>
      </c>
    </row>
    <row r="87" spans="1:57" ht="15" thickBot="1" x14ac:dyDescent="0.35">
      <c r="A87" s="36">
        <v>2</v>
      </c>
      <c r="B87" s="37">
        <v>8.6999999999999993</v>
      </c>
      <c r="C87" s="37">
        <v>8.6999999999999993</v>
      </c>
      <c r="D87" s="37">
        <v>9.4</v>
      </c>
      <c r="E87" s="37">
        <v>9.4</v>
      </c>
      <c r="F87" s="37">
        <v>9.4</v>
      </c>
      <c r="G87" s="37">
        <v>10.7</v>
      </c>
      <c r="H87" s="37">
        <v>9.4</v>
      </c>
      <c r="I87" s="37">
        <v>6.7</v>
      </c>
      <c r="J87" s="37">
        <v>9.4</v>
      </c>
      <c r="K87" s="37">
        <v>8</v>
      </c>
      <c r="L87" s="37">
        <v>8</v>
      </c>
      <c r="M87" s="37">
        <v>2.7</v>
      </c>
      <c r="N87" s="37">
        <v>15.4</v>
      </c>
      <c r="O87" s="37">
        <v>10</v>
      </c>
      <c r="P87" s="37">
        <v>4.7</v>
      </c>
      <c r="Q87" s="37">
        <v>130.6</v>
      </c>
      <c r="R87" s="37">
        <v>100</v>
      </c>
      <c r="S87" s="37">
        <v>-30.6</v>
      </c>
      <c r="T87" s="37">
        <v>-30.6</v>
      </c>
      <c r="AL87" s="26" t="s">
        <v>203</v>
      </c>
      <c r="AM87" s="28">
        <v>7.1</v>
      </c>
      <c r="AN87" s="28">
        <v>7.1</v>
      </c>
      <c r="AO87" s="28">
        <v>6.4</v>
      </c>
      <c r="AP87" s="28">
        <v>6.4</v>
      </c>
      <c r="AQ87" s="28">
        <v>6.4</v>
      </c>
      <c r="AR87" s="28">
        <v>5</v>
      </c>
      <c r="AS87" s="28">
        <v>6.4</v>
      </c>
      <c r="AT87" s="28">
        <v>9.1999999999999993</v>
      </c>
      <c r="AU87" s="28">
        <v>6.4</v>
      </c>
      <c r="AV87" s="28">
        <v>7.8</v>
      </c>
      <c r="AW87" s="28">
        <v>16.3</v>
      </c>
      <c r="AX87" s="28">
        <v>13.5</v>
      </c>
      <c r="AY87" s="28">
        <v>0</v>
      </c>
      <c r="AZ87" s="28">
        <v>5.7</v>
      </c>
      <c r="BA87" s="28">
        <v>36.9</v>
      </c>
      <c r="BB87" s="28">
        <v>140.5</v>
      </c>
      <c r="BC87" s="28">
        <v>100</v>
      </c>
      <c r="BD87" s="28">
        <v>-40.5</v>
      </c>
      <c r="BE87" s="28">
        <v>-40.5</v>
      </c>
    </row>
    <row r="88" spans="1:57" ht="15" thickBot="1" x14ac:dyDescent="0.35">
      <c r="A88" s="36">
        <v>3</v>
      </c>
      <c r="B88" s="37">
        <v>4</v>
      </c>
      <c r="C88" s="37">
        <v>4</v>
      </c>
      <c r="D88" s="37">
        <v>5.4</v>
      </c>
      <c r="E88" s="37">
        <v>3.3</v>
      </c>
      <c r="F88" s="37">
        <v>4</v>
      </c>
      <c r="G88" s="37">
        <v>2.7</v>
      </c>
      <c r="H88" s="37">
        <v>9.4</v>
      </c>
      <c r="I88" s="37">
        <v>3.3</v>
      </c>
      <c r="J88" s="37">
        <v>5.4</v>
      </c>
      <c r="K88" s="37">
        <v>3.3</v>
      </c>
      <c r="L88" s="37">
        <v>12.1</v>
      </c>
      <c r="M88" s="37">
        <v>12.1</v>
      </c>
      <c r="N88" s="37">
        <v>15.4</v>
      </c>
      <c r="O88" s="37">
        <v>15.4</v>
      </c>
      <c r="P88" s="37">
        <v>13.4</v>
      </c>
      <c r="Q88" s="37">
        <v>113.2</v>
      </c>
      <c r="R88" s="37">
        <v>100</v>
      </c>
      <c r="S88" s="37">
        <v>-13.2</v>
      </c>
      <c r="T88" s="37">
        <v>-13.2</v>
      </c>
      <c r="AL88" s="26" t="s">
        <v>204</v>
      </c>
      <c r="AM88" s="28">
        <v>12.1</v>
      </c>
      <c r="AN88" s="28">
        <v>12.1</v>
      </c>
      <c r="AO88" s="28">
        <v>10.6</v>
      </c>
      <c r="AP88" s="28">
        <v>12.8</v>
      </c>
      <c r="AQ88" s="28">
        <v>12.1</v>
      </c>
      <c r="AR88" s="28">
        <v>13.5</v>
      </c>
      <c r="AS88" s="28">
        <v>6.4</v>
      </c>
      <c r="AT88" s="28">
        <v>12.8</v>
      </c>
      <c r="AU88" s="28">
        <v>10.6</v>
      </c>
      <c r="AV88" s="28">
        <v>12.8</v>
      </c>
      <c r="AW88" s="28">
        <v>3.5</v>
      </c>
      <c r="AX88" s="28">
        <v>3.5</v>
      </c>
      <c r="AY88" s="28">
        <v>0</v>
      </c>
      <c r="AZ88" s="28">
        <v>0</v>
      </c>
      <c r="BA88" s="28">
        <v>2.1</v>
      </c>
      <c r="BB88" s="28">
        <v>124.9</v>
      </c>
      <c r="BC88" s="28">
        <v>100</v>
      </c>
      <c r="BD88" s="28">
        <v>-24.9</v>
      </c>
      <c r="BE88" s="28">
        <v>-24.9</v>
      </c>
    </row>
    <row r="89" spans="1:57" ht="15" thickBot="1" x14ac:dyDescent="0.35">
      <c r="A89" s="36">
        <v>4</v>
      </c>
      <c r="B89" s="37">
        <v>14.1</v>
      </c>
      <c r="C89" s="37">
        <v>14.1</v>
      </c>
      <c r="D89" s="37">
        <v>14.7</v>
      </c>
      <c r="E89" s="37">
        <v>15.4</v>
      </c>
      <c r="F89" s="37">
        <v>15.4</v>
      </c>
      <c r="G89" s="37">
        <v>14.1</v>
      </c>
      <c r="H89" s="37">
        <v>9.4</v>
      </c>
      <c r="I89" s="37">
        <v>11.4</v>
      </c>
      <c r="J89" s="37">
        <v>14.7</v>
      </c>
      <c r="K89" s="37">
        <v>14.7</v>
      </c>
      <c r="L89" s="37">
        <v>2.7</v>
      </c>
      <c r="M89" s="37">
        <v>2.7</v>
      </c>
      <c r="N89" s="37">
        <v>15.4</v>
      </c>
      <c r="O89" s="37">
        <v>15.4</v>
      </c>
      <c r="P89" s="37">
        <v>1.3</v>
      </c>
      <c r="Q89" s="37">
        <v>175.5</v>
      </c>
      <c r="R89" s="37">
        <v>100</v>
      </c>
      <c r="S89" s="37">
        <v>-75.5</v>
      </c>
      <c r="T89" s="37">
        <v>-75.5</v>
      </c>
      <c r="AL89" s="26" t="s">
        <v>205</v>
      </c>
      <c r="AM89" s="28">
        <v>1.4</v>
      </c>
      <c r="AN89" s="28">
        <v>1.4</v>
      </c>
      <c r="AO89" s="28">
        <v>0.7</v>
      </c>
      <c r="AP89" s="28">
        <v>0</v>
      </c>
      <c r="AQ89" s="28">
        <v>0</v>
      </c>
      <c r="AR89" s="28">
        <v>1.4</v>
      </c>
      <c r="AS89" s="28">
        <v>6.4</v>
      </c>
      <c r="AT89" s="28">
        <v>4.3</v>
      </c>
      <c r="AU89" s="28">
        <v>0.7</v>
      </c>
      <c r="AV89" s="28">
        <v>0.7</v>
      </c>
      <c r="AW89" s="28">
        <v>22</v>
      </c>
      <c r="AX89" s="28">
        <v>13.5</v>
      </c>
      <c r="AY89" s="28">
        <v>0</v>
      </c>
      <c r="AZ89" s="28">
        <v>0</v>
      </c>
      <c r="BA89" s="28">
        <v>40.5</v>
      </c>
      <c r="BB89" s="28">
        <v>93</v>
      </c>
      <c r="BC89" s="28">
        <v>100</v>
      </c>
      <c r="BD89" s="28">
        <v>7</v>
      </c>
      <c r="BE89" s="28">
        <v>7</v>
      </c>
    </row>
    <row r="90" spans="1:57" ht="15" thickBot="1" x14ac:dyDescent="0.35">
      <c r="A90" s="36">
        <v>5</v>
      </c>
      <c r="B90" s="37">
        <v>3.3</v>
      </c>
      <c r="C90" s="37">
        <v>6.7</v>
      </c>
      <c r="D90" s="37">
        <v>4</v>
      </c>
      <c r="E90" s="37">
        <v>6.7</v>
      </c>
      <c r="F90" s="37">
        <v>6.7</v>
      </c>
      <c r="G90" s="37">
        <v>8</v>
      </c>
      <c r="H90" s="37">
        <v>1.3</v>
      </c>
      <c r="I90" s="37">
        <v>6.7</v>
      </c>
      <c r="J90" s="37">
        <v>4</v>
      </c>
      <c r="K90" s="37">
        <v>5.4</v>
      </c>
      <c r="L90" s="37">
        <v>11.4</v>
      </c>
      <c r="M90" s="37">
        <v>12.1</v>
      </c>
      <c r="N90" s="37">
        <v>15.4</v>
      </c>
      <c r="O90" s="37">
        <v>7.4</v>
      </c>
      <c r="P90" s="37">
        <v>6.7</v>
      </c>
      <c r="Q90" s="37">
        <v>105.8</v>
      </c>
      <c r="R90" s="37">
        <v>100</v>
      </c>
      <c r="S90" s="37">
        <v>-5.8</v>
      </c>
      <c r="T90" s="37">
        <v>-5.8</v>
      </c>
      <c r="AL90" s="26" t="s">
        <v>206</v>
      </c>
      <c r="AM90" s="28">
        <v>12.8</v>
      </c>
      <c r="AN90" s="28">
        <v>9.1999999999999993</v>
      </c>
      <c r="AO90" s="28">
        <v>12.1</v>
      </c>
      <c r="AP90" s="28">
        <v>9.1999999999999993</v>
      </c>
      <c r="AQ90" s="28">
        <v>9.1999999999999993</v>
      </c>
      <c r="AR90" s="28">
        <v>7.8</v>
      </c>
      <c r="AS90" s="28">
        <v>14.9</v>
      </c>
      <c r="AT90" s="28">
        <v>9.1999999999999993</v>
      </c>
      <c r="AU90" s="28">
        <v>12.1</v>
      </c>
      <c r="AV90" s="28">
        <v>10.6</v>
      </c>
      <c r="AW90" s="28">
        <v>4.3</v>
      </c>
      <c r="AX90" s="28">
        <v>3.5</v>
      </c>
      <c r="AY90" s="28">
        <v>0</v>
      </c>
      <c r="AZ90" s="28">
        <v>8.5</v>
      </c>
      <c r="BA90" s="28">
        <v>9.1999999999999993</v>
      </c>
      <c r="BB90" s="28">
        <v>132.69999999999999</v>
      </c>
      <c r="BC90" s="28">
        <v>100</v>
      </c>
      <c r="BD90" s="28">
        <v>-32.700000000000003</v>
      </c>
      <c r="BE90" s="28">
        <v>-32.700000000000003</v>
      </c>
    </row>
    <row r="91" spans="1:57" ht="15" thickBot="1" x14ac:dyDescent="0.35">
      <c r="A91" s="36">
        <v>6</v>
      </c>
      <c r="B91" s="37">
        <v>15.4</v>
      </c>
      <c r="C91" s="37">
        <v>14.7</v>
      </c>
      <c r="D91" s="37">
        <v>15.4</v>
      </c>
      <c r="E91" s="37">
        <v>14.7</v>
      </c>
      <c r="F91" s="37">
        <v>14.7</v>
      </c>
      <c r="G91" s="37">
        <v>9.4</v>
      </c>
      <c r="H91" s="37">
        <v>14.1</v>
      </c>
      <c r="I91" s="37">
        <v>15.4</v>
      </c>
      <c r="J91" s="37">
        <v>15.4</v>
      </c>
      <c r="K91" s="37">
        <v>15.4</v>
      </c>
      <c r="L91" s="37">
        <v>8</v>
      </c>
      <c r="M91" s="37">
        <v>6.7</v>
      </c>
      <c r="N91" s="37">
        <v>15.4</v>
      </c>
      <c r="O91" s="37">
        <v>15.4</v>
      </c>
      <c r="P91" s="37">
        <v>6</v>
      </c>
      <c r="Q91" s="37">
        <v>196.2</v>
      </c>
      <c r="R91" s="37">
        <v>100</v>
      </c>
      <c r="S91" s="37">
        <v>-96.2</v>
      </c>
      <c r="T91" s="37">
        <v>-96.2</v>
      </c>
      <c r="AL91" s="26" t="s">
        <v>207</v>
      </c>
      <c r="AM91" s="28">
        <v>0</v>
      </c>
      <c r="AN91" s="28">
        <v>0.7</v>
      </c>
      <c r="AO91" s="28">
        <v>0</v>
      </c>
      <c r="AP91" s="28">
        <v>0.7</v>
      </c>
      <c r="AQ91" s="28">
        <v>0.7</v>
      </c>
      <c r="AR91" s="28">
        <v>6.4</v>
      </c>
      <c r="AS91" s="28">
        <v>1.4</v>
      </c>
      <c r="AT91" s="28">
        <v>0</v>
      </c>
      <c r="AU91" s="28">
        <v>0</v>
      </c>
      <c r="AV91" s="28">
        <v>0</v>
      </c>
      <c r="AW91" s="28">
        <v>16.3</v>
      </c>
      <c r="AX91" s="28">
        <v>9.1999999999999993</v>
      </c>
      <c r="AY91" s="28">
        <v>0</v>
      </c>
      <c r="AZ91" s="28">
        <v>0</v>
      </c>
      <c r="BA91" s="28">
        <v>35.5</v>
      </c>
      <c r="BB91" s="28">
        <v>71</v>
      </c>
      <c r="BC91" s="28">
        <v>100</v>
      </c>
      <c r="BD91" s="28">
        <v>29</v>
      </c>
      <c r="BE91" s="28">
        <v>29</v>
      </c>
    </row>
    <row r="92" spans="1:57" ht="15" thickBot="1" x14ac:dyDescent="0.35">
      <c r="A92" s="36">
        <v>7</v>
      </c>
      <c r="B92" s="37">
        <v>6.7</v>
      </c>
      <c r="C92" s="37">
        <v>12.1</v>
      </c>
      <c r="D92" s="37">
        <v>8.6999999999999993</v>
      </c>
      <c r="E92" s="37">
        <v>7.4</v>
      </c>
      <c r="F92" s="37">
        <v>7.4</v>
      </c>
      <c r="G92" s="37">
        <v>7.4</v>
      </c>
      <c r="H92" s="37">
        <v>1.3</v>
      </c>
      <c r="I92" s="37">
        <v>11.4</v>
      </c>
      <c r="J92" s="37">
        <v>8.6999999999999993</v>
      </c>
      <c r="K92" s="37">
        <v>10</v>
      </c>
      <c r="L92" s="37">
        <v>8</v>
      </c>
      <c r="M92" s="37">
        <v>6.7</v>
      </c>
      <c r="N92" s="37">
        <v>15.4</v>
      </c>
      <c r="O92" s="37">
        <v>10</v>
      </c>
      <c r="P92" s="37">
        <v>9.4</v>
      </c>
      <c r="Q92" s="37">
        <v>130.6</v>
      </c>
      <c r="R92" s="37">
        <v>100</v>
      </c>
      <c r="S92" s="37">
        <v>-30.6</v>
      </c>
      <c r="T92" s="37">
        <v>-30.6</v>
      </c>
      <c r="AL92" s="26" t="s">
        <v>208</v>
      </c>
      <c r="AM92" s="28">
        <v>9.1999999999999993</v>
      </c>
      <c r="AN92" s="28">
        <v>3.5</v>
      </c>
      <c r="AO92" s="28">
        <v>7.1</v>
      </c>
      <c r="AP92" s="28">
        <v>8.5</v>
      </c>
      <c r="AQ92" s="28">
        <v>8.5</v>
      </c>
      <c r="AR92" s="28">
        <v>8.5</v>
      </c>
      <c r="AS92" s="28">
        <v>14.9</v>
      </c>
      <c r="AT92" s="28">
        <v>4.3</v>
      </c>
      <c r="AU92" s="28">
        <v>7.1</v>
      </c>
      <c r="AV92" s="28">
        <v>5.7</v>
      </c>
      <c r="AW92" s="28">
        <v>16.3</v>
      </c>
      <c r="AX92" s="28">
        <v>9.1999999999999993</v>
      </c>
      <c r="AY92" s="28">
        <v>0</v>
      </c>
      <c r="AZ92" s="28">
        <v>5.7</v>
      </c>
      <c r="BA92" s="28">
        <v>6.4</v>
      </c>
      <c r="BB92" s="28">
        <v>115</v>
      </c>
      <c r="BC92" s="28">
        <v>100</v>
      </c>
      <c r="BD92" s="28">
        <v>-15</v>
      </c>
      <c r="BE92" s="28">
        <v>-15</v>
      </c>
    </row>
    <row r="93" spans="1:57" ht="15" thickBot="1" x14ac:dyDescent="0.35">
      <c r="A93" s="36">
        <v>8</v>
      </c>
      <c r="B93" s="37">
        <v>11.4</v>
      </c>
      <c r="C93" s="37">
        <v>8.6999999999999993</v>
      </c>
      <c r="D93" s="37">
        <v>12.1</v>
      </c>
      <c r="E93" s="37">
        <v>10.7</v>
      </c>
      <c r="F93" s="37">
        <v>10.7</v>
      </c>
      <c r="G93" s="37">
        <v>13.4</v>
      </c>
      <c r="H93" s="37">
        <v>9.4</v>
      </c>
      <c r="I93" s="37">
        <v>6.7</v>
      </c>
      <c r="J93" s="37">
        <v>12.1</v>
      </c>
      <c r="K93" s="37">
        <v>10.7</v>
      </c>
      <c r="L93" s="37">
        <v>8</v>
      </c>
      <c r="M93" s="37">
        <v>6.7</v>
      </c>
      <c r="N93" s="37">
        <v>15.4</v>
      </c>
      <c r="O93" s="37">
        <v>15.4</v>
      </c>
      <c r="P93" s="37">
        <v>2</v>
      </c>
      <c r="Q93" s="37">
        <v>153.4</v>
      </c>
      <c r="R93" s="37">
        <v>100</v>
      </c>
      <c r="S93" s="37">
        <v>-53.4</v>
      </c>
      <c r="T93" s="37">
        <v>-53.4</v>
      </c>
      <c r="AL93" s="26" t="s">
        <v>209</v>
      </c>
      <c r="AM93" s="28">
        <v>4.3</v>
      </c>
      <c r="AN93" s="28">
        <v>7.1</v>
      </c>
      <c r="AO93" s="28">
        <v>3.5</v>
      </c>
      <c r="AP93" s="28">
        <v>5</v>
      </c>
      <c r="AQ93" s="28">
        <v>5</v>
      </c>
      <c r="AR93" s="28">
        <v>2.1</v>
      </c>
      <c r="AS93" s="28">
        <v>6.4</v>
      </c>
      <c r="AT93" s="28">
        <v>9.1999999999999993</v>
      </c>
      <c r="AU93" s="28">
        <v>3.5</v>
      </c>
      <c r="AV93" s="28">
        <v>5</v>
      </c>
      <c r="AW93" s="28">
        <v>16.3</v>
      </c>
      <c r="AX93" s="28">
        <v>9.1999999999999993</v>
      </c>
      <c r="AY93" s="28">
        <v>0</v>
      </c>
      <c r="AZ93" s="28">
        <v>0</v>
      </c>
      <c r="BA93" s="28">
        <v>39.700000000000003</v>
      </c>
      <c r="BB93" s="28">
        <v>116.4</v>
      </c>
      <c r="BC93" s="28">
        <v>100</v>
      </c>
      <c r="BD93" s="28">
        <v>-16.399999999999999</v>
      </c>
      <c r="BE93" s="28">
        <v>-16.399999999999999</v>
      </c>
    </row>
    <row r="94" spans="1:57" ht="15" thickBot="1" x14ac:dyDescent="0.35">
      <c r="A94" s="36">
        <v>9</v>
      </c>
      <c r="B94" s="37">
        <v>4.7</v>
      </c>
      <c r="C94" s="37">
        <v>6.7</v>
      </c>
      <c r="D94" s="37">
        <v>5.4</v>
      </c>
      <c r="E94" s="37">
        <v>5.4</v>
      </c>
      <c r="F94" s="37">
        <v>5.4</v>
      </c>
      <c r="G94" s="37">
        <v>6.7</v>
      </c>
      <c r="H94" s="37">
        <v>9.4</v>
      </c>
      <c r="I94" s="37">
        <v>11.4</v>
      </c>
      <c r="J94" s="37">
        <v>5.4</v>
      </c>
      <c r="K94" s="37">
        <v>6.7</v>
      </c>
      <c r="L94" s="37">
        <v>11.4</v>
      </c>
      <c r="M94" s="37">
        <v>12.1</v>
      </c>
      <c r="N94" s="37">
        <v>15.4</v>
      </c>
      <c r="O94" s="37">
        <v>10</v>
      </c>
      <c r="P94" s="37">
        <v>7.4</v>
      </c>
      <c r="Q94" s="37">
        <v>123.2</v>
      </c>
      <c r="R94" s="37">
        <v>100</v>
      </c>
      <c r="S94" s="37">
        <v>-23.2</v>
      </c>
      <c r="T94" s="37">
        <v>-23.2</v>
      </c>
      <c r="AL94" s="26" t="s">
        <v>210</v>
      </c>
      <c r="AM94" s="28">
        <v>11.4</v>
      </c>
      <c r="AN94" s="28">
        <v>9.1999999999999993</v>
      </c>
      <c r="AO94" s="28">
        <v>10.6</v>
      </c>
      <c r="AP94" s="28">
        <v>10.6</v>
      </c>
      <c r="AQ94" s="28">
        <v>10.6</v>
      </c>
      <c r="AR94" s="28">
        <v>9.1999999999999993</v>
      </c>
      <c r="AS94" s="28">
        <v>6.4</v>
      </c>
      <c r="AT94" s="28">
        <v>4.3</v>
      </c>
      <c r="AU94" s="28">
        <v>10.6</v>
      </c>
      <c r="AV94" s="28">
        <v>9.1999999999999993</v>
      </c>
      <c r="AW94" s="28">
        <v>4.3</v>
      </c>
      <c r="AX94" s="28">
        <v>3.5</v>
      </c>
      <c r="AY94" s="28">
        <v>0</v>
      </c>
      <c r="AZ94" s="28">
        <v>5.7</v>
      </c>
      <c r="BA94" s="28">
        <v>8.5</v>
      </c>
      <c r="BB94" s="28">
        <v>114.3</v>
      </c>
      <c r="BC94" s="28">
        <v>100</v>
      </c>
      <c r="BD94" s="28">
        <v>-14.3</v>
      </c>
      <c r="BE94" s="28">
        <v>-14.3</v>
      </c>
    </row>
    <row r="95" spans="1:57" ht="15" thickBot="1" x14ac:dyDescent="0.35">
      <c r="A95" s="36">
        <v>10</v>
      </c>
      <c r="B95" s="37">
        <v>10.7</v>
      </c>
      <c r="C95" s="37">
        <v>8.6999999999999993</v>
      </c>
      <c r="D95" s="37">
        <v>7.4</v>
      </c>
      <c r="E95" s="37">
        <v>4</v>
      </c>
      <c r="F95" s="37">
        <v>4</v>
      </c>
      <c r="G95" s="37">
        <v>1.3</v>
      </c>
      <c r="H95" s="37">
        <v>14.1</v>
      </c>
      <c r="I95" s="37">
        <v>14.1</v>
      </c>
      <c r="J95" s="37">
        <v>7.4</v>
      </c>
      <c r="K95" s="37">
        <v>7.4</v>
      </c>
      <c r="L95" s="37">
        <v>9.4</v>
      </c>
      <c r="M95" s="37">
        <v>9.4</v>
      </c>
      <c r="N95" s="37">
        <v>15.4</v>
      </c>
      <c r="O95" s="37">
        <v>15.4</v>
      </c>
      <c r="P95" s="37">
        <v>14.1</v>
      </c>
      <c r="Q95" s="37">
        <v>142.6</v>
      </c>
      <c r="R95" s="37">
        <v>100</v>
      </c>
      <c r="S95" s="37">
        <v>-42.6</v>
      </c>
      <c r="T95" s="37">
        <v>-42.6</v>
      </c>
      <c r="AL95" s="26" t="s">
        <v>211</v>
      </c>
      <c r="AM95" s="28">
        <v>5</v>
      </c>
      <c r="AN95" s="28">
        <v>7.1</v>
      </c>
      <c r="AO95" s="28">
        <v>8.5</v>
      </c>
      <c r="AP95" s="28">
        <v>12.1</v>
      </c>
      <c r="AQ95" s="28">
        <v>12.1</v>
      </c>
      <c r="AR95" s="28">
        <v>14.9</v>
      </c>
      <c r="AS95" s="28">
        <v>1.4</v>
      </c>
      <c r="AT95" s="28">
        <v>1.4</v>
      </c>
      <c r="AU95" s="28">
        <v>8.5</v>
      </c>
      <c r="AV95" s="28">
        <v>8.5</v>
      </c>
      <c r="AW95" s="28">
        <v>6.4</v>
      </c>
      <c r="AX95" s="28">
        <v>6.4</v>
      </c>
      <c r="AY95" s="28">
        <v>0</v>
      </c>
      <c r="AZ95" s="28">
        <v>0</v>
      </c>
      <c r="BA95" s="28">
        <v>1.4</v>
      </c>
      <c r="BB95" s="28">
        <v>93.7</v>
      </c>
      <c r="BC95" s="28">
        <v>100</v>
      </c>
      <c r="BD95" s="28">
        <v>6.3</v>
      </c>
      <c r="BE95" s="28">
        <v>6.3</v>
      </c>
    </row>
    <row r="96" spans="1:57" ht="15" thickBot="1" x14ac:dyDescent="0.35">
      <c r="A96" s="36">
        <v>11</v>
      </c>
      <c r="B96" s="37">
        <v>2</v>
      </c>
      <c r="C96" s="37">
        <v>1.3</v>
      </c>
      <c r="D96" s="37">
        <v>3.3</v>
      </c>
      <c r="E96" s="37">
        <v>0.7</v>
      </c>
      <c r="F96" s="37">
        <v>0.7</v>
      </c>
      <c r="G96" s="37">
        <v>0.7</v>
      </c>
      <c r="H96" s="37">
        <v>9.4</v>
      </c>
      <c r="I96" s="37">
        <v>2</v>
      </c>
      <c r="J96" s="37">
        <v>3.3</v>
      </c>
      <c r="K96" s="37">
        <v>1.3</v>
      </c>
      <c r="L96" s="37">
        <v>15.4</v>
      </c>
      <c r="M96" s="37">
        <v>15.4</v>
      </c>
      <c r="N96" s="37">
        <v>15.4</v>
      </c>
      <c r="O96" s="37">
        <v>7.4</v>
      </c>
      <c r="P96" s="37">
        <v>14.7</v>
      </c>
      <c r="Q96" s="37">
        <v>93.1</v>
      </c>
      <c r="R96" s="37">
        <v>100</v>
      </c>
      <c r="S96" s="37">
        <v>6.9</v>
      </c>
      <c r="T96" s="37">
        <v>6.9</v>
      </c>
      <c r="AL96" s="26" t="s">
        <v>212</v>
      </c>
      <c r="AM96" s="28">
        <v>14.2</v>
      </c>
      <c r="AN96" s="28">
        <v>14.9</v>
      </c>
      <c r="AO96" s="28">
        <v>12.8</v>
      </c>
      <c r="AP96" s="28">
        <v>15.6</v>
      </c>
      <c r="AQ96" s="28">
        <v>15.6</v>
      </c>
      <c r="AR96" s="28">
        <v>15.6</v>
      </c>
      <c r="AS96" s="28">
        <v>6.4</v>
      </c>
      <c r="AT96" s="28">
        <v>14.2</v>
      </c>
      <c r="AU96" s="28">
        <v>12.8</v>
      </c>
      <c r="AV96" s="28">
        <v>14.9</v>
      </c>
      <c r="AW96" s="28">
        <v>0</v>
      </c>
      <c r="AX96" s="28">
        <v>0</v>
      </c>
      <c r="AY96" s="28">
        <v>0</v>
      </c>
      <c r="AZ96" s="28">
        <v>8.5</v>
      </c>
      <c r="BA96" s="28">
        <v>0.7</v>
      </c>
      <c r="BB96" s="28">
        <v>146.19999999999999</v>
      </c>
      <c r="BC96" s="28">
        <v>100</v>
      </c>
      <c r="BD96" s="28">
        <v>-46.2</v>
      </c>
      <c r="BE96" s="28">
        <v>-46.2</v>
      </c>
    </row>
    <row r="97" spans="1:57" ht="15" thickBot="1" x14ac:dyDescent="0.35">
      <c r="A97" s="36">
        <v>12</v>
      </c>
      <c r="B97" s="37">
        <v>6.7</v>
      </c>
      <c r="C97" s="37">
        <v>12.7</v>
      </c>
      <c r="D97" s="37">
        <v>6.7</v>
      </c>
      <c r="E97" s="37">
        <v>6</v>
      </c>
      <c r="F97" s="37">
        <v>6</v>
      </c>
      <c r="G97" s="37">
        <v>6</v>
      </c>
      <c r="H97" s="37">
        <v>12.7</v>
      </c>
      <c r="I97" s="37">
        <v>11.4</v>
      </c>
      <c r="J97" s="37">
        <v>6.7</v>
      </c>
      <c r="K97" s="37">
        <v>6</v>
      </c>
      <c r="L97" s="37">
        <v>0</v>
      </c>
      <c r="M97" s="37">
        <v>7.4</v>
      </c>
      <c r="N97" s="37">
        <v>15.4</v>
      </c>
      <c r="O97" s="37">
        <v>7.4</v>
      </c>
      <c r="P97" s="37">
        <v>8.6999999999999993</v>
      </c>
      <c r="Q97" s="37">
        <v>119.9</v>
      </c>
      <c r="R97" s="37">
        <v>100</v>
      </c>
      <c r="S97" s="37">
        <v>-19.899999999999999</v>
      </c>
      <c r="T97" s="37">
        <v>-19.899999999999999</v>
      </c>
      <c r="AL97" s="26" t="s">
        <v>213</v>
      </c>
      <c r="AM97" s="28">
        <v>9.1999999999999993</v>
      </c>
      <c r="AN97" s="28">
        <v>2.8</v>
      </c>
      <c r="AO97" s="28">
        <v>9.1999999999999993</v>
      </c>
      <c r="AP97" s="28">
        <v>9.9</v>
      </c>
      <c r="AQ97" s="28">
        <v>9.9</v>
      </c>
      <c r="AR97" s="28">
        <v>9.9</v>
      </c>
      <c r="AS97" s="28">
        <v>2.8</v>
      </c>
      <c r="AT97" s="28">
        <v>4.3</v>
      </c>
      <c r="AU97" s="28">
        <v>9.1999999999999993</v>
      </c>
      <c r="AV97" s="28">
        <v>9.9</v>
      </c>
      <c r="AW97" s="28">
        <v>24.8</v>
      </c>
      <c r="AX97" s="28">
        <v>8.5</v>
      </c>
      <c r="AY97" s="28">
        <v>0</v>
      </c>
      <c r="AZ97" s="28">
        <v>8.5</v>
      </c>
      <c r="BA97" s="28">
        <v>7.1</v>
      </c>
      <c r="BB97" s="28">
        <v>126.3</v>
      </c>
      <c r="BC97" s="28">
        <v>100</v>
      </c>
      <c r="BD97" s="28">
        <v>-26.3</v>
      </c>
      <c r="BE97" s="28">
        <v>-26.3</v>
      </c>
    </row>
    <row r="98" spans="1:57" ht="15" thickBot="1" x14ac:dyDescent="0.35">
      <c r="A98" s="36">
        <v>13</v>
      </c>
      <c r="B98" s="37">
        <v>0.7</v>
      </c>
      <c r="C98" s="37">
        <v>1.3</v>
      </c>
      <c r="D98" s="37">
        <v>3.3</v>
      </c>
      <c r="E98" s="37">
        <v>2.7</v>
      </c>
      <c r="F98" s="37">
        <v>2.7</v>
      </c>
      <c r="G98" s="37">
        <v>14.7</v>
      </c>
      <c r="H98" s="37">
        <v>9.4</v>
      </c>
      <c r="I98" s="37">
        <v>2</v>
      </c>
      <c r="J98" s="37">
        <v>3.3</v>
      </c>
      <c r="K98" s="37">
        <v>0.7</v>
      </c>
      <c r="L98" s="37">
        <v>15.4</v>
      </c>
      <c r="M98" s="37">
        <v>15.4</v>
      </c>
      <c r="N98" s="37">
        <v>15.4</v>
      </c>
      <c r="O98" s="37">
        <v>7.4</v>
      </c>
      <c r="P98" s="37">
        <v>0.7</v>
      </c>
      <c r="Q98" s="37">
        <v>95.1</v>
      </c>
      <c r="R98" s="37">
        <v>100</v>
      </c>
      <c r="S98" s="37">
        <v>4.9000000000000004</v>
      </c>
      <c r="T98" s="37">
        <v>4.9000000000000004</v>
      </c>
      <c r="AL98" s="26" t="s">
        <v>214</v>
      </c>
      <c r="AM98" s="28">
        <v>15.6</v>
      </c>
      <c r="AN98" s="28">
        <v>14.9</v>
      </c>
      <c r="AO98" s="28">
        <v>12.8</v>
      </c>
      <c r="AP98" s="28">
        <v>13.5</v>
      </c>
      <c r="AQ98" s="28">
        <v>13.5</v>
      </c>
      <c r="AR98" s="28">
        <v>0.7</v>
      </c>
      <c r="AS98" s="28">
        <v>6.4</v>
      </c>
      <c r="AT98" s="28">
        <v>14.2</v>
      </c>
      <c r="AU98" s="28">
        <v>12.8</v>
      </c>
      <c r="AV98" s="28">
        <v>15.6</v>
      </c>
      <c r="AW98" s="28">
        <v>0</v>
      </c>
      <c r="AX98" s="28">
        <v>0</v>
      </c>
      <c r="AY98" s="28">
        <v>0</v>
      </c>
      <c r="AZ98" s="28">
        <v>8.5</v>
      </c>
      <c r="BA98" s="28">
        <v>41.2</v>
      </c>
      <c r="BB98" s="28">
        <v>169.6</v>
      </c>
      <c r="BC98" s="28">
        <v>100</v>
      </c>
      <c r="BD98" s="28">
        <v>-69.599999999999994</v>
      </c>
      <c r="BE98" s="28">
        <v>-69.599999999999994</v>
      </c>
    </row>
    <row r="99" spans="1:57" ht="15" thickBot="1" x14ac:dyDescent="0.35">
      <c r="A99" s="36">
        <v>14</v>
      </c>
      <c r="B99" s="37">
        <v>2</v>
      </c>
      <c r="C99" s="37">
        <v>4</v>
      </c>
      <c r="D99" s="37">
        <v>3.3</v>
      </c>
      <c r="E99" s="37">
        <v>2</v>
      </c>
      <c r="F99" s="37">
        <v>2</v>
      </c>
      <c r="G99" s="37">
        <v>3.3</v>
      </c>
      <c r="H99" s="37">
        <v>9.4</v>
      </c>
      <c r="I99" s="37">
        <v>2.7</v>
      </c>
      <c r="J99" s="37">
        <v>3.3</v>
      </c>
      <c r="K99" s="37">
        <v>2.7</v>
      </c>
      <c r="L99" s="37">
        <v>11.4</v>
      </c>
      <c r="M99" s="37">
        <v>12.1</v>
      </c>
      <c r="N99" s="37">
        <v>15.4</v>
      </c>
      <c r="O99" s="37">
        <v>7.4</v>
      </c>
      <c r="P99" s="37">
        <v>10</v>
      </c>
      <c r="Q99" s="37">
        <v>91.1</v>
      </c>
      <c r="R99" s="37">
        <v>100</v>
      </c>
      <c r="S99" s="37">
        <v>8.9</v>
      </c>
      <c r="T99" s="37">
        <v>8.9</v>
      </c>
      <c r="AL99" s="26" t="s">
        <v>215</v>
      </c>
      <c r="AM99" s="28">
        <v>14.2</v>
      </c>
      <c r="AN99" s="28">
        <v>12.1</v>
      </c>
      <c r="AO99" s="28">
        <v>12.8</v>
      </c>
      <c r="AP99" s="28">
        <v>14.2</v>
      </c>
      <c r="AQ99" s="28">
        <v>14.2</v>
      </c>
      <c r="AR99" s="28">
        <v>12.8</v>
      </c>
      <c r="AS99" s="28">
        <v>6.4</v>
      </c>
      <c r="AT99" s="28">
        <v>13.5</v>
      </c>
      <c r="AU99" s="28">
        <v>12.8</v>
      </c>
      <c r="AV99" s="28">
        <v>13.5</v>
      </c>
      <c r="AW99" s="28">
        <v>4.3</v>
      </c>
      <c r="AX99" s="28">
        <v>3.5</v>
      </c>
      <c r="AY99" s="28">
        <v>0</v>
      </c>
      <c r="AZ99" s="28">
        <v>8.5</v>
      </c>
      <c r="BA99" s="28">
        <v>5.7</v>
      </c>
      <c r="BB99" s="28">
        <v>148.30000000000001</v>
      </c>
      <c r="BC99" s="28">
        <v>100</v>
      </c>
      <c r="BD99" s="28">
        <v>-48.3</v>
      </c>
      <c r="BE99" s="28">
        <v>-48.3</v>
      </c>
    </row>
    <row r="100" spans="1:57" ht="15" thickBot="1" x14ac:dyDescent="0.35">
      <c r="A100" s="36">
        <v>15</v>
      </c>
      <c r="B100" s="37">
        <v>14.7</v>
      </c>
      <c r="C100" s="37">
        <v>15.4</v>
      </c>
      <c r="D100" s="37">
        <v>12.1</v>
      </c>
      <c r="E100" s="37">
        <v>8.6999999999999993</v>
      </c>
      <c r="F100" s="37">
        <v>8.6999999999999993</v>
      </c>
      <c r="G100" s="37">
        <v>5.4</v>
      </c>
      <c r="H100" s="37">
        <v>15.4</v>
      </c>
      <c r="I100" s="37">
        <v>15.4</v>
      </c>
      <c r="J100" s="37">
        <v>12.1</v>
      </c>
      <c r="K100" s="37">
        <v>13.4</v>
      </c>
      <c r="L100" s="37">
        <v>8</v>
      </c>
      <c r="M100" s="37">
        <v>9.4</v>
      </c>
      <c r="N100" s="37">
        <v>15.4</v>
      </c>
      <c r="O100" s="37">
        <v>7.4</v>
      </c>
      <c r="P100" s="37">
        <v>10.7</v>
      </c>
      <c r="Q100" s="37">
        <v>172.1</v>
      </c>
      <c r="R100" s="37">
        <v>100</v>
      </c>
      <c r="S100" s="37">
        <v>-72.099999999999994</v>
      </c>
      <c r="T100" s="37">
        <v>-72.099999999999994</v>
      </c>
      <c r="AL100" s="26" t="s">
        <v>216</v>
      </c>
      <c r="AM100" s="28">
        <v>0.7</v>
      </c>
      <c r="AN100" s="28">
        <v>0</v>
      </c>
      <c r="AO100" s="28">
        <v>3.5</v>
      </c>
      <c r="AP100" s="28">
        <v>7.1</v>
      </c>
      <c r="AQ100" s="28">
        <v>7.1</v>
      </c>
      <c r="AR100" s="28">
        <v>10.6</v>
      </c>
      <c r="AS100" s="28">
        <v>0</v>
      </c>
      <c r="AT100" s="28">
        <v>0</v>
      </c>
      <c r="AU100" s="28">
        <v>3.5</v>
      </c>
      <c r="AV100" s="28">
        <v>2.1</v>
      </c>
      <c r="AW100" s="28">
        <v>16.3</v>
      </c>
      <c r="AX100" s="28">
        <v>6.4</v>
      </c>
      <c r="AY100" s="28">
        <v>0</v>
      </c>
      <c r="AZ100" s="28">
        <v>8.5</v>
      </c>
      <c r="BA100" s="28">
        <v>5</v>
      </c>
      <c r="BB100" s="28">
        <v>71</v>
      </c>
      <c r="BC100" s="28">
        <v>100</v>
      </c>
      <c r="BD100" s="28">
        <v>29</v>
      </c>
      <c r="BE100" s="28">
        <v>29</v>
      </c>
    </row>
    <row r="101" spans="1:57" ht="15" thickBot="1" x14ac:dyDescent="0.35">
      <c r="A101" s="36">
        <v>16</v>
      </c>
      <c r="B101" s="37">
        <v>10.7</v>
      </c>
      <c r="C101" s="37">
        <v>12.1</v>
      </c>
      <c r="D101" s="37">
        <v>10.7</v>
      </c>
      <c r="E101" s="37">
        <v>12.7</v>
      </c>
      <c r="F101" s="37">
        <v>12.7</v>
      </c>
      <c r="G101" s="37">
        <v>12.7</v>
      </c>
      <c r="H101" s="37">
        <v>12.7</v>
      </c>
      <c r="I101" s="37">
        <v>13.4</v>
      </c>
      <c r="J101" s="37">
        <v>10.7</v>
      </c>
      <c r="K101" s="37">
        <v>11.4</v>
      </c>
      <c r="L101" s="37">
        <v>2.7</v>
      </c>
      <c r="M101" s="37">
        <v>2.7</v>
      </c>
      <c r="N101" s="37">
        <v>0.7</v>
      </c>
      <c r="O101" s="37">
        <v>7.4</v>
      </c>
      <c r="P101" s="37">
        <v>2.7</v>
      </c>
      <c r="Q101" s="37">
        <v>135.9</v>
      </c>
      <c r="R101" s="37">
        <v>100</v>
      </c>
      <c r="S101" s="37">
        <v>-35.9</v>
      </c>
      <c r="T101" s="37">
        <v>-35.9</v>
      </c>
      <c r="AL101" s="26" t="s">
        <v>217</v>
      </c>
      <c r="AM101" s="28">
        <v>5</v>
      </c>
      <c r="AN101" s="28">
        <v>3.5</v>
      </c>
      <c r="AO101" s="28">
        <v>5</v>
      </c>
      <c r="AP101" s="28">
        <v>2.8</v>
      </c>
      <c r="AQ101" s="28">
        <v>2.8</v>
      </c>
      <c r="AR101" s="28">
        <v>2.8</v>
      </c>
      <c r="AS101" s="28">
        <v>2.8</v>
      </c>
      <c r="AT101" s="28">
        <v>2.1</v>
      </c>
      <c r="AU101" s="28">
        <v>5</v>
      </c>
      <c r="AV101" s="28">
        <v>4.3</v>
      </c>
      <c r="AW101" s="28">
        <v>22</v>
      </c>
      <c r="AX101" s="28">
        <v>13.5</v>
      </c>
      <c r="AY101" s="28">
        <v>15.6</v>
      </c>
      <c r="AZ101" s="28">
        <v>8.5</v>
      </c>
      <c r="BA101" s="28">
        <v>39</v>
      </c>
      <c r="BB101" s="28">
        <v>134.9</v>
      </c>
      <c r="BC101" s="28">
        <v>100</v>
      </c>
      <c r="BD101" s="28">
        <v>-34.9</v>
      </c>
      <c r="BE101" s="28">
        <v>-34.9</v>
      </c>
    </row>
    <row r="102" spans="1:57" ht="15" thickBot="1" x14ac:dyDescent="0.35">
      <c r="A102" s="36">
        <v>17</v>
      </c>
      <c r="B102" s="37">
        <v>13.4</v>
      </c>
      <c r="C102" s="37">
        <v>14.1</v>
      </c>
      <c r="D102" s="37">
        <v>14.1</v>
      </c>
      <c r="E102" s="37">
        <v>10</v>
      </c>
      <c r="F102" s="37">
        <v>11.4</v>
      </c>
      <c r="G102" s="37">
        <v>8.6999999999999993</v>
      </c>
      <c r="H102" s="37">
        <v>12.7</v>
      </c>
      <c r="I102" s="37">
        <v>11.4</v>
      </c>
      <c r="J102" s="37">
        <v>14.1</v>
      </c>
      <c r="K102" s="37">
        <v>14.1</v>
      </c>
      <c r="L102" s="37">
        <v>8</v>
      </c>
      <c r="M102" s="37">
        <v>6.7</v>
      </c>
      <c r="N102" s="37">
        <v>0.7</v>
      </c>
      <c r="O102" s="37">
        <v>7.4</v>
      </c>
      <c r="P102" s="37">
        <v>8</v>
      </c>
      <c r="Q102" s="37">
        <v>154.69999999999999</v>
      </c>
      <c r="R102" s="37">
        <v>100</v>
      </c>
      <c r="S102" s="37">
        <v>-54.7</v>
      </c>
      <c r="T102" s="37">
        <v>-54.7</v>
      </c>
      <c r="AL102" s="26" t="s">
        <v>218</v>
      </c>
      <c r="AM102" s="28">
        <v>2.1</v>
      </c>
      <c r="AN102" s="28">
        <v>1.4</v>
      </c>
      <c r="AO102" s="28">
        <v>1.4</v>
      </c>
      <c r="AP102" s="28">
        <v>5.7</v>
      </c>
      <c r="AQ102" s="28">
        <v>4.3</v>
      </c>
      <c r="AR102" s="28">
        <v>7.1</v>
      </c>
      <c r="AS102" s="28">
        <v>2.8</v>
      </c>
      <c r="AT102" s="28">
        <v>4.3</v>
      </c>
      <c r="AU102" s="28">
        <v>1.4</v>
      </c>
      <c r="AV102" s="28">
        <v>1.4</v>
      </c>
      <c r="AW102" s="28">
        <v>16.3</v>
      </c>
      <c r="AX102" s="28">
        <v>9.1999999999999993</v>
      </c>
      <c r="AY102" s="28">
        <v>15.6</v>
      </c>
      <c r="AZ102" s="28">
        <v>8.5</v>
      </c>
      <c r="BA102" s="28">
        <v>7.8</v>
      </c>
      <c r="BB102" s="28">
        <v>89.4</v>
      </c>
      <c r="BC102" s="28">
        <v>100</v>
      </c>
      <c r="BD102" s="28">
        <v>10.6</v>
      </c>
      <c r="BE102" s="28">
        <v>10.6</v>
      </c>
    </row>
    <row r="103" spans="1:57" ht="15" thickBot="1" x14ac:dyDescent="0.35">
      <c r="A103" s="36">
        <v>18</v>
      </c>
      <c r="B103" s="37">
        <v>5.4</v>
      </c>
      <c r="C103" s="37">
        <v>6.7</v>
      </c>
      <c r="D103" s="37">
        <v>6.7</v>
      </c>
      <c r="E103" s="37">
        <v>4.7</v>
      </c>
      <c r="F103" s="37">
        <v>4.7</v>
      </c>
      <c r="G103" s="37">
        <v>2</v>
      </c>
      <c r="H103" s="37">
        <v>9.4</v>
      </c>
      <c r="I103" s="37">
        <v>6.7</v>
      </c>
      <c r="J103" s="37">
        <v>6.7</v>
      </c>
      <c r="K103" s="37">
        <v>4</v>
      </c>
      <c r="L103" s="37">
        <v>8.6999999999999993</v>
      </c>
      <c r="M103" s="37">
        <v>9.4</v>
      </c>
      <c r="N103" s="37">
        <v>15.4</v>
      </c>
      <c r="O103" s="37">
        <v>7.4</v>
      </c>
      <c r="P103" s="37">
        <v>12.7</v>
      </c>
      <c r="Q103" s="37">
        <v>110.5</v>
      </c>
      <c r="R103" s="37">
        <v>100</v>
      </c>
      <c r="S103" s="37">
        <v>-10.5</v>
      </c>
      <c r="T103" s="37">
        <v>-10.5</v>
      </c>
      <c r="AL103" s="26" t="s">
        <v>219</v>
      </c>
      <c r="AM103" s="28">
        <v>10.6</v>
      </c>
      <c r="AN103" s="28">
        <v>9.1999999999999993</v>
      </c>
      <c r="AO103" s="28">
        <v>9.1999999999999993</v>
      </c>
      <c r="AP103" s="28">
        <v>11.4</v>
      </c>
      <c r="AQ103" s="28">
        <v>11.4</v>
      </c>
      <c r="AR103" s="28">
        <v>14.2</v>
      </c>
      <c r="AS103" s="28">
        <v>6.4</v>
      </c>
      <c r="AT103" s="28">
        <v>9.1999999999999993</v>
      </c>
      <c r="AU103" s="28">
        <v>9.1999999999999993</v>
      </c>
      <c r="AV103" s="28">
        <v>12.1</v>
      </c>
      <c r="AW103" s="28">
        <v>7.1</v>
      </c>
      <c r="AX103" s="28">
        <v>6.4</v>
      </c>
      <c r="AY103" s="28">
        <v>0</v>
      </c>
      <c r="AZ103" s="28">
        <v>8.5</v>
      </c>
      <c r="BA103" s="28">
        <v>2.8</v>
      </c>
      <c r="BB103" s="28">
        <v>127.8</v>
      </c>
      <c r="BC103" s="28">
        <v>100</v>
      </c>
      <c r="BD103" s="28">
        <v>-27.8</v>
      </c>
      <c r="BE103" s="28">
        <v>-27.8</v>
      </c>
    </row>
    <row r="104" spans="1:57" ht="15" thickBot="1" x14ac:dyDescent="0.35">
      <c r="A104" s="36">
        <v>19</v>
      </c>
      <c r="B104" s="37">
        <v>8.6999999999999993</v>
      </c>
      <c r="C104" s="37">
        <v>12.1</v>
      </c>
      <c r="D104" s="37">
        <v>8.6999999999999993</v>
      </c>
      <c r="E104" s="37">
        <v>11.4</v>
      </c>
      <c r="F104" s="37">
        <v>10</v>
      </c>
      <c r="G104" s="37">
        <v>15.4</v>
      </c>
      <c r="H104" s="37">
        <v>12.7</v>
      </c>
      <c r="I104" s="37">
        <v>13.4</v>
      </c>
      <c r="J104" s="37">
        <v>8.6999999999999993</v>
      </c>
      <c r="K104" s="37">
        <v>8.6999999999999993</v>
      </c>
      <c r="L104" s="37">
        <v>8</v>
      </c>
      <c r="M104" s="37">
        <v>6.7</v>
      </c>
      <c r="N104" s="37">
        <v>15.4</v>
      </c>
      <c r="O104" s="37">
        <v>15.4</v>
      </c>
      <c r="P104" s="37">
        <v>0</v>
      </c>
      <c r="Q104" s="37">
        <v>155.4</v>
      </c>
      <c r="R104" s="37">
        <v>100</v>
      </c>
      <c r="S104" s="37">
        <v>-55.4</v>
      </c>
      <c r="T104" s="37">
        <v>-55.4</v>
      </c>
      <c r="AL104" s="26" t="s">
        <v>220</v>
      </c>
      <c r="AM104" s="28">
        <v>7.1</v>
      </c>
      <c r="AN104" s="28">
        <v>3.5</v>
      </c>
      <c r="AO104" s="28">
        <v>7.1</v>
      </c>
      <c r="AP104" s="28">
        <v>4.3</v>
      </c>
      <c r="AQ104" s="28">
        <v>5.7</v>
      </c>
      <c r="AR104" s="28">
        <v>0</v>
      </c>
      <c r="AS104" s="28">
        <v>2.8</v>
      </c>
      <c r="AT104" s="28">
        <v>2.1</v>
      </c>
      <c r="AU104" s="28">
        <v>7.1</v>
      </c>
      <c r="AV104" s="28">
        <v>7.1</v>
      </c>
      <c r="AW104" s="28">
        <v>16.3</v>
      </c>
      <c r="AX104" s="28">
        <v>9.1999999999999993</v>
      </c>
      <c r="AY104" s="28">
        <v>0</v>
      </c>
      <c r="AZ104" s="28">
        <v>0</v>
      </c>
      <c r="BA104" s="28">
        <v>41.9</v>
      </c>
      <c r="BB104" s="28">
        <v>114.3</v>
      </c>
      <c r="BC104" s="28">
        <v>100</v>
      </c>
      <c r="BD104" s="28">
        <v>-14.3</v>
      </c>
      <c r="BE104" s="28">
        <v>-14.3</v>
      </c>
    </row>
    <row r="105" spans="1:57" ht="15" thickBot="1" x14ac:dyDescent="0.35">
      <c r="A105" s="36">
        <v>20</v>
      </c>
      <c r="B105" s="37">
        <v>12.7</v>
      </c>
      <c r="C105" s="37">
        <v>12.1</v>
      </c>
      <c r="D105" s="37">
        <v>14.1</v>
      </c>
      <c r="E105" s="37">
        <v>12.1</v>
      </c>
      <c r="F105" s="37">
        <v>12.1</v>
      </c>
      <c r="G105" s="37">
        <v>10</v>
      </c>
      <c r="H105" s="37">
        <v>9.4</v>
      </c>
      <c r="I105" s="37">
        <v>11.4</v>
      </c>
      <c r="J105" s="37">
        <v>14.1</v>
      </c>
      <c r="K105" s="37">
        <v>12.7</v>
      </c>
      <c r="L105" s="37">
        <v>1.3</v>
      </c>
      <c r="M105" s="37">
        <v>2.7</v>
      </c>
      <c r="N105" s="37">
        <v>15.4</v>
      </c>
      <c r="O105" s="37">
        <v>15.4</v>
      </c>
      <c r="P105" s="37">
        <v>5.4</v>
      </c>
      <c r="Q105" s="37">
        <v>160.69999999999999</v>
      </c>
      <c r="R105" s="37">
        <v>100</v>
      </c>
      <c r="S105" s="37">
        <v>-60.7</v>
      </c>
      <c r="T105" s="37">
        <v>-60.7</v>
      </c>
      <c r="AL105" s="26" t="s">
        <v>221</v>
      </c>
      <c r="AM105" s="28">
        <v>2.8</v>
      </c>
      <c r="AN105" s="28">
        <v>3.5</v>
      </c>
      <c r="AO105" s="28">
        <v>1.4</v>
      </c>
      <c r="AP105" s="28">
        <v>3.5</v>
      </c>
      <c r="AQ105" s="28">
        <v>3.5</v>
      </c>
      <c r="AR105" s="28">
        <v>5.7</v>
      </c>
      <c r="AS105" s="28">
        <v>6.4</v>
      </c>
      <c r="AT105" s="28">
        <v>4.3</v>
      </c>
      <c r="AU105" s="28">
        <v>1.4</v>
      </c>
      <c r="AV105" s="28">
        <v>2.8</v>
      </c>
      <c r="AW105" s="28">
        <v>23.4</v>
      </c>
      <c r="AX105" s="28">
        <v>13.5</v>
      </c>
      <c r="AY105" s="28">
        <v>0</v>
      </c>
      <c r="AZ105" s="28">
        <v>0</v>
      </c>
      <c r="BA105" s="28">
        <v>36.200000000000003</v>
      </c>
      <c r="BB105" s="28">
        <v>108.6</v>
      </c>
      <c r="BC105" s="28">
        <v>100</v>
      </c>
      <c r="BD105" s="28">
        <v>-8.6</v>
      </c>
      <c r="BE105" s="28">
        <v>-8.6</v>
      </c>
    </row>
    <row r="106" spans="1:57" ht="15" thickBot="1" x14ac:dyDescent="0.35">
      <c r="A106" s="36">
        <v>21</v>
      </c>
      <c r="B106" s="37">
        <v>10.7</v>
      </c>
      <c r="C106" s="37">
        <v>12.1</v>
      </c>
      <c r="D106" s="37">
        <v>10.7</v>
      </c>
      <c r="E106" s="37">
        <v>8</v>
      </c>
      <c r="F106" s="37">
        <v>8</v>
      </c>
      <c r="G106" s="37">
        <v>4</v>
      </c>
      <c r="H106" s="37">
        <v>9.4</v>
      </c>
      <c r="I106" s="37">
        <v>6.7</v>
      </c>
      <c r="J106" s="37">
        <v>10.7</v>
      </c>
      <c r="K106" s="37">
        <v>9.4</v>
      </c>
      <c r="L106" s="37">
        <v>8</v>
      </c>
      <c r="M106" s="37">
        <v>6.7</v>
      </c>
      <c r="N106" s="37">
        <v>15.4</v>
      </c>
      <c r="O106" s="37">
        <v>15.4</v>
      </c>
      <c r="P106" s="37">
        <v>12.1</v>
      </c>
      <c r="Q106" s="37">
        <v>147.30000000000001</v>
      </c>
      <c r="R106" s="37">
        <v>100</v>
      </c>
      <c r="S106" s="37">
        <v>-47.3</v>
      </c>
      <c r="T106" s="37">
        <v>-47.3</v>
      </c>
      <c r="AL106" s="26" t="s">
        <v>222</v>
      </c>
      <c r="AM106" s="28">
        <v>5</v>
      </c>
      <c r="AN106" s="28">
        <v>3.5</v>
      </c>
      <c r="AO106" s="28">
        <v>5</v>
      </c>
      <c r="AP106" s="28">
        <v>7.8</v>
      </c>
      <c r="AQ106" s="28">
        <v>7.8</v>
      </c>
      <c r="AR106" s="28">
        <v>12.1</v>
      </c>
      <c r="AS106" s="28">
        <v>6.4</v>
      </c>
      <c r="AT106" s="28">
        <v>9.1999999999999993</v>
      </c>
      <c r="AU106" s="28">
        <v>5</v>
      </c>
      <c r="AV106" s="28">
        <v>6.4</v>
      </c>
      <c r="AW106" s="28">
        <v>16.3</v>
      </c>
      <c r="AX106" s="28">
        <v>9.1999999999999993</v>
      </c>
      <c r="AY106" s="28">
        <v>0</v>
      </c>
      <c r="AZ106" s="28">
        <v>0</v>
      </c>
      <c r="BA106" s="28">
        <v>3.5</v>
      </c>
      <c r="BB106" s="28">
        <v>97.2</v>
      </c>
      <c r="BC106" s="28">
        <v>100</v>
      </c>
      <c r="BD106" s="28">
        <v>2.8</v>
      </c>
      <c r="BE106" s="28">
        <v>2.8</v>
      </c>
    </row>
    <row r="107" spans="1:57" ht="15" thickBot="1" x14ac:dyDescent="0.35">
      <c r="A107" s="36">
        <v>22</v>
      </c>
      <c r="B107" s="37">
        <v>12.7</v>
      </c>
      <c r="C107" s="37">
        <v>6.7</v>
      </c>
      <c r="D107" s="37">
        <v>14.1</v>
      </c>
      <c r="E107" s="37">
        <v>14.1</v>
      </c>
      <c r="F107" s="37">
        <v>14.1</v>
      </c>
      <c r="G107" s="37">
        <v>12.1</v>
      </c>
      <c r="H107" s="37">
        <v>9.4</v>
      </c>
      <c r="I107" s="37">
        <v>13.4</v>
      </c>
      <c r="J107" s="37">
        <v>14.1</v>
      </c>
      <c r="K107" s="37">
        <v>12.1</v>
      </c>
      <c r="L107" s="37">
        <v>1.3</v>
      </c>
      <c r="M107" s="37">
        <v>0</v>
      </c>
      <c r="N107" s="37">
        <v>15.4</v>
      </c>
      <c r="O107" s="37">
        <v>10</v>
      </c>
      <c r="P107" s="37">
        <v>3.3</v>
      </c>
      <c r="Q107" s="37">
        <v>152.69999999999999</v>
      </c>
      <c r="R107" s="37">
        <v>100</v>
      </c>
      <c r="S107" s="37">
        <v>-52.7</v>
      </c>
      <c r="T107" s="37">
        <v>-52.7</v>
      </c>
      <c r="AL107" s="26" t="s">
        <v>223</v>
      </c>
      <c r="AM107" s="28">
        <v>2.8</v>
      </c>
      <c r="AN107" s="28">
        <v>9.1999999999999993</v>
      </c>
      <c r="AO107" s="28">
        <v>1.4</v>
      </c>
      <c r="AP107" s="28">
        <v>1.4</v>
      </c>
      <c r="AQ107" s="28">
        <v>1.4</v>
      </c>
      <c r="AR107" s="28">
        <v>3.5</v>
      </c>
      <c r="AS107" s="28">
        <v>6.4</v>
      </c>
      <c r="AT107" s="28">
        <v>2.1</v>
      </c>
      <c r="AU107" s="28">
        <v>1.4</v>
      </c>
      <c r="AV107" s="28">
        <v>3.5</v>
      </c>
      <c r="AW107" s="28">
        <v>23.4</v>
      </c>
      <c r="AX107" s="28">
        <v>16.3</v>
      </c>
      <c r="AY107" s="28">
        <v>0</v>
      </c>
      <c r="AZ107" s="28">
        <v>5.7</v>
      </c>
      <c r="BA107" s="28">
        <v>38.299999999999997</v>
      </c>
      <c r="BB107" s="28">
        <v>117.1</v>
      </c>
      <c r="BC107" s="28">
        <v>100</v>
      </c>
      <c r="BD107" s="28">
        <v>-17.100000000000001</v>
      </c>
      <c r="BE107" s="28">
        <v>-17.100000000000001</v>
      </c>
    </row>
    <row r="108" spans="1:57" ht="15" thickBot="1" x14ac:dyDescent="0.35">
      <c r="A108" s="36">
        <v>23</v>
      </c>
      <c r="B108" s="37">
        <v>2.7</v>
      </c>
      <c r="C108" s="37">
        <v>4</v>
      </c>
      <c r="D108" s="37">
        <v>1.3</v>
      </c>
      <c r="E108" s="37">
        <v>1.3</v>
      </c>
      <c r="F108" s="37">
        <v>1.3</v>
      </c>
      <c r="G108" s="37">
        <v>4.7</v>
      </c>
      <c r="H108" s="37">
        <v>12.7</v>
      </c>
      <c r="I108" s="37">
        <v>0.7</v>
      </c>
      <c r="J108" s="37">
        <v>1.3</v>
      </c>
      <c r="K108" s="37">
        <v>4.7</v>
      </c>
      <c r="L108" s="37">
        <v>15.4</v>
      </c>
      <c r="M108" s="37">
        <v>15.4</v>
      </c>
      <c r="N108" s="37">
        <v>15.4</v>
      </c>
      <c r="O108" s="37">
        <v>7.4</v>
      </c>
      <c r="P108" s="37">
        <v>11.4</v>
      </c>
      <c r="Q108" s="37">
        <v>99.8</v>
      </c>
      <c r="R108" s="37">
        <v>100</v>
      </c>
      <c r="S108" s="37">
        <v>0.2</v>
      </c>
      <c r="T108" s="37">
        <v>0.2</v>
      </c>
      <c r="AL108" s="26" t="s">
        <v>224</v>
      </c>
      <c r="AM108" s="28">
        <v>13.5</v>
      </c>
      <c r="AN108" s="28">
        <v>12.1</v>
      </c>
      <c r="AO108" s="28">
        <v>14.9</v>
      </c>
      <c r="AP108" s="28">
        <v>14.9</v>
      </c>
      <c r="AQ108" s="28">
        <v>14.9</v>
      </c>
      <c r="AR108" s="28">
        <v>11.4</v>
      </c>
      <c r="AS108" s="28">
        <v>2.8</v>
      </c>
      <c r="AT108" s="28">
        <v>15.6</v>
      </c>
      <c r="AU108" s="28">
        <v>14.9</v>
      </c>
      <c r="AV108" s="28">
        <v>11.4</v>
      </c>
      <c r="AW108" s="28">
        <v>0</v>
      </c>
      <c r="AX108" s="28">
        <v>0</v>
      </c>
      <c r="AY108" s="28">
        <v>0</v>
      </c>
      <c r="AZ108" s="28">
        <v>8.5</v>
      </c>
      <c r="BA108" s="28">
        <v>4.3</v>
      </c>
      <c r="BB108" s="28">
        <v>139.1</v>
      </c>
      <c r="BC108" s="28">
        <v>100</v>
      </c>
      <c r="BD108" s="28">
        <v>-39.1</v>
      </c>
      <c r="BE108" s="28">
        <v>-39.1</v>
      </c>
    </row>
    <row r="109" spans="1:57" ht="15" thickBot="1" x14ac:dyDescent="0.35">
      <c r="A109" s="36">
        <v>24</v>
      </c>
      <c r="B109" s="37">
        <v>0</v>
      </c>
      <c r="C109" s="37">
        <v>1.3</v>
      </c>
      <c r="D109" s="37">
        <v>1.3</v>
      </c>
      <c r="E109" s="37">
        <v>0</v>
      </c>
      <c r="F109" s="37">
        <v>0</v>
      </c>
      <c r="G109" s="37">
        <v>0</v>
      </c>
      <c r="H109" s="37">
        <v>1.3</v>
      </c>
      <c r="I109" s="37">
        <v>0.7</v>
      </c>
      <c r="J109" s="37">
        <v>1.3</v>
      </c>
      <c r="K109" s="37">
        <v>2</v>
      </c>
      <c r="L109" s="37">
        <v>15.4</v>
      </c>
      <c r="M109" s="37">
        <v>15.4</v>
      </c>
      <c r="N109" s="37">
        <v>15.4</v>
      </c>
      <c r="O109" s="37">
        <v>7.4</v>
      </c>
      <c r="P109" s="37">
        <v>15.4</v>
      </c>
      <c r="Q109" s="37">
        <v>77</v>
      </c>
      <c r="R109" s="37">
        <v>100</v>
      </c>
      <c r="S109" s="37">
        <v>23</v>
      </c>
      <c r="T109" s="37">
        <v>23</v>
      </c>
      <c r="AL109" s="26" t="s">
        <v>225</v>
      </c>
      <c r="AM109" s="28">
        <v>16.3</v>
      </c>
      <c r="AN109" s="28">
        <v>14.9</v>
      </c>
      <c r="AO109" s="28">
        <v>14.9</v>
      </c>
      <c r="AP109" s="28">
        <v>16.3</v>
      </c>
      <c r="AQ109" s="28">
        <v>16.3</v>
      </c>
      <c r="AR109" s="28">
        <v>16.3</v>
      </c>
      <c r="AS109" s="28">
        <v>14.9</v>
      </c>
      <c r="AT109" s="28">
        <v>15.6</v>
      </c>
      <c r="AU109" s="28">
        <v>14.9</v>
      </c>
      <c r="AV109" s="28">
        <v>14.2</v>
      </c>
      <c r="AW109" s="28">
        <v>0</v>
      </c>
      <c r="AX109" s="28">
        <v>0</v>
      </c>
      <c r="AY109" s="28">
        <v>0</v>
      </c>
      <c r="AZ109" s="28">
        <v>8.5</v>
      </c>
      <c r="BA109" s="28">
        <v>0</v>
      </c>
      <c r="BB109" s="28">
        <v>163.30000000000001</v>
      </c>
      <c r="BC109" s="28">
        <v>100</v>
      </c>
      <c r="BD109" s="28">
        <v>-63.3</v>
      </c>
      <c r="BE109" s="28">
        <v>-63.3</v>
      </c>
    </row>
    <row r="110" spans="1:57" ht="15" thickBot="1" x14ac:dyDescent="0.35"/>
    <row r="111" spans="1:57" ht="28.2" thickBot="1" x14ac:dyDescent="0.35">
      <c r="A111" s="36" t="s">
        <v>186</v>
      </c>
      <c r="B111" s="37">
        <v>231</v>
      </c>
      <c r="AL111" s="27" t="s">
        <v>186</v>
      </c>
      <c r="AM111" s="29">
        <v>278.60000000000002</v>
      </c>
    </row>
    <row r="112" spans="1:57" ht="42" thickBot="1" x14ac:dyDescent="0.35">
      <c r="A112" s="36" t="s">
        <v>187</v>
      </c>
      <c r="B112" s="37">
        <v>0</v>
      </c>
      <c r="AL112" s="27" t="s">
        <v>187</v>
      </c>
      <c r="AM112" s="29">
        <v>0</v>
      </c>
    </row>
    <row r="113" spans="1:39" ht="55.8" thickBot="1" x14ac:dyDescent="0.35">
      <c r="A113" s="36" t="s">
        <v>188</v>
      </c>
      <c r="B113" s="37">
        <v>3171.7</v>
      </c>
      <c r="AL113" s="27" t="s">
        <v>188</v>
      </c>
      <c r="AM113" s="29">
        <v>2881.7</v>
      </c>
    </row>
    <row r="114" spans="1:39" ht="42" thickBot="1" x14ac:dyDescent="0.35">
      <c r="A114" s="36" t="s">
        <v>189</v>
      </c>
      <c r="B114" s="37">
        <v>2400</v>
      </c>
      <c r="AL114" s="27" t="s">
        <v>189</v>
      </c>
      <c r="AM114" s="29">
        <v>2400</v>
      </c>
    </row>
    <row r="115" spans="1:39" ht="83.4" thickBot="1" x14ac:dyDescent="0.35">
      <c r="A115" s="36" t="s">
        <v>190</v>
      </c>
      <c r="B115" s="56">
        <v>771.7</v>
      </c>
      <c r="AL115" s="27" t="s">
        <v>190</v>
      </c>
      <c r="AM115" s="29">
        <v>481.7</v>
      </c>
    </row>
    <row r="116" spans="1:39" ht="69.599999999999994" thickBot="1" x14ac:dyDescent="0.35">
      <c r="A116" s="36" t="s">
        <v>191</v>
      </c>
      <c r="B116" s="37"/>
      <c r="AL116" s="27" t="s">
        <v>191</v>
      </c>
      <c r="AM116" s="29"/>
    </row>
    <row r="117" spans="1:39" ht="83.4" thickBot="1" x14ac:dyDescent="0.35">
      <c r="A117" s="36" t="s">
        <v>192</v>
      </c>
      <c r="B117" s="37"/>
      <c r="AL117" s="27" t="s">
        <v>192</v>
      </c>
      <c r="AM117" s="29"/>
    </row>
    <row r="118" spans="1:39" ht="69.599999999999994" thickBot="1" x14ac:dyDescent="0.35">
      <c r="A118" s="36" t="s">
        <v>193</v>
      </c>
      <c r="B118" s="37">
        <v>0</v>
      </c>
      <c r="AL118" s="27" t="s">
        <v>193</v>
      </c>
      <c r="AM118" s="29">
        <v>0</v>
      </c>
    </row>
    <row r="120" spans="1:39" x14ac:dyDescent="0.3">
      <c r="A120" s="30" t="s">
        <v>194</v>
      </c>
      <c r="AL120" s="30" t="s">
        <v>194</v>
      </c>
    </row>
    <row r="122" spans="1:39" x14ac:dyDescent="0.3">
      <c r="A122" s="38" t="s">
        <v>195</v>
      </c>
      <c r="AL122" s="31" t="s">
        <v>268</v>
      </c>
    </row>
    <row r="123" spans="1:39" x14ac:dyDescent="0.3">
      <c r="A123" s="38" t="s">
        <v>196</v>
      </c>
      <c r="AL123" s="31" t="s">
        <v>269</v>
      </c>
    </row>
  </sheetData>
  <hyperlinks>
    <hyperlink ref="A120" r:id="rId1" display="https://miau.my-x.hu/myx-free/coco/test/853472720241124042549.html" xr:uid="{AA9062C9-DCF0-4395-BAAA-DAAACF6F37BF}"/>
    <hyperlink ref="AL120" r:id="rId2" display="https://miau.my-x.hu/myx-free/coco/test/345929020241124050303.html" xr:uid="{5EAF931B-EF51-430F-B9F5-EEB78B904A57}"/>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AE70C-3770-4A74-8582-FBA641F16DB5}">
  <dimension ref="A1:V123"/>
  <sheetViews>
    <sheetView tabSelected="1" topLeftCell="A83" zoomScale="72" workbookViewId="0">
      <selection activeCell="Q111" sqref="Q111"/>
    </sheetView>
  </sheetViews>
  <sheetFormatPr defaultRowHeight="14.4" x14ac:dyDescent="0.3"/>
  <cols>
    <col min="22" max="22" width="12.77734375" bestFit="1" customWidth="1"/>
  </cols>
  <sheetData>
    <row r="1" spans="1:17" ht="18" x14ac:dyDescent="0.3">
      <c r="A1" s="57"/>
    </row>
    <row r="2" spans="1:17" x14ac:dyDescent="0.3">
      <c r="A2" s="23"/>
    </row>
    <row r="5" spans="1:17" ht="18" x14ac:dyDescent="0.3">
      <c r="A5" s="58" t="s">
        <v>283</v>
      </c>
      <c r="B5" s="59">
        <v>2421332</v>
      </c>
      <c r="C5" s="58" t="s">
        <v>284</v>
      </c>
      <c r="D5" s="59">
        <v>24</v>
      </c>
      <c r="E5" s="58" t="s">
        <v>285</v>
      </c>
      <c r="F5" s="59">
        <v>15</v>
      </c>
      <c r="G5" s="58" t="s">
        <v>286</v>
      </c>
      <c r="H5" s="59">
        <v>24</v>
      </c>
      <c r="I5" s="58" t="s">
        <v>287</v>
      </c>
      <c r="J5" s="59">
        <v>0</v>
      </c>
      <c r="K5" s="58" t="s">
        <v>288</v>
      </c>
      <c r="L5" s="59" t="s">
        <v>289</v>
      </c>
    </row>
    <row r="6" spans="1:17" ht="18.600000000000001" thickBot="1" x14ac:dyDescent="0.35">
      <c r="A6" s="57"/>
    </row>
    <row r="7" spans="1:17" ht="15" thickBot="1" x14ac:dyDescent="0.35">
      <c r="A7" s="60" t="s">
        <v>290</v>
      </c>
      <c r="B7" s="60" t="s">
        <v>115</v>
      </c>
      <c r="C7" s="60" t="s">
        <v>116</v>
      </c>
      <c r="D7" s="60" t="s">
        <v>117</v>
      </c>
      <c r="E7" s="60" t="s">
        <v>118</v>
      </c>
      <c r="F7" s="60" t="s">
        <v>119</v>
      </c>
      <c r="G7" s="60" t="s">
        <v>120</v>
      </c>
      <c r="H7" s="60" t="s">
        <v>121</v>
      </c>
      <c r="I7" s="60" t="s">
        <v>122</v>
      </c>
      <c r="J7" s="60" t="s">
        <v>123</v>
      </c>
      <c r="K7" s="60" t="s">
        <v>124</v>
      </c>
      <c r="L7" s="60" t="s">
        <v>125</v>
      </c>
      <c r="M7" s="60" t="s">
        <v>126</v>
      </c>
      <c r="N7" s="60" t="s">
        <v>127</v>
      </c>
      <c r="O7" s="60" t="s">
        <v>128</v>
      </c>
      <c r="P7" s="60" t="s">
        <v>129</v>
      </c>
      <c r="Q7" s="60" t="s">
        <v>130</v>
      </c>
    </row>
    <row r="8" spans="1:17" ht="15" thickBot="1" x14ac:dyDescent="0.35">
      <c r="A8" s="60" t="s">
        <v>202</v>
      </c>
      <c r="B8" s="61">
        <v>11</v>
      </c>
      <c r="C8" s="61">
        <v>18</v>
      </c>
      <c r="D8" s="61">
        <v>24</v>
      </c>
      <c r="E8" s="61">
        <v>4</v>
      </c>
      <c r="F8" s="61">
        <v>4</v>
      </c>
      <c r="G8" s="61">
        <v>7</v>
      </c>
      <c r="H8" s="61">
        <v>1</v>
      </c>
      <c r="I8" s="61">
        <v>7</v>
      </c>
      <c r="J8" s="61">
        <v>24</v>
      </c>
      <c r="K8" s="61">
        <v>24</v>
      </c>
      <c r="L8" s="61">
        <v>1</v>
      </c>
      <c r="M8" s="61">
        <v>1</v>
      </c>
      <c r="N8" s="61">
        <v>1</v>
      </c>
      <c r="O8" s="61">
        <v>13</v>
      </c>
      <c r="P8" s="61">
        <v>18</v>
      </c>
      <c r="Q8" s="61">
        <v>1000000</v>
      </c>
    </row>
    <row r="9" spans="1:17" ht="15" thickBot="1" x14ac:dyDescent="0.35">
      <c r="A9" s="60" t="s">
        <v>203</v>
      </c>
      <c r="B9" s="61">
        <v>11</v>
      </c>
      <c r="C9" s="61">
        <v>11</v>
      </c>
      <c r="D9" s="61">
        <v>10</v>
      </c>
      <c r="E9" s="61">
        <v>10</v>
      </c>
      <c r="F9" s="61">
        <v>10</v>
      </c>
      <c r="G9" s="61">
        <v>8</v>
      </c>
      <c r="H9" s="61">
        <v>10</v>
      </c>
      <c r="I9" s="61">
        <v>14</v>
      </c>
      <c r="J9" s="61">
        <v>10</v>
      </c>
      <c r="K9" s="61">
        <v>12</v>
      </c>
      <c r="L9" s="61">
        <v>12</v>
      </c>
      <c r="M9" s="61">
        <v>20</v>
      </c>
      <c r="N9" s="61">
        <v>1</v>
      </c>
      <c r="O9" s="61">
        <v>9</v>
      </c>
      <c r="P9" s="61">
        <v>17</v>
      </c>
      <c r="Q9" s="61">
        <v>1000000</v>
      </c>
    </row>
    <row r="10" spans="1:17" ht="15" thickBot="1" x14ac:dyDescent="0.35">
      <c r="A10" s="60" t="s">
        <v>204</v>
      </c>
      <c r="B10" s="61">
        <v>18</v>
      </c>
      <c r="C10" s="61">
        <v>18</v>
      </c>
      <c r="D10" s="61">
        <v>16</v>
      </c>
      <c r="E10" s="61">
        <v>19</v>
      </c>
      <c r="F10" s="61">
        <v>18</v>
      </c>
      <c r="G10" s="61">
        <v>20</v>
      </c>
      <c r="H10" s="61">
        <v>10</v>
      </c>
      <c r="I10" s="61">
        <v>19</v>
      </c>
      <c r="J10" s="61">
        <v>16</v>
      </c>
      <c r="K10" s="61">
        <v>19</v>
      </c>
      <c r="L10" s="61">
        <v>6</v>
      </c>
      <c r="M10" s="61">
        <v>6</v>
      </c>
      <c r="N10" s="61">
        <v>1</v>
      </c>
      <c r="O10" s="61">
        <v>1</v>
      </c>
      <c r="P10" s="61">
        <v>4</v>
      </c>
      <c r="Q10" s="61">
        <v>1000000</v>
      </c>
    </row>
    <row r="11" spans="1:17" ht="15" thickBot="1" x14ac:dyDescent="0.35">
      <c r="A11" s="60" t="s">
        <v>205</v>
      </c>
      <c r="B11" s="61">
        <v>3</v>
      </c>
      <c r="C11" s="61">
        <v>3</v>
      </c>
      <c r="D11" s="61">
        <v>2</v>
      </c>
      <c r="E11" s="61">
        <v>1</v>
      </c>
      <c r="F11" s="61">
        <v>1</v>
      </c>
      <c r="G11" s="61">
        <v>3</v>
      </c>
      <c r="H11" s="61">
        <v>10</v>
      </c>
      <c r="I11" s="61">
        <v>7</v>
      </c>
      <c r="J11" s="61">
        <v>2</v>
      </c>
      <c r="K11" s="61">
        <v>2</v>
      </c>
      <c r="L11" s="61">
        <v>20</v>
      </c>
      <c r="M11" s="61">
        <v>20</v>
      </c>
      <c r="N11" s="61">
        <v>1</v>
      </c>
      <c r="O11" s="61">
        <v>1</v>
      </c>
      <c r="P11" s="61">
        <v>22</v>
      </c>
      <c r="Q11" s="61">
        <v>1000000</v>
      </c>
    </row>
    <row r="12" spans="1:17" ht="15" thickBot="1" x14ac:dyDescent="0.35">
      <c r="A12" s="60" t="s">
        <v>206</v>
      </c>
      <c r="B12" s="61">
        <v>19</v>
      </c>
      <c r="C12" s="61">
        <v>14</v>
      </c>
      <c r="D12" s="61">
        <v>18</v>
      </c>
      <c r="E12" s="61">
        <v>14</v>
      </c>
      <c r="F12" s="61">
        <v>14</v>
      </c>
      <c r="G12" s="61">
        <v>12</v>
      </c>
      <c r="H12" s="61">
        <v>22</v>
      </c>
      <c r="I12" s="61">
        <v>14</v>
      </c>
      <c r="J12" s="61">
        <v>18</v>
      </c>
      <c r="K12" s="61">
        <v>16</v>
      </c>
      <c r="L12" s="61">
        <v>7</v>
      </c>
      <c r="M12" s="61">
        <v>6</v>
      </c>
      <c r="N12" s="61">
        <v>1</v>
      </c>
      <c r="O12" s="61">
        <v>13</v>
      </c>
      <c r="P12" s="61">
        <v>14</v>
      </c>
      <c r="Q12" s="61">
        <v>1000000</v>
      </c>
    </row>
    <row r="13" spans="1:17" ht="15" thickBot="1" x14ac:dyDescent="0.35">
      <c r="A13" s="60" t="s">
        <v>207</v>
      </c>
      <c r="B13" s="61">
        <v>1</v>
      </c>
      <c r="C13" s="61">
        <v>2</v>
      </c>
      <c r="D13" s="61">
        <v>1</v>
      </c>
      <c r="E13" s="61">
        <v>2</v>
      </c>
      <c r="F13" s="61">
        <v>2</v>
      </c>
      <c r="G13" s="61">
        <v>10</v>
      </c>
      <c r="H13" s="61">
        <v>3</v>
      </c>
      <c r="I13" s="61">
        <v>1</v>
      </c>
      <c r="J13" s="61">
        <v>1</v>
      </c>
      <c r="K13" s="61">
        <v>1</v>
      </c>
      <c r="L13" s="61">
        <v>12</v>
      </c>
      <c r="M13" s="61">
        <v>14</v>
      </c>
      <c r="N13" s="61">
        <v>1</v>
      </c>
      <c r="O13" s="61">
        <v>1</v>
      </c>
      <c r="P13" s="61">
        <v>15</v>
      </c>
      <c r="Q13" s="61">
        <v>1000000</v>
      </c>
    </row>
    <row r="14" spans="1:17" ht="15" thickBot="1" x14ac:dyDescent="0.35">
      <c r="A14" s="60" t="s">
        <v>208</v>
      </c>
      <c r="B14" s="61">
        <v>14</v>
      </c>
      <c r="C14" s="61">
        <v>6</v>
      </c>
      <c r="D14" s="61">
        <v>11</v>
      </c>
      <c r="E14" s="61">
        <v>13</v>
      </c>
      <c r="F14" s="61">
        <v>13</v>
      </c>
      <c r="G14" s="61">
        <v>13</v>
      </c>
      <c r="H14" s="61">
        <v>22</v>
      </c>
      <c r="I14" s="61">
        <v>7</v>
      </c>
      <c r="J14" s="61">
        <v>11</v>
      </c>
      <c r="K14" s="61">
        <v>9</v>
      </c>
      <c r="L14" s="61">
        <v>12</v>
      </c>
      <c r="M14" s="61">
        <v>14</v>
      </c>
      <c r="N14" s="61">
        <v>1</v>
      </c>
      <c r="O14" s="61">
        <v>9</v>
      </c>
      <c r="P14" s="61">
        <v>10</v>
      </c>
      <c r="Q14" s="61">
        <v>1000000</v>
      </c>
    </row>
    <row r="15" spans="1:17" ht="15" thickBot="1" x14ac:dyDescent="0.35">
      <c r="A15" s="60" t="s">
        <v>209</v>
      </c>
      <c r="B15" s="61">
        <v>7</v>
      </c>
      <c r="C15" s="61">
        <v>11</v>
      </c>
      <c r="D15" s="61">
        <v>6</v>
      </c>
      <c r="E15" s="61">
        <v>8</v>
      </c>
      <c r="F15" s="61">
        <v>8</v>
      </c>
      <c r="G15" s="61">
        <v>4</v>
      </c>
      <c r="H15" s="61">
        <v>10</v>
      </c>
      <c r="I15" s="61">
        <v>14</v>
      </c>
      <c r="J15" s="61">
        <v>6</v>
      </c>
      <c r="K15" s="61">
        <v>8</v>
      </c>
      <c r="L15" s="61">
        <v>12</v>
      </c>
      <c r="M15" s="61">
        <v>14</v>
      </c>
      <c r="N15" s="61">
        <v>1</v>
      </c>
      <c r="O15" s="61">
        <v>1</v>
      </c>
      <c r="P15" s="61">
        <v>21</v>
      </c>
      <c r="Q15" s="61">
        <v>1000000</v>
      </c>
    </row>
    <row r="16" spans="1:17" ht="15" thickBot="1" x14ac:dyDescent="0.35">
      <c r="A16" s="60" t="s">
        <v>210</v>
      </c>
      <c r="B16" s="61">
        <v>17</v>
      </c>
      <c r="C16" s="61">
        <v>14</v>
      </c>
      <c r="D16" s="61">
        <v>16</v>
      </c>
      <c r="E16" s="61">
        <v>16</v>
      </c>
      <c r="F16" s="61">
        <v>16</v>
      </c>
      <c r="G16" s="61">
        <v>14</v>
      </c>
      <c r="H16" s="61">
        <v>10</v>
      </c>
      <c r="I16" s="61">
        <v>7</v>
      </c>
      <c r="J16" s="61">
        <v>16</v>
      </c>
      <c r="K16" s="61">
        <v>14</v>
      </c>
      <c r="L16" s="61">
        <v>7</v>
      </c>
      <c r="M16" s="61">
        <v>6</v>
      </c>
      <c r="N16" s="61">
        <v>1</v>
      </c>
      <c r="O16" s="61">
        <v>9</v>
      </c>
      <c r="P16" s="61">
        <v>13</v>
      </c>
      <c r="Q16" s="61">
        <v>1000000</v>
      </c>
    </row>
    <row r="17" spans="1:17" ht="15" thickBot="1" x14ac:dyDescent="0.35">
      <c r="A17" s="60" t="s">
        <v>211</v>
      </c>
      <c r="B17" s="61">
        <v>8</v>
      </c>
      <c r="C17" s="61">
        <v>11</v>
      </c>
      <c r="D17" s="61">
        <v>13</v>
      </c>
      <c r="E17" s="61">
        <v>18</v>
      </c>
      <c r="F17" s="61">
        <v>18</v>
      </c>
      <c r="G17" s="61">
        <v>22</v>
      </c>
      <c r="H17" s="61">
        <v>3</v>
      </c>
      <c r="I17" s="61">
        <v>3</v>
      </c>
      <c r="J17" s="61">
        <v>13</v>
      </c>
      <c r="K17" s="61">
        <v>13</v>
      </c>
      <c r="L17" s="61">
        <v>10</v>
      </c>
      <c r="M17" s="61">
        <v>10</v>
      </c>
      <c r="N17" s="61">
        <v>1</v>
      </c>
      <c r="O17" s="61">
        <v>1</v>
      </c>
      <c r="P17" s="61">
        <v>3</v>
      </c>
      <c r="Q17" s="61">
        <v>1000000</v>
      </c>
    </row>
    <row r="18" spans="1:17" ht="15" thickBot="1" x14ac:dyDescent="0.35">
      <c r="A18" s="60" t="s">
        <v>212</v>
      </c>
      <c r="B18" s="61">
        <v>21</v>
      </c>
      <c r="C18" s="61">
        <v>22</v>
      </c>
      <c r="D18" s="61">
        <v>19</v>
      </c>
      <c r="E18" s="61">
        <v>23</v>
      </c>
      <c r="F18" s="61">
        <v>23</v>
      </c>
      <c r="G18" s="61">
        <v>23</v>
      </c>
      <c r="H18" s="61">
        <v>10</v>
      </c>
      <c r="I18" s="61">
        <v>21</v>
      </c>
      <c r="J18" s="61">
        <v>19</v>
      </c>
      <c r="K18" s="61">
        <v>22</v>
      </c>
      <c r="L18" s="61">
        <v>1</v>
      </c>
      <c r="M18" s="61">
        <v>1</v>
      </c>
      <c r="N18" s="61">
        <v>1</v>
      </c>
      <c r="O18" s="61">
        <v>13</v>
      </c>
      <c r="P18" s="61">
        <v>2</v>
      </c>
      <c r="Q18" s="61">
        <v>1000000</v>
      </c>
    </row>
    <row r="19" spans="1:17" ht="15" thickBot="1" x14ac:dyDescent="0.35">
      <c r="A19" s="60" t="s">
        <v>213</v>
      </c>
      <c r="B19" s="61">
        <v>14</v>
      </c>
      <c r="C19" s="61">
        <v>5</v>
      </c>
      <c r="D19" s="61">
        <v>14</v>
      </c>
      <c r="E19" s="61">
        <v>15</v>
      </c>
      <c r="F19" s="61">
        <v>15</v>
      </c>
      <c r="G19" s="61">
        <v>15</v>
      </c>
      <c r="H19" s="61">
        <v>5</v>
      </c>
      <c r="I19" s="61">
        <v>7</v>
      </c>
      <c r="J19" s="61">
        <v>14</v>
      </c>
      <c r="K19" s="61">
        <v>15</v>
      </c>
      <c r="L19" s="61">
        <v>24</v>
      </c>
      <c r="M19" s="61">
        <v>13</v>
      </c>
      <c r="N19" s="61">
        <v>1</v>
      </c>
      <c r="O19" s="61">
        <v>13</v>
      </c>
      <c r="P19" s="61">
        <v>11</v>
      </c>
      <c r="Q19" s="61">
        <v>1000000</v>
      </c>
    </row>
    <row r="20" spans="1:17" ht="15" thickBot="1" x14ac:dyDescent="0.35">
      <c r="A20" s="60" t="s">
        <v>214</v>
      </c>
      <c r="B20" s="61">
        <v>23</v>
      </c>
      <c r="C20" s="61">
        <v>22</v>
      </c>
      <c r="D20" s="61">
        <v>19</v>
      </c>
      <c r="E20" s="61">
        <v>20</v>
      </c>
      <c r="F20" s="61">
        <v>20</v>
      </c>
      <c r="G20" s="61">
        <v>2</v>
      </c>
      <c r="H20" s="61">
        <v>10</v>
      </c>
      <c r="I20" s="61">
        <v>21</v>
      </c>
      <c r="J20" s="61">
        <v>19</v>
      </c>
      <c r="K20" s="61">
        <v>23</v>
      </c>
      <c r="L20" s="61">
        <v>1</v>
      </c>
      <c r="M20" s="61">
        <v>1</v>
      </c>
      <c r="N20" s="61">
        <v>1</v>
      </c>
      <c r="O20" s="61">
        <v>13</v>
      </c>
      <c r="P20" s="61">
        <v>23</v>
      </c>
      <c r="Q20" s="61">
        <v>1000000</v>
      </c>
    </row>
    <row r="21" spans="1:17" ht="15" thickBot="1" x14ac:dyDescent="0.35">
      <c r="A21" s="60" t="s">
        <v>215</v>
      </c>
      <c r="B21" s="61">
        <v>21</v>
      </c>
      <c r="C21" s="61">
        <v>18</v>
      </c>
      <c r="D21" s="61">
        <v>19</v>
      </c>
      <c r="E21" s="61">
        <v>21</v>
      </c>
      <c r="F21" s="61">
        <v>21</v>
      </c>
      <c r="G21" s="61">
        <v>19</v>
      </c>
      <c r="H21" s="61">
        <v>10</v>
      </c>
      <c r="I21" s="61">
        <v>20</v>
      </c>
      <c r="J21" s="61">
        <v>19</v>
      </c>
      <c r="K21" s="61">
        <v>20</v>
      </c>
      <c r="L21" s="61">
        <v>7</v>
      </c>
      <c r="M21" s="61">
        <v>6</v>
      </c>
      <c r="N21" s="61">
        <v>1</v>
      </c>
      <c r="O21" s="61">
        <v>13</v>
      </c>
      <c r="P21" s="61">
        <v>9</v>
      </c>
      <c r="Q21" s="61">
        <v>1000000</v>
      </c>
    </row>
    <row r="22" spans="1:17" ht="15" thickBot="1" x14ac:dyDescent="0.35">
      <c r="A22" s="60" t="s">
        <v>216</v>
      </c>
      <c r="B22" s="61">
        <v>2</v>
      </c>
      <c r="C22" s="61">
        <v>1</v>
      </c>
      <c r="D22" s="61">
        <v>6</v>
      </c>
      <c r="E22" s="61">
        <v>11</v>
      </c>
      <c r="F22" s="61">
        <v>11</v>
      </c>
      <c r="G22" s="61">
        <v>16</v>
      </c>
      <c r="H22" s="61">
        <v>1</v>
      </c>
      <c r="I22" s="61">
        <v>1</v>
      </c>
      <c r="J22" s="61">
        <v>6</v>
      </c>
      <c r="K22" s="61">
        <v>4</v>
      </c>
      <c r="L22" s="61">
        <v>12</v>
      </c>
      <c r="M22" s="61">
        <v>10</v>
      </c>
      <c r="N22" s="61">
        <v>1</v>
      </c>
      <c r="O22" s="61">
        <v>13</v>
      </c>
      <c r="P22" s="61">
        <v>8</v>
      </c>
      <c r="Q22" s="61">
        <v>1000000</v>
      </c>
    </row>
    <row r="23" spans="1:17" ht="15" thickBot="1" x14ac:dyDescent="0.35">
      <c r="A23" s="60" t="s">
        <v>217</v>
      </c>
      <c r="B23" s="61">
        <v>8</v>
      </c>
      <c r="C23" s="61">
        <v>6</v>
      </c>
      <c r="D23" s="61">
        <v>8</v>
      </c>
      <c r="E23" s="61">
        <v>5</v>
      </c>
      <c r="F23" s="61">
        <v>5</v>
      </c>
      <c r="G23" s="61">
        <v>5</v>
      </c>
      <c r="H23" s="61">
        <v>5</v>
      </c>
      <c r="I23" s="61">
        <v>4</v>
      </c>
      <c r="J23" s="61">
        <v>8</v>
      </c>
      <c r="K23" s="61">
        <v>7</v>
      </c>
      <c r="L23" s="61">
        <v>20</v>
      </c>
      <c r="M23" s="61">
        <v>20</v>
      </c>
      <c r="N23" s="61">
        <v>23</v>
      </c>
      <c r="O23" s="61">
        <v>13</v>
      </c>
      <c r="P23" s="61">
        <v>20</v>
      </c>
      <c r="Q23" s="61">
        <v>1000000</v>
      </c>
    </row>
    <row r="24" spans="1:17" ht="15" thickBot="1" x14ac:dyDescent="0.35">
      <c r="A24" s="60" t="s">
        <v>218</v>
      </c>
      <c r="B24" s="61">
        <v>4</v>
      </c>
      <c r="C24" s="61">
        <v>3</v>
      </c>
      <c r="D24" s="61">
        <v>3</v>
      </c>
      <c r="E24" s="61">
        <v>9</v>
      </c>
      <c r="F24" s="61">
        <v>7</v>
      </c>
      <c r="G24" s="61">
        <v>11</v>
      </c>
      <c r="H24" s="61">
        <v>5</v>
      </c>
      <c r="I24" s="61">
        <v>7</v>
      </c>
      <c r="J24" s="61">
        <v>3</v>
      </c>
      <c r="K24" s="61">
        <v>3</v>
      </c>
      <c r="L24" s="61">
        <v>12</v>
      </c>
      <c r="M24" s="61">
        <v>14</v>
      </c>
      <c r="N24" s="61">
        <v>23</v>
      </c>
      <c r="O24" s="61">
        <v>13</v>
      </c>
      <c r="P24" s="61">
        <v>12</v>
      </c>
      <c r="Q24" s="61">
        <v>1000000</v>
      </c>
    </row>
    <row r="25" spans="1:17" ht="15" thickBot="1" x14ac:dyDescent="0.35">
      <c r="A25" s="60" t="s">
        <v>219</v>
      </c>
      <c r="B25" s="61">
        <v>16</v>
      </c>
      <c r="C25" s="61">
        <v>14</v>
      </c>
      <c r="D25" s="61">
        <v>14</v>
      </c>
      <c r="E25" s="61">
        <v>17</v>
      </c>
      <c r="F25" s="61">
        <v>17</v>
      </c>
      <c r="G25" s="61">
        <v>21</v>
      </c>
      <c r="H25" s="61">
        <v>10</v>
      </c>
      <c r="I25" s="61">
        <v>14</v>
      </c>
      <c r="J25" s="61">
        <v>14</v>
      </c>
      <c r="K25" s="61">
        <v>18</v>
      </c>
      <c r="L25" s="61">
        <v>11</v>
      </c>
      <c r="M25" s="61">
        <v>10</v>
      </c>
      <c r="N25" s="61">
        <v>1</v>
      </c>
      <c r="O25" s="61">
        <v>13</v>
      </c>
      <c r="P25" s="61">
        <v>5</v>
      </c>
      <c r="Q25" s="61">
        <v>1000000</v>
      </c>
    </row>
    <row r="26" spans="1:17" ht="15" thickBot="1" x14ac:dyDescent="0.35">
      <c r="A26" s="60" t="s">
        <v>220</v>
      </c>
      <c r="B26" s="61">
        <v>11</v>
      </c>
      <c r="C26" s="61">
        <v>6</v>
      </c>
      <c r="D26" s="61">
        <v>11</v>
      </c>
      <c r="E26" s="61">
        <v>7</v>
      </c>
      <c r="F26" s="61">
        <v>9</v>
      </c>
      <c r="G26" s="61">
        <v>1</v>
      </c>
      <c r="H26" s="61">
        <v>5</v>
      </c>
      <c r="I26" s="61">
        <v>4</v>
      </c>
      <c r="J26" s="61">
        <v>11</v>
      </c>
      <c r="K26" s="61">
        <v>11</v>
      </c>
      <c r="L26" s="61">
        <v>12</v>
      </c>
      <c r="M26" s="61">
        <v>14</v>
      </c>
      <c r="N26" s="61">
        <v>1</v>
      </c>
      <c r="O26" s="61">
        <v>1</v>
      </c>
      <c r="P26" s="61">
        <v>24</v>
      </c>
      <c r="Q26" s="61">
        <v>1000000</v>
      </c>
    </row>
    <row r="27" spans="1:17" ht="15" thickBot="1" x14ac:dyDescent="0.35">
      <c r="A27" s="60" t="s">
        <v>221</v>
      </c>
      <c r="B27" s="61">
        <v>5</v>
      </c>
      <c r="C27" s="61">
        <v>6</v>
      </c>
      <c r="D27" s="61">
        <v>3</v>
      </c>
      <c r="E27" s="61">
        <v>6</v>
      </c>
      <c r="F27" s="61">
        <v>6</v>
      </c>
      <c r="G27" s="61">
        <v>9</v>
      </c>
      <c r="H27" s="61">
        <v>10</v>
      </c>
      <c r="I27" s="61">
        <v>7</v>
      </c>
      <c r="J27" s="61">
        <v>3</v>
      </c>
      <c r="K27" s="61">
        <v>5</v>
      </c>
      <c r="L27" s="61">
        <v>22</v>
      </c>
      <c r="M27" s="61">
        <v>20</v>
      </c>
      <c r="N27" s="61">
        <v>1</v>
      </c>
      <c r="O27" s="61">
        <v>1</v>
      </c>
      <c r="P27" s="61">
        <v>16</v>
      </c>
      <c r="Q27" s="61">
        <v>1000000</v>
      </c>
    </row>
    <row r="28" spans="1:17" ht="15" thickBot="1" x14ac:dyDescent="0.35">
      <c r="A28" s="60" t="s">
        <v>222</v>
      </c>
      <c r="B28" s="61">
        <v>8</v>
      </c>
      <c r="C28" s="61">
        <v>6</v>
      </c>
      <c r="D28" s="61">
        <v>8</v>
      </c>
      <c r="E28" s="61">
        <v>12</v>
      </c>
      <c r="F28" s="61">
        <v>12</v>
      </c>
      <c r="G28" s="61">
        <v>18</v>
      </c>
      <c r="H28" s="61">
        <v>10</v>
      </c>
      <c r="I28" s="61">
        <v>14</v>
      </c>
      <c r="J28" s="61">
        <v>8</v>
      </c>
      <c r="K28" s="61">
        <v>10</v>
      </c>
      <c r="L28" s="61">
        <v>12</v>
      </c>
      <c r="M28" s="61">
        <v>14</v>
      </c>
      <c r="N28" s="61">
        <v>1</v>
      </c>
      <c r="O28" s="61">
        <v>1</v>
      </c>
      <c r="P28" s="61">
        <v>6</v>
      </c>
      <c r="Q28" s="61">
        <v>1000000</v>
      </c>
    </row>
    <row r="29" spans="1:17" ht="15" thickBot="1" x14ac:dyDescent="0.35">
      <c r="A29" s="60" t="s">
        <v>223</v>
      </c>
      <c r="B29" s="61">
        <v>5</v>
      </c>
      <c r="C29" s="61">
        <v>14</v>
      </c>
      <c r="D29" s="61">
        <v>3</v>
      </c>
      <c r="E29" s="61">
        <v>3</v>
      </c>
      <c r="F29" s="61">
        <v>3</v>
      </c>
      <c r="G29" s="61">
        <v>6</v>
      </c>
      <c r="H29" s="61">
        <v>10</v>
      </c>
      <c r="I29" s="61">
        <v>4</v>
      </c>
      <c r="J29" s="61">
        <v>3</v>
      </c>
      <c r="K29" s="61">
        <v>6</v>
      </c>
      <c r="L29" s="61">
        <v>22</v>
      </c>
      <c r="M29" s="61">
        <v>24</v>
      </c>
      <c r="N29" s="61">
        <v>1</v>
      </c>
      <c r="O29" s="61">
        <v>9</v>
      </c>
      <c r="P29" s="61">
        <v>19</v>
      </c>
      <c r="Q29" s="61">
        <v>1000000</v>
      </c>
    </row>
    <row r="30" spans="1:17" ht="15" thickBot="1" x14ac:dyDescent="0.35">
      <c r="A30" s="60" t="s">
        <v>224</v>
      </c>
      <c r="B30" s="61">
        <v>20</v>
      </c>
      <c r="C30" s="61">
        <v>18</v>
      </c>
      <c r="D30" s="61">
        <v>22</v>
      </c>
      <c r="E30" s="61">
        <v>22</v>
      </c>
      <c r="F30" s="61">
        <v>22</v>
      </c>
      <c r="G30" s="61">
        <v>17</v>
      </c>
      <c r="H30" s="61">
        <v>5</v>
      </c>
      <c r="I30" s="61">
        <v>23</v>
      </c>
      <c r="J30" s="61">
        <v>22</v>
      </c>
      <c r="K30" s="61">
        <v>17</v>
      </c>
      <c r="L30" s="61">
        <v>1</v>
      </c>
      <c r="M30" s="61">
        <v>1</v>
      </c>
      <c r="N30" s="61">
        <v>1</v>
      </c>
      <c r="O30" s="61">
        <v>13</v>
      </c>
      <c r="P30" s="61">
        <v>7</v>
      </c>
      <c r="Q30" s="61">
        <v>1000000</v>
      </c>
    </row>
    <row r="31" spans="1:17" ht="15" thickBot="1" x14ac:dyDescent="0.35">
      <c r="A31" s="60" t="s">
        <v>225</v>
      </c>
      <c r="B31" s="61">
        <v>24</v>
      </c>
      <c r="C31" s="61">
        <v>22</v>
      </c>
      <c r="D31" s="61">
        <v>22</v>
      </c>
      <c r="E31" s="61">
        <v>24</v>
      </c>
      <c r="F31" s="61">
        <v>24</v>
      </c>
      <c r="G31" s="61">
        <v>24</v>
      </c>
      <c r="H31" s="61">
        <v>22</v>
      </c>
      <c r="I31" s="61">
        <v>23</v>
      </c>
      <c r="J31" s="61">
        <v>22</v>
      </c>
      <c r="K31" s="61">
        <v>21</v>
      </c>
      <c r="L31" s="61">
        <v>1</v>
      </c>
      <c r="M31" s="61">
        <v>1</v>
      </c>
      <c r="N31" s="61">
        <v>1</v>
      </c>
      <c r="O31" s="61">
        <v>13</v>
      </c>
      <c r="P31" s="61">
        <v>1</v>
      </c>
      <c r="Q31" s="61">
        <v>1000000</v>
      </c>
    </row>
    <row r="32" spans="1:17" ht="18.600000000000001" thickBot="1" x14ac:dyDescent="0.35">
      <c r="A32" s="57"/>
    </row>
    <row r="33" spans="1:16" ht="15" thickBot="1" x14ac:dyDescent="0.35">
      <c r="A33" s="60" t="s">
        <v>291</v>
      </c>
      <c r="B33" s="60" t="s">
        <v>115</v>
      </c>
      <c r="C33" s="60" t="s">
        <v>116</v>
      </c>
      <c r="D33" s="60" t="s">
        <v>117</v>
      </c>
      <c r="E33" s="60" t="s">
        <v>118</v>
      </c>
      <c r="F33" s="60" t="s">
        <v>119</v>
      </c>
      <c r="G33" s="60" t="s">
        <v>120</v>
      </c>
      <c r="H33" s="60" t="s">
        <v>121</v>
      </c>
      <c r="I33" s="60" t="s">
        <v>122</v>
      </c>
      <c r="J33" s="60" t="s">
        <v>123</v>
      </c>
      <c r="K33" s="60" t="s">
        <v>124</v>
      </c>
      <c r="L33" s="60" t="s">
        <v>125</v>
      </c>
      <c r="M33" s="60" t="s">
        <v>126</v>
      </c>
      <c r="N33" s="60" t="s">
        <v>127</v>
      </c>
      <c r="O33" s="60" t="s">
        <v>128</v>
      </c>
      <c r="P33" s="60" t="s">
        <v>129</v>
      </c>
    </row>
    <row r="34" spans="1:16" ht="20.399999999999999" thickBot="1" x14ac:dyDescent="0.35">
      <c r="A34" s="60" t="s">
        <v>132</v>
      </c>
      <c r="B34" s="61" t="s">
        <v>292</v>
      </c>
      <c r="C34" s="61" t="s">
        <v>293</v>
      </c>
      <c r="D34" s="61" t="s">
        <v>294</v>
      </c>
      <c r="E34" s="61" t="s">
        <v>295</v>
      </c>
      <c r="F34" s="61" t="s">
        <v>296</v>
      </c>
      <c r="G34" s="61" t="s">
        <v>297</v>
      </c>
      <c r="H34" s="61" t="s">
        <v>298</v>
      </c>
      <c r="I34" s="61" t="s">
        <v>299</v>
      </c>
      <c r="J34" s="61" t="s">
        <v>294</v>
      </c>
      <c r="K34" s="61" t="s">
        <v>300</v>
      </c>
      <c r="L34" s="61" t="s">
        <v>301</v>
      </c>
      <c r="M34" s="61" t="s">
        <v>302</v>
      </c>
      <c r="N34" s="61" t="s">
        <v>303</v>
      </c>
      <c r="O34" s="61" t="s">
        <v>294</v>
      </c>
      <c r="P34" s="61" t="s">
        <v>304</v>
      </c>
    </row>
    <row r="35" spans="1:16" ht="20.399999999999999" thickBot="1" x14ac:dyDescent="0.35">
      <c r="A35" s="60" t="s">
        <v>134</v>
      </c>
      <c r="B35" s="61" t="s">
        <v>305</v>
      </c>
      <c r="C35" s="61" t="s">
        <v>306</v>
      </c>
      <c r="D35" s="61" t="s">
        <v>307</v>
      </c>
      <c r="E35" s="61" t="s">
        <v>308</v>
      </c>
      <c r="F35" s="61" t="s">
        <v>309</v>
      </c>
      <c r="G35" s="61" t="s">
        <v>310</v>
      </c>
      <c r="H35" s="61" t="s">
        <v>311</v>
      </c>
      <c r="I35" s="61" t="s">
        <v>312</v>
      </c>
      <c r="J35" s="61" t="s">
        <v>307</v>
      </c>
      <c r="K35" s="61" t="s">
        <v>313</v>
      </c>
      <c r="L35" s="61" t="s">
        <v>314</v>
      </c>
      <c r="M35" s="61" t="s">
        <v>315</v>
      </c>
      <c r="N35" s="61" t="s">
        <v>316</v>
      </c>
      <c r="O35" s="61" t="s">
        <v>307</v>
      </c>
      <c r="P35" s="61" t="s">
        <v>317</v>
      </c>
    </row>
    <row r="36" spans="1:16" ht="20.399999999999999" thickBot="1" x14ac:dyDescent="0.35">
      <c r="A36" s="60" t="s">
        <v>136</v>
      </c>
      <c r="B36" s="61" t="s">
        <v>318</v>
      </c>
      <c r="C36" s="61" t="s">
        <v>319</v>
      </c>
      <c r="D36" s="61" t="s">
        <v>320</v>
      </c>
      <c r="E36" s="61" t="s">
        <v>321</v>
      </c>
      <c r="F36" s="61" t="s">
        <v>322</v>
      </c>
      <c r="G36" s="61" t="s">
        <v>323</v>
      </c>
      <c r="H36" s="61" t="s">
        <v>324</v>
      </c>
      <c r="I36" s="61" t="s">
        <v>325</v>
      </c>
      <c r="J36" s="61" t="s">
        <v>320</v>
      </c>
      <c r="K36" s="61" t="s">
        <v>326</v>
      </c>
      <c r="L36" s="61" t="s">
        <v>327</v>
      </c>
      <c r="M36" s="61" t="s">
        <v>328</v>
      </c>
      <c r="N36" s="61" t="s">
        <v>329</v>
      </c>
      <c r="O36" s="61" t="s">
        <v>320</v>
      </c>
      <c r="P36" s="61" t="s">
        <v>330</v>
      </c>
    </row>
    <row r="37" spans="1:16" ht="20.399999999999999" thickBot="1" x14ac:dyDescent="0.35">
      <c r="A37" s="60" t="s">
        <v>138</v>
      </c>
      <c r="B37" s="61" t="s">
        <v>331</v>
      </c>
      <c r="C37" s="61" t="s">
        <v>332</v>
      </c>
      <c r="D37" s="61" t="s">
        <v>333</v>
      </c>
      <c r="E37" s="61" t="s">
        <v>334</v>
      </c>
      <c r="F37" s="61" t="s">
        <v>335</v>
      </c>
      <c r="G37" s="61" t="s">
        <v>336</v>
      </c>
      <c r="H37" s="61" t="s">
        <v>337</v>
      </c>
      <c r="I37" s="61" t="s">
        <v>338</v>
      </c>
      <c r="J37" s="61" t="s">
        <v>333</v>
      </c>
      <c r="K37" s="61" t="s">
        <v>339</v>
      </c>
      <c r="L37" s="61" t="s">
        <v>340</v>
      </c>
      <c r="M37" s="61" t="s">
        <v>341</v>
      </c>
      <c r="N37" s="61" t="s">
        <v>342</v>
      </c>
      <c r="O37" s="61" t="s">
        <v>333</v>
      </c>
      <c r="P37" s="61" t="s">
        <v>343</v>
      </c>
    </row>
    <row r="38" spans="1:16" ht="20.399999999999999" thickBot="1" x14ac:dyDescent="0.35">
      <c r="A38" s="60" t="s">
        <v>140</v>
      </c>
      <c r="B38" s="61" t="s">
        <v>344</v>
      </c>
      <c r="C38" s="61" t="s">
        <v>345</v>
      </c>
      <c r="D38" s="61" t="s">
        <v>346</v>
      </c>
      <c r="E38" s="61" t="s">
        <v>347</v>
      </c>
      <c r="F38" s="61" t="s">
        <v>348</v>
      </c>
      <c r="G38" s="61" t="s">
        <v>349</v>
      </c>
      <c r="H38" s="61" t="s">
        <v>350</v>
      </c>
      <c r="I38" s="61" t="s">
        <v>351</v>
      </c>
      <c r="J38" s="61" t="s">
        <v>346</v>
      </c>
      <c r="K38" s="61" t="s">
        <v>352</v>
      </c>
      <c r="L38" s="61" t="s">
        <v>353</v>
      </c>
      <c r="M38" s="61" t="s">
        <v>354</v>
      </c>
      <c r="N38" s="61" t="s">
        <v>355</v>
      </c>
      <c r="O38" s="61" t="s">
        <v>346</v>
      </c>
      <c r="P38" s="61" t="s">
        <v>356</v>
      </c>
    </row>
    <row r="39" spans="1:16" ht="20.399999999999999" thickBot="1" x14ac:dyDescent="0.35">
      <c r="A39" s="60" t="s">
        <v>142</v>
      </c>
      <c r="B39" s="61" t="s">
        <v>357</v>
      </c>
      <c r="C39" s="61" t="s">
        <v>358</v>
      </c>
      <c r="D39" s="61" t="s">
        <v>359</v>
      </c>
      <c r="E39" s="61" t="s">
        <v>360</v>
      </c>
      <c r="F39" s="61" t="s">
        <v>361</v>
      </c>
      <c r="G39" s="61" t="s">
        <v>362</v>
      </c>
      <c r="H39" s="61" t="s">
        <v>359</v>
      </c>
      <c r="I39" s="61" t="s">
        <v>363</v>
      </c>
      <c r="J39" s="61" t="s">
        <v>359</v>
      </c>
      <c r="K39" s="61" t="s">
        <v>364</v>
      </c>
      <c r="L39" s="61" t="s">
        <v>365</v>
      </c>
      <c r="M39" s="61" t="s">
        <v>366</v>
      </c>
      <c r="N39" s="61" t="s">
        <v>367</v>
      </c>
      <c r="O39" s="61" t="s">
        <v>359</v>
      </c>
      <c r="P39" s="61" t="s">
        <v>368</v>
      </c>
    </row>
    <row r="40" spans="1:16" ht="20.399999999999999" thickBot="1" x14ac:dyDescent="0.35">
      <c r="A40" s="60" t="s">
        <v>144</v>
      </c>
      <c r="B40" s="61" t="s">
        <v>369</v>
      </c>
      <c r="C40" s="61" t="s">
        <v>370</v>
      </c>
      <c r="D40" s="61" t="s">
        <v>371</v>
      </c>
      <c r="E40" s="61" t="s">
        <v>372</v>
      </c>
      <c r="F40" s="61" t="s">
        <v>373</v>
      </c>
      <c r="G40" s="61" t="s">
        <v>374</v>
      </c>
      <c r="H40" s="61" t="s">
        <v>371</v>
      </c>
      <c r="I40" s="61" t="s">
        <v>375</v>
      </c>
      <c r="J40" s="61" t="s">
        <v>371</v>
      </c>
      <c r="K40" s="61" t="s">
        <v>376</v>
      </c>
      <c r="L40" s="61" t="s">
        <v>377</v>
      </c>
      <c r="M40" s="61" t="s">
        <v>378</v>
      </c>
      <c r="N40" s="61" t="s">
        <v>379</v>
      </c>
      <c r="O40" s="61" t="s">
        <v>371</v>
      </c>
      <c r="P40" s="61" t="s">
        <v>380</v>
      </c>
    </row>
    <row r="41" spans="1:16" ht="15" thickBot="1" x14ac:dyDescent="0.35">
      <c r="A41" s="60" t="s">
        <v>146</v>
      </c>
      <c r="B41" s="61" t="s">
        <v>381</v>
      </c>
      <c r="C41" s="61" t="s">
        <v>382</v>
      </c>
      <c r="D41" s="61" t="s">
        <v>383</v>
      </c>
      <c r="E41" s="61" t="s">
        <v>384</v>
      </c>
      <c r="F41" s="61" t="s">
        <v>385</v>
      </c>
      <c r="G41" s="61" t="s">
        <v>386</v>
      </c>
      <c r="H41" s="61" t="s">
        <v>383</v>
      </c>
      <c r="I41" s="61" t="s">
        <v>387</v>
      </c>
      <c r="J41" s="61" t="s">
        <v>383</v>
      </c>
      <c r="K41" s="61" t="s">
        <v>388</v>
      </c>
      <c r="L41" s="61" t="s">
        <v>389</v>
      </c>
      <c r="M41" s="61" t="s">
        <v>390</v>
      </c>
      <c r="N41" s="61" t="s">
        <v>391</v>
      </c>
      <c r="O41" s="61" t="s">
        <v>383</v>
      </c>
      <c r="P41" s="61" t="s">
        <v>392</v>
      </c>
    </row>
    <row r="42" spans="1:16" ht="15" thickBot="1" x14ac:dyDescent="0.35">
      <c r="A42" s="60" t="s">
        <v>148</v>
      </c>
      <c r="B42" s="61" t="s">
        <v>393</v>
      </c>
      <c r="C42" s="61" t="s">
        <v>394</v>
      </c>
      <c r="D42" s="61" t="s">
        <v>395</v>
      </c>
      <c r="E42" s="61" t="s">
        <v>396</v>
      </c>
      <c r="F42" s="61" t="s">
        <v>397</v>
      </c>
      <c r="G42" s="61" t="s">
        <v>398</v>
      </c>
      <c r="H42" s="61" t="s">
        <v>395</v>
      </c>
      <c r="I42" s="61" t="s">
        <v>399</v>
      </c>
      <c r="J42" s="61" t="s">
        <v>395</v>
      </c>
      <c r="K42" s="61" t="s">
        <v>400</v>
      </c>
      <c r="L42" s="61" t="s">
        <v>401</v>
      </c>
      <c r="M42" s="61" t="s">
        <v>402</v>
      </c>
      <c r="N42" s="61" t="s">
        <v>403</v>
      </c>
      <c r="O42" s="61" t="s">
        <v>395</v>
      </c>
      <c r="P42" s="61" t="s">
        <v>404</v>
      </c>
    </row>
    <row r="43" spans="1:16" ht="15" thickBot="1" x14ac:dyDescent="0.35">
      <c r="A43" s="60" t="s">
        <v>150</v>
      </c>
      <c r="B43" s="61" t="s">
        <v>405</v>
      </c>
      <c r="C43" s="61" t="s">
        <v>406</v>
      </c>
      <c r="D43" s="61" t="s">
        <v>407</v>
      </c>
      <c r="E43" s="61" t="s">
        <v>408</v>
      </c>
      <c r="F43" s="61" t="s">
        <v>409</v>
      </c>
      <c r="G43" s="61" t="s">
        <v>410</v>
      </c>
      <c r="H43" s="61" t="s">
        <v>407</v>
      </c>
      <c r="I43" s="61" t="s">
        <v>411</v>
      </c>
      <c r="J43" s="61" t="s">
        <v>407</v>
      </c>
      <c r="K43" s="61" t="s">
        <v>412</v>
      </c>
      <c r="L43" s="61" t="s">
        <v>413</v>
      </c>
      <c r="M43" s="61" t="s">
        <v>414</v>
      </c>
      <c r="N43" s="61" t="s">
        <v>415</v>
      </c>
      <c r="O43" s="61" t="s">
        <v>407</v>
      </c>
      <c r="P43" s="61" t="s">
        <v>416</v>
      </c>
    </row>
    <row r="44" spans="1:16" ht="15" thickBot="1" x14ac:dyDescent="0.35">
      <c r="A44" s="60" t="s">
        <v>152</v>
      </c>
      <c r="B44" s="61" t="s">
        <v>417</v>
      </c>
      <c r="C44" s="61" t="s">
        <v>418</v>
      </c>
      <c r="D44" s="61" t="s">
        <v>419</v>
      </c>
      <c r="E44" s="61" t="s">
        <v>420</v>
      </c>
      <c r="F44" s="61" t="s">
        <v>421</v>
      </c>
      <c r="G44" s="61" t="s">
        <v>422</v>
      </c>
      <c r="H44" s="61" t="s">
        <v>419</v>
      </c>
      <c r="I44" s="61" t="s">
        <v>423</v>
      </c>
      <c r="J44" s="61" t="s">
        <v>419</v>
      </c>
      <c r="K44" s="61" t="s">
        <v>424</v>
      </c>
      <c r="L44" s="61" t="s">
        <v>425</v>
      </c>
      <c r="M44" s="61" t="s">
        <v>426</v>
      </c>
      <c r="N44" s="61" t="s">
        <v>427</v>
      </c>
      <c r="O44" s="61" t="s">
        <v>419</v>
      </c>
      <c r="P44" s="61" t="s">
        <v>428</v>
      </c>
    </row>
    <row r="45" spans="1:16" ht="15" thickBot="1" x14ac:dyDescent="0.35">
      <c r="A45" s="60" t="s">
        <v>154</v>
      </c>
      <c r="B45" s="61" t="s">
        <v>429</v>
      </c>
      <c r="C45" s="61" t="s">
        <v>430</v>
      </c>
      <c r="D45" s="61" t="s">
        <v>431</v>
      </c>
      <c r="E45" s="61" t="s">
        <v>432</v>
      </c>
      <c r="F45" s="61" t="s">
        <v>433</v>
      </c>
      <c r="G45" s="61" t="s">
        <v>434</v>
      </c>
      <c r="H45" s="61" t="s">
        <v>431</v>
      </c>
      <c r="I45" s="61" t="s">
        <v>435</v>
      </c>
      <c r="J45" s="61" t="s">
        <v>431</v>
      </c>
      <c r="K45" s="61" t="s">
        <v>436</v>
      </c>
      <c r="L45" s="61" t="s">
        <v>437</v>
      </c>
      <c r="M45" s="61" t="s">
        <v>438</v>
      </c>
      <c r="N45" s="61" t="s">
        <v>439</v>
      </c>
      <c r="O45" s="61" t="s">
        <v>431</v>
      </c>
      <c r="P45" s="61" t="s">
        <v>440</v>
      </c>
    </row>
    <row r="46" spans="1:16" ht="15" thickBot="1" x14ac:dyDescent="0.35">
      <c r="A46" s="60" t="s">
        <v>156</v>
      </c>
      <c r="B46" s="61" t="s">
        <v>441</v>
      </c>
      <c r="C46" s="61" t="s">
        <v>442</v>
      </c>
      <c r="D46" s="61" t="s">
        <v>443</v>
      </c>
      <c r="E46" s="61" t="s">
        <v>444</v>
      </c>
      <c r="F46" s="61" t="s">
        <v>445</v>
      </c>
      <c r="G46" s="61" t="s">
        <v>446</v>
      </c>
      <c r="H46" s="61" t="s">
        <v>443</v>
      </c>
      <c r="I46" s="61" t="s">
        <v>447</v>
      </c>
      <c r="J46" s="61" t="s">
        <v>443</v>
      </c>
      <c r="K46" s="61" t="s">
        <v>448</v>
      </c>
      <c r="L46" s="61" t="s">
        <v>449</v>
      </c>
      <c r="M46" s="61" t="s">
        <v>450</v>
      </c>
      <c r="N46" s="61" t="s">
        <v>451</v>
      </c>
      <c r="O46" s="61" t="s">
        <v>443</v>
      </c>
      <c r="P46" s="61" t="s">
        <v>452</v>
      </c>
    </row>
    <row r="47" spans="1:16" ht="15" thickBot="1" x14ac:dyDescent="0.35">
      <c r="A47" s="60" t="s">
        <v>158</v>
      </c>
      <c r="B47" s="61" t="s">
        <v>453</v>
      </c>
      <c r="C47" s="61" t="s">
        <v>454</v>
      </c>
      <c r="D47" s="61" t="s">
        <v>455</v>
      </c>
      <c r="E47" s="61" t="s">
        <v>456</v>
      </c>
      <c r="F47" s="61" t="s">
        <v>457</v>
      </c>
      <c r="G47" s="61" t="s">
        <v>458</v>
      </c>
      <c r="H47" s="61" t="s">
        <v>455</v>
      </c>
      <c r="I47" s="61" t="s">
        <v>459</v>
      </c>
      <c r="J47" s="61" t="s">
        <v>455</v>
      </c>
      <c r="K47" s="61" t="s">
        <v>460</v>
      </c>
      <c r="L47" s="61" t="s">
        <v>461</v>
      </c>
      <c r="M47" s="61" t="s">
        <v>462</v>
      </c>
      <c r="N47" s="61" t="s">
        <v>463</v>
      </c>
      <c r="O47" s="61" t="s">
        <v>455</v>
      </c>
      <c r="P47" s="61" t="s">
        <v>464</v>
      </c>
    </row>
    <row r="48" spans="1:16" ht="15" thickBot="1" x14ac:dyDescent="0.35">
      <c r="A48" s="60" t="s">
        <v>160</v>
      </c>
      <c r="B48" s="61" t="s">
        <v>465</v>
      </c>
      <c r="C48" s="61" t="s">
        <v>466</v>
      </c>
      <c r="D48" s="61" t="s">
        <v>466</v>
      </c>
      <c r="E48" s="61" t="s">
        <v>467</v>
      </c>
      <c r="F48" s="61" t="s">
        <v>468</v>
      </c>
      <c r="G48" s="61" t="s">
        <v>469</v>
      </c>
      <c r="H48" s="61" t="s">
        <v>466</v>
      </c>
      <c r="I48" s="61" t="s">
        <v>470</v>
      </c>
      <c r="J48" s="61" t="s">
        <v>466</v>
      </c>
      <c r="K48" s="61" t="s">
        <v>471</v>
      </c>
      <c r="L48" s="61" t="s">
        <v>472</v>
      </c>
      <c r="M48" s="61" t="s">
        <v>473</v>
      </c>
      <c r="N48" s="61" t="s">
        <v>474</v>
      </c>
      <c r="O48" s="61" t="s">
        <v>466</v>
      </c>
      <c r="P48" s="61" t="s">
        <v>475</v>
      </c>
    </row>
    <row r="49" spans="1:16" ht="15" thickBot="1" x14ac:dyDescent="0.35">
      <c r="A49" s="60" t="s">
        <v>162</v>
      </c>
      <c r="B49" s="61" t="s">
        <v>476</v>
      </c>
      <c r="C49" s="61" t="s">
        <v>477</v>
      </c>
      <c r="D49" s="61" t="s">
        <v>477</v>
      </c>
      <c r="E49" s="61" t="s">
        <v>478</v>
      </c>
      <c r="F49" s="61" t="s">
        <v>479</v>
      </c>
      <c r="G49" s="61" t="s">
        <v>480</v>
      </c>
      <c r="H49" s="61" t="s">
        <v>477</v>
      </c>
      <c r="I49" s="61" t="s">
        <v>481</v>
      </c>
      <c r="J49" s="61" t="s">
        <v>477</v>
      </c>
      <c r="K49" s="61" t="s">
        <v>482</v>
      </c>
      <c r="L49" s="61" t="s">
        <v>483</v>
      </c>
      <c r="M49" s="61" t="s">
        <v>484</v>
      </c>
      <c r="N49" s="61" t="s">
        <v>485</v>
      </c>
      <c r="O49" s="61" t="s">
        <v>477</v>
      </c>
      <c r="P49" s="61" t="s">
        <v>486</v>
      </c>
    </row>
    <row r="50" spans="1:16" ht="15" thickBot="1" x14ac:dyDescent="0.35">
      <c r="A50" s="60" t="s">
        <v>164</v>
      </c>
      <c r="B50" s="61" t="s">
        <v>487</v>
      </c>
      <c r="C50" s="61" t="s">
        <v>487</v>
      </c>
      <c r="D50" s="61" t="s">
        <v>487</v>
      </c>
      <c r="E50" s="61" t="s">
        <v>488</v>
      </c>
      <c r="F50" s="61" t="s">
        <v>489</v>
      </c>
      <c r="G50" s="61" t="s">
        <v>490</v>
      </c>
      <c r="H50" s="61" t="s">
        <v>487</v>
      </c>
      <c r="I50" s="61" t="s">
        <v>491</v>
      </c>
      <c r="J50" s="61" t="s">
        <v>487</v>
      </c>
      <c r="K50" s="61" t="s">
        <v>492</v>
      </c>
      <c r="L50" s="61" t="s">
        <v>493</v>
      </c>
      <c r="M50" s="61" t="s">
        <v>494</v>
      </c>
      <c r="N50" s="61" t="s">
        <v>495</v>
      </c>
      <c r="O50" s="61" t="s">
        <v>487</v>
      </c>
      <c r="P50" s="61" t="s">
        <v>496</v>
      </c>
    </row>
    <row r="51" spans="1:16" ht="15" thickBot="1" x14ac:dyDescent="0.35">
      <c r="A51" s="60" t="s">
        <v>166</v>
      </c>
      <c r="B51" s="61" t="s">
        <v>497</v>
      </c>
      <c r="C51" s="61" t="s">
        <v>497</v>
      </c>
      <c r="D51" s="61" t="s">
        <v>497</v>
      </c>
      <c r="E51" s="61" t="s">
        <v>498</v>
      </c>
      <c r="F51" s="61" t="s">
        <v>497</v>
      </c>
      <c r="G51" s="61" t="s">
        <v>499</v>
      </c>
      <c r="H51" s="61" t="s">
        <v>497</v>
      </c>
      <c r="I51" s="61" t="s">
        <v>500</v>
      </c>
      <c r="J51" s="61" t="s">
        <v>497</v>
      </c>
      <c r="K51" s="61" t="s">
        <v>501</v>
      </c>
      <c r="L51" s="61" t="s">
        <v>502</v>
      </c>
      <c r="M51" s="61" t="s">
        <v>503</v>
      </c>
      <c r="N51" s="61" t="s">
        <v>504</v>
      </c>
      <c r="O51" s="61" t="s">
        <v>497</v>
      </c>
      <c r="P51" s="61" t="s">
        <v>505</v>
      </c>
    </row>
    <row r="52" spans="1:16" ht="15" thickBot="1" x14ac:dyDescent="0.35">
      <c r="A52" s="60" t="s">
        <v>168</v>
      </c>
      <c r="B52" s="61" t="s">
        <v>506</v>
      </c>
      <c r="C52" s="61" t="s">
        <v>506</v>
      </c>
      <c r="D52" s="61" t="s">
        <v>506</v>
      </c>
      <c r="E52" s="61" t="s">
        <v>507</v>
      </c>
      <c r="F52" s="61" t="s">
        <v>506</v>
      </c>
      <c r="G52" s="61" t="s">
        <v>508</v>
      </c>
      <c r="H52" s="61" t="s">
        <v>506</v>
      </c>
      <c r="I52" s="61" t="s">
        <v>509</v>
      </c>
      <c r="J52" s="61" t="s">
        <v>506</v>
      </c>
      <c r="K52" s="61" t="s">
        <v>510</v>
      </c>
      <c r="L52" s="61" t="s">
        <v>511</v>
      </c>
      <c r="M52" s="61" t="s">
        <v>512</v>
      </c>
      <c r="N52" s="61" t="s">
        <v>513</v>
      </c>
      <c r="O52" s="61" t="s">
        <v>506</v>
      </c>
      <c r="P52" s="61" t="s">
        <v>514</v>
      </c>
    </row>
    <row r="53" spans="1:16" ht="15" thickBot="1" x14ac:dyDescent="0.35">
      <c r="A53" s="60" t="s">
        <v>170</v>
      </c>
      <c r="B53" s="61" t="s">
        <v>515</v>
      </c>
      <c r="C53" s="61" t="s">
        <v>515</v>
      </c>
      <c r="D53" s="61" t="s">
        <v>515</v>
      </c>
      <c r="E53" s="61" t="s">
        <v>516</v>
      </c>
      <c r="F53" s="61" t="s">
        <v>515</v>
      </c>
      <c r="G53" s="61" t="s">
        <v>517</v>
      </c>
      <c r="H53" s="61" t="s">
        <v>515</v>
      </c>
      <c r="I53" s="61" t="s">
        <v>518</v>
      </c>
      <c r="J53" s="61" t="s">
        <v>515</v>
      </c>
      <c r="K53" s="61" t="s">
        <v>519</v>
      </c>
      <c r="L53" s="61" t="s">
        <v>520</v>
      </c>
      <c r="M53" s="61" t="s">
        <v>521</v>
      </c>
      <c r="N53" s="61" t="s">
        <v>522</v>
      </c>
      <c r="O53" s="61" t="s">
        <v>515</v>
      </c>
      <c r="P53" s="61" t="s">
        <v>523</v>
      </c>
    </row>
    <row r="54" spans="1:16" ht="15" thickBot="1" x14ac:dyDescent="0.35">
      <c r="A54" s="60" t="s">
        <v>172</v>
      </c>
      <c r="B54" s="61" t="s">
        <v>524</v>
      </c>
      <c r="C54" s="61" t="s">
        <v>524</v>
      </c>
      <c r="D54" s="61" t="s">
        <v>524</v>
      </c>
      <c r="E54" s="61" t="s">
        <v>525</v>
      </c>
      <c r="F54" s="61" t="s">
        <v>524</v>
      </c>
      <c r="G54" s="61" t="s">
        <v>526</v>
      </c>
      <c r="H54" s="61" t="s">
        <v>524</v>
      </c>
      <c r="I54" s="61" t="s">
        <v>524</v>
      </c>
      <c r="J54" s="61" t="s">
        <v>524</v>
      </c>
      <c r="K54" s="61" t="s">
        <v>527</v>
      </c>
      <c r="L54" s="61" t="s">
        <v>528</v>
      </c>
      <c r="M54" s="61" t="s">
        <v>529</v>
      </c>
      <c r="N54" s="61" t="s">
        <v>530</v>
      </c>
      <c r="O54" s="61" t="s">
        <v>524</v>
      </c>
      <c r="P54" s="61" t="s">
        <v>531</v>
      </c>
    </row>
    <row r="55" spans="1:16" ht="15" thickBot="1" x14ac:dyDescent="0.35">
      <c r="A55" s="60" t="s">
        <v>174</v>
      </c>
      <c r="B55" s="61" t="s">
        <v>532</v>
      </c>
      <c r="C55" s="61" t="s">
        <v>532</v>
      </c>
      <c r="D55" s="61" t="s">
        <v>532</v>
      </c>
      <c r="E55" s="61" t="s">
        <v>532</v>
      </c>
      <c r="F55" s="61" t="s">
        <v>532</v>
      </c>
      <c r="G55" s="61" t="s">
        <v>532</v>
      </c>
      <c r="H55" s="61" t="s">
        <v>532</v>
      </c>
      <c r="I55" s="61" t="s">
        <v>532</v>
      </c>
      <c r="J55" s="61" t="s">
        <v>532</v>
      </c>
      <c r="K55" s="61" t="s">
        <v>533</v>
      </c>
      <c r="L55" s="61" t="s">
        <v>534</v>
      </c>
      <c r="M55" s="61" t="s">
        <v>535</v>
      </c>
      <c r="N55" s="61" t="s">
        <v>536</v>
      </c>
      <c r="O55" s="61" t="s">
        <v>532</v>
      </c>
      <c r="P55" s="61" t="s">
        <v>532</v>
      </c>
    </row>
    <row r="56" spans="1:16" ht="15" thickBot="1" x14ac:dyDescent="0.35">
      <c r="A56" s="60" t="s">
        <v>176</v>
      </c>
      <c r="B56" s="61" t="s">
        <v>537</v>
      </c>
      <c r="C56" s="61" t="s">
        <v>537</v>
      </c>
      <c r="D56" s="61" t="s">
        <v>537</v>
      </c>
      <c r="E56" s="61" t="s">
        <v>537</v>
      </c>
      <c r="F56" s="61" t="s">
        <v>537</v>
      </c>
      <c r="G56" s="61" t="s">
        <v>537</v>
      </c>
      <c r="H56" s="61" t="s">
        <v>537</v>
      </c>
      <c r="I56" s="61" t="s">
        <v>537</v>
      </c>
      <c r="J56" s="61" t="s">
        <v>537</v>
      </c>
      <c r="K56" s="61" t="s">
        <v>538</v>
      </c>
      <c r="L56" s="61" t="s">
        <v>539</v>
      </c>
      <c r="M56" s="61" t="s">
        <v>540</v>
      </c>
      <c r="N56" s="61" t="s">
        <v>537</v>
      </c>
      <c r="O56" s="61" t="s">
        <v>537</v>
      </c>
      <c r="P56" s="61" t="s">
        <v>537</v>
      </c>
    </row>
    <row r="57" spans="1:16" ht="15" thickBot="1" x14ac:dyDescent="0.35">
      <c r="A57" s="60" t="s">
        <v>178</v>
      </c>
      <c r="B57" s="61" t="s">
        <v>541</v>
      </c>
      <c r="C57" s="61" t="s">
        <v>541</v>
      </c>
      <c r="D57" s="61" t="s">
        <v>541</v>
      </c>
      <c r="E57" s="61" t="s">
        <v>541</v>
      </c>
      <c r="F57" s="61" t="s">
        <v>541</v>
      </c>
      <c r="G57" s="61" t="s">
        <v>541</v>
      </c>
      <c r="H57" s="61" t="s">
        <v>541</v>
      </c>
      <c r="I57" s="61" t="s">
        <v>541</v>
      </c>
      <c r="J57" s="61" t="s">
        <v>541</v>
      </c>
      <c r="K57" s="61" t="s">
        <v>541</v>
      </c>
      <c r="L57" s="61" t="s">
        <v>542</v>
      </c>
      <c r="M57" s="61" t="s">
        <v>541</v>
      </c>
      <c r="N57" s="61" t="s">
        <v>541</v>
      </c>
      <c r="O57" s="61" t="s">
        <v>541</v>
      </c>
      <c r="P57" s="61" t="s">
        <v>541</v>
      </c>
    </row>
    <row r="58" spans="1:16" ht="18.600000000000001" thickBot="1" x14ac:dyDescent="0.35">
      <c r="A58" s="57"/>
    </row>
    <row r="59" spans="1:16" ht="15" thickBot="1" x14ac:dyDescent="0.35">
      <c r="A59" s="60" t="s">
        <v>543</v>
      </c>
      <c r="B59" s="60" t="s">
        <v>115</v>
      </c>
      <c r="C59" s="60" t="s">
        <v>116</v>
      </c>
      <c r="D59" s="60" t="s">
        <v>117</v>
      </c>
      <c r="E59" s="60" t="s">
        <v>118</v>
      </c>
      <c r="F59" s="60" t="s">
        <v>119</v>
      </c>
      <c r="G59" s="60" t="s">
        <v>120</v>
      </c>
      <c r="H59" s="60" t="s">
        <v>121</v>
      </c>
      <c r="I59" s="60" t="s">
        <v>122</v>
      </c>
      <c r="J59" s="60" t="s">
        <v>123</v>
      </c>
      <c r="K59" s="60" t="s">
        <v>124</v>
      </c>
      <c r="L59" s="60" t="s">
        <v>125</v>
      </c>
      <c r="M59" s="60" t="s">
        <v>126</v>
      </c>
      <c r="N59" s="60" t="s">
        <v>127</v>
      </c>
      <c r="O59" s="60" t="s">
        <v>128</v>
      </c>
      <c r="P59" s="60" t="s">
        <v>129</v>
      </c>
    </row>
    <row r="60" spans="1:16" ht="15" thickBot="1" x14ac:dyDescent="0.35">
      <c r="A60" s="60" t="s">
        <v>132</v>
      </c>
      <c r="B60" s="61">
        <v>166536.5</v>
      </c>
      <c r="C60" s="61">
        <v>166523</v>
      </c>
      <c r="D60" s="61">
        <v>23</v>
      </c>
      <c r="E60" s="61">
        <v>101.5</v>
      </c>
      <c r="F60" s="61">
        <v>58.5</v>
      </c>
      <c r="G60" s="61">
        <v>333466.90000000002</v>
      </c>
      <c r="H60" s="61">
        <v>34.5</v>
      </c>
      <c r="I60" s="61">
        <v>41</v>
      </c>
      <c r="J60" s="61">
        <v>23</v>
      </c>
      <c r="K60" s="61">
        <v>222</v>
      </c>
      <c r="L60" s="61">
        <v>666175.4</v>
      </c>
      <c r="M60" s="61">
        <v>39.5</v>
      </c>
      <c r="N60" s="61">
        <v>27</v>
      </c>
      <c r="O60" s="61">
        <v>23</v>
      </c>
      <c r="P60" s="61">
        <v>333535.90000000002</v>
      </c>
    </row>
    <row r="61" spans="1:16" ht="15" thickBot="1" x14ac:dyDescent="0.35">
      <c r="A61" s="60" t="s">
        <v>134</v>
      </c>
      <c r="B61" s="61">
        <v>24</v>
      </c>
      <c r="C61" s="61">
        <v>166519.5</v>
      </c>
      <c r="D61" s="61">
        <v>22</v>
      </c>
      <c r="E61" s="61">
        <v>100.5</v>
      </c>
      <c r="F61" s="61">
        <v>57.5</v>
      </c>
      <c r="G61" s="61">
        <v>333465.90000000002</v>
      </c>
      <c r="H61" s="61">
        <v>33.5</v>
      </c>
      <c r="I61" s="61">
        <v>40</v>
      </c>
      <c r="J61" s="61">
        <v>22</v>
      </c>
      <c r="K61" s="61">
        <v>221</v>
      </c>
      <c r="L61" s="61">
        <v>666174.4</v>
      </c>
      <c r="M61" s="61">
        <v>38.5</v>
      </c>
      <c r="N61" s="61">
        <v>26</v>
      </c>
      <c r="O61" s="61">
        <v>22</v>
      </c>
      <c r="P61" s="61">
        <v>333510.90000000002</v>
      </c>
    </row>
    <row r="62" spans="1:16" ht="15" thickBot="1" x14ac:dyDescent="0.35">
      <c r="A62" s="60" t="s">
        <v>136</v>
      </c>
      <c r="B62" s="61">
        <v>23</v>
      </c>
      <c r="C62" s="61">
        <v>166518.5</v>
      </c>
      <c r="D62" s="61">
        <v>21</v>
      </c>
      <c r="E62" s="61">
        <v>99.5</v>
      </c>
      <c r="F62" s="61">
        <v>56.5</v>
      </c>
      <c r="G62" s="61">
        <v>333433.40000000002</v>
      </c>
      <c r="H62" s="61">
        <v>32.5</v>
      </c>
      <c r="I62" s="61">
        <v>39</v>
      </c>
      <c r="J62" s="61">
        <v>21</v>
      </c>
      <c r="K62" s="61">
        <v>220</v>
      </c>
      <c r="L62" s="61">
        <v>666173.4</v>
      </c>
      <c r="M62" s="61">
        <v>37.5</v>
      </c>
      <c r="N62" s="61">
        <v>25</v>
      </c>
      <c r="O62" s="61">
        <v>21</v>
      </c>
      <c r="P62" s="61">
        <v>333395.90000000002</v>
      </c>
    </row>
    <row r="63" spans="1:16" ht="15" thickBot="1" x14ac:dyDescent="0.35">
      <c r="A63" s="60" t="s">
        <v>138</v>
      </c>
      <c r="B63" s="61">
        <v>22</v>
      </c>
      <c r="C63" s="61">
        <v>166517.5</v>
      </c>
      <c r="D63" s="61">
        <v>20</v>
      </c>
      <c r="E63" s="61">
        <v>98.5</v>
      </c>
      <c r="F63" s="61">
        <v>55.5</v>
      </c>
      <c r="G63" s="61">
        <v>333432.40000000002</v>
      </c>
      <c r="H63" s="61">
        <v>31.5</v>
      </c>
      <c r="I63" s="61">
        <v>38</v>
      </c>
      <c r="J63" s="61">
        <v>20</v>
      </c>
      <c r="K63" s="61">
        <v>219</v>
      </c>
      <c r="L63" s="61">
        <v>666172.4</v>
      </c>
      <c r="M63" s="61">
        <v>36.5</v>
      </c>
      <c r="N63" s="61">
        <v>24</v>
      </c>
      <c r="O63" s="61">
        <v>20</v>
      </c>
      <c r="P63" s="61">
        <v>333394.90000000002</v>
      </c>
    </row>
    <row r="64" spans="1:16" ht="15" thickBot="1" x14ac:dyDescent="0.35">
      <c r="A64" s="60" t="s">
        <v>140</v>
      </c>
      <c r="B64" s="61">
        <v>21</v>
      </c>
      <c r="C64" s="61">
        <v>166516.5</v>
      </c>
      <c r="D64" s="61">
        <v>19</v>
      </c>
      <c r="E64" s="61">
        <v>97.5</v>
      </c>
      <c r="F64" s="61">
        <v>54.5</v>
      </c>
      <c r="G64" s="61">
        <v>333431.40000000002</v>
      </c>
      <c r="H64" s="61">
        <v>30.5</v>
      </c>
      <c r="I64" s="61">
        <v>37</v>
      </c>
      <c r="J64" s="61">
        <v>19</v>
      </c>
      <c r="K64" s="61">
        <v>218</v>
      </c>
      <c r="L64" s="61">
        <v>666171.4</v>
      </c>
      <c r="M64" s="61">
        <v>35.5</v>
      </c>
      <c r="N64" s="61">
        <v>23</v>
      </c>
      <c r="O64" s="61">
        <v>19</v>
      </c>
      <c r="P64" s="61">
        <v>333393.90000000002</v>
      </c>
    </row>
    <row r="65" spans="1:16" ht="15" thickBot="1" x14ac:dyDescent="0.35">
      <c r="A65" s="60" t="s">
        <v>142</v>
      </c>
      <c r="B65" s="61">
        <v>20</v>
      </c>
      <c r="C65" s="61">
        <v>166498.5</v>
      </c>
      <c r="D65" s="61">
        <v>18</v>
      </c>
      <c r="E65" s="61">
        <v>96.5</v>
      </c>
      <c r="F65" s="61">
        <v>53.5</v>
      </c>
      <c r="G65" s="61">
        <v>333429.40000000002</v>
      </c>
      <c r="H65" s="61">
        <v>18</v>
      </c>
      <c r="I65" s="61">
        <v>36</v>
      </c>
      <c r="J65" s="61">
        <v>18</v>
      </c>
      <c r="K65" s="61">
        <v>217</v>
      </c>
      <c r="L65" s="61">
        <v>666170.4</v>
      </c>
      <c r="M65" s="61">
        <v>34.5</v>
      </c>
      <c r="N65" s="61">
        <v>22</v>
      </c>
      <c r="O65" s="61">
        <v>18</v>
      </c>
      <c r="P65" s="61">
        <v>333392.90000000002</v>
      </c>
    </row>
    <row r="66" spans="1:16" ht="15" thickBot="1" x14ac:dyDescent="0.35">
      <c r="A66" s="60" t="s">
        <v>144</v>
      </c>
      <c r="B66" s="61">
        <v>19</v>
      </c>
      <c r="C66" s="61">
        <v>166497.5</v>
      </c>
      <c r="D66" s="61">
        <v>17</v>
      </c>
      <c r="E66" s="61">
        <v>95.5</v>
      </c>
      <c r="F66" s="61">
        <v>52.5</v>
      </c>
      <c r="G66" s="61">
        <v>333428.40000000002</v>
      </c>
      <c r="H66" s="61">
        <v>17</v>
      </c>
      <c r="I66" s="61">
        <v>35</v>
      </c>
      <c r="J66" s="61">
        <v>17</v>
      </c>
      <c r="K66" s="61">
        <v>216</v>
      </c>
      <c r="L66" s="61">
        <v>666169.4</v>
      </c>
      <c r="M66" s="61">
        <v>33.5</v>
      </c>
      <c r="N66" s="61">
        <v>21</v>
      </c>
      <c r="O66" s="61">
        <v>17</v>
      </c>
      <c r="P66" s="61">
        <v>333359.40000000002</v>
      </c>
    </row>
    <row r="67" spans="1:16" ht="15" thickBot="1" x14ac:dyDescent="0.35">
      <c r="A67" s="60" t="s">
        <v>146</v>
      </c>
      <c r="B67" s="61">
        <v>18</v>
      </c>
      <c r="C67" s="61">
        <v>166496.5</v>
      </c>
      <c r="D67" s="61">
        <v>16</v>
      </c>
      <c r="E67" s="61">
        <v>94.5</v>
      </c>
      <c r="F67" s="61">
        <v>51.5</v>
      </c>
      <c r="G67" s="61">
        <v>333427.40000000002</v>
      </c>
      <c r="H67" s="61">
        <v>16</v>
      </c>
      <c r="I67" s="61">
        <v>34</v>
      </c>
      <c r="J67" s="61">
        <v>16</v>
      </c>
      <c r="K67" s="61">
        <v>215</v>
      </c>
      <c r="L67" s="61">
        <v>499654.40000000002</v>
      </c>
      <c r="M67" s="61">
        <v>32.5</v>
      </c>
      <c r="N67" s="61">
        <v>20</v>
      </c>
      <c r="O67" s="61">
        <v>16</v>
      </c>
      <c r="P67" s="61">
        <v>333323.40000000002</v>
      </c>
    </row>
    <row r="68" spans="1:16" ht="15" thickBot="1" x14ac:dyDescent="0.35">
      <c r="A68" s="60" t="s">
        <v>148</v>
      </c>
      <c r="B68" s="61">
        <v>17</v>
      </c>
      <c r="C68" s="61">
        <v>166495.5</v>
      </c>
      <c r="D68" s="61">
        <v>15</v>
      </c>
      <c r="E68" s="61">
        <v>93.5</v>
      </c>
      <c r="F68" s="61">
        <v>50.5</v>
      </c>
      <c r="G68" s="61">
        <v>333384.90000000002</v>
      </c>
      <c r="H68" s="61">
        <v>15</v>
      </c>
      <c r="I68" s="61">
        <v>33</v>
      </c>
      <c r="J68" s="61">
        <v>15</v>
      </c>
      <c r="K68" s="61">
        <v>214</v>
      </c>
      <c r="L68" s="61">
        <v>499653.4</v>
      </c>
      <c r="M68" s="61">
        <v>31.5</v>
      </c>
      <c r="N68" s="61">
        <v>19</v>
      </c>
      <c r="O68" s="61">
        <v>15</v>
      </c>
      <c r="P68" s="61">
        <v>333322.40000000002</v>
      </c>
    </row>
    <row r="69" spans="1:16" ht="15" thickBot="1" x14ac:dyDescent="0.35">
      <c r="A69" s="60" t="s">
        <v>150</v>
      </c>
      <c r="B69" s="61">
        <v>16</v>
      </c>
      <c r="C69" s="61">
        <v>166494.5</v>
      </c>
      <c r="D69" s="61">
        <v>14</v>
      </c>
      <c r="E69" s="61">
        <v>92.5</v>
      </c>
      <c r="F69" s="61">
        <v>49.5</v>
      </c>
      <c r="G69" s="61">
        <v>166787</v>
      </c>
      <c r="H69" s="61">
        <v>14</v>
      </c>
      <c r="I69" s="61">
        <v>32</v>
      </c>
      <c r="J69" s="61">
        <v>14</v>
      </c>
      <c r="K69" s="61">
        <v>213</v>
      </c>
      <c r="L69" s="61">
        <v>499652.4</v>
      </c>
      <c r="M69" s="61">
        <v>30.5</v>
      </c>
      <c r="N69" s="61">
        <v>18</v>
      </c>
      <c r="O69" s="61">
        <v>14</v>
      </c>
      <c r="P69" s="61">
        <v>333321.40000000002</v>
      </c>
    </row>
    <row r="70" spans="1:16" ht="15" thickBot="1" x14ac:dyDescent="0.35">
      <c r="A70" s="60" t="s">
        <v>152</v>
      </c>
      <c r="B70" s="61">
        <v>15</v>
      </c>
      <c r="C70" s="61">
        <v>166493.5</v>
      </c>
      <c r="D70" s="61">
        <v>13</v>
      </c>
      <c r="E70" s="61">
        <v>59</v>
      </c>
      <c r="F70" s="61">
        <v>48.5</v>
      </c>
      <c r="G70" s="61">
        <v>166786</v>
      </c>
      <c r="H70" s="61">
        <v>13</v>
      </c>
      <c r="I70" s="61">
        <v>31</v>
      </c>
      <c r="J70" s="61">
        <v>13</v>
      </c>
      <c r="K70" s="61">
        <v>212</v>
      </c>
      <c r="L70" s="61">
        <v>499651.4</v>
      </c>
      <c r="M70" s="61">
        <v>29.5</v>
      </c>
      <c r="N70" s="61">
        <v>17</v>
      </c>
      <c r="O70" s="61">
        <v>13</v>
      </c>
      <c r="P70" s="61">
        <v>333320.40000000002</v>
      </c>
    </row>
    <row r="71" spans="1:16" ht="15" thickBot="1" x14ac:dyDescent="0.35">
      <c r="A71" s="60" t="s">
        <v>154</v>
      </c>
      <c r="B71" s="61">
        <v>14</v>
      </c>
      <c r="C71" s="61">
        <v>166492.5</v>
      </c>
      <c r="D71" s="61">
        <v>12</v>
      </c>
      <c r="E71" s="61">
        <v>58</v>
      </c>
      <c r="F71" s="61">
        <v>47.5</v>
      </c>
      <c r="G71" s="61">
        <v>166785</v>
      </c>
      <c r="H71" s="61">
        <v>12</v>
      </c>
      <c r="I71" s="61">
        <v>30</v>
      </c>
      <c r="J71" s="61">
        <v>12</v>
      </c>
      <c r="K71" s="61">
        <v>211</v>
      </c>
      <c r="L71" s="61">
        <v>499490.4</v>
      </c>
      <c r="M71" s="61">
        <v>28.5</v>
      </c>
      <c r="N71" s="61">
        <v>16</v>
      </c>
      <c r="O71" s="61">
        <v>12</v>
      </c>
      <c r="P71" s="61">
        <v>166671</v>
      </c>
    </row>
    <row r="72" spans="1:16" ht="15" thickBot="1" x14ac:dyDescent="0.35">
      <c r="A72" s="60" t="s">
        <v>156</v>
      </c>
      <c r="B72" s="61">
        <v>13</v>
      </c>
      <c r="C72" s="61">
        <v>166491.5</v>
      </c>
      <c r="D72" s="61">
        <v>11</v>
      </c>
      <c r="E72" s="61">
        <v>57</v>
      </c>
      <c r="F72" s="61">
        <v>46.5</v>
      </c>
      <c r="G72" s="61">
        <v>228.5</v>
      </c>
      <c r="H72" s="61">
        <v>11</v>
      </c>
      <c r="I72" s="61">
        <v>29</v>
      </c>
      <c r="J72" s="61">
        <v>11</v>
      </c>
      <c r="K72" s="61">
        <v>210</v>
      </c>
      <c r="L72" s="61">
        <v>499489.4</v>
      </c>
      <c r="M72" s="61">
        <v>27.5</v>
      </c>
      <c r="N72" s="61">
        <v>15</v>
      </c>
      <c r="O72" s="61">
        <v>11</v>
      </c>
      <c r="P72" s="61">
        <v>166670</v>
      </c>
    </row>
    <row r="73" spans="1:16" ht="15" thickBot="1" x14ac:dyDescent="0.35">
      <c r="A73" s="60" t="s">
        <v>158</v>
      </c>
      <c r="B73" s="61">
        <v>12</v>
      </c>
      <c r="C73" s="61">
        <v>166490.5</v>
      </c>
      <c r="D73" s="61">
        <v>10</v>
      </c>
      <c r="E73" s="61">
        <v>56</v>
      </c>
      <c r="F73" s="61">
        <v>45.5</v>
      </c>
      <c r="G73" s="61">
        <v>219</v>
      </c>
      <c r="H73" s="61">
        <v>10</v>
      </c>
      <c r="I73" s="61">
        <v>28</v>
      </c>
      <c r="J73" s="61">
        <v>10</v>
      </c>
      <c r="K73" s="61">
        <v>209</v>
      </c>
      <c r="L73" s="61">
        <v>499488.4</v>
      </c>
      <c r="M73" s="61">
        <v>26.5</v>
      </c>
      <c r="N73" s="61">
        <v>14</v>
      </c>
      <c r="O73" s="61">
        <v>10</v>
      </c>
      <c r="P73" s="61">
        <v>126.5</v>
      </c>
    </row>
    <row r="74" spans="1:16" ht="15" thickBot="1" x14ac:dyDescent="0.35">
      <c r="A74" s="60" t="s">
        <v>160</v>
      </c>
      <c r="B74" s="61">
        <v>11</v>
      </c>
      <c r="C74" s="61">
        <v>9</v>
      </c>
      <c r="D74" s="61">
        <v>9</v>
      </c>
      <c r="E74" s="61">
        <v>55</v>
      </c>
      <c r="F74" s="61">
        <v>44.5</v>
      </c>
      <c r="G74" s="61">
        <v>218</v>
      </c>
      <c r="H74" s="61">
        <v>9</v>
      </c>
      <c r="I74" s="61">
        <v>27</v>
      </c>
      <c r="J74" s="61">
        <v>9</v>
      </c>
      <c r="K74" s="61">
        <v>208</v>
      </c>
      <c r="L74" s="61">
        <v>499487.4</v>
      </c>
      <c r="M74" s="61">
        <v>25.5</v>
      </c>
      <c r="N74" s="61">
        <v>13</v>
      </c>
      <c r="O74" s="61">
        <v>9</v>
      </c>
      <c r="P74" s="61">
        <v>90.5</v>
      </c>
    </row>
    <row r="75" spans="1:16" ht="15" thickBot="1" x14ac:dyDescent="0.35">
      <c r="A75" s="60" t="s">
        <v>162</v>
      </c>
      <c r="B75" s="61">
        <v>10</v>
      </c>
      <c r="C75" s="61">
        <v>8</v>
      </c>
      <c r="D75" s="61">
        <v>8</v>
      </c>
      <c r="E75" s="61">
        <v>50</v>
      </c>
      <c r="F75" s="61">
        <v>43.5</v>
      </c>
      <c r="G75" s="61">
        <v>133</v>
      </c>
      <c r="H75" s="61">
        <v>8</v>
      </c>
      <c r="I75" s="61">
        <v>26</v>
      </c>
      <c r="J75" s="61">
        <v>8</v>
      </c>
      <c r="K75" s="61">
        <v>207</v>
      </c>
      <c r="L75" s="61">
        <v>499486.4</v>
      </c>
      <c r="M75" s="61">
        <v>24.5</v>
      </c>
      <c r="N75" s="61">
        <v>12</v>
      </c>
      <c r="O75" s="61">
        <v>8</v>
      </c>
      <c r="P75" s="61">
        <v>89.5</v>
      </c>
    </row>
    <row r="76" spans="1:16" ht="15" thickBot="1" x14ac:dyDescent="0.35">
      <c r="A76" s="60" t="s">
        <v>164</v>
      </c>
      <c r="B76" s="61">
        <v>7</v>
      </c>
      <c r="C76" s="61">
        <v>7</v>
      </c>
      <c r="D76" s="61">
        <v>7</v>
      </c>
      <c r="E76" s="61">
        <v>49</v>
      </c>
      <c r="F76" s="61">
        <v>42.5</v>
      </c>
      <c r="G76" s="61">
        <v>132</v>
      </c>
      <c r="H76" s="61">
        <v>7</v>
      </c>
      <c r="I76" s="61">
        <v>25</v>
      </c>
      <c r="J76" s="61">
        <v>7</v>
      </c>
      <c r="K76" s="61">
        <v>206</v>
      </c>
      <c r="L76" s="61">
        <v>499485.4</v>
      </c>
      <c r="M76" s="61">
        <v>23.5</v>
      </c>
      <c r="N76" s="61">
        <v>11</v>
      </c>
      <c r="O76" s="61">
        <v>7</v>
      </c>
      <c r="P76" s="61">
        <v>88.5</v>
      </c>
    </row>
    <row r="77" spans="1:16" ht="15" thickBot="1" x14ac:dyDescent="0.35">
      <c r="A77" s="60" t="s">
        <v>166</v>
      </c>
      <c r="B77" s="61">
        <v>6</v>
      </c>
      <c r="C77" s="61">
        <v>6</v>
      </c>
      <c r="D77" s="61">
        <v>6</v>
      </c>
      <c r="E77" s="61">
        <v>48</v>
      </c>
      <c r="F77" s="61">
        <v>6</v>
      </c>
      <c r="G77" s="61">
        <v>131</v>
      </c>
      <c r="H77" s="61">
        <v>6</v>
      </c>
      <c r="I77" s="61">
        <v>24</v>
      </c>
      <c r="J77" s="61">
        <v>6</v>
      </c>
      <c r="K77" s="61">
        <v>205</v>
      </c>
      <c r="L77" s="61">
        <v>499484.4</v>
      </c>
      <c r="M77" s="61">
        <v>22.5</v>
      </c>
      <c r="N77" s="61">
        <v>10</v>
      </c>
      <c r="O77" s="61">
        <v>6</v>
      </c>
      <c r="P77" s="61">
        <v>74.5</v>
      </c>
    </row>
    <row r="78" spans="1:16" ht="15" thickBot="1" x14ac:dyDescent="0.35">
      <c r="A78" s="60" t="s">
        <v>168</v>
      </c>
      <c r="B78" s="61">
        <v>5</v>
      </c>
      <c r="C78" s="61">
        <v>5</v>
      </c>
      <c r="D78" s="61">
        <v>5</v>
      </c>
      <c r="E78" s="61">
        <v>47</v>
      </c>
      <c r="F78" s="61">
        <v>5</v>
      </c>
      <c r="G78" s="61">
        <v>130</v>
      </c>
      <c r="H78" s="61">
        <v>5</v>
      </c>
      <c r="I78" s="61">
        <v>23</v>
      </c>
      <c r="J78" s="61">
        <v>5</v>
      </c>
      <c r="K78" s="61">
        <v>204</v>
      </c>
      <c r="L78" s="61">
        <v>499483.4</v>
      </c>
      <c r="M78" s="61">
        <v>21.5</v>
      </c>
      <c r="N78" s="61">
        <v>9</v>
      </c>
      <c r="O78" s="61">
        <v>5</v>
      </c>
      <c r="P78" s="61">
        <v>73.5</v>
      </c>
    </row>
    <row r="79" spans="1:16" ht="15" thickBot="1" x14ac:dyDescent="0.35">
      <c r="A79" s="60" t="s">
        <v>170</v>
      </c>
      <c r="B79" s="61">
        <v>4</v>
      </c>
      <c r="C79" s="61">
        <v>4</v>
      </c>
      <c r="D79" s="61">
        <v>4</v>
      </c>
      <c r="E79" s="61">
        <v>46</v>
      </c>
      <c r="F79" s="61">
        <v>4</v>
      </c>
      <c r="G79" s="61">
        <v>28</v>
      </c>
      <c r="H79" s="61">
        <v>4</v>
      </c>
      <c r="I79" s="61">
        <v>22</v>
      </c>
      <c r="J79" s="61">
        <v>4</v>
      </c>
      <c r="K79" s="61">
        <v>203</v>
      </c>
      <c r="L79" s="61">
        <v>499478.9</v>
      </c>
      <c r="M79" s="61">
        <v>20.5</v>
      </c>
      <c r="N79" s="61">
        <v>8</v>
      </c>
      <c r="O79" s="61">
        <v>4</v>
      </c>
      <c r="P79" s="61">
        <v>72.5</v>
      </c>
    </row>
    <row r="80" spans="1:16" ht="15" thickBot="1" x14ac:dyDescent="0.35">
      <c r="A80" s="60" t="s">
        <v>172</v>
      </c>
      <c r="B80" s="61">
        <v>3</v>
      </c>
      <c r="C80" s="61">
        <v>3</v>
      </c>
      <c r="D80" s="61">
        <v>3</v>
      </c>
      <c r="E80" s="61">
        <v>45</v>
      </c>
      <c r="F80" s="61">
        <v>3</v>
      </c>
      <c r="G80" s="61">
        <v>27</v>
      </c>
      <c r="H80" s="61">
        <v>3</v>
      </c>
      <c r="I80" s="61">
        <v>3</v>
      </c>
      <c r="J80" s="61">
        <v>3</v>
      </c>
      <c r="K80" s="61">
        <v>202</v>
      </c>
      <c r="L80" s="61">
        <v>499477.9</v>
      </c>
      <c r="M80" s="61">
        <v>19.5</v>
      </c>
      <c r="N80" s="61">
        <v>7</v>
      </c>
      <c r="O80" s="61">
        <v>3</v>
      </c>
      <c r="P80" s="61">
        <v>49.5</v>
      </c>
    </row>
    <row r="81" spans="1:22" ht="15" thickBot="1" x14ac:dyDescent="0.35">
      <c r="A81" s="60" t="s">
        <v>174</v>
      </c>
      <c r="B81" s="61">
        <v>2</v>
      </c>
      <c r="C81" s="61">
        <v>2</v>
      </c>
      <c r="D81" s="61">
        <v>2</v>
      </c>
      <c r="E81" s="61">
        <v>2</v>
      </c>
      <c r="F81" s="61">
        <v>2</v>
      </c>
      <c r="G81" s="61">
        <v>2</v>
      </c>
      <c r="H81" s="61">
        <v>2</v>
      </c>
      <c r="I81" s="61">
        <v>2</v>
      </c>
      <c r="J81" s="61">
        <v>2</v>
      </c>
      <c r="K81" s="61">
        <v>201</v>
      </c>
      <c r="L81" s="61">
        <v>499476.9</v>
      </c>
      <c r="M81" s="61">
        <v>18.5</v>
      </c>
      <c r="N81" s="61">
        <v>6</v>
      </c>
      <c r="O81" s="61">
        <v>2</v>
      </c>
      <c r="P81" s="61">
        <v>2</v>
      </c>
    </row>
    <row r="82" spans="1:22" ht="15" thickBot="1" x14ac:dyDescent="0.35">
      <c r="A82" s="60" t="s">
        <v>176</v>
      </c>
      <c r="B82" s="61">
        <v>1</v>
      </c>
      <c r="C82" s="61">
        <v>1</v>
      </c>
      <c r="D82" s="61">
        <v>1</v>
      </c>
      <c r="E82" s="61">
        <v>1</v>
      </c>
      <c r="F82" s="61">
        <v>1</v>
      </c>
      <c r="G82" s="61">
        <v>1</v>
      </c>
      <c r="H82" s="61">
        <v>1</v>
      </c>
      <c r="I82" s="61">
        <v>1</v>
      </c>
      <c r="J82" s="61">
        <v>1</v>
      </c>
      <c r="K82" s="61">
        <v>200</v>
      </c>
      <c r="L82" s="61">
        <v>499475.9</v>
      </c>
      <c r="M82" s="61">
        <v>17.5</v>
      </c>
      <c r="N82" s="61">
        <v>1</v>
      </c>
      <c r="O82" s="61">
        <v>1</v>
      </c>
      <c r="P82" s="61">
        <v>1</v>
      </c>
    </row>
    <row r="83" spans="1:22" ht="15" thickBot="1" x14ac:dyDescent="0.35">
      <c r="A83" s="60" t="s">
        <v>178</v>
      </c>
      <c r="B83" s="61">
        <v>0</v>
      </c>
      <c r="C83" s="61">
        <v>0</v>
      </c>
      <c r="D83" s="61">
        <v>0</v>
      </c>
      <c r="E83" s="61">
        <v>0</v>
      </c>
      <c r="F83" s="61">
        <v>0</v>
      </c>
      <c r="G83" s="61">
        <v>0</v>
      </c>
      <c r="H83" s="61">
        <v>0</v>
      </c>
      <c r="I83" s="61">
        <v>0</v>
      </c>
      <c r="J83" s="61">
        <v>0</v>
      </c>
      <c r="K83" s="61">
        <v>0</v>
      </c>
      <c r="L83" s="61">
        <v>499474.9</v>
      </c>
      <c r="M83" s="61">
        <v>0</v>
      </c>
      <c r="N83" s="61">
        <v>0</v>
      </c>
      <c r="O83" s="61">
        <v>0</v>
      </c>
      <c r="P83" s="61">
        <v>0</v>
      </c>
    </row>
    <row r="84" spans="1:22" ht="18.600000000000001" thickBot="1" x14ac:dyDescent="0.35">
      <c r="A84" s="57"/>
    </row>
    <row r="85" spans="1:22" ht="15" thickBot="1" x14ac:dyDescent="0.35">
      <c r="A85" s="60" t="s">
        <v>544</v>
      </c>
      <c r="B85" s="60" t="s">
        <v>115</v>
      </c>
      <c r="C85" s="60" t="s">
        <v>116</v>
      </c>
      <c r="D85" s="60" t="s">
        <v>117</v>
      </c>
      <c r="E85" s="60" t="s">
        <v>118</v>
      </c>
      <c r="F85" s="60" t="s">
        <v>119</v>
      </c>
      <c r="G85" s="60" t="s">
        <v>120</v>
      </c>
      <c r="H85" s="60" t="s">
        <v>121</v>
      </c>
      <c r="I85" s="60" t="s">
        <v>122</v>
      </c>
      <c r="J85" s="60" t="s">
        <v>123</v>
      </c>
      <c r="K85" s="60" t="s">
        <v>124</v>
      </c>
      <c r="L85" s="60" t="s">
        <v>125</v>
      </c>
      <c r="M85" s="60" t="s">
        <v>126</v>
      </c>
      <c r="N85" s="60" t="s">
        <v>127</v>
      </c>
      <c r="O85" s="60" t="s">
        <v>128</v>
      </c>
      <c r="P85" s="60" t="s">
        <v>129</v>
      </c>
      <c r="Q85" s="65" t="s">
        <v>556</v>
      </c>
      <c r="R85" s="65" t="s">
        <v>559</v>
      </c>
      <c r="S85" s="60" t="s">
        <v>184</v>
      </c>
      <c r="T85" s="60" t="s">
        <v>545</v>
      </c>
      <c r="U85" s="67" t="s">
        <v>557</v>
      </c>
    </row>
    <row r="86" spans="1:22" ht="15" thickBot="1" x14ac:dyDescent="0.35">
      <c r="A86" s="60" t="s">
        <v>202</v>
      </c>
      <c r="B86" s="61">
        <v>15</v>
      </c>
      <c r="C86" s="61">
        <v>6</v>
      </c>
      <c r="D86" s="61">
        <v>0</v>
      </c>
      <c r="E86" s="61">
        <v>98.5</v>
      </c>
      <c r="F86" s="61">
        <v>55.5</v>
      </c>
      <c r="G86" s="61">
        <v>333428.40000000002</v>
      </c>
      <c r="H86" s="61">
        <v>34.5</v>
      </c>
      <c r="I86" s="61">
        <v>35</v>
      </c>
      <c r="J86" s="61">
        <v>0</v>
      </c>
      <c r="K86" s="61">
        <v>0</v>
      </c>
      <c r="L86" s="61">
        <v>666175.4</v>
      </c>
      <c r="M86" s="61">
        <v>39.5</v>
      </c>
      <c r="N86" s="61">
        <v>27</v>
      </c>
      <c r="O86" s="61">
        <v>11</v>
      </c>
      <c r="P86" s="61">
        <v>74.5</v>
      </c>
      <c r="Q86" s="61">
        <v>1000000.3</v>
      </c>
      <c r="R86" s="61">
        <v>1000000</v>
      </c>
      <c r="S86" s="61">
        <v>-0.3</v>
      </c>
      <c r="T86" s="61">
        <v>0</v>
      </c>
      <c r="U86">
        <f>Q86</f>
        <v>1000000.3</v>
      </c>
    </row>
    <row r="87" spans="1:22" ht="15" thickBot="1" x14ac:dyDescent="0.35">
      <c r="A87" s="60" t="s">
        <v>203</v>
      </c>
      <c r="B87" s="61">
        <v>15</v>
      </c>
      <c r="C87" s="61">
        <v>166493.5</v>
      </c>
      <c r="D87" s="61">
        <v>14</v>
      </c>
      <c r="E87" s="61">
        <v>92.5</v>
      </c>
      <c r="F87" s="61">
        <v>49.5</v>
      </c>
      <c r="G87" s="61">
        <v>333427.40000000002</v>
      </c>
      <c r="H87" s="61">
        <v>14</v>
      </c>
      <c r="I87" s="61">
        <v>28</v>
      </c>
      <c r="J87" s="61">
        <v>14</v>
      </c>
      <c r="K87" s="61">
        <v>211</v>
      </c>
      <c r="L87" s="61">
        <v>499490.4</v>
      </c>
      <c r="M87" s="61">
        <v>20.5</v>
      </c>
      <c r="N87" s="61">
        <v>27</v>
      </c>
      <c r="O87" s="61">
        <v>15</v>
      </c>
      <c r="P87" s="61">
        <v>88.5</v>
      </c>
      <c r="Q87" s="61">
        <v>1000000.3</v>
      </c>
      <c r="R87" s="61">
        <v>1000000</v>
      </c>
      <c r="S87" s="61">
        <v>-0.3</v>
      </c>
      <c r="T87" s="61">
        <v>0</v>
      </c>
      <c r="U87">
        <f t="shared" ref="U87:U109" si="0">Q87</f>
        <v>1000000.3</v>
      </c>
    </row>
    <row r="88" spans="1:22" ht="15" thickBot="1" x14ac:dyDescent="0.35">
      <c r="A88" s="60" t="s">
        <v>204</v>
      </c>
      <c r="B88" s="61">
        <v>6</v>
      </c>
      <c r="C88" s="61">
        <v>6</v>
      </c>
      <c r="D88" s="61">
        <v>8</v>
      </c>
      <c r="E88" s="61">
        <v>47</v>
      </c>
      <c r="F88" s="61">
        <v>6</v>
      </c>
      <c r="G88" s="61">
        <v>28</v>
      </c>
      <c r="H88" s="61">
        <v>14</v>
      </c>
      <c r="I88" s="61">
        <v>23</v>
      </c>
      <c r="J88" s="61">
        <v>8</v>
      </c>
      <c r="K88" s="61">
        <v>204</v>
      </c>
      <c r="L88" s="61">
        <v>666170.4</v>
      </c>
      <c r="M88" s="61">
        <v>34.5</v>
      </c>
      <c r="N88" s="61">
        <v>27</v>
      </c>
      <c r="O88" s="61">
        <v>23</v>
      </c>
      <c r="P88" s="61">
        <v>333394.90000000002</v>
      </c>
      <c r="Q88" s="61">
        <v>999999.8</v>
      </c>
      <c r="R88" s="61">
        <v>1000000</v>
      </c>
      <c r="S88" s="61">
        <v>0.2</v>
      </c>
      <c r="T88" s="61">
        <v>0</v>
      </c>
      <c r="U88" s="15">
        <f t="shared" si="0"/>
        <v>999999.8</v>
      </c>
    </row>
    <row r="89" spans="1:22" ht="15" thickBot="1" x14ac:dyDescent="0.35">
      <c r="A89" s="60" t="s">
        <v>205</v>
      </c>
      <c r="B89" s="61">
        <v>23</v>
      </c>
      <c r="C89" s="61">
        <v>166518.5</v>
      </c>
      <c r="D89" s="61">
        <v>22</v>
      </c>
      <c r="E89" s="61">
        <v>101.5</v>
      </c>
      <c r="F89" s="61">
        <v>58.5</v>
      </c>
      <c r="G89" s="61">
        <v>333433.40000000002</v>
      </c>
      <c r="H89" s="61">
        <v>14</v>
      </c>
      <c r="I89" s="61">
        <v>35</v>
      </c>
      <c r="J89" s="61">
        <v>22</v>
      </c>
      <c r="K89" s="61">
        <v>221</v>
      </c>
      <c r="L89" s="61">
        <v>499478.9</v>
      </c>
      <c r="M89" s="61">
        <v>20.5</v>
      </c>
      <c r="N89" s="61">
        <v>27</v>
      </c>
      <c r="O89" s="61">
        <v>23</v>
      </c>
      <c r="P89" s="61">
        <v>2</v>
      </c>
      <c r="Q89" s="61">
        <v>1000000.3</v>
      </c>
      <c r="R89" s="61">
        <v>1000000</v>
      </c>
      <c r="S89" s="61">
        <v>-0.3</v>
      </c>
      <c r="T89" s="61">
        <v>0</v>
      </c>
      <c r="U89" s="15">
        <f t="shared" si="0"/>
        <v>1000000.3</v>
      </c>
    </row>
    <row r="90" spans="1:22" ht="15" thickBot="1" x14ac:dyDescent="0.35">
      <c r="A90" s="60" t="s">
        <v>206</v>
      </c>
      <c r="B90" s="61">
        <v>5</v>
      </c>
      <c r="C90" s="61">
        <v>166490.5</v>
      </c>
      <c r="D90" s="61">
        <v>6</v>
      </c>
      <c r="E90" s="61">
        <v>56</v>
      </c>
      <c r="F90" s="61">
        <v>45.5</v>
      </c>
      <c r="G90" s="61">
        <v>166785</v>
      </c>
      <c r="H90" s="61">
        <v>2</v>
      </c>
      <c r="I90" s="61">
        <v>28</v>
      </c>
      <c r="J90" s="61">
        <v>6</v>
      </c>
      <c r="K90" s="61">
        <v>207</v>
      </c>
      <c r="L90" s="61">
        <v>666169.4</v>
      </c>
      <c r="M90" s="61">
        <v>34.5</v>
      </c>
      <c r="N90" s="61">
        <v>27</v>
      </c>
      <c r="O90" s="61">
        <v>11</v>
      </c>
      <c r="P90" s="61">
        <v>126.5</v>
      </c>
      <c r="Q90" s="61">
        <v>999999.3</v>
      </c>
      <c r="R90" s="61">
        <v>1000000</v>
      </c>
      <c r="S90" s="61">
        <v>0.7</v>
      </c>
      <c r="T90" s="61">
        <v>0</v>
      </c>
      <c r="U90" s="15">
        <f t="shared" si="0"/>
        <v>999999.3</v>
      </c>
      <c r="V90" s="68" t="s">
        <v>558</v>
      </c>
    </row>
    <row r="91" spans="1:22" ht="15" thickBot="1" x14ac:dyDescent="0.35">
      <c r="A91" s="60" t="s">
        <v>207</v>
      </c>
      <c r="B91" s="61">
        <v>166536.5</v>
      </c>
      <c r="C91" s="61">
        <v>166519.5</v>
      </c>
      <c r="D91" s="61">
        <v>23</v>
      </c>
      <c r="E91" s="61">
        <v>100.5</v>
      </c>
      <c r="F91" s="61">
        <v>57.5</v>
      </c>
      <c r="G91" s="61">
        <v>166787</v>
      </c>
      <c r="H91" s="61">
        <v>32.5</v>
      </c>
      <c r="I91" s="61">
        <v>41</v>
      </c>
      <c r="J91" s="61">
        <v>23</v>
      </c>
      <c r="K91" s="61">
        <v>222</v>
      </c>
      <c r="L91" s="61">
        <v>499490.4</v>
      </c>
      <c r="M91" s="61">
        <v>26.5</v>
      </c>
      <c r="N91" s="61">
        <v>27</v>
      </c>
      <c r="O91" s="61">
        <v>23</v>
      </c>
      <c r="P91" s="61">
        <v>90.5</v>
      </c>
      <c r="Q91" s="61">
        <v>999999.8</v>
      </c>
      <c r="R91" s="61">
        <v>1000000</v>
      </c>
      <c r="S91" s="61">
        <v>0.2</v>
      </c>
      <c r="T91" s="61">
        <v>0</v>
      </c>
      <c r="U91" s="15">
        <f t="shared" si="0"/>
        <v>999999.8</v>
      </c>
    </row>
    <row r="92" spans="1:22" ht="15" thickBot="1" x14ac:dyDescent="0.35">
      <c r="A92" s="60" t="s">
        <v>208</v>
      </c>
      <c r="B92" s="61">
        <v>12</v>
      </c>
      <c r="C92" s="61">
        <v>166498.5</v>
      </c>
      <c r="D92" s="61">
        <v>13</v>
      </c>
      <c r="E92" s="61">
        <v>57</v>
      </c>
      <c r="F92" s="61">
        <v>46.5</v>
      </c>
      <c r="G92" s="61">
        <v>228.5</v>
      </c>
      <c r="H92" s="61">
        <v>2</v>
      </c>
      <c r="I92" s="61">
        <v>35</v>
      </c>
      <c r="J92" s="61">
        <v>13</v>
      </c>
      <c r="K92" s="61">
        <v>214</v>
      </c>
      <c r="L92" s="61">
        <v>499490.4</v>
      </c>
      <c r="M92" s="61">
        <v>26.5</v>
      </c>
      <c r="N92" s="61">
        <v>27</v>
      </c>
      <c r="O92" s="61">
        <v>15</v>
      </c>
      <c r="P92" s="61">
        <v>333321.40000000002</v>
      </c>
      <c r="Q92" s="61">
        <v>999999.8</v>
      </c>
      <c r="R92" s="61">
        <v>1000000</v>
      </c>
      <c r="S92" s="61">
        <v>0.2</v>
      </c>
      <c r="T92" s="61">
        <v>0</v>
      </c>
      <c r="U92" s="15">
        <f t="shared" si="0"/>
        <v>999999.8</v>
      </c>
    </row>
    <row r="93" spans="1:22" ht="15" thickBot="1" x14ac:dyDescent="0.35">
      <c r="A93" s="60" t="s">
        <v>209</v>
      </c>
      <c r="B93" s="61">
        <v>19</v>
      </c>
      <c r="C93" s="61">
        <v>166493.5</v>
      </c>
      <c r="D93" s="61">
        <v>18</v>
      </c>
      <c r="E93" s="61">
        <v>94.5</v>
      </c>
      <c r="F93" s="61">
        <v>51.5</v>
      </c>
      <c r="G93" s="61">
        <v>333432.40000000002</v>
      </c>
      <c r="H93" s="61">
        <v>14</v>
      </c>
      <c r="I93" s="61">
        <v>28</v>
      </c>
      <c r="J93" s="61">
        <v>18</v>
      </c>
      <c r="K93" s="61">
        <v>215</v>
      </c>
      <c r="L93" s="61">
        <v>499490.4</v>
      </c>
      <c r="M93" s="61">
        <v>26.5</v>
      </c>
      <c r="N93" s="61">
        <v>27</v>
      </c>
      <c r="O93" s="61">
        <v>23</v>
      </c>
      <c r="P93" s="61">
        <v>49.5</v>
      </c>
      <c r="Q93" s="61">
        <v>1000000.3</v>
      </c>
      <c r="R93" s="61">
        <v>1000000</v>
      </c>
      <c r="S93" s="61">
        <v>-0.3</v>
      </c>
      <c r="T93" s="61">
        <v>0</v>
      </c>
      <c r="U93" s="15">
        <f t="shared" si="0"/>
        <v>1000000.3</v>
      </c>
    </row>
    <row r="94" spans="1:22" ht="15" thickBot="1" x14ac:dyDescent="0.35">
      <c r="A94" s="60" t="s">
        <v>210</v>
      </c>
      <c r="B94" s="61">
        <v>7</v>
      </c>
      <c r="C94" s="61">
        <v>166490.5</v>
      </c>
      <c r="D94" s="61">
        <v>8</v>
      </c>
      <c r="E94" s="61">
        <v>50</v>
      </c>
      <c r="F94" s="61">
        <v>43.5</v>
      </c>
      <c r="G94" s="61">
        <v>219</v>
      </c>
      <c r="H94" s="61">
        <v>14</v>
      </c>
      <c r="I94" s="61">
        <v>35</v>
      </c>
      <c r="J94" s="61">
        <v>8</v>
      </c>
      <c r="K94" s="61">
        <v>209</v>
      </c>
      <c r="L94" s="61">
        <v>666169.4</v>
      </c>
      <c r="M94" s="61">
        <v>34.5</v>
      </c>
      <c r="N94" s="61">
        <v>27</v>
      </c>
      <c r="O94" s="61">
        <v>15</v>
      </c>
      <c r="P94" s="61">
        <v>166670</v>
      </c>
      <c r="Q94" s="61">
        <v>999999.8</v>
      </c>
      <c r="R94" s="61">
        <v>1000000</v>
      </c>
      <c r="S94" s="61">
        <v>0.2</v>
      </c>
      <c r="T94" s="61">
        <v>0</v>
      </c>
      <c r="U94" s="15">
        <f t="shared" si="0"/>
        <v>999999.8</v>
      </c>
    </row>
    <row r="95" spans="1:22" ht="15" thickBot="1" x14ac:dyDescent="0.35">
      <c r="A95" s="60" t="s">
        <v>211</v>
      </c>
      <c r="B95" s="61">
        <v>18</v>
      </c>
      <c r="C95" s="61">
        <v>166493.5</v>
      </c>
      <c r="D95" s="61">
        <v>11</v>
      </c>
      <c r="E95" s="61">
        <v>48</v>
      </c>
      <c r="F95" s="61">
        <v>6</v>
      </c>
      <c r="G95" s="61">
        <v>2</v>
      </c>
      <c r="H95" s="61">
        <v>32.5</v>
      </c>
      <c r="I95" s="61">
        <v>39</v>
      </c>
      <c r="J95" s="61">
        <v>11</v>
      </c>
      <c r="K95" s="61">
        <v>210</v>
      </c>
      <c r="L95" s="61">
        <v>499652.4</v>
      </c>
      <c r="M95" s="61">
        <v>30.5</v>
      </c>
      <c r="N95" s="61">
        <v>27</v>
      </c>
      <c r="O95" s="61">
        <v>23</v>
      </c>
      <c r="P95" s="61">
        <v>333395.90000000002</v>
      </c>
      <c r="Q95" s="61">
        <v>999999.8</v>
      </c>
      <c r="R95" s="61">
        <v>1000000</v>
      </c>
      <c r="S95" s="61">
        <v>0.2</v>
      </c>
      <c r="T95" s="61">
        <v>0</v>
      </c>
      <c r="U95" s="15">
        <f t="shared" si="0"/>
        <v>999999.8</v>
      </c>
    </row>
    <row r="96" spans="1:22" ht="15" thickBot="1" x14ac:dyDescent="0.35">
      <c r="A96" s="60" t="s">
        <v>212</v>
      </c>
      <c r="B96" s="61">
        <v>3</v>
      </c>
      <c r="C96" s="61">
        <v>2</v>
      </c>
      <c r="D96" s="61">
        <v>5</v>
      </c>
      <c r="E96" s="61">
        <v>1</v>
      </c>
      <c r="F96" s="61">
        <v>1</v>
      </c>
      <c r="G96" s="61">
        <v>1</v>
      </c>
      <c r="H96" s="61">
        <v>14</v>
      </c>
      <c r="I96" s="61">
        <v>3</v>
      </c>
      <c r="J96" s="61">
        <v>5</v>
      </c>
      <c r="K96" s="61">
        <v>201</v>
      </c>
      <c r="L96" s="61">
        <v>666175.4</v>
      </c>
      <c r="M96" s="61">
        <v>39.5</v>
      </c>
      <c r="N96" s="61">
        <v>27</v>
      </c>
      <c r="O96" s="61">
        <v>11</v>
      </c>
      <c r="P96" s="61">
        <v>333510.90000000002</v>
      </c>
      <c r="Q96" s="61">
        <v>999999.8</v>
      </c>
      <c r="R96" s="61">
        <v>1000000</v>
      </c>
      <c r="S96" s="61">
        <v>0.2</v>
      </c>
      <c r="T96" s="61">
        <v>0</v>
      </c>
      <c r="U96" s="15">
        <f t="shared" si="0"/>
        <v>999999.8</v>
      </c>
    </row>
    <row r="97" spans="1:21" ht="15" thickBot="1" x14ac:dyDescent="0.35">
      <c r="A97" s="60" t="s">
        <v>213</v>
      </c>
      <c r="B97" s="61">
        <v>12</v>
      </c>
      <c r="C97" s="61">
        <v>166516.5</v>
      </c>
      <c r="D97" s="61">
        <v>10</v>
      </c>
      <c r="E97" s="61">
        <v>55</v>
      </c>
      <c r="F97" s="61">
        <v>44.5</v>
      </c>
      <c r="G97" s="61">
        <v>218</v>
      </c>
      <c r="H97" s="61">
        <v>30.5</v>
      </c>
      <c r="I97" s="61">
        <v>35</v>
      </c>
      <c r="J97" s="61">
        <v>10</v>
      </c>
      <c r="K97" s="61">
        <v>208</v>
      </c>
      <c r="L97" s="61">
        <v>499474.9</v>
      </c>
      <c r="M97" s="61">
        <v>27.5</v>
      </c>
      <c r="N97" s="61">
        <v>27</v>
      </c>
      <c r="O97" s="61">
        <v>11</v>
      </c>
      <c r="P97" s="61">
        <v>333320.40000000002</v>
      </c>
      <c r="Q97" s="61">
        <v>1000000.3</v>
      </c>
      <c r="R97" s="61">
        <v>1000000</v>
      </c>
      <c r="S97" s="61">
        <v>-0.3</v>
      </c>
      <c r="T97" s="61">
        <v>0</v>
      </c>
      <c r="U97" s="15">
        <f t="shared" si="0"/>
        <v>1000000.3</v>
      </c>
    </row>
    <row r="98" spans="1:21" ht="15" thickBot="1" x14ac:dyDescent="0.35">
      <c r="A98" s="60" t="s">
        <v>214</v>
      </c>
      <c r="B98" s="61">
        <v>1</v>
      </c>
      <c r="C98" s="61">
        <v>2</v>
      </c>
      <c r="D98" s="61">
        <v>5</v>
      </c>
      <c r="E98" s="61">
        <v>46</v>
      </c>
      <c r="F98" s="61">
        <v>4</v>
      </c>
      <c r="G98" s="61">
        <v>333465.90000000002</v>
      </c>
      <c r="H98" s="61">
        <v>14</v>
      </c>
      <c r="I98" s="61">
        <v>3</v>
      </c>
      <c r="J98" s="61">
        <v>5</v>
      </c>
      <c r="K98" s="61">
        <v>200</v>
      </c>
      <c r="L98" s="61">
        <v>666175.4</v>
      </c>
      <c r="M98" s="61">
        <v>39.5</v>
      </c>
      <c r="N98" s="61">
        <v>27</v>
      </c>
      <c r="O98" s="61">
        <v>11</v>
      </c>
      <c r="P98" s="61">
        <v>1</v>
      </c>
      <c r="Q98" s="61">
        <v>999999.8</v>
      </c>
      <c r="R98" s="61">
        <v>1000000</v>
      </c>
      <c r="S98" s="61">
        <v>0.2</v>
      </c>
      <c r="T98" s="61">
        <v>0</v>
      </c>
      <c r="U98" s="15">
        <f t="shared" si="0"/>
        <v>999999.8</v>
      </c>
    </row>
    <row r="99" spans="1:21" ht="15" thickBot="1" x14ac:dyDescent="0.35">
      <c r="A99" s="60" t="s">
        <v>215</v>
      </c>
      <c r="B99" s="61">
        <v>3</v>
      </c>
      <c r="C99" s="61">
        <v>6</v>
      </c>
      <c r="D99" s="61">
        <v>5</v>
      </c>
      <c r="E99" s="61">
        <v>45</v>
      </c>
      <c r="F99" s="61">
        <v>3</v>
      </c>
      <c r="G99" s="61">
        <v>130</v>
      </c>
      <c r="H99" s="61">
        <v>14</v>
      </c>
      <c r="I99" s="61">
        <v>22</v>
      </c>
      <c r="J99" s="61">
        <v>5</v>
      </c>
      <c r="K99" s="61">
        <v>203</v>
      </c>
      <c r="L99" s="61">
        <v>666169.4</v>
      </c>
      <c r="M99" s="61">
        <v>34.5</v>
      </c>
      <c r="N99" s="61">
        <v>27</v>
      </c>
      <c r="O99" s="61">
        <v>11</v>
      </c>
      <c r="P99" s="61">
        <v>333322.40000000002</v>
      </c>
      <c r="Q99" s="61">
        <v>1000000.3</v>
      </c>
      <c r="R99" s="61">
        <v>1000000</v>
      </c>
      <c r="S99" s="61">
        <v>-0.3</v>
      </c>
      <c r="T99" s="61">
        <v>0</v>
      </c>
      <c r="U99" s="15">
        <f t="shared" si="0"/>
        <v>1000000.3</v>
      </c>
    </row>
    <row r="100" spans="1:21" ht="15" thickBot="1" x14ac:dyDescent="0.35">
      <c r="A100" s="60" t="s">
        <v>216</v>
      </c>
      <c r="B100" s="61">
        <v>24</v>
      </c>
      <c r="C100" s="61">
        <v>166523</v>
      </c>
      <c r="D100" s="61">
        <v>18</v>
      </c>
      <c r="E100" s="61">
        <v>59</v>
      </c>
      <c r="F100" s="61">
        <v>48.5</v>
      </c>
      <c r="G100" s="61">
        <v>133</v>
      </c>
      <c r="H100" s="61">
        <v>34.5</v>
      </c>
      <c r="I100" s="61">
        <v>41</v>
      </c>
      <c r="J100" s="61">
        <v>18</v>
      </c>
      <c r="K100" s="61">
        <v>219</v>
      </c>
      <c r="L100" s="61">
        <v>499490.4</v>
      </c>
      <c r="M100" s="61">
        <v>30.5</v>
      </c>
      <c r="N100" s="61">
        <v>27</v>
      </c>
      <c r="O100" s="61">
        <v>11</v>
      </c>
      <c r="P100" s="61">
        <v>333323.40000000002</v>
      </c>
      <c r="Q100" s="61">
        <v>1000000.3</v>
      </c>
      <c r="R100" s="61">
        <v>1000000</v>
      </c>
      <c r="S100" s="61">
        <v>-0.3</v>
      </c>
      <c r="T100" s="61">
        <v>0</v>
      </c>
      <c r="U100" s="15">
        <f t="shared" si="0"/>
        <v>1000000.3</v>
      </c>
    </row>
    <row r="101" spans="1:21" ht="15" thickBot="1" x14ac:dyDescent="0.35">
      <c r="A101" s="60" t="s">
        <v>217</v>
      </c>
      <c r="B101" s="61">
        <v>18</v>
      </c>
      <c r="C101" s="61">
        <v>166498.5</v>
      </c>
      <c r="D101" s="61">
        <v>16</v>
      </c>
      <c r="E101" s="61">
        <v>97.5</v>
      </c>
      <c r="F101" s="61">
        <v>54.5</v>
      </c>
      <c r="G101" s="61">
        <v>333431.40000000002</v>
      </c>
      <c r="H101" s="61">
        <v>30.5</v>
      </c>
      <c r="I101" s="61">
        <v>38</v>
      </c>
      <c r="J101" s="61">
        <v>16</v>
      </c>
      <c r="K101" s="61">
        <v>216</v>
      </c>
      <c r="L101" s="61">
        <v>499478.9</v>
      </c>
      <c r="M101" s="61">
        <v>20.5</v>
      </c>
      <c r="N101" s="61">
        <v>1</v>
      </c>
      <c r="O101" s="61">
        <v>11</v>
      </c>
      <c r="P101" s="61">
        <v>72.5</v>
      </c>
      <c r="Q101" s="61">
        <v>1000000.3</v>
      </c>
      <c r="R101" s="61">
        <v>1000000</v>
      </c>
      <c r="S101" s="61">
        <v>-0.3</v>
      </c>
      <c r="T101" s="61">
        <v>0</v>
      </c>
      <c r="U101" s="15">
        <f t="shared" si="0"/>
        <v>1000000.3</v>
      </c>
    </row>
    <row r="102" spans="1:21" ht="15" thickBot="1" x14ac:dyDescent="0.35">
      <c r="A102" s="60" t="s">
        <v>218</v>
      </c>
      <c r="B102" s="61">
        <v>22</v>
      </c>
      <c r="C102" s="61">
        <v>166518.5</v>
      </c>
      <c r="D102" s="61">
        <v>21</v>
      </c>
      <c r="E102" s="61">
        <v>93.5</v>
      </c>
      <c r="F102" s="61">
        <v>52.5</v>
      </c>
      <c r="G102" s="61">
        <v>166786</v>
      </c>
      <c r="H102" s="61">
        <v>30.5</v>
      </c>
      <c r="I102" s="61">
        <v>35</v>
      </c>
      <c r="J102" s="61">
        <v>21</v>
      </c>
      <c r="K102" s="61">
        <v>220</v>
      </c>
      <c r="L102" s="61">
        <v>499490.4</v>
      </c>
      <c r="M102" s="61">
        <v>26.5</v>
      </c>
      <c r="N102" s="61">
        <v>1</v>
      </c>
      <c r="O102" s="61">
        <v>11</v>
      </c>
      <c r="P102" s="61">
        <v>166671</v>
      </c>
      <c r="Q102" s="61">
        <v>999999.8</v>
      </c>
      <c r="R102" s="61">
        <v>1000000</v>
      </c>
      <c r="S102" s="61">
        <v>0.2</v>
      </c>
      <c r="T102" s="61">
        <v>0</v>
      </c>
      <c r="U102" s="15">
        <f t="shared" si="0"/>
        <v>999999.8</v>
      </c>
    </row>
    <row r="103" spans="1:21" ht="15" thickBot="1" x14ac:dyDescent="0.35">
      <c r="A103" s="60" t="s">
        <v>219</v>
      </c>
      <c r="B103" s="61">
        <v>10</v>
      </c>
      <c r="C103" s="61">
        <v>166490.5</v>
      </c>
      <c r="D103" s="61">
        <v>10</v>
      </c>
      <c r="E103" s="61">
        <v>49</v>
      </c>
      <c r="F103" s="61">
        <v>42.5</v>
      </c>
      <c r="G103" s="61">
        <v>27</v>
      </c>
      <c r="H103" s="61">
        <v>14</v>
      </c>
      <c r="I103" s="61">
        <v>28</v>
      </c>
      <c r="J103" s="61">
        <v>10</v>
      </c>
      <c r="K103" s="61">
        <v>205</v>
      </c>
      <c r="L103" s="61">
        <v>499651.4</v>
      </c>
      <c r="M103" s="61">
        <v>30.5</v>
      </c>
      <c r="N103" s="61">
        <v>27</v>
      </c>
      <c r="O103" s="61">
        <v>11</v>
      </c>
      <c r="P103" s="61">
        <v>333393.90000000002</v>
      </c>
      <c r="Q103" s="61">
        <v>999999.8</v>
      </c>
      <c r="R103" s="61">
        <v>1000000</v>
      </c>
      <c r="S103" s="61">
        <v>0.2</v>
      </c>
      <c r="T103" s="61">
        <v>0</v>
      </c>
      <c r="U103" s="15">
        <f t="shared" si="0"/>
        <v>999999.8</v>
      </c>
    </row>
    <row r="104" spans="1:21" ht="15" thickBot="1" x14ac:dyDescent="0.35">
      <c r="A104" s="60" t="s">
        <v>220</v>
      </c>
      <c r="B104" s="61">
        <v>15</v>
      </c>
      <c r="C104" s="61">
        <v>166498.5</v>
      </c>
      <c r="D104" s="61">
        <v>13</v>
      </c>
      <c r="E104" s="61">
        <v>95.5</v>
      </c>
      <c r="F104" s="61">
        <v>50.5</v>
      </c>
      <c r="G104" s="61">
        <v>333466.90000000002</v>
      </c>
      <c r="H104" s="61">
        <v>30.5</v>
      </c>
      <c r="I104" s="61">
        <v>38</v>
      </c>
      <c r="J104" s="61">
        <v>13</v>
      </c>
      <c r="K104" s="61">
        <v>212</v>
      </c>
      <c r="L104" s="61">
        <v>499490.4</v>
      </c>
      <c r="M104" s="61">
        <v>26.5</v>
      </c>
      <c r="N104" s="61">
        <v>27</v>
      </c>
      <c r="O104" s="61">
        <v>23</v>
      </c>
      <c r="P104" s="61">
        <v>0</v>
      </c>
      <c r="Q104" s="61">
        <v>999999.8</v>
      </c>
      <c r="R104" s="61">
        <v>1000000</v>
      </c>
      <c r="S104" s="61">
        <v>0.2</v>
      </c>
      <c r="T104" s="61">
        <v>0</v>
      </c>
      <c r="U104" s="15">
        <f t="shared" si="0"/>
        <v>999999.8</v>
      </c>
    </row>
    <row r="105" spans="1:21" ht="15" thickBot="1" x14ac:dyDescent="0.35">
      <c r="A105" s="60" t="s">
        <v>221</v>
      </c>
      <c r="B105" s="61">
        <v>21</v>
      </c>
      <c r="C105" s="61">
        <v>166498.5</v>
      </c>
      <c r="D105" s="61">
        <v>21</v>
      </c>
      <c r="E105" s="61">
        <v>96.5</v>
      </c>
      <c r="F105" s="61">
        <v>53.5</v>
      </c>
      <c r="G105" s="61">
        <v>333384.90000000002</v>
      </c>
      <c r="H105" s="61">
        <v>14</v>
      </c>
      <c r="I105" s="61">
        <v>35</v>
      </c>
      <c r="J105" s="61">
        <v>21</v>
      </c>
      <c r="K105" s="61">
        <v>218</v>
      </c>
      <c r="L105" s="61">
        <v>499476.9</v>
      </c>
      <c r="M105" s="61">
        <v>20.5</v>
      </c>
      <c r="N105" s="61">
        <v>27</v>
      </c>
      <c r="O105" s="61">
        <v>23</v>
      </c>
      <c r="P105" s="61">
        <v>89.5</v>
      </c>
      <c r="Q105" s="61">
        <v>1000000.3</v>
      </c>
      <c r="R105" s="61">
        <v>1000000</v>
      </c>
      <c r="S105" s="61">
        <v>-0.3</v>
      </c>
      <c r="T105" s="61">
        <v>0</v>
      </c>
      <c r="U105" s="15">
        <f t="shared" si="0"/>
        <v>1000000.3</v>
      </c>
    </row>
    <row r="106" spans="1:21" ht="15" thickBot="1" x14ac:dyDescent="0.35">
      <c r="A106" s="60" t="s">
        <v>222</v>
      </c>
      <c r="B106" s="61">
        <v>18</v>
      </c>
      <c r="C106" s="61">
        <v>166498.5</v>
      </c>
      <c r="D106" s="61">
        <v>16</v>
      </c>
      <c r="E106" s="61">
        <v>58</v>
      </c>
      <c r="F106" s="61">
        <v>47.5</v>
      </c>
      <c r="G106" s="61">
        <v>131</v>
      </c>
      <c r="H106" s="61">
        <v>14</v>
      </c>
      <c r="I106" s="61">
        <v>28</v>
      </c>
      <c r="J106" s="61">
        <v>16</v>
      </c>
      <c r="K106" s="61">
        <v>213</v>
      </c>
      <c r="L106" s="61">
        <v>499490.4</v>
      </c>
      <c r="M106" s="61">
        <v>26.5</v>
      </c>
      <c r="N106" s="61">
        <v>27</v>
      </c>
      <c r="O106" s="61">
        <v>23</v>
      </c>
      <c r="P106" s="61">
        <v>333392.90000000002</v>
      </c>
      <c r="Q106" s="61">
        <v>999999.8</v>
      </c>
      <c r="R106" s="61">
        <v>1000000</v>
      </c>
      <c r="S106" s="61">
        <v>0.2</v>
      </c>
      <c r="T106" s="61">
        <v>0</v>
      </c>
      <c r="U106" s="15">
        <f t="shared" si="0"/>
        <v>999999.8</v>
      </c>
    </row>
    <row r="107" spans="1:21" ht="15" thickBot="1" x14ac:dyDescent="0.35">
      <c r="A107" s="60" t="s">
        <v>223</v>
      </c>
      <c r="B107" s="61">
        <v>21</v>
      </c>
      <c r="C107" s="61">
        <v>166490.5</v>
      </c>
      <c r="D107" s="61">
        <v>21</v>
      </c>
      <c r="E107" s="61">
        <v>99.5</v>
      </c>
      <c r="F107" s="61">
        <v>56.5</v>
      </c>
      <c r="G107" s="61">
        <v>333429.40000000002</v>
      </c>
      <c r="H107" s="61">
        <v>14</v>
      </c>
      <c r="I107" s="61">
        <v>38</v>
      </c>
      <c r="J107" s="61">
        <v>21</v>
      </c>
      <c r="K107" s="61">
        <v>217</v>
      </c>
      <c r="L107" s="61">
        <v>499476.9</v>
      </c>
      <c r="M107" s="61">
        <v>0</v>
      </c>
      <c r="N107" s="61">
        <v>27</v>
      </c>
      <c r="O107" s="61">
        <v>15</v>
      </c>
      <c r="P107" s="61">
        <v>73.5</v>
      </c>
      <c r="Q107" s="61">
        <v>1000000.3</v>
      </c>
      <c r="R107" s="61">
        <v>1000000</v>
      </c>
      <c r="S107" s="61">
        <v>-0.3</v>
      </c>
      <c r="T107" s="61">
        <v>0</v>
      </c>
      <c r="U107" s="15">
        <f t="shared" si="0"/>
        <v>1000000.3</v>
      </c>
    </row>
    <row r="108" spans="1:21" ht="15" thickBot="1" x14ac:dyDescent="0.35">
      <c r="A108" s="60" t="s">
        <v>224</v>
      </c>
      <c r="B108" s="61">
        <v>4</v>
      </c>
      <c r="C108" s="61">
        <v>6</v>
      </c>
      <c r="D108" s="61">
        <v>2</v>
      </c>
      <c r="E108" s="61">
        <v>2</v>
      </c>
      <c r="F108" s="61">
        <v>2</v>
      </c>
      <c r="G108" s="61">
        <v>132</v>
      </c>
      <c r="H108" s="61">
        <v>30.5</v>
      </c>
      <c r="I108" s="61">
        <v>1</v>
      </c>
      <c r="J108" s="61">
        <v>2</v>
      </c>
      <c r="K108" s="61">
        <v>206</v>
      </c>
      <c r="L108" s="61">
        <v>666175.4</v>
      </c>
      <c r="M108" s="61">
        <v>39.5</v>
      </c>
      <c r="N108" s="61">
        <v>27</v>
      </c>
      <c r="O108" s="61">
        <v>11</v>
      </c>
      <c r="P108" s="61">
        <v>333359.40000000002</v>
      </c>
      <c r="Q108" s="61">
        <v>999999.8</v>
      </c>
      <c r="R108" s="61">
        <v>1000000</v>
      </c>
      <c r="S108" s="61">
        <v>0.2</v>
      </c>
      <c r="T108" s="61">
        <v>0</v>
      </c>
      <c r="U108" s="15">
        <f t="shared" si="0"/>
        <v>999999.8</v>
      </c>
    </row>
    <row r="109" spans="1:21" ht="15" thickBot="1" x14ac:dyDescent="0.35">
      <c r="A109" s="60" t="s">
        <v>225</v>
      </c>
      <c r="B109" s="61">
        <v>0</v>
      </c>
      <c r="C109" s="61">
        <v>2</v>
      </c>
      <c r="D109" s="61">
        <v>2</v>
      </c>
      <c r="E109" s="61">
        <v>0</v>
      </c>
      <c r="F109" s="61">
        <v>0</v>
      </c>
      <c r="G109" s="61">
        <v>0</v>
      </c>
      <c r="H109" s="61">
        <v>2</v>
      </c>
      <c r="I109" s="61">
        <v>1</v>
      </c>
      <c r="J109" s="61">
        <v>2</v>
      </c>
      <c r="K109" s="61">
        <v>202</v>
      </c>
      <c r="L109" s="61">
        <v>666175.4</v>
      </c>
      <c r="M109" s="61">
        <v>39.5</v>
      </c>
      <c r="N109" s="61">
        <v>27</v>
      </c>
      <c r="O109" s="61">
        <v>11</v>
      </c>
      <c r="P109" s="61">
        <v>333535.90000000002</v>
      </c>
      <c r="Q109" s="61">
        <v>999999.8</v>
      </c>
      <c r="R109" s="61">
        <v>1000000</v>
      </c>
      <c r="S109" s="61">
        <v>0.2</v>
      </c>
      <c r="T109" s="61">
        <v>0</v>
      </c>
      <c r="U109" s="15">
        <f t="shared" si="0"/>
        <v>999999.8</v>
      </c>
    </row>
    <row r="110" spans="1:21" ht="15" thickBot="1" x14ac:dyDescent="0.35"/>
    <row r="111" spans="1:21" ht="87" thickBot="1" x14ac:dyDescent="0.35">
      <c r="A111" s="62" t="s">
        <v>546</v>
      </c>
      <c r="B111" s="63">
        <v>1666830.7</v>
      </c>
      <c r="Q111" s="69" t="s">
        <v>560</v>
      </c>
    </row>
    <row r="112" spans="1:21" ht="15" thickBot="1" x14ac:dyDescent="0.35">
      <c r="A112" s="62" t="s">
        <v>547</v>
      </c>
      <c r="B112" s="63">
        <v>499474.9</v>
      </c>
    </row>
    <row r="113" spans="1:2" ht="15" thickBot="1" x14ac:dyDescent="0.35">
      <c r="A113" s="62" t="s">
        <v>548</v>
      </c>
      <c r="B113" s="63">
        <v>23999999.699999999</v>
      </c>
    </row>
    <row r="114" spans="1:2" ht="15" thickBot="1" x14ac:dyDescent="0.35">
      <c r="A114" s="62" t="s">
        <v>549</v>
      </c>
      <c r="B114" s="63">
        <v>24000000</v>
      </c>
    </row>
    <row r="115" spans="1:2" ht="15" thickBot="1" x14ac:dyDescent="0.35">
      <c r="A115" s="62" t="s">
        <v>550</v>
      </c>
      <c r="B115" s="66">
        <v>-0.3</v>
      </c>
    </row>
    <row r="116" spans="1:2" ht="15" thickBot="1" x14ac:dyDescent="0.35">
      <c r="A116" s="62" t="s">
        <v>551</v>
      </c>
      <c r="B116" s="63"/>
    </row>
    <row r="117" spans="1:2" ht="15" thickBot="1" x14ac:dyDescent="0.35">
      <c r="A117" s="62" t="s">
        <v>552</v>
      </c>
      <c r="B117" s="63"/>
    </row>
    <row r="118" spans="1:2" ht="15" thickBot="1" x14ac:dyDescent="0.35">
      <c r="A118" s="62" t="s">
        <v>553</v>
      </c>
      <c r="B118" s="63">
        <v>0</v>
      </c>
    </row>
    <row r="120" spans="1:2" x14ac:dyDescent="0.3">
      <c r="A120" s="30" t="s">
        <v>194</v>
      </c>
    </row>
    <row r="122" spans="1:2" x14ac:dyDescent="0.3">
      <c r="A122" s="64" t="s">
        <v>554</v>
      </c>
    </row>
    <row r="123" spans="1:2" x14ac:dyDescent="0.3">
      <c r="A123" s="64" t="s">
        <v>555</v>
      </c>
    </row>
  </sheetData>
  <hyperlinks>
    <hyperlink ref="A120" r:id="rId1" display="https://miau.my-x.hu/myx-free/coco/test/242133220241124191849.html" xr:uid="{7B5A3CEA-99DF-425C-A736-22EF0DC767C9}"/>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7</vt:i4>
      </vt:variant>
    </vt:vector>
  </HeadingPairs>
  <TitlesOfParts>
    <vt:vector size="7" baseType="lpstr">
      <vt:lpstr>query_results</vt:lpstr>
      <vt:lpstr>attributes</vt:lpstr>
      <vt:lpstr>raw_data</vt:lpstr>
      <vt:lpstr>OAM</vt:lpstr>
      <vt:lpstr>OAM_1</vt:lpstr>
      <vt:lpstr>model</vt:lpstr>
      <vt:lpstr>model2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Turtogtokh Shagai</dc:creator>
  <cp:lastModifiedBy>Lttd</cp:lastModifiedBy>
  <dcterms:created xsi:type="dcterms:W3CDTF">2024-11-23T02:41:19Z</dcterms:created>
  <dcterms:modified xsi:type="dcterms:W3CDTF">2024-11-24T18:21:43Z</dcterms:modified>
</cp:coreProperties>
</file>