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Downloads\curl\319\"/>
    </mc:Choice>
  </mc:AlternateContent>
  <xr:revisionPtr revIDLastSave="0" documentId="13_ncr:1_{F0CB2A2B-18AF-40E3-9F61-E20A7DC6F992}" xr6:coauthVersionLast="47" xr6:coauthVersionMax="47" xr10:uidLastSave="{00000000-0000-0000-0000-000000000000}"/>
  <bookViews>
    <workbookView xWindow="-108" yWindow="-108" windowWidth="23256" windowHeight="12456" xr2:uid="{6D2308CB-598C-4159-A70B-4006BE98E90A}"/>
  </bookViews>
  <sheets>
    <sheet name="elso reteg" sheetId="1" r:id="rId1"/>
    <sheet name="modellek" sheetId="2" r:id="rId2"/>
    <sheet name="masodik reteg" sheetId="3" r:id="rId3"/>
    <sheet name="valid" sheetId="4" r:id="rId4"/>
    <sheet name="invali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L15" i="5"/>
  <c r="K15" i="5"/>
  <c r="M15" i="5" s="1"/>
  <c r="L14" i="5"/>
  <c r="K14" i="5"/>
  <c r="M14" i="5" s="1"/>
  <c r="L13" i="5"/>
  <c r="K13" i="5"/>
  <c r="M13" i="5" s="1"/>
  <c r="M12" i="5"/>
  <c r="L12" i="5"/>
  <c r="K12" i="5"/>
  <c r="M11" i="5"/>
  <c r="L11" i="5"/>
  <c r="K11" i="5"/>
  <c r="M10" i="5"/>
  <c r="L10" i="5"/>
  <c r="K10" i="5"/>
  <c r="M9" i="5"/>
  <c r="L9" i="5"/>
  <c r="K9" i="5"/>
  <c r="L8" i="5"/>
  <c r="K8" i="5"/>
  <c r="M8" i="5" s="1"/>
  <c r="M7" i="5"/>
  <c r="L7" i="5"/>
  <c r="K7" i="5"/>
  <c r="L6" i="5"/>
  <c r="K6" i="5"/>
  <c r="M6" i="5" s="1"/>
  <c r="L5" i="5"/>
  <c r="K5" i="5"/>
  <c r="M5" i="5" s="1"/>
  <c r="M4" i="5"/>
  <c r="L4" i="5"/>
  <c r="K4" i="5"/>
  <c r="M3" i="5"/>
  <c r="L3" i="5"/>
  <c r="K3" i="5"/>
  <c r="M2" i="5"/>
  <c r="L2" i="5"/>
  <c r="K2" i="5"/>
  <c r="K1" i="5"/>
  <c r="S15" i="5"/>
  <c r="R15" i="5"/>
  <c r="Q15" i="5"/>
  <c r="P15" i="5"/>
  <c r="S14" i="5"/>
  <c r="R14" i="5"/>
  <c r="Q14" i="5"/>
  <c r="P14" i="5"/>
  <c r="S13" i="5"/>
  <c r="R13" i="5"/>
  <c r="Q13" i="5"/>
  <c r="P13" i="5"/>
  <c r="S12" i="5"/>
  <c r="R12" i="5"/>
  <c r="Q12" i="5"/>
  <c r="P12" i="5"/>
  <c r="S11" i="5"/>
  <c r="R11" i="5"/>
  <c r="Q11" i="5"/>
  <c r="P11" i="5"/>
  <c r="S10" i="5"/>
  <c r="R10" i="5"/>
  <c r="Q10" i="5"/>
  <c r="P10" i="5"/>
  <c r="S9" i="5"/>
  <c r="R9" i="5"/>
  <c r="Q9" i="5"/>
  <c r="P9" i="5"/>
  <c r="S8" i="5"/>
  <c r="R8" i="5"/>
  <c r="Q8" i="5"/>
  <c r="P8" i="5"/>
  <c r="S7" i="5"/>
  <c r="R7" i="5"/>
  <c r="Q7" i="5"/>
  <c r="P7" i="5"/>
  <c r="S6" i="5"/>
  <c r="R6" i="5"/>
  <c r="Q6" i="5"/>
  <c r="P6" i="5"/>
  <c r="S5" i="5"/>
  <c r="R5" i="5"/>
  <c r="Q5" i="5"/>
  <c r="P5" i="5"/>
  <c r="S4" i="5"/>
  <c r="R4" i="5"/>
  <c r="Q4" i="5"/>
  <c r="P4" i="5"/>
  <c r="S3" i="5"/>
  <c r="R3" i="5"/>
  <c r="Q3" i="5"/>
  <c r="P3" i="5"/>
  <c r="S2" i="5"/>
  <c r="R2" i="5"/>
  <c r="Q2" i="5"/>
  <c r="P2" i="5"/>
  <c r="J15" i="5"/>
  <c r="I15" i="5"/>
  <c r="H15" i="5"/>
  <c r="G15" i="5"/>
  <c r="J14" i="5"/>
  <c r="I14" i="5"/>
  <c r="H14" i="5"/>
  <c r="G14" i="5"/>
  <c r="J13" i="5"/>
  <c r="I13" i="5"/>
  <c r="H13" i="5"/>
  <c r="G13" i="5"/>
  <c r="J12" i="5"/>
  <c r="I12" i="5"/>
  <c r="H12" i="5"/>
  <c r="G12" i="5"/>
  <c r="J11" i="5"/>
  <c r="I11" i="5"/>
  <c r="H11" i="5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I7" i="5"/>
  <c r="H7" i="5"/>
  <c r="G7" i="5"/>
  <c r="J6" i="5"/>
  <c r="I6" i="5"/>
  <c r="H6" i="5"/>
  <c r="G6" i="5"/>
  <c r="J5" i="5"/>
  <c r="I5" i="5"/>
  <c r="H5" i="5"/>
  <c r="G5" i="5"/>
  <c r="J4" i="5"/>
  <c r="I4" i="5"/>
  <c r="H4" i="5"/>
  <c r="G4" i="5"/>
  <c r="J3" i="5"/>
  <c r="I3" i="5"/>
  <c r="H3" i="5"/>
  <c r="G3" i="5"/>
  <c r="J2" i="5"/>
  <c r="I2" i="5"/>
  <c r="H2" i="5"/>
  <c r="G2" i="5"/>
  <c r="J1" i="5"/>
  <c r="I1" i="5"/>
  <c r="H1" i="5"/>
  <c r="G1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E1" i="5"/>
  <c r="D1" i="5"/>
  <c r="C1" i="5"/>
  <c r="B1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O24" i="4"/>
  <c r="N24" i="4"/>
  <c r="M24" i="4"/>
  <c r="L24" i="4"/>
  <c r="O23" i="4"/>
  <c r="N23" i="4"/>
  <c r="M23" i="4"/>
  <c r="L23" i="4"/>
  <c r="O22" i="4"/>
  <c r="N22" i="4"/>
  <c r="M22" i="4"/>
  <c r="L22" i="4"/>
  <c r="O21" i="4"/>
  <c r="N21" i="4"/>
  <c r="M21" i="4"/>
  <c r="L21" i="4"/>
  <c r="O20" i="4"/>
  <c r="N20" i="4"/>
  <c r="M20" i="4"/>
  <c r="L20" i="4"/>
  <c r="O19" i="4"/>
  <c r="N19" i="4"/>
  <c r="M19" i="4"/>
  <c r="L19" i="4"/>
  <c r="O18" i="4"/>
  <c r="N18" i="4"/>
  <c r="M18" i="4"/>
  <c r="L18" i="4"/>
  <c r="O17" i="4"/>
  <c r="N17" i="4"/>
  <c r="M17" i="4"/>
  <c r="L17" i="4"/>
  <c r="O16" i="4"/>
  <c r="N16" i="4"/>
  <c r="M16" i="4"/>
  <c r="L16" i="4"/>
  <c r="O15" i="4"/>
  <c r="N15" i="4"/>
  <c r="M15" i="4"/>
  <c r="L15" i="4"/>
  <c r="O14" i="4"/>
  <c r="N14" i="4"/>
  <c r="M14" i="4"/>
  <c r="L14" i="4"/>
  <c r="O13" i="4"/>
  <c r="N13" i="4"/>
  <c r="M13" i="4"/>
  <c r="L13" i="4"/>
  <c r="O12" i="4"/>
  <c r="N12" i="4"/>
  <c r="M12" i="4"/>
  <c r="L12" i="4"/>
  <c r="O11" i="4"/>
  <c r="N11" i="4"/>
  <c r="M11" i="4"/>
  <c r="L11" i="4"/>
  <c r="O10" i="4"/>
  <c r="N10" i="4"/>
  <c r="M10" i="4"/>
  <c r="L10" i="4"/>
  <c r="AR31" i="1"/>
  <c r="AQ31" i="1"/>
  <c r="AR30" i="1"/>
  <c r="AQ30" i="1"/>
  <c r="AR29" i="1"/>
  <c r="AQ29" i="1"/>
  <c r="AR28" i="1"/>
  <c r="AQ28" i="1"/>
  <c r="AR27" i="1"/>
  <c r="AQ27" i="1"/>
  <c r="AR26" i="1"/>
  <c r="AQ26" i="1"/>
  <c r="AR25" i="1"/>
  <c r="AQ25" i="1"/>
  <c r="AR24" i="1"/>
  <c r="AQ24" i="1"/>
  <c r="AR23" i="1"/>
  <c r="AQ23" i="1"/>
  <c r="AR22" i="1"/>
  <c r="AQ22" i="1"/>
  <c r="AR21" i="1"/>
  <c r="AQ21" i="1"/>
  <c r="AR20" i="1"/>
  <c r="AQ20" i="1"/>
  <c r="AR19" i="1"/>
  <c r="AQ19" i="1"/>
  <c r="AR18" i="1"/>
  <c r="AQ18" i="1"/>
  <c r="AR17" i="1"/>
  <c r="AQ17" i="1"/>
  <c r="L3" i="3"/>
  <c r="L4" i="3"/>
  <c r="L5" i="3"/>
  <c r="L6" i="3"/>
  <c r="L7" i="3"/>
  <c r="L8" i="3"/>
  <c r="L9" i="3"/>
  <c r="L10" i="3"/>
  <c r="L11" i="3"/>
  <c r="L12" i="3"/>
  <c r="L13" i="3"/>
  <c r="L14" i="3"/>
  <c r="L15" i="3"/>
  <c r="L2" i="3"/>
  <c r="K2" i="3"/>
  <c r="M2" i="3" s="1"/>
  <c r="K3" i="3"/>
  <c r="M3" i="3" s="1"/>
  <c r="K4" i="3"/>
  <c r="M4" i="3" s="1"/>
  <c r="K5" i="3"/>
  <c r="M5" i="3" s="1"/>
  <c r="K6" i="3"/>
  <c r="M6" i="3" s="1"/>
  <c r="K7" i="3"/>
  <c r="M7" i="3" s="1"/>
  <c r="K8" i="3"/>
  <c r="M8" i="3" s="1"/>
  <c r="K9" i="3"/>
  <c r="M9" i="3" s="1"/>
  <c r="K10" i="3"/>
  <c r="M10" i="3" s="1"/>
  <c r="K11" i="3"/>
  <c r="M11" i="3" s="1"/>
  <c r="K12" i="3"/>
  <c r="M12" i="3" s="1"/>
  <c r="K13" i="3"/>
  <c r="M13" i="3" s="1"/>
  <c r="K14" i="3"/>
  <c r="M14" i="3" s="1"/>
  <c r="K15" i="3"/>
  <c r="M15" i="3" s="1"/>
  <c r="K1" i="3"/>
  <c r="J2" i="3"/>
  <c r="S2" i="3" s="1"/>
  <c r="J3" i="3"/>
  <c r="S3" i="3" s="1"/>
  <c r="J4" i="3"/>
  <c r="S4" i="3" s="1"/>
  <c r="J5" i="3"/>
  <c r="S5" i="3" s="1"/>
  <c r="J6" i="3"/>
  <c r="S6" i="3" s="1"/>
  <c r="J7" i="3"/>
  <c r="S7" i="3" s="1"/>
  <c r="J8" i="3"/>
  <c r="S8" i="3" s="1"/>
  <c r="J9" i="3"/>
  <c r="S9" i="3" s="1"/>
  <c r="J10" i="3"/>
  <c r="S10" i="3" s="1"/>
  <c r="J11" i="3"/>
  <c r="S11" i="3" s="1"/>
  <c r="J12" i="3"/>
  <c r="S12" i="3" s="1"/>
  <c r="J13" i="3"/>
  <c r="S13" i="3" s="1"/>
  <c r="J14" i="3"/>
  <c r="S14" i="3" s="1"/>
  <c r="J15" i="3"/>
  <c r="S15" i="3" s="1"/>
  <c r="J1" i="3"/>
  <c r="I1" i="3"/>
  <c r="H1" i="3"/>
  <c r="G1" i="3"/>
  <c r="A15" i="3"/>
  <c r="A14" i="3"/>
  <c r="A9" i="3"/>
  <c r="A7" i="3"/>
  <c r="A6" i="3"/>
  <c r="AP53" i="1"/>
  <c r="D5" i="3" s="1"/>
  <c r="AP44" i="1"/>
  <c r="C12" i="3" s="1"/>
  <c r="AP36" i="1"/>
  <c r="C4" i="3" s="1"/>
  <c r="AP31" i="1"/>
  <c r="B15" i="3" s="1"/>
  <c r="AO31" i="1"/>
  <c r="AP24" i="1"/>
  <c r="B8" i="3" s="1"/>
  <c r="AO30" i="1"/>
  <c r="AO29" i="1"/>
  <c r="A13" i="3" s="1"/>
  <c r="AO28" i="1"/>
  <c r="A12" i="3" s="1"/>
  <c r="AO27" i="1"/>
  <c r="A11" i="3" s="1"/>
  <c r="AO26" i="1"/>
  <c r="A10" i="3" s="1"/>
  <c r="AO25" i="1"/>
  <c r="AO24" i="1"/>
  <c r="A8" i="3" s="1"/>
  <c r="AO23" i="1"/>
  <c r="AO22" i="1"/>
  <c r="AO21" i="1"/>
  <c r="A5" i="3" s="1"/>
  <c r="AO20" i="1"/>
  <c r="A4" i="3" s="1"/>
  <c r="AO19" i="1"/>
  <c r="A3" i="3" s="1"/>
  <c r="AO18" i="1"/>
  <c r="A2" i="3" s="1"/>
  <c r="AM63" i="1"/>
  <c r="AL63" i="1"/>
  <c r="AK63" i="1"/>
  <c r="AM62" i="1"/>
  <c r="AP62" i="1" s="1"/>
  <c r="D14" i="3" s="1"/>
  <c r="AL62" i="1"/>
  <c r="AK62" i="1"/>
  <c r="AM61" i="1"/>
  <c r="AL61" i="1"/>
  <c r="AK61" i="1"/>
  <c r="AM60" i="1"/>
  <c r="AL60" i="1"/>
  <c r="AK60" i="1"/>
  <c r="AM59" i="1"/>
  <c r="AL59" i="1"/>
  <c r="AK59" i="1"/>
  <c r="AM58" i="1"/>
  <c r="AP58" i="1" s="1"/>
  <c r="D10" i="3" s="1"/>
  <c r="AL58" i="1"/>
  <c r="AK58" i="1"/>
  <c r="AM57" i="1"/>
  <c r="AP57" i="1" s="1"/>
  <c r="D9" i="3" s="1"/>
  <c r="AL57" i="1"/>
  <c r="AK57" i="1"/>
  <c r="AM56" i="1"/>
  <c r="AP56" i="1" s="1"/>
  <c r="D8" i="3" s="1"/>
  <c r="AL56" i="1"/>
  <c r="AK56" i="1"/>
  <c r="AM55" i="1"/>
  <c r="AL55" i="1"/>
  <c r="AK55" i="1"/>
  <c r="AM54" i="1"/>
  <c r="AL54" i="1"/>
  <c r="AK54" i="1"/>
  <c r="AM53" i="1"/>
  <c r="AL53" i="1"/>
  <c r="AK53" i="1"/>
  <c r="AM52" i="1"/>
  <c r="AP52" i="1" s="1"/>
  <c r="D4" i="3" s="1"/>
  <c r="AL52" i="1"/>
  <c r="AK52" i="1"/>
  <c r="AM51" i="1"/>
  <c r="AP51" i="1" s="1"/>
  <c r="D3" i="3" s="1"/>
  <c r="AL51" i="1"/>
  <c r="AK51" i="1"/>
  <c r="AM50" i="1"/>
  <c r="AP50" i="1" s="1"/>
  <c r="D2" i="3" s="1"/>
  <c r="AL50" i="1"/>
  <c r="AK50" i="1"/>
  <c r="AM47" i="1"/>
  <c r="AP47" i="1" s="1"/>
  <c r="C15" i="3" s="1"/>
  <c r="AL47" i="1"/>
  <c r="AK47" i="1"/>
  <c r="AM46" i="1"/>
  <c r="AP46" i="1" s="1"/>
  <c r="C14" i="3" s="1"/>
  <c r="AL46" i="1"/>
  <c r="AK46" i="1"/>
  <c r="AM45" i="1"/>
  <c r="AL45" i="1"/>
  <c r="AK45" i="1"/>
  <c r="AM44" i="1"/>
  <c r="AL44" i="1"/>
  <c r="AK44" i="1"/>
  <c r="AM43" i="1"/>
  <c r="AP43" i="1" s="1"/>
  <c r="C11" i="3" s="1"/>
  <c r="AL43" i="1"/>
  <c r="AK43" i="1"/>
  <c r="AM42" i="1"/>
  <c r="AL42" i="1"/>
  <c r="AK42" i="1"/>
  <c r="AM41" i="1"/>
  <c r="AP41" i="1" s="1"/>
  <c r="C9" i="3" s="1"/>
  <c r="AL41" i="1"/>
  <c r="AK41" i="1"/>
  <c r="AM40" i="1"/>
  <c r="AP40" i="1" s="1"/>
  <c r="C8" i="3" s="1"/>
  <c r="AL40" i="1"/>
  <c r="AK40" i="1"/>
  <c r="AM39" i="1"/>
  <c r="AP39" i="1" s="1"/>
  <c r="C7" i="3" s="1"/>
  <c r="AL39" i="1"/>
  <c r="AK39" i="1"/>
  <c r="AM38" i="1"/>
  <c r="AL38" i="1"/>
  <c r="AK38" i="1"/>
  <c r="AM37" i="1"/>
  <c r="AL37" i="1"/>
  <c r="AK37" i="1"/>
  <c r="AM36" i="1"/>
  <c r="AL36" i="1"/>
  <c r="AK36" i="1"/>
  <c r="AM35" i="1"/>
  <c r="AP35" i="1" s="1"/>
  <c r="C3" i="3" s="1"/>
  <c r="AL35" i="1"/>
  <c r="AK35" i="1"/>
  <c r="AM34" i="1"/>
  <c r="AP34" i="1" s="1"/>
  <c r="C2" i="3" s="1"/>
  <c r="AL34" i="1"/>
  <c r="AK34" i="1"/>
  <c r="AM31" i="1"/>
  <c r="AL31" i="1"/>
  <c r="AK31" i="1"/>
  <c r="AM30" i="1"/>
  <c r="AL30" i="1"/>
  <c r="AK30" i="1"/>
  <c r="AM29" i="1"/>
  <c r="AL29" i="1"/>
  <c r="AK29" i="1"/>
  <c r="AM28" i="1"/>
  <c r="AP28" i="1" s="1"/>
  <c r="B12" i="3" s="1"/>
  <c r="AL28" i="1"/>
  <c r="AK28" i="1"/>
  <c r="AM27" i="1"/>
  <c r="AP27" i="1" s="1"/>
  <c r="B11" i="3" s="1"/>
  <c r="AL27" i="1"/>
  <c r="AK27" i="1"/>
  <c r="AM26" i="1"/>
  <c r="AP26" i="1" s="1"/>
  <c r="B10" i="3" s="1"/>
  <c r="AL26" i="1"/>
  <c r="AK26" i="1"/>
  <c r="AM25" i="1"/>
  <c r="AP25" i="1" s="1"/>
  <c r="B9" i="3" s="1"/>
  <c r="AL25" i="1"/>
  <c r="AK25" i="1"/>
  <c r="AM24" i="1"/>
  <c r="AL24" i="1"/>
  <c r="AK24" i="1"/>
  <c r="AM23" i="1"/>
  <c r="AL23" i="1"/>
  <c r="AK23" i="1"/>
  <c r="AM22" i="1"/>
  <c r="AL22" i="1"/>
  <c r="AK22" i="1"/>
  <c r="AM21" i="1"/>
  <c r="AL21" i="1"/>
  <c r="AK21" i="1"/>
  <c r="AM20" i="1"/>
  <c r="AP20" i="1" s="1"/>
  <c r="B4" i="3" s="1"/>
  <c r="AL20" i="1"/>
  <c r="AK20" i="1"/>
  <c r="AM19" i="1"/>
  <c r="AP19" i="1" s="1"/>
  <c r="B3" i="3" s="1"/>
  <c r="AL19" i="1"/>
  <c r="AK19" i="1"/>
  <c r="AM18" i="1"/>
  <c r="AP18" i="1" s="1"/>
  <c r="B2" i="3" s="1"/>
  <c r="AL18" i="1"/>
  <c r="AK18" i="1"/>
  <c r="AJ27" i="1"/>
  <c r="AJ43" i="1" s="1"/>
  <c r="AJ59" i="1" s="1"/>
  <c r="AJ19" i="1"/>
  <c r="AJ35" i="1" s="1"/>
  <c r="AJ51" i="1" s="1"/>
  <c r="AG29" i="1"/>
  <c r="AG25" i="1"/>
  <c r="AG21" i="1"/>
  <c r="AB61" i="1"/>
  <c r="AB53" i="1"/>
  <c r="W63" i="1"/>
  <c r="AE63" i="1" s="1"/>
  <c r="Y61" i="1"/>
  <c r="AG61" i="1" s="1"/>
  <c r="AA59" i="1"/>
  <c r="AI59" i="1" s="1"/>
  <c r="X58" i="1"/>
  <c r="AF58" i="1" s="1"/>
  <c r="Z56" i="1"/>
  <c r="AH56" i="1" s="1"/>
  <c r="W55" i="1"/>
  <c r="AE55" i="1" s="1"/>
  <c r="Y53" i="1"/>
  <c r="AG53" i="1" s="1"/>
  <c r="AA51" i="1"/>
  <c r="AI51" i="1" s="1"/>
  <c r="X50" i="1"/>
  <c r="AF50" i="1" s="1"/>
  <c r="V41" i="1"/>
  <c r="U47" i="1"/>
  <c r="AI47" i="1" s="1"/>
  <c r="U43" i="1"/>
  <c r="AI43" i="1" s="1"/>
  <c r="U39" i="1"/>
  <c r="AI39" i="1" s="1"/>
  <c r="U35" i="1"/>
  <c r="AI35" i="1" s="1"/>
  <c r="Q31" i="1"/>
  <c r="V47" i="1" s="1"/>
  <c r="Q30" i="1"/>
  <c r="V46" i="1" s="1"/>
  <c r="Q29" i="1"/>
  <c r="V45" i="1" s="1"/>
  <c r="Q28" i="1"/>
  <c r="AB60" i="1" s="1"/>
  <c r="Q27" i="1"/>
  <c r="AB59" i="1" s="1"/>
  <c r="Q26" i="1"/>
  <c r="AJ26" i="1" s="1"/>
  <c r="AJ42" i="1" s="1"/>
  <c r="AJ58" i="1" s="1"/>
  <c r="Q25" i="1"/>
  <c r="AJ25" i="1" s="1"/>
  <c r="AJ41" i="1" s="1"/>
  <c r="AJ57" i="1" s="1"/>
  <c r="Q24" i="1"/>
  <c r="V40" i="1" s="1"/>
  <c r="Q23" i="1"/>
  <c r="V39" i="1" s="1"/>
  <c r="Q22" i="1"/>
  <c r="V38" i="1" s="1"/>
  <c r="Q21" i="1"/>
  <c r="V37" i="1" s="1"/>
  <c r="Q20" i="1"/>
  <c r="AB52" i="1" s="1"/>
  <c r="Q19" i="1"/>
  <c r="AB51" i="1" s="1"/>
  <c r="Q18" i="1"/>
  <c r="AJ18" i="1" s="1"/>
  <c r="AJ34" i="1" s="1"/>
  <c r="AJ50" i="1" s="1"/>
  <c r="P31" i="1"/>
  <c r="AI31" i="1" s="1"/>
  <c r="O31" i="1"/>
  <c r="AH31" i="1" s="1"/>
  <c r="N31" i="1"/>
  <c r="AG31" i="1" s="1"/>
  <c r="M31" i="1"/>
  <c r="AF31" i="1" s="1"/>
  <c r="L31" i="1"/>
  <c r="AE31" i="1" s="1"/>
  <c r="K31" i="1"/>
  <c r="AD31" i="1" s="1"/>
  <c r="J31" i="1"/>
  <c r="I31" i="1"/>
  <c r="T47" i="1" s="1"/>
  <c r="AH47" i="1" s="1"/>
  <c r="H31" i="1"/>
  <c r="S47" i="1" s="1"/>
  <c r="AG47" i="1" s="1"/>
  <c r="G31" i="1"/>
  <c r="R47" i="1" s="1"/>
  <c r="AF47" i="1" s="1"/>
  <c r="P30" i="1"/>
  <c r="AI30" i="1" s="1"/>
  <c r="O30" i="1"/>
  <c r="AH30" i="1" s="1"/>
  <c r="N30" i="1"/>
  <c r="AG30" i="1" s="1"/>
  <c r="M30" i="1"/>
  <c r="AF30" i="1" s="1"/>
  <c r="L30" i="1"/>
  <c r="AE30" i="1" s="1"/>
  <c r="K30" i="1"/>
  <c r="AD30" i="1" s="1"/>
  <c r="J30" i="1"/>
  <c r="U46" i="1" s="1"/>
  <c r="AI46" i="1" s="1"/>
  <c r="I30" i="1"/>
  <c r="T46" i="1" s="1"/>
  <c r="AH46" i="1" s="1"/>
  <c r="H30" i="1"/>
  <c r="S46" i="1" s="1"/>
  <c r="AG46" i="1" s="1"/>
  <c r="G30" i="1"/>
  <c r="R46" i="1" s="1"/>
  <c r="AF46" i="1" s="1"/>
  <c r="P29" i="1"/>
  <c r="AI29" i="1" s="1"/>
  <c r="O29" i="1"/>
  <c r="AH29" i="1" s="1"/>
  <c r="N29" i="1"/>
  <c r="M29" i="1"/>
  <c r="AF29" i="1" s="1"/>
  <c r="L29" i="1"/>
  <c r="AE29" i="1" s="1"/>
  <c r="K29" i="1"/>
  <c r="AD29" i="1" s="1"/>
  <c r="J29" i="1"/>
  <c r="U45" i="1" s="1"/>
  <c r="AI45" i="1" s="1"/>
  <c r="I29" i="1"/>
  <c r="T45" i="1" s="1"/>
  <c r="AH45" i="1" s="1"/>
  <c r="H29" i="1"/>
  <c r="S45" i="1" s="1"/>
  <c r="AG45" i="1" s="1"/>
  <c r="G29" i="1"/>
  <c r="R45" i="1" s="1"/>
  <c r="AF45" i="1" s="1"/>
  <c r="P28" i="1"/>
  <c r="AI28" i="1" s="1"/>
  <c r="O28" i="1"/>
  <c r="AH28" i="1" s="1"/>
  <c r="N28" i="1"/>
  <c r="AG28" i="1" s="1"/>
  <c r="M28" i="1"/>
  <c r="AF28" i="1" s="1"/>
  <c r="L28" i="1"/>
  <c r="AE28" i="1" s="1"/>
  <c r="K28" i="1"/>
  <c r="AD28" i="1" s="1"/>
  <c r="J28" i="1"/>
  <c r="U44" i="1" s="1"/>
  <c r="AI44" i="1" s="1"/>
  <c r="I28" i="1"/>
  <c r="T44" i="1" s="1"/>
  <c r="AH44" i="1" s="1"/>
  <c r="H28" i="1"/>
  <c r="S44" i="1" s="1"/>
  <c r="AG44" i="1" s="1"/>
  <c r="G28" i="1"/>
  <c r="R44" i="1" s="1"/>
  <c r="AF44" i="1" s="1"/>
  <c r="P27" i="1"/>
  <c r="AI27" i="1" s="1"/>
  <c r="O27" i="1"/>
  <c r="AH27" i="1" s="1"/>
  <c r="N27" i="1"/>
  <c r="AG27" i="1" s="1"/>
  <c r="M27" i="1"/>
  <c r="AF27" i="1" s="1"/>
  <c r="L27" i="1"/>
  <c r="AE27" i="1" s="1"/>
  <c r="K27" i="1"/>
  <c r="AD27" i="1" s="1"/>
  <c r="J27" i="1"/>
  <c r="I27" i="1"/>
  <c r="T43" i="1" s="1"/>
  <c r="AH43" i="1" s="1"/>
  <c r="H27" i="1"/>
  <c r="S43" i="1" s="1"/>
  <c r="AG43" i="1" s="1"/>
  <c r="G27" i="1"/>
  <c r="R43" i="1" s="1"/>
  <c r="AF43" i="1" s="1"/>
  <c r="P26" i="1"/>
  <c r="AI26" i="1" s="1"/>
  <c r="O26" i="1"/>
  <c r="AH26" i="1" s="1"/>
  <c r="N26" i="1"/>
  <c r="AG26" i="1" s="1"/>
  <c r="M26" i="1"/>
  <c r="AF26" i="1" s="1"/>
  <c r="L26" i="1"/>
  <c r="AE26" i="1" s="1"/>
  <c r="K26" i="1"/>
  <c r="AD26" i="1" s="1"/>
  <c r="J26" i="1"/>
  <c r="U42" i="1" s="1"/>
  <c r="AI42" i="1" s="1"/>
  <c r="I26" i="1"/>
  <c r="T42" i="1" s="1"/>
  <c r="AH42" i="1" s="1"/>
  <c r="H26" i="1"/>
  <c r="S42" i="1" s="1"/>
  <c r="AG42" i="1" s="1"/>
  <c r="G26" i="1"/>
  <c r="R42" i="1" s="1"/>
  <c r="AF42" i="1" s="1"/>
  <c r="P25" i="1"/>
  <c r="AI25" i="1" s="1"/>
  <c r="O25" i="1"/>
  <c r="AH25" i="1" s="1"/>
  <c r="N25" i="1"/>
  <c r="M25" i="1"/>
  <c r="AF25" i="1" s="1"/>
  <c r="L25" i="1"/>
  <c r="AE25" i="1" s="1"/>
  <c r="K25" i="1"/>
  <c r="AD25" i="1" s="1"/>
  <c r="J25" i="1"/>
  <c r="U41" i="1" s="1"/>
  <c r="AI41" i="1" s="1"/>
  <c r="I25" i="1"/>
  <c r="T41" i="1" s="1"/>
  <c r="AH41" i="1" s="1"/>
  <c r="H25" i="1"/>
  <c r="S41" i="1" s="1"/>
  <c r="AG41" i="1" s="1"/>
  <c r="G25" i="1"/>
  <c r="R41" i="1" s="1"/>
  <c r="AF41" i="1" s="1"/>
  <c r="P24" i="1"/>
  <c r="AI24" i="1" s="1"/>
  <c r="O24" i="1"/>
  <c r="AH24" i="1" s="1"/>
  <c r="N24" i="1"/>
  <c r="AG24" i="1" s="1"/>
  <c r="M24" i="1"/>
  <c r="AF24" i="1" s="1"/>
  <c r="L24" i="1"/>
  <c r="AE24" i="1" s="1"/>
  <c r="K24" i="1"/>
  <c r="AD24" i="1" s="1"/>
  <c r="J24" i="1"/>
  <c r="U40" i="1" s="1"/>
  <c r="AI40" i="1" s="1"/>
  <c r="I24" i="1"/>
  <c r="T40" i="1" s="1"/>
  <c r="AH40" i="1" s="1"/>
  <c r="H24" i="1"/>
  <c r="S40" i="1" s="1"/>
  <c r="AG40" i="1" s="1"/>
  <c r="G24" i="1"/>
  <c r="R40" i="1" s="1"/>
  <c r="AF40" i="1" s="1"/>
  <c r="P23" i="1"/>
  <c r="AI23" i="1" s="1"/>
  <c r="O23" i="1"/>
  <c r="AH23" i="1" s="1"/>
  <c r="N23" i="1"/>
  <c r="AG23" i="1" s="1"/>
  <c r="M23" i="1"/>
  <c r="AF23" i="1" s="1"/>
  <c r="L23" i="1"/>
  <c r="AE23" i="1" s="1"/>
  <c r="K23" i="1"/>
  <c r="AD23" i="1" s="1"/>
  <c r="J23" i="1"/>
  <c r="I23" i="1"/>
  <c r="T39" i="1" s="1"/>
  <c r="AH39" i="1" s="1"/>
  <c r="H23" i="1"/>
  <c r="S39" i="1" s="1"/>
  <c r="AG39" i="1" s="1"/>
  <c r="G23" i="1"/>
  <c r="R39" i="1" s="1"/>
  <c r="AF39" i="1" s="1"/>
  <c r="P22" i="1"/>
  <c r="AI22" i="1" s="1"/>
  <c r="O22" i="1"/>
  <c r="AH22" i="1" s="1"/>
  <c r="N22" i="1"/>
  <c r="AG22" i="1" s="1"/>
  <c r="M22" i="1"/>
  <c r="AF22" i="1" s="1"/>
  <c r="L22" i="1"/>
  <c r="AE22" i="1" s="1"/>
  <c r="K22" i="1"/>
  <c r="AD22" i="1" s="1"/>
  <c r="J22" i="1"/>
  <c r="U38" i="1" s="1"/>
  <c r="AI38" i="1" s="1"/>
  <c r="I22" i="1"/>
  <c r="T38" i="1" s="1"/>
  <c r="AH38" i="1" s="1"/>
  <c r="H22" i="1"/>
  <c r="S38" i="1" s="1"/>
  <c r="AG38" i="1" s="1"/>
  <c r="G22" i="1"/>
  <c r="R38" i="1" s="1"/>
  <c r="AF38" i="1" s="1"/>
  <c r="P21" i="1"/>
  <c r="AI21" i="1" s="1"/>
  <c r="O21" i="1"/>
  <c r="AH21" i="1" s="1"/>
  <c r="N21" i="1"/>
  <c r="M21" i="1"/>
  <c r="AF21" i="1" s="1"/>
  <c r="L21" i="1"/>
  <c r="AE21" i="1" s="1"/>
  <c r="K21" i="1"/>
  <c r="AD21" i="1" s="1"/>
  <c r="J21" i="1"/>
  <c r="U37" i="1" s="1"/>
  <c r="AI37" i="1" s="1"/>
  <c r="I21" i="1"/>
  <c r="T37" i="1" s="1"/>
  <c r="AH37" i="1" s="1"/>
  <c r="H21" i="1"/>
  <c r="S37" i="1" s="1"/>
  <c r="AG37" i="1" s="1"/>
  <c r="G21" i="1"/>
  <c r="R37" i="1" s="1"/>
  <c r="AF37" i="1" s="1"/>
  <c r="P20" i="1"/>
  <c r="AI20" i="1" s="1"/>
  <c r="O20" i="1"/>
  <c r="AH20" i="1" s="1"/>
  <c r="N20" i="1"/>
  <c r="AG20" i="1" s="1"/>
  <c r="M20" i="1"/>
  <c r="AF20" i="1" s="1"/>
  <c r="L20" i="1"/>
  <c r="AE20" i="1" s="1"/>
  <c r="K20" i="1"/>
  <c r="AD20" i="1" s="1"/>
  <c r="J20" i="1"/>
  <c r="U36" i="1" s="1"/>
  <c r="AI36" i="1" s="1"/>
  <c r="I20" i="1"/>
  <c r="T36" i="1" s="1"/>
  <c r="AH36" i="1" s="1"/>
  <c r="H20" i="1"/>
  <c r="S36" i="1" s="1"/>
  <c r="AG36" i="1" s="1"/>
  <c r="G20" i="1"/>
  <c r="R36" i="1" s="1"/>
  <c r="AF36" i="1" s="1"/>
  <c r="P19" i="1"/>
  <c r="AI19" i="1" s="1"/>
  <c r="O19" i="1"/>
  <c r="AH19" i="1" s="1"/>
  <c r="N19" i="1"/>
  <c r="AG19" i="1" s="1"/>
  <c r="M19" i="1"/>
  <c r="AF19" i="1" s="1"/>
  <c r="L19" i="1"/>
  <c r="AE19" i="1" s="1"/>
  <c r="K19" i="1"/>
  <c r="AD19" i="1" s="1"/>
  <c r="J19" i="1"/>
  <c r="I19" i="1"/>
  <c r="T35" i="1" s="1"/>
  <c r="AH35" i="1" s="1"/>
  <c r="H19" i="1"/>
  <c r="S35" i="1" s="1"/>
  <c r="AG35" i="1" s="1"/>
  <c r="G19" i="1"/>
  <c r="R35" i="1" s="1"/>
  <c r="AF35" i="1" s="1"/>
  <c r="P18" i="1"/>
  <c r="AI18" i="1" s="1"/>
  <c r="O18" i="1"/>
  <c r="AH18" i="1" s="1"/>
  <c r="N18" i="1"/>
  <c r="AG18" i="1" s="1"/>
  <c r="M18" i="1"/>
  <c r="AF18" i="1" s="1"/>
  <c r="L18" i="1"/>
  <c r="AE18" i="1" s="1"/>
  <c r="K18" i="1"/>
  <c r="AD18" i="1" s="1"/>
  <c r="J18" i="1"/>
  <c r="U34" i="1" s="1"/>
  <c r="AI34" i="1" s="1"/>
  <c r="I18" i="1"/>
  <c r="T34" i="1" s="1"/>
  <c r="AH34" i="1" s="1"/>
  <c r="H18" i="1"/>
  <c r="S34" i="1" s="1"/>
  <c r="AG34" i="1" s="1"/>
  <c r="G18" i="1"/>
  <c r="R34" i="1" s="1"/>
  <c r="AF34" i="1" s="1"/>
  <c r="F31" i="1"/>
  <c r="AA63" i="1" s="1"/>
  <c r="AI63" i="1" s="1"/>
  <c r="E31" i="1"/>
  <c r="Z63" i="1" s="1"/>
  <c r="AH63" i="1" s="1"/>
  <c r="D31" i="1"/>
  <c r="Y63" i="1" s="1"/>
  <c r="AG63" i="1" s="1"/>
  <c r="C31" i="1"/>
  <c r="X63" i="1" s="1"/>
  <c r="AF63" i="1" s="1"/>
  <c r="B31" i="1"/>
  <c r="F30" i="1"/>
  <c r="AA62" i="1" s="1"/>
  <c r="AI62" i="1" s="1"/>
  <c r="E30" i="1"/>
  <c r="Z62" i="1" s="1"/>
  <c r="AH62" i="1" s="1"/>
  <c r="D30" i="1"/>
  <c r="Y62" i="1" s="1"/>
  <c r="AG62" i="1" s="1"/>
  <c r="C30" i="1"/>
  <c r="X62" i="1" s="1"/>
  <c r="AF62" i="1" s="1"/>
  <c r="B30" i="1"/>
  <c r="W62" i="1" s="1"/>
  <c r="AE62" i="1" s="1"/>
  <c r="F29" i="1"/>
  <c r="AA61" i="1" s="1"/>
  <c r="AI61" i="1" s="1"/>
  <c r="E29" i="1"/>
  <c r="Z61" i="1" s="1"/>
  <c r="AH61" i="1" s="1"/>
  <c r="D29" i="1"/>
  <c r="C29" i="1"/>
  <c r="X61" i="1" s="1"/>
  <c r="AF61" i="1" s="1"/>
  <c r="B29" i="1"/>
  <c r="W61" i="1" s="1"/>
  <c r="AE61" i="1" s="1"/>
  <c r="F28" i="1"/>
  <c r="AA60" i="1" s="1"/>
  <c r="AI60" i="1" s="1"/>
  <c r="E28" i="1"/>
  <c r="Z60" i="1" s="1"/>
  <c r="AH60" i="1" s="1"/>
  <c r="D28" i="1"/>
  <c r="Y60" i="1" s="1"/>
  <c r="AG60" i="1" s="1"/>
  <c r="C28" i="1"/>
  <c r="X60" i="1" s="1"/>
  <c r="AF60" i="1" s="1"/>
  <c r="B28" i="1"/>
  <c r="W60" i="1" s="1"/>
  <c r="AE60" i="1" s="1"/>
  <c r="F27" i="1"/>
  <c r="E27" i="1"/>
  <c r="Z59" i="1" s="1"/>
  <c r="AH59" i="1" s="1"/>
  <c r="D27" i="1"/>
  <c r="Y59" i="1" s="1"/>
  <c r="AG59" i="1" s="1"/>
  <c r="C27" i="1"/>
  <c r="X59" i="1" s="1"/>
  <c r="AF59" i="1" s="1"/>
  <c r="B27" i="1"/>
  <c r="W59" i="1" s="1"/>
  <c r="AE59" i="1" s="1"/>
  <c r="F26" i="1"/>
  <c r="AA58" i="1" s="1"/>
  <c r="AI58" i="1" s="1"/>
  <c r="E26" i="1"/>
  <c r="Z58" i="1" s="1"/>
  <c r="AH58" i="1" s="1"/>
  <c r="D26" i="1"/>
  <c r="Y58" i="1" s="1"/>
  <c r="AG58" i="1" s="1"/>
  <c r="C26" i="1"/>
  <c r="B26" i="1"/>
  <c r="W58" i="1" s="1"/>
  <c r="AE58" i="1" s="1"/>
  <c r="F25" i="1"/>
  <c r="AA57" i="1" s="1"/>
  <c r="AI57" i="1" s="1"/>
  <c r="E25" i="1"/>
  <c r="Z57" i="1" s="1"/>
  <c r="AH57" i="1" s="1"/>
  <c r="D25" i="1"/>
  <c r="Y57" i="1" s="1"/>
  <c r="AG57" i="1" s="1"/>
  <c r="C25" i="1"/>
  <c r="X57" i="1" s="1"/>
  <c r="AF57" i="1" s="1"/>
  <c r="B25" i="1"/>
  <c r="W57" i="1" s="1"/>
  <c r="AE57" i="1" s="1"/>
  <c r="F24" i="1"/>
  <c r="AA56" i="1" s="1"/>
  <c r="AI56" i="1" s="1"/>
  <c r="E24" i="1"/>
  <c r="D24" i="1"/>
  <c r="Y56" i="1" s="1"/>
  <c r="AG56" i="1" s="1"/>
  <c r="C24" i="1"/>
  <c r="X56" i="1" s="1"/>
  <c r="AF56" i="1" s="1"/>
  <c r="B24" i="1"/>
  <c r="W56" i="1" s="1"/>
  <c r="AE56" i="1" s="1"/>
  <c r="F23" i="1"/>
  <c r="AA55" i="1" s="1"/>
  <c r="AI55" i="1" s="1"/>
  <c r="E23" i="1"/>
  <c r="Z55" i="1" s="1"/>
  <c r="AH55" i="1" s="1"/>
  <c r="D23" i="1"/>
  <c r="Y55" i="1" s="1"/>
  <c r="AG55" i="1" s="1"/>
  <c r="C23" i="1"/>
  <c r="X55" i="1" s="1"/>
  <c r="AF55" i="1" s="1"/>
  <c r="B23" i="1"/>
  <c r="F22" i="1"/>
  <c r="AA54" i="1" s="1"/>
  <c r="AI54" i="1" s="1"/>
  <c r="E22" i="1"/>
  <c r="Z54" i="1" s="1"/>
  <c r="AH54" i="1" s="1"/>
  <c r="D22" i="1"/>
  <c r="Y54" i="1" s="1"/>
  <c r="AG54" i="1" s="1"/>
  <c r="C22" i="1"/>
  <c r="X54" i="1" s="1"/>
  <c r="AF54" i="1" s="1"/>
  <c r="B22" i="1"/>
  <c r="W54" i="1" s="1"/>
  <c r="AE54" i="1" s="1"/>
  <c r="F21" i="1"/>
  <c r="AA53" i="1" s="1"/>
  <c r="AI53" i="1" s="1"/>
  <c r="E21" i="1"/>
  <c r="Z53" i="1" s="1"/>
  <c r="AH53" i="1" s="1"/>
  <c r="D21" i="1"/>
  <c r="C21" i="1"/>
  <c r="X53" i="1" s="1"/>
  <c r="AF53" i="1" s="1"/>
  <c r="B21" i="1"/>
  <c r="W53" i="1" s="1"/>
  <c r="AE53" i="1" s="1"/>
  <c r="F20" i="1"/>
  <c r="AA52" i="1" s="1"/>
  <c r="AI52" i="1" s="1"/>
  <c r="E20" i="1"/>
  <c r="Z52" i="1" s="1"/>
  <c r="AH52" i="1" s="1"/>
  <c r="D20" i="1"/>
  <c r="Y52" i="1" s="1"/>
  <c r="AG52" i="1" s="1"/>
  <c r="C20" i="1"/>
  <c r="X52" i="1" s="1"/>
  <c r="AF52" i="1" s="1"/>
  <c r="B20" i="1"/>
  <c r="W52" i="1" s="1"/>
  <c r="AE52" i="1" s="1"/>
  <c r="F19" i="1"/>
  <c r="E19" i="1"/>
  <c r="Z51" i="1" s="1"/>
  <c r="AH51" i="1" s="1"/>
  <c r="D19" i="1"/>
  <c r="Y51" i="1" s="1"/>
  <c r="AG51" i="1" s="1"/>
  <c r="C19" i="1"/>
  <c r="X51" i="1" s="1"/>
  <c r="AF51" i="1" s="1"/>
  <c r="B19" i="1"/>
  <c r="W51" i="1" s="1"/>
  <c r="AE51" i="1" s="1"/>
  <c r="F18" i="1"/>
  <c r="AA50" i="1" s="1"/>
  <c r="AI50" i="1" s="1"/>
  <c r="E18" i="1"/>
  <c r="Z50" i="1" s="1"/>
  <c r="AH50" i="1" s="1"/>
  <c r="D18" i="1"/>
  <c r="Y50" i="1" s="1"/>
  <c r="AG50" i="1" s="1"/>
  <c r="C18" i="1"/>
  <c r="B18" i="1"/>
  <c r="W50" i="1" s="1"/>
  <c r="AE50" i="1" s="1"/>
  <c r="A31" i="1"/>
  <c r="AO47" i="1" s="1"/>
  <c r="AO63" i="1" s="1"/>
  <c r="A30" i="1"/>
  <c r="AO46" i="1" s="1"/>
  <c r="AO62" i="1" s="1"/>
  <c r="A29" i="1"/>
  <c r="AO45" i="1" s="1"/>
  <c r="AO61" i="1" s="1"/>
  <c r="A28" i="1"/>
  <c r="AO44" i="1" s="1"/>
  <c r="AO60" i="1" s="1"/>
  <c r="A27" i="1"/>
  <c r="AO43" i="1" s="1"/>
  <c r="AO59" i="1" s="1"/>
  <c r="A26" i="1"/>
  <c r="AO42" i="1" s="1"/>
  <c r="AO58" i="1" s="1"/>
  <c r="A25" i="1"/>
  <c r="AO41" i="1" s="1"/>
  <c r="AO57" i="1" s="1"/>
  <c r="A24" i="1"/>
  <c r="AO40" i="1" s="1"/>
  <c r="AO56" i="1" s="1"/>
  <c r="A23" i="1"/>
  <c r="AO39" i="1" s="1"/>
  <c r="AO55" i="1" s="1"/>
  <c r="A22" i="1"/>
  <c r="AO38" i="1" s="1"/>
  <c r="AO54" i="1" s="1"/>
  <c r="A21" i="1"/>
  <c r="AO37" i="1" s="1"/>
  <c r="AO53" i="1" s="1"/>
  <c r="A20" i="1"/>
  <c r="AO36" i="1" s="1"/>
  <c r="AO52" i="1" s="1"/>
  <c r="A19" i="1"/>
  <c r="AO35" i="1" s="1"/>
  <c r="AO51" i="1" s="1"/>
  <c r="A18" i="1"/>
  <c r="AO34" i="1" s="1"/>
  <c r="AO50" i="1" s="1"/>
  <c r="AP59" i="1" l="1"/>
  <c r="D11" i="3" s="1"/>
  <c r="AP54" i="1"/>
  <c r="D6" i="3" s="1"/>
  <c r="AP21" i="1"/>
  <c r="B5" i="3" s="1"/>
  <c r="AP29" i="1"/>
  <c r="B13" i="3" s="1"/>
  <c r="AP42" i="1"/>
  <c r="C10" i="3" s="1"/>
  <c r="AP60" i="1"/>
  <c r="D12" i="3" s="1"/>
  <c r="V34" i="1"/>
  <c r="V42" i="1"/>
  <c r="AB54" i="1"/>
  <c r="AB62" i="1"/>
  <c r="AJ20" i="1"/>
  <c r="AJ36" i="1" s="1"/>
  <c r="AJ52" i="1" s="1"/>
  <c r="AJ28" i="1"/>
  <c r="AJ44" i="1" s="1"/>
  <c r="AJ60" i="1" s="1"/>
  <c r="V35" i="1"/>
  <c r="V43" i="1"/>
  <c r="AB55" i="1"/>
  <c r="AB63" i="1"/>
  <c r="AJ21" i="1"/>
  <c r="AJ37" i="1" s="1"/>
  <c r="AJ29" i="1"/>
  <c r="AJ45" i="1" s="1"/>
  <c r="V36" i="1"/>
  <c r="V44" i="1"/>
  <c r="AB56" i="1"/>
  <c r="AJ22" i="1"/>
  <c r="AJ38" i="1" s="1"/>
  <c r="AJ54" i="1" s="1"/>
  <c r="AJ30" i="1"/>
  <c r="AJ46" i="1" s="1"/>
  <c r="AJ62" i="1" s="1"/>
  <c r="AB57" i="1"/>
  <c r="AJ23" i="1"/>
  <c r="AJ39" i="1" s="1"/>
  <c r="AJ55" i="1" s="1"/>
  <c r="AP55" i="1" s="1"/>
  <c r="D7" i="3" s="1"/>
  <c r="AJ31" i="1"/>
  <c r="AJ47" i="1" s="1"/>
  <c r="AJ63" i="1" s="1"/>
  <c r="AP63" i="1" s="1"/>
  <c r="D15" i="3" s="1"/>
  <c r="AB50" i="1"/>
  <c r="AB58" i="1"/>
  <c r="AJ24" i="1"/>
  <c r="AJ40" i="1" s="1"/>
  <c r="AJ56" i="1" s="1"/>
  <c r="I9" i="3" l="1"/>
  <c r="R9" i="3" s="1"/>
  <c r="I4" i="3"/>
  <c r="R4" i="3" s="1"/>
  <c r="AP37" i="1"/>
  <c r="C5" i="3" s="1"/>
  <c r="AJ53" i="1"/>
  <c r="I10" i="3"/>
  <c r="R10" i="3" s="1"/>
  <c r="G5" i="3"/>
  <c r="P5" i="3" s="1"/>
  <c r="AP23" i="1"/>
  <c r="B7" i="3" s="1"/>
  <c r="AP30" i="1"/>
  <c r="B14" i="3" s="1"/>
  <c r="G14" i="3" s="1"/>
  <c r="P14" i="3" s="1"/>
  <c r="AJ61" i="1"/>
  <c r="AP61" i="1" s="1"/>
  <c r="D13" i="3" s="1"/>
  <c r="I13" i="3" s="1"/>
  <c r="R13" i="3" s="1"/>
  <c r="AP45" i="1"/>
  <c r="C13" i="3" s="1"/>
  <c r="H13" i="3" s="1"/>
  <c r="Q13" i="3" s="1"/>
  <c r="G3" i="3"/>
  <c r="P3" i="3" s="1"/>
  <c r="AP22" i="1"/>
  <c r="B6" i="3" s="1"/>
  <c r="AP38" i="1"/>
  <c r="C6" i="3" s="1"/>
  <c r="I2" i="3"/>
  <c r="R2" i="3" s="1"/>
  <c r="G9" i="3"/>
  <c r="P9" i="3" s="1"/>
  <c r="I7" i="3" l="1"/>
  <c r="R7" i="3" s="1"/>
  <c r="I11" i="3"/>
  <c r="R11" i="3" s="1"/>
  <c r="H6" i="3"/>
  <c r="Q6" i="3" s="1"/>
  <c r="G7" i="3"/>
  <c r="P7" i="3" s="1"/>
  <c r="I12" i="3"/>
  <c r="R12" i="3" s="1"/>
  <c r="I15" i="3"/>
  <c r="R15" i="3" s="1"/>
  <c r="I5" i="3"/>
  <c r="R5" i="3" s="1"/>
  <c r="G6" i="3"/>
  <c r="P6" i="3" s="1"/>
  <c r="G2" i="3"/>
  <c r="P2" i="3" s="1"/>
  <c r="G15" i="3"/>
  <c r="P15" i="3" s="1"/>
  <c r="I8" i="3"/>
  <c r="R8" i="3" s="1"/>
  <c r="G11" i="3"/>
  <c r="P11" i="3" s="1"/>
  <c r="I14" i="3"/>
  <c r="R14" i="3" s="1"/>
  <c r="G12" i="3"/>
  <c r="P12" i="3" s="1"/>
  <c r="H2" i="3"/>
  <c r="Q2" i="3" s="1"/>
  <c r="H9" i="3"/>
  <c r="Q9" i="3" s="1"/>
  <c r="H15" i="3"/>
  <c r="Q15" i="3" s="1"/>
  <c r="H3" i="3"/>
  <c r="Q3" i="3" s="1"/>
  <c r="H5" i="3"/>
  <c r="Q5" i="3" s="1"/>
  <c r="H7" i="3"/>
  <c r="Q7" i="3" s="1"/>
  <c r="H4" i="3"/>
  <c r="Q4" i="3" s="1"/>
  <c r="H11" i="3"/>
  <c r="Q11" i="3" s="1"/>
  <c r="H12" i="3"/>
  <c r="Q12" i="3" s="1"/>
  <c r="H10" i="3"/>
  <c r="Q10" i="3" s="1"/>
  <c r="H8" i="3"/>
  <c r="Q8" i="3" s="1"/>
  <c r="H14" i="3"/>
  <c r="Q14" i="3" s="1"/>
  <c r="G10" i="3"/>
  <c r="P10" i="3" s="1"/>
  <c r="G4" i="3"/>
  <c r="P4" i="3" s="1"/>
  <c r="I6" i="3"/>
  <c r="R6" i="3" s="1"/>
  <c r="G8" i="3"/>
  <c r="P8" i="3" s="1"/>
  <c r="I3" i="3"/>
  <c r="R3" i="3" s="1"/>
  <c r="G13" i="3"/>
  <c r="P13" i="3" s="1"/>
</calcChain>
</file>

<file path=xl/sharedStrings.xml><?xml version="1.0" encoding="utf-8"?>
<sst xmlns="http://schemas.openxmlformats.org/spreadsheetml/2006/main" count="1647" uniqueCount="356">
  <si>
    <t>eset1</t>
  </si>
  <si>
    <t>eset2</t>
  </si>
  <si>
    <t>eset3</t>
  </si>
  <si>
    <t>eset4</t>
  </si>
  <si>
    <t>eset5</t>
  </si>
  <si>
    <t>eset6</t>
  </si>
  <si>
    <t>eset7</t>
  </si>
  <si>
    <t>eset8</t>
  </si>
  <si>
    <t>eset9</t>
  </si>
  <si>
    <t>eset10</t>
  </si>
  <si>
    <t>eset11</t>
  </si>
  <si>
    <t>eset12</t>
  </si>
  <si>
    <t>eset13</t>
  </si>
  <si>
    <t>eset14</t>
  </si>
  <si>
    <t>ForrasA1</t>
  </si>
  <si>
    <t>ForrasA2</t>
  </si>
  <si>
    <t>ForrasA3</t>
  </si>
  <si>
    <t>ForrasA4</t>
  </si>
  <si>
    <t>ForrasA5</t>
  </si>
  <si>
    <t>ForrasB1</t>
  </si>
  <si>
    <t>ForrasB2</t>
  </si>
  <si>
    <t>ForrasB3</t>
  </si>
  <si>
    <t>ForrasB4</t>
  </si>
  <si>
    <t>ForrasC1</t>
  </si>
  <si>
    <t>ForrasC2</t>
  </si>
  <si>
    <t>ForrasC3</t>
  </si>
  <si>
    <t>ForrasC4</t>
  </si>
  <si>
    <t>ForrasC5</t>
  </si>
  <si>
    <t>Y</t>
  </si>
  <si>
    <t>ForrasC6</t>
  </si>
  <si>
    <t>Azonosító:</t>
  </si>
  <si>
    <t>Objektumok:</t>
  </si>
  <si>
    <t>Attribútumok:</t>
  </si>
  <si>
    <t>Lépcsôk:</t>
  </si>
  <si>
    <t>Eltolás:</t>
  </si>
  <si>
    <t>Leírás:</t>
  </si>
  <si>
    <t>COCO STD: 4368100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</si>
  <si>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</si>
  <si>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</si>
  <si>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</si>
  <si>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</si>
  <si>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</si>
  <si>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</si>
  <si>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</si>
  <si>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</si>
  <si>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</si>
  <si>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</si>
  <si>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</si>
  <si>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</si>
  <si>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</si>
  <si>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</si>
  <si>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</si>
  <si>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</si>
  <si>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</si>
  <si>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</si>
  <si>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</si>
  <si>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</si>
  <si>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</si>
  <si>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</si>
  <si>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Lépcsôk(1)</t>
  </si>
  <si>
    <t>S1</t>
  </si>
  <si>
    <t>(6279.1+25814.6)/(2)=16046.85</t>
  </si>
  <si>
    <t>(35058.5+22325.5)/(2)=28692</t>
  </si>
  <si>
    <t>(2616.3+4534.6)/(2)=3575.45</t>
  </si>
  <si>
    <t>(43430.7+44652)/(2)=44041.35</t>
  </si>
  <si>
    <t>(0+0)/(2)=0</t>
  </si>
  <si>
    <t>(4709.4+14302.8)/(2)=9506.1</t>
  </si>
  <si>
    <t>S2</t>
  </si>
  <si>
    <t>S3</t>
  </si>
  <si>
    <t>(31918.9+44652)/(2)=38285.45</t>
  </si>
  <si>
    <t>S4</t>
  </si>
  <si>
    <t>(35058.5+20232.4)/(2)=27645.45</t>
  </si>
  <si>
    <t>(4709.4+5581.1)/(2)=5145.25</t>
  </si>
  <si>
    <t>S5</t>
  </si>
  <si>
    <t>(35058.5+17092.9)/(2)=26075.7</t>
  </si>
  <si>
    <t>S6</t>
  </si>
  <si>
    <t>(2093+0)/(2)=1046.5</t>
  </si>
  <si>
    <t>S7</t>
  </si>
  <si>
    <t>(0+5930.6)/(2)=2965.3</t>
  </si>
  <si>
    <t>S8</t>
  </si>
  <si>
    <t>(0+5581.1)/(2)=2790.55</t>
  </si>
  <si>
    <t>S9</t>
  </si>
  <si>
    <t>(6279.1+5581.1)/(2)=5930.1</t>
  </si>
  <si>
    <t>S10</t>
  </si>
  <si>
    <t>(0+4884.1)/(2)=2442.05</t>
  </si>
  <si>
    <t>S11</t>
  </si>
  <si>
    <t>S12</t>
  </si>
  <si>
    <t>S13</t>
  </si>
  <si>
    <t>S14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</si>
  <si>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</si>
  <si>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</si>
  <si>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</si>
  <si>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</si>
  <si>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</si>
  <si>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</si>
  <si>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</si>
  <si>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S14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</si>
  <si>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</si>
  <si>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</si>
  <si>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</si>
  <si>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</si>
  <si>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</si>
  <si>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</si>
  <si>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</si>
  <si>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</si>
  <si>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</si>
  <si>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inverz</t>
  </si>
  <si>
    <t>COCO STD: 8884598</t>
  </si>
  <si>
    <t>(36387.3+26616.3)/(2)=31501.85</t>
  </si>
  <si>
    <t>(0+1235.1)/(2)=617.55</t>
  </si>
  <si>
    <t>(52559.5+50986.8)/(2)=51773.15</t>
  </si>
  <si>
    <t>(51548.7+58624.1)/(2)=55086.4</t>
  </si>
  <si>
    <t>(38408.9+35488.8)/(2)=36948.85</t>
  </si>
  <si>
    <t>(0+562)/(2)=281</t>
  </si>
  <si>
    <t>(26279.8+26616.3)/(2)=26448.05</t>
  </si>
  <si>
    <t>(29312+18081.5)/(2)=23696.75</t>
  </si>
  <si>
    <t>(0+9433.4)/(2)=4716.7</t>
  </si>
  <si>
    <t>(38408.9+35376.6)/(2)=36892.75</t>
  </si>
  <si>
    <t>(27290.5+23359.7)/(2)=25325.1</t>
  </si>
  <si>
    <t>(13139.9+6064.6)/(2)=9602.2</t>
  </si>
  <si>
    <t>(0+336.6)/(2)=168.3</t>
  </si>
  <si>
    <t>(15161.4+26616.3)/(2)=20888.85</t>
  </si>
  <si>
    <t>(4043+6064.6)/(2)=5053.8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</si>
  <si>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</si>
  <si>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direkt</t>
  </si>
  <si>
    <t>validitas</t>
  </si>
  <si>
    <t>COCO STD: 6946999</t>
  </si>
  <si>
    <t>Y(A5)</t>
  </si>
  <si>
    <t>(13365.6+15421.9)/(2)=14393.75</t>
  </si>
  <si>
    <t>(38040.6+13365.6)/(2)=25703.15</t>
  </si>
  <si>
    <t>(26731.3+27759.4)/(2)=27245.3</t>
  </si>
  <si>
    <t>(37012.5+37012.5)/(2)=37012.5</t>
  </si>
  <si>
    <t>(0+27759.4)/(2)=13879.7</t>
  </si>
  <si>
    <t>(34956.3+37012.5)/(2)=35984.4</t>
  </si>
  <si>
    <t>(0+15421.9)/(2)=7710.95</t>
  </si>
  <si>
    <t>(20562.5+37012.5)/(2)=28787.5</t>
  </si>
  <si>
    <t>(6168.8+14393.8)/(2)=10281.25</t>
  </si>
  <si>
    <t>(15421.9+37012.5)/(2)=26217.2</t>
  </si>
  <si>
    <t>(15421.9+34956.3)/(2)=25189.05</t>
  </si>
  <si>
    <t>(0+14393.8)/(2)=7196.9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</si>
  <si>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</si>
  <si>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t>COCO STD: 3320958</t>
  </si>
  <si>
    <t>(12195.5+42129.7)/(2)=27162.6</t>
  </si>
  <si>
    <t>(16630.2+14412.8)/(2)=15521.5</t>
  </si>
  <si>
    <t>(27716.9+16630.2)/(2)=22173.55</t>
  </si>
  <si>
    <t>(14412.8+43238.4)/(2)=28825.6</t>
  </si>
  <si>
    <t>(27716.9+14412.8)/(2)=21064.85</t>
  </si>
  <si>
    <t>(12195.5+35477.7)/(2)=23836.55</t>
  </si>
  <si>
    <t>(12195.5+29934.3)/(2)=21064.85</t>
  </si>
  <si>
    <t>(5543.4+0)/(2)=2771.7</t>
  </si>
  <si>
    <t>(4434.7+28825.6)/(2)=16630.15</t>
  </si>
  <si>
    <t>(4434.7+27716.9)/(2)=16075.8</t>
  </si>
  <si>
    <t>(12195.5+27716.9)/(2)=19956.2</t>
  </si>
  <si>
    <t>(4434.7+0)/(2)=2217.35</t>
  </si>
  <si>
    <t>COCO STD: 9688277</t>
  </si>
  <si>
    <t>Y(A6)</t>
  </si>
  <si>
    <t>(29561+0)/(2)=14780.5</t>
  </si>
  <si>
    <t>(43750.2+38311)/(2)=41030.6</t>
  </si>
  <si>
    <t>(34527.2+39256.9)/(2)=36892.05</t>
  </si>
  <si>
    <t>(0+7094.6)/(2)=3547.3</t>
  </si>
  <si>
    <t>(2601.4+27432.6)/(2)=15016.95</t>
  </si>
  <si>
    <t>(36419.1+38311)/(2)=37365.05</t>
  </si>
  <si>
    <t>(23885.3+19392)/(2)=21638.6</t>
  </si>
  <si>
    <t>(28142+0)/(2)=14071</t>
  </si>
  <si>
    <t>(9696+38311)/(2)=24003.5</t>
  </si>
  <si>
    <t>(473+27432.6)/(2)=13952.75</t>
  </si>
  <si>
    <t>(26959.6+0)/(2)=13479.8</t>
  </si>
  <si>
    <t>(23885.3+0)/(2)=11942.65</t>
  </si>
  <si>
    <t>(4493.3+0)/(2)=2246.65</t>
  </si>
  <si>
    <t>(473+24121.7)/(2)=12297.35</t>
  </si>
  <si>
    <t>(9696+2364.9)/(2)=6030.45</t>
  </si>
  <si>
    <t>(0+2837.9)/(2)=1418.95</t>
  </si>
  <si>
    <t>COCO STD: 1029140</t>
  </si>
  <si>
    <t>(79663.5+66213.8)/(2)=72938.7</t>
  </si>
  <si>
    <t>(58971.7+58971.7)/(2)=58971.7</t>
  </si>
  <si>
    <t>(26899.4+40349.1)/(2)=33624.2</t>
  </si>
  <si>
    <t>(52764.2+24830.2)/(2)=38797.15</t>
  </si>
  <si>
    <t>(41383.6+52764.2)/(2)=47073.9</t>
  </si>
  <si>
    <t>(37245.3+23795.6)/(2)=30520.45</t>
  </si>
  <si>
    <t>(30003.1+53798.7)/(2)=41900.95</t>
  </si>
  <si>
    <t>(13449.7+0)/(2)=6724.85</t>
  </si>
  <si>
    <t>(30003.1+49660.4)/(2)=39831.75</t>
  </si>
  <si>
    <t>(15518.9+30003.1)/(2)=22761</t>
  </si>
  <si>
    <t>(0+13449.7)/(2)=6724.85</t>
  </si>
  <si>
    <t>forrásA</t>
  </si>
  <si>
    <t>forrásB</t>
  </si>
  <si>
    <t>forrásC</t>
  </si>
  <si>
    <t>Y0</t>
  </si>
  <si>
    <t>COCO Y0: 4946424</t>
  </si>
  <si>
    <t>Y(A4)</t>
  </si>
  <si>
    <t>(13+988.2)/(2)=500.6</t>
  </si>
  <si>
    <t>(973.3+13)/(2)=493.1</t>
  </si>
  <si>
    <t>(13.9+28.9)/(2)=21.4</t>
  </si>
  <si>
    <t>(12+987.2)/(2)=499.6</t>
  </si>
  <si>
    <t>(972.3+12)/(2)=492.1</t>
  </si>
  <si>
    <t>(12+27.9)/(2)=19.9</t>
  </si>
  <si>
    <t>(11+986.2)/(2)=498.6</t>
  </si>
  <si>
    <t>(971.3+11)/(2)=491.1</t>
  </si>
  <si>
    <t>(11+26.9)/(2)=18.95</t>
  </si>
  <si>
    <t>(10+985.2)/(2)=497.6</t>
  </si>
  <si>
    <t>(970.3+10)/(2)=490.1</t>
  </si>
  <si>
    <t>(10+25.9)/(2)=17.95</t>
  </si>
  <si>
    <t>(9+984.2)/(2)=496.6</t>
  </si>
  <si>
    <t>(969.3+9)/(2)=489.1</t>
  </si>
  <si>
    <t>(9+24.9)/(2)=16.95</t>
  </si>
  <si>
    <t>(8+983.2)/(2)=495.6</t>
  </si>
  <si>
    <t>(968.3+8)/(2)=488.1</t>
  </si>
  <si>
    <t>(8+23.9)/(2)=15.95</t>
  </si>
  <si>
    <t>(7+982.2)/(2)=494.6</t>
  </si>
  <si>
    <t>(967.3+7)/(2)=487.15</t>
  </si>
  <si>
    <t>(7+22.9)/(2)=14.95</t>
  </si>
  <si>
    <t>(6+981.2)/(2)=493.6</t>
  </si>
  <si>
    <t>(966.3+6)/(2)=486.15</t>
  </si>
  <si>
    <t>(6+21.9)/(2)=13.95</t>
  </si>
  <si>
    <t>(5+980.2)/(2)=492.6</t>
  </si>
  <si>
    <t>(965.3+5)/(2)=485.15</t>
  </si>
  <si>
    <t>(5+20.9)/(2)=12.95</t>
  </si>
  <si>
    <t>(4+979.2)/(2)=491.6</t>
  </si>
  <si>
    <t>(964.3+4)/(2)=484.15</t>
  </si>
  <si>
    <t>(4+19.9)/(2)=11.95</t>
  </si>
  <si>
    <t>(3+978.2)/(2)=490.6</t>
  </si>
  <si>
    <t>(963.3+3)/(2)=483.15</t>
  </si>
  <si>
    <t>(3+18.9)/(2)=10.95</t>
  </si>
  <si>
    <t>(2+977.2)/(2)=489.6</t>
  </si>
  <si>
    <t>(962.3+2)/(2)=482.15</t>
  </si>
  <si>
    <t>(2+5)/(2)=3.5</t>
  </si>
  <si>
    <t>(1+976.2)/(2)=488.6</t>
  </si>
  <si>
    <t>(961.3+1)/(2)=481.15</t>
  </si>
  <si>
    <t>(1+1)/(2)=1</t>
  </si>
  <si>
    <t>(0+967.3)/(2)=483.65</t>
  </si>
  <si>
    <t>(960.3+0)/(2)=480.15</t>
  </si>
  <si>
    <t>COCO:Y0</t>
  </si>
  <si>
    <t>COCO Y0: 2666952</t>
  </si>
  <si>
    <t>(982.8+13.1)/(2)=497.9</t>
  </si>
  <si>
    <t>(13.1+1012.9)/(2)=513</t>
  </si>
  <si>
    <t>(29.1+14.1)/(2)=21.6</t>
  </si>
  <si>
    <t>(981.8+12)/(2)=496.9</t>
  </si>
  <si>
    <t>(12+1011.9)/(2)=511.95</t>
  </si>
  <si>
    <t>(28.1+13.1)/(2)=20.6</t>
  </si>
  <si>
    <t>(980.8+11)/(2)=495.9</t>
  </si>
  <si>
    <t>(11+1010.9)/(2)=510.95</t>
  </si>
  <si>
    <t>(24.1+12)/(2)=18.05</t>
  </si>
  <si>
    <t>(979.8+10)/(2)=494.9</t>
  </si>
  <si>
    <t>(10+1009.9)/(2)=509.95</t>
  </si>
  <si>
    <t>(18.1+11)/(2)=14.55</t>
  </si>
  <si>
    <t>(978.8+9)/(2)=493.9</t>
  </si>
  <si>
    <t>(9+1008.9)/(2)=508.95</t>
  </si>
  <si>
    <t>(9+10)/(2)=9.55</t>
  </si>
  <si>
    <t>(977.8+8)/(2)=492.9</t>
  </si>
  <si>
    <t>(8+1007.9)/(2)=507.95</t>
  </si>
  <si>
    <t>(8+9)/(2)=8.55</t>
  </si>
  <si>
    <t>(976.8+7)/(2)=491.9</t>
  </si>
  <si>
    <t>(7+1006.9)/(2)=506.95</t>
  </si>
  <si>
    <t>(7+8)/(2)=7.55</t>
  </si>
  <si>
    <t>(975.8+6)/(2)=490.9</t>
  </si>
  <si>
    <t>(6+1005.9)/(2)=505.95</t>
  </si>
  <si>
    <t>(6+7)/(2)=6.55</t>
  </si>
  <si>
    <t>(974.8+5)/(2)=489.9</t>
  </si>
  <si>
    <t>(5+1004.9)/(2)=504.95</t>
  </si>
  <si>
    <t>(5+6)/(2)=5.5</t>
  </si>
  <si>
    <t>(973.8+4)/(2)=488.9</t>
  </si>
  <si>
    <t>(4+1003.9)/(2)=503.95</t>
  </si>
  <si>
    <t>(4+5)/(2)=4.5</t>
  </si>
  <si>
    <t>(972.8+3)/(2)=487.9</t>
  </si>
  <si>
    <t>(3+1002.9)/(2)=502.95</t>
  </si>
  <si>
    <t>(3+4)/(2)=3.5</t>
  </si>
  <si>
    <t>(971.7+2)/(2)=486.9</t>
  </si>
  <si>
    <t>(2+1001.9)/(2)=501.95</t>
  </si>
  <si>
    <t>(2+3)/(2)=2.5</t>
  </si>
  <si>
    <t>(970.7+1)/(2)=485.85</t>
  </si>
  <si>
    <t>(1+1000.9)/(2)=500.95</t>
  </si>
  <si>
    <t>(1+2)/(2)=1.5</t>
  </si>
  <si>
    <t>(969.7+0)/(2)=484.85</t>
  </si>
  <si>
    <t>(0+999.9)/(2)=499.95</t>
  </si>
  <si>
    <t>Validitás</t>
  </si>
  <si>
    <t>Ábra</t>
  </si>
  <si>
    <t>buborékC</t>
  </si>
  <si>
    <t>buborékB</t>
  </si>
  <si>
    <t>buborékA</t>
  </si>
  <si>
    <t>ábra2</t>
  </si>
  <si>
    <t>valid</t>
  </si>
  <si>
    <t>COCO Y0: 5879452</t>
  </si>
  <si>
    <t>(986.2+23.1)/(2)=504.65</t>
  </si>
  <si>
    <t>(19+999.2)/(2)=509.15</t>
  </si>
  <si>
    <t>(13+13)/(2)=13.05</t>
  </si>
  <si>
    <t>(977.2+22)/(2)=499.6</t>
  </si>
  <si>
    <t>(12+998.2)/(2)=505.15</t>
  </si>
  <si>
    <t>(12+12)/(2)=12.05</t>
  </si>
  <si>
    <t>(976.2+21)/(2)=498.6</t>
  </si>
  <si>
    <t>(11+997.2)/(2)=504.15</t>
  </si>
  <si>
    <t>(11+11)/(2)=11</t>
  </si>
  <si>
    <t>(975.2+20)/(2)=497.6</t>
  </si>
  <si>
    <t>(10+996.2)/(2)=503.15</t>
  </si>
  <si>
    <t>(10+10)/(2)=10</t>
  </si>
  <si>
    <t>(974.2+19)/(2)=496.6</t>
  </si>
  <si>
    <t>(9+995.2)/(2)=502.15</t>
  </si>
  <si>
    <t>(9+9)/(2)=9</t>
  </si>
  <si>
    <t>(973.2+18)/(2)=495.6</t>
  </si>
  <si>
    <t>(8+994.2)/(2)=501.15</t>
  </si>
  <si>
    <t>(8+8)/(2)=8</t>
  </si>
  <si>
    <t>(972.2+17)/(2)=494.6</t>
  </si>
  <si>
    <t>(7+993.2)/(2)=500.15</t>
  </si>
  <si>
    <t>(7+7)/(2)=7</t>
  </si>
  <si>
    <t>(971.2+16)/(2)=493.6</t>
  </si>
  <si>
    <t>(6+992.2)/(2)=499.1</t>
  </si>
  <si>
    <t>(6+6)/(2)=6</t>
  </si>
  <si>
    <t>(970.2+15)/(2)=492.6</t>
  </si>
  <si>
    <t>(5+991.2)/(2)=498.1</t>
  </si>
  <si>
    <t>(5+5)/(2)=5</t>
  </si>
  <si>
    <t>(969.2+14)/(2)=491.6</t>
  </si>
  <si>
    <t>(4+990.2)/(2)=497.1</t>
  </si>
  <si>
    <t>(4+4)/(2)=4</t>
  </si>
  <si>
    <t>(968.2+13)/(2)=490.6</t>
  </si>
  <si>
    <t>(3+989.2)/(2)=496.1</t>
  </si>
  <si>
    <t>(3+3)/(2)=3</t>
  </si>
  <si>
    <t>(967.2+10)/(2)=488.6</t>
  </si>
  <si>
    <t>(2+988.2)/(2)=495.1</t>
  </si>
  <si>
    <t>(2+2)/(2)=2</t>
  </si>
  <si>
    <t>(966.2+9)/(2)=487.6</t>
  </si>
  <si>
    <t>(1+984.2)/(2)=492.6</t>
  </si>
  <si>
    <t>(965.2+0)/(2)=482.6</t>
  </si>
  <si>
    <t>(0+982.2)/(2)=491.1</t>
  </si>
  <si>
    <t>COCO Y0: 7216639</t>
  </si>
  <si>
    <t>(987.8+1002.7)/(2)=995.25</t>
  </si>
  <si>
    <t>(17+19)/(2)=17.95</t>
  </si>
  <si>
    <t>(13+13)/(2)=12.95</t>
  </si>
  <si>
    <t>(978.8+1001.8)/(2)=990.3</t>
  </si>
  <si>
    <t>(15+18)/(2)=16.45</t>
  </si>
  <si>
    <t>(12+12)/(2)=11.95</t>
  </si>
  <si>
    <t>(977.8+1000.8)/(2)=989.3</t>
  </si>
  <si>
    <t>(11+17)/(2)=13.95</t>
  </si>
  <si>
    <t>(974.8+999.8)/(2)=987.3</t>
  </si>
  <si>
    <t>(10+16)/(2)=12.95</t>
  </si>
  <si>
    <t>(973.8+998.8)/(2)=986.3</t>
  </si>
  <si>
    <t>(9+15)/(2)=11.95</t>
  </si>
  <si>
    <t>(972.8+997.8)/(2)=985.3</t>
  </si>
  <si>
    <t>(8+14)/(2)=11</t>
  </si>
  <si>
    <t>(971.8+996.8)/(2)=984.3</t>
  </si>
  <si>
    <t>(7+13)/(2)=10</t>
  </si>
  <si>
    <t>(970.8+995.8)/(2)=983.3</t>
  </si>
  <si>
    <t>(6+12)/(2)=9</t>
  </si>
  <si>
    <t>(969.8+994.8)/(2)=982.3</t>
  </si>
  <si>
    <t>(5+11)/(2)=8</t>
  </si>
  <si>
    <t>(968.8+993.8)/(2)=981.3</t>
  </si>
  <si>
    <t>(4+10)/(2)=7</t>
  </si>
  <si>
    <t>(967.8+992.8)/(2)=980.3</t>
  </si>
  <si>
    <t>(3+9)/(2)=6</t>
  </si>
  <si>
    <t>(966.8+991.8)/(2)=979.3</t>
  </si>
  <si>
    <t>(2+8)/(2)=5</t>
  </si>
  <si>
    <t>(965.8+990.8)/(2)=978.3</t>
  </si>
  <si>
    <t>(1+7)/(2)=4</t>
  </si>
  <si>
    <t>(964.8+981.8)/(2)=973.3</t>
  </si>
  <si>
    <r>
      <t>A futtatás idôtartama: </t>
    </r>
    <r>
      <rPr>
        <b/>
        <sz val="7"/>
        <color rgb="FF333333"/>
        <rFont val="Verdana"/>
        <family val="2"/>
        <charset val="238"/>
      </rPr>
      <t>0.02 mp (0 p)</t>
    </r>
  </si>
  <si>
    <t>Ábra_validitás nélkül</t>
  </si>
  <si>
    <t>korrel</t>
  </si>
  <si>
    <t>Feladat: Adott jelenség (Y) kapcsán legyen adva több forrásból (citromsárga, narancssárga, piros) a jelenség megértéséhez releváns attribútum-készlet (vö. pl. idősoros árak). A forrásonkénti Y becslések eredőjeként előáll több buborékmodell a tényárak alul/felülértékeltségét illetően. A több buborékmodell eredője egy antidiszkriminatív modell (Y0): lehet-e minden idő-objektum másként egyformán alul/felülértékelt, azaz buborékmentes?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</si>
</sst>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6" fillId="4" borderId="9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0" borderId="1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0" xfId="0" applyNumberFormat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Nyers valid</a:t>
            </a:r>
          </a:p>
          <a:p>
            <a:pPr>
              <a:defRPr/>
            </a:pPr>
            <a:r>
              <a:rPr lang="hu-HU"/>
              <a:t> buborékok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'elso reteg'!$AP$17</c:f>
              <c:strCache>
                <c:ptCount val="1"/>
                <c:pt idx="0">
                  <c:v>buborékC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'elso reteg'!$AP$18:$AP$31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18907.800000000003</c:v>
                </c:pt>
                <c:pt idx="4">
                  <c:v>-1011</c:v>
                </c:pt>
                <c:pt idx="5">
                  <c:v>-14621.8</c:v>
                </c:pt>
                <c:pt idx="6">
                  <c:v>0</c:v>
                </c:pt>
                <c:pt idx="7">
                  <c:v>-6179.5999999999985</c:v>
                </c:pt>
                <c:pt idx="8">
                  <c:v>0</c:v>
                </c:pt>
                <c:pt idx="9">
                  <c:v>1953.4000000000015</c:v>
                </c:pt>
                <c:pt idx="10">
                  <c:v>0</c:v>
                </c:pt>
                <c:pt idx="11">
                  <c:v>-9377.7000000000007</c:v>
                </c:pt>
                <c:pt idx="12">
                  <c:v>-2336.6999999999971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5C-41E8-AA84-1A5B9EE61784}"/>
            </c:ext>
          </c:extLst>
        </c:ser>
        <c:ser>
          <c:idx val="1"/>
          <c:order val="1"/>
          <c:tx>
            <c:strRef>
              <c:f>'elso reteg'!$AQ$17</c:f>
              <c:strCache>
                <c:ptCount val="1"/>
                <c:pt idx="0">
                  <c:v>buborékB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'elso reteg'!$AQ$18:$AQ$31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2639.0999999999985</c:v>
                </c:pt>
                <c:pt idx="4">
                  <c:v>12398.399999999994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14314.100000000006</c:v>
                </c:pt>
                <c:pt idx="9">
                  <c:v>0</c:v>
                </c:pt>
                <c:pt idx="10">
                  <c:v>0</c:v>
                </c:pt>
                <c:pt idx="11">
                  <c:v>-11007.8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5C-41E8-AA84-1A5B9EE61784}"/>
            </c:ext>
          </c:extLst>
        </c:ser>
        <c:ser>
          <c:idx val="2"/>
          <c:order val="2"/>
          <c:tx>
            <c:strRef>
              <c:f>'elso reteg'!$AR$17</c:f>
              <c:strCache>
                <c:ptCount val="1"/>
                <c:pt idx="0">
                  <c:v>buborékA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'elso reteg'!$AR$18:$AR$31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-3080.8000000000029</c:v>
                </c:pt>
                <c:pt idx="5">
                  <c:v>-1925.5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12628.599999999999</c:v>
                </c:pt>
                <c:pt idx="10">
                  <c:v>-27452.5</c:v>
                </c:pt>
                <c:pt idx="11">
                  <c:v>-1567.4000000000015</c:v>
                </c:pt>
                <c:pt idx="12">
                  <c:v>0</c:v>
                </c:pt>
                <c:pt idx="13">
                  <c:v>-35496.400000000001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5C-41E8-AA84-1A5B9EE6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832064"/>
        <c:axId val="1716832544"/>
      </c:lineChart>
      <c:catAx>
        <c:axId val="1716832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832544"/>
        <c:crosses val="autoZero"/>
        <c:auto val="1"/>
        <c:lblAlgn val="ctr"/>
        <c:lblOffset val="100"/>
        <c:noMultiLvlLbl val="0"/>
      </c:catAx>
      <c:valAx>
        <c:axId val="171683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83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Valid buborékok több forrás konszolidálása révén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'masodik reteg'!$M$1</c:f>
              <c:strCache>
                <c:ptCount val="1"/>
                <c:pt idx="0">
                  <c:v>Ábra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'masodik reteg'!$M$2:$M$15</c:f>
              <c:numCache>
                <c:formatCode>0</c:formatCode>
                <c:ptCount val="14"/>
                <c:pt idx="0">
                  <c:v>8.6000000000000227</c:v>
                </c:pt>
                <c:pt idx="1">
                  <c:v>8.6000000000000227</c:v>
                </c:pt>
                <c:pt idx="2">
                  <c:v>8.6000000000000227</c:v>
                </c:pt>
                <c:pt idx="3">
                  <c:v>11.600000000000023</c:v>
                </c:pt>
                <c:pt idx="4">
                  <c:v>-12.799999999999955</c:v>
                </c:pt>
                <c:pt idx="5">
                  <c:v>-15.299999999999955</c:v>
                </c:pt>
                <c:pt idx="6">
                  <c:v>8.6000000000000227</c:v>
                </c:pt>
                <c:pt idx="7">
                  <c:v>-0.29999999999995453</c:v>
                </c:pt>
                <c:pt idx="8">
                  <c:v>11.600000000000023</c:v>
                </c:pt>
                <c:pt idx="9">
                  <c:v>11.100000000000023</c:v>
                </c:pt>
                <c:pt idx="10">
                  <c:v>-10.299999999999955</c:v>
                </c:pt>
                <c:pt idx="11">
                  <c:v>-19.299999999999955</c:v>
                </c:pt>
                <c:pt idx="12">
                  <c:v>0.70000000000004547</c:v>
                </c:pt>
                <c:pt idx="13">
                  <c:v>-11.299999999999955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7-40B4-AC41-63DF9CFF5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3725296"/>
        <c:axId val="569521184"/>
      </c:lineChart>
      <c:catAx>
        <c:axId val="1623725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21184"/>
        <c:crosses val="autoZero"/>
        <c:auto val="1"/>
        <c:lblAlgn val="ctr"/>
        <c:lblOffset val="100"/>
        <c:noMultiLvlLbl val="0"/>
      </c:catAx>
      <c:valAx>
        <c:axId val="56952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72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Valid buborékok több forrás konszolidálása révén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'masodik reteg'!$M$1</c:f>
              <c:strCache>
                <c:ptCount val="1"/>
                <c:pt idx="0">
                  <c:v>Ábra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'masodik reteg'!$M$2:$M$15</c:f>
              <c:numCache>
                <c:formatCode>0</c:formatCode>
                <c:ptCount val="14"/>
                <c:pt idx="0">
                  <c:v>8.6000000000000227</c:v>
                </c:pt>
                <c:pt idx="1">
                  <c:v>8.6000000000000227</c:v>
                </c:pt>
                <c:pt idx="2">
                  <c:v>8.6000000000000227</c:v>
                </c:pt>
                <c:pt idx="3">
                  <c:v>11.600000000000023</c:v>
                </c:pt>
                <c:pt idx="4">
                  <c:v>-12.799999999999955</c:v>
                </c:pt>
                <c:pt idx="5">
                  <c:v>-15.299999999999955</c:v>
                </c:pt>
                <c:pt idx="6">
                  <c:v>8.6000000000000227</c:v>
                </c:pt>
                <c:pt idx="7">
                  <c:v>-0.29999999999995453</c:v>
                </c:pt>
                <c:pt idx="8">
                  <c:v>11.600000000000023</c:v>
                </c:pt>
                <c:pt idx="9">
                  <c:v>11.100000000000023</c:v>
                </c:pt>
                <c:pt idx="10">
                  <c:v>-10.299999999999955</c:v>
                </c:pt>
                <c:pt idx="11">
                  <c:v>-19.299999999999955</c:v>
                </c:pt>
                <c:pt idx="12">
                  <c:v>0.70000000000004547</c:v>
                </c:pt>
                <c:pt idx="13">
                  <c:v>-11.299999999999955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0-44DC-8E2F-CA44D9A6D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3725296"/>
        <c:axId val="569521184"/>
      </c:lineChart>
      <c:catAx>
        <c:axId val="1623725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21184"/>
        <c:crosses val="autoZero"/>
        <c:auto val="1"/>
        <c:lblAlgn val="ctr"/>
        <c:lblOffset val="100"/>
        <c:noMultiLvlLbl val="0"/>
      </c:catAx>
      <c:valAx>
        <c:axId val="56952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72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Nyers valid</a:t>
            </a:r>
          </a:p>
          <a:p>
            <a:pPr>
              <a:defRPr/>
            </a:pPr>
            <a:r>
              <a:rPr lang="hu-HU"/>
              <a:t> buborékok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'elso reteg'!$AP$17</c:f>
              <c:strCache>
                <c:ptCount val="1"/>
                <c:pt idx="0">
                  <c:v>buborékC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'elso reteg'!$AP$18:$AP$31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18907.800000000003</c:v>
                </c:pt>
                <c:pt idx="4">
                  <c:v>-1011</c:v>
                </c:pt>
                <c:pt idx="5">
                  <c:v>-14621.8</c:v>
                </c:pt>
                <c:pt idx="6">
                  <c:v>0</c:v>
                </c:pt>
                <c:pt idx="7">
                  <c:v>-6179.5999999999985</c:v>
                </c:pt>
                <c:pt idx="8">
                  <c:v>0</c:v>
                </c:pt>
                <c:pt idx="9">
                  <c:v>1953.4000000000015</c:v>
                </c:pt>
                <c:pt idx="10">
                  <c:v>0</c:v>
                </c:pt>
                <c:pt idx="11">
                  <c:v>-9377.7000000000007</c:v>
                </c:pt>
                <c:pt idx="12">
                  <c:v>-2336.6999999999971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3-4F62-8BF7-CB45CEB9380B}"/>
            </c:ext>
          </c:extLst>
        </c:ser>
        <c:ser>
          <c:idx val="1"/>
          <c:order val="1"/>
          <c:tx>
            <c:strRef>
              <c:f>'elso reteg'!$AQ$17</c:f>
              <c:strCache>
                <c:ptCount val="1"/>
                <c:pt idx="0">
                  <c:v>buborékB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'elso reteg'!$AQ$18:$AQ$31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2639.0999999999985</c:v>
                </c:pt>
                <c:pt idx="4">
                  <c:v>12398.399999999994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14314.100000000006</c:v>
                </c:pt>
                <c:pt idx="9">
                  <c:v>0</c:v>
                </c:pt>
                <c:pt idx="10">
                  <c:v>0</c:v>
                </c:pt>
                <c:pt idx="11">
                  <c:v>-11007.8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A3-4F62-8BF7-CB45CEB9380B}"/>
            </c:ext>
          </c:extLst>
        </c:ser>
        <c:ser>
          <c:idx val="2"/>
          <c:order val="2"/>
          <c:tx>
            <c:strRef>
              <c:f>'elso reteg'!$AR$17</c:f>
              <c:strCache>
                <c:ptCount val="1"/>
                <c:pt idx="0">
                  <c:v>buborékA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'elso reteg'!$AR$18:$AR$31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-3080.8000000000029</c:v>
                </c:pt>
                <c:pt idx="5">
                  <c:v>-1925.5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12628.599999999999</c:v>
                </c:pt>
                <c:pt idx="10">
                  <c:v>-27452.5</c:v>
                </c:pt>
                <c:pt idx="11">
                  <c:v>-1567.4000000000015</c:v>
                </c:pt>
                <c:pt idx="12">
                  <c:v>0</c:v>
                </c:pt>
                <c:pt idx="13">
                  <c:v>-35496.400000000001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A3-4F62-8BF7-CB45CEB9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6832064"/>
        <c:axId val="1716832544"/>
      </c:lineChart>
      <c:catAx>
        <c:axId val="1716832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832544"/>
        <c:crosses val="autoZero"/>
        <c:auto val="1"/>
        <c:lblAlgn val="ctr"/>
        <c:lblOffset val="100"/>
        <c:noMultiLvlLbl val="0"/>
      </c:catAx>
      <c:valAx>
        <c:axId val="171683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683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valid!$P$10</c:f>
              <c:strCache>
                <c:ptCount val="1"/>
                <c:pt idx="0">
                  <c:v>ábra2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valid!$P$11:$P$24</c:f>
              <c:numCache>
                <c:formatCode>0</c:formatCode>
                <c:ptCount val="14"/>
                <c:pt idx="0">
                  <c:v>2.3092638912203256E-14</c:v>
                </c:pt>
                <c:pt idx="1">
                  <c:v>2.3092638912203256E-14</c:v>
                </c:pt>
                <c:pt idx="2">
                  <c:v>2.3092638912203256E-14</c:v>
                </c:pt>
                <c:pt idx="3">
                  <c:v>3.0000000000000231</c:v>
                </c:pt>
                <c:pt idx="4">
                  <c:v>-21.399999999999956</c:v>
                </c:pt>
                <c:pt idx="5">
                  <c:v>-23.899999999999956</c:v>
                </c:pt>
                <c:pt idx="6">
                  <c:v>2.3092638912203256E-14</c:v>
                </c:pt>
                <c:pt idx="7">
                  <c:v>-8.8999999999999542</c:v>
                </c:pt>
                <c:pt idx="8">
                  <c:v>3.0000000000000231</c:v>
                </c:pt>
                <c:pt idx="9">
                  <c:v>2.5000000000000231</c:v>
                </c:pt>
                <c:pt idx="10">
                  <c:v>-18.899999999999956</c:v>
                </c:pt>
                <c:pt idx="11">
                  <c:v>-27.899999999999956</c:v>
                </c:pt>
                <c:pt idx="12">
                  <c:v>-7.8999999999999542</c:v>
                </c:pt>
                <c:pt idx="13">
                  <c:v>-19.899999999999956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4-49A4-BB59-3DBA28523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0781023"/>
        <c:axId val="1500781503"/>
      </c:lineChart>
      <c:catAx>
        <c:axId val="150078102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0781503"/>
        <c:crosses val="autoZero"/>
        <c:auto val="1"/>
        <c:lblAlgn val="ctr"/>
        <c:lblOffset val="100"/>
        <c:noMultiLvlLbl val="0"/>
      </c:catAx>
      <c:valAx>
        <c:axId val="1500781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0781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invalid!$M$1</c:f>
              <c:strCache>
                <c:ptCount val="1"/>
                <c:pt idx="0">
                  <c:v>Ábra_validitás nélkül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invalid!$M$2:$M$15</c:f>
              <c:numCache>
                <c:formatCode>0</c:formatCode>
                <c:ptCount val="14"/>
                <c:pt idx="0">
                  <c:v>14.799999999999955</c:v>
                </c:pt>
                <c:pt idx="1">
                  <c:v>17.799999999999955</c:v>
                </c:pt>
                <c:pt idx="2">
                  <c:v>6.7999999999999545</c:v>
                </c:pt>
                <c:pt idx="3">
                  <c:v>13.799999999999955</c:v>
                </c:pt>
                <c:pt idx="4">
                  <c:v>1.7999999999999545</c:v>
                </c:pt>
                <c:pt idx="5">
                  <c:v>-8.2999999999999545</c:v>
                </c:pt>
                <c:pt idx="6">
                  <c:v>-12.299999999999955</c:v>
                </c:pt>
                <c:pt idx="7">
                  <c:v>-11.799999999999955</c:v>
                </c:pt>
                <c:pt idx="8">
                  <c:v>4.7999999999999545</c:v>
                </c:pt>
                <c:pt idx="9">
                  <c:v>7.7999999999999545</c:v>
                </c:pt>
                <c:pt idx="10">
                  <c:v>-13.299999999999955</c:v>
                </c:pt>
                <c:pt idx="11">
                  <c:v>-7.2999999999999545</c:v>
                </c:pt>
                <c:pt idx="12">
                  <c:v>-3.2999999999999545</c:v>
                </c:pt>
                <c:pt idx="13">
                  <c:v>-11.299999999999955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DB-4DB3-AF71-6D865CE13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7475791"/>
        <c:axId val="1497472911"/>
      </c:lineChart>
      <c:catAx>
        <c:axId val="14974757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72911"/>
        <c:crosses val="autoZero"/>
        <c:auto val="1"/>
        <c:lblAlgn val="ctr"/>
        <c:lblOffset val="100"/>
        <c:noMultiLvlLbl val="0"/>
      </c:catAx>
      <c:valAx>
        <c:axId val="1497472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75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Valid buborékok több forrás konszolidálása révén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'masodik reteg'!$M$1</c:f>
              <c:strCache>
                <c:ptCount val="1"/>
                <c:pt idx="0">
                  <c:v>Ábra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'masodik reteg'!$M$2:$M$15</c:f>
              <c:numCache>
                <c:formatCode>0</c:formatCode>
                <c:ptCount val="14"/>
                <c:pt idx="0">
                  <c:v>8.6000000000000227</c:v>
                </c:pt>
                <c:pt idx="1">
                  <c:v>8.6000000000000227</c:v>
                </c:pt>
                <c:pt idx="2">
                  <c:v>8.6000000000000227</c:v>
                </c:pt>
                <c:pt idx="3">
                  <c:v>11.600000000000023</c:v>
                </c:pt>
                <c:pt idx="4">
                  <c:v>-12.799999999999955</c:v>
                </c:pt>
                <c:pt idx="5">
                  <c:v>-15.299999999999955</c:v>
                </c:pt>
                <c:pt idx="6">
                  <c:v>8.6000000000000227</c:v>
                </c:pt>
                <c:pt idx="7">
                  <c:v>-0.29999999999995453</c:v>
                </c:pt>
                <c:pt idx="8">
                  <c:v>11.600000000000023</c:v>
                </c:pt>
                <c:pt idx="9">
                  <c:v>11.100000000000023</c:v>
                </c:pt>
                <c:pt idx="10">
                  <c:v>-10.299999999999955</c:v>
                </c:pt>
                <c:pt idx="11">
                  <c:v>-19.299999999999955</c:v>
                </c:pt>
                <c:pt idx="12">
                  <c:v>0.70000000000004547</c:v>
                </c:pt>
                <c:pt idx="13">
                  <c:v>-11.299999999999955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A2-431D-92BA-1D4BAFB5E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3725296"/>
        <c:axId val="569521184"/>
      </c:lineChart>
      <c:catAx>
        <c:axId val="1623725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21184"/>
        <c:crosses val="autoZero"/>
        <c:auto val="1"/>
        <c:lblAlgn val="ctr"/>
        <c:lblOffset val="100"/>
        <c:noMultiLvlLbl val="0"/>
      </c:catAx>
      <c:valAx>
        <c:axId val="56952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72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invalid!$M$1</c:f>
              <c:strCache>
                <c:ptCount val="1"/>
                <c:pt idx="0">
                  <c:v>Ábra_validitás nélkül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invalid!$M$2:$M$15</c:f>
              <c:numCache>
                <c:formatCode>0</c:formatCode>
                <c:ptCount val="14"/>
                <c:pt idx="0">
                  <c:v>14.799999999999955</c:v>
                </c:pt>
                <c:pt idx="1">
                  <c:v>17.799999999999955</c:v>
                </c:pt>
                <c:pt idx="2">
                  <c:v>6.7999999999999545</c:v>
                </c:pt>
                <c:pt idx="3">
                  <c:v>13.799999999999955</c:v>
                </c:pt>
                <c:pt idx="4">
                  <c:v>1.7999999999999545</c:v>
                </c:pt>
                <c:pt idx="5">
                  <c:v>-8.2999999999999545</c:v>
                </c:pt>
                <c:pt idx="6">
                  <c:v>-12.299999999999955</c:v>
                </c:pt>
                <c:pt idx="7">
                  <c:v>-11.799999999999955</c:v>
                </c:pt>
                <c:pt idx="8">
                  <c:v>4.7999999999999545</c:v>
                </c:pt>
                <c:pt idx="9">
                  <c:v>7.7999999999999545</c:v>
                </c:pt>
                <c:pt idx="10">
                  <c:v>-13.299999999999955</c:v>
                </c:pt>
                <c:pt idx="11">
                  <c:v>-7.2999999999999545</c:v>
                </c:pt>
                <c:pt idx="12">
                  <c:v>-3.2999999999999545</c:v>
                </c:pt>
                <c:pt idx="13">
                  <c:v>-11.299999999999955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54-4ADC-9D25-F40A96C8C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7475791"/>
        <c:axId val="1497472911"/>
      </c:lineChart>
      <c:catAx>
        <c:axId val="149747579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72911"/>
        <c:crosses val="autoZero"/>
        <c:auto val="1"/>
        <c:lblAlgn val="ctr"/>
        <c:lblOffset val="100"/>
        <c:noMultiLvlLbl val="0"/>
      </c:catAx>
      <c:valAx>
        <c:axId val="1497472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7475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542924</xdr:colOff>
      <xdr:row>0</xdr:row>
      <xdr:rowOff>161925</xdr:rowOff>
    </xdr:from>
    <xdr:to>
      <xdr:col>49</xdr:col>
      <xdr:colOff>552449</xdr:colOff>
      <xdr:row>15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6CFFCA6-BB0F-F074-5286-7EF51D472F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8D8E11E-5F8D-64F5-931C-4D778C72B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5320609D-734C-90EB-FDE0-ABE788D72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4A7230BC-E1DD-1991-84B9-1F190E070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3A1787FE-D3A4-7085-DD87-3AE5E8747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0</xdr:colOff>
      <xdr:row>0</xdr:row>
      <xdr:rowOff>0</xdr:rowOff>
    </xdr:from>
    <xdr:to>
      <xdr:col>55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51A0B4AA-F461-C445-A946-0DA19E7CC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9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0</xdr:colOff>
      <xdr:row>0</xdr:row>
      <xdr:rowOff>0</xdr:rowOff>
    </xdr:from>
    <xdr:to>
      <xdr:col>68</xdr:col>
      <xdr:colOff>76200</xdr:colOff>
      <xdr:row>3</xdr:row>
      <xdr:rowOff>22860</xdr:rowOff>
    </xdr:to>
    <xdr:pic>
      <xdr:nvPicPr>
        <xdr:cNvPr id="8" name="Kép 7" descr="COCO">
          <a:extLst>
            <a:ext uri="{FF2B5EF4-FFF2-40B4-BE49-F238E27FC236}">
              <a16:creationId xmlns:a16="http://schemas.microsoft.com/office/drawing/2014/main" id="{6A5D5230-8DF0-DC99-8E50-81BB4C89E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</xdr:col>
      <xdr:colOff>76200</xdr:colOff>
      <xdr:row>30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9380728-B348-82EC-AE09-2D8AA2135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18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27</xdr:row>
      <xdr:rowOff>0</xdr:rowOff>
    </xdr:from>
    <xdr:to>
      <xdr:col>18</xdr:col>
      <xdr:colOff>76200</xdr:colOff>
      <xdr:row>30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101C221-2C72-AF63-4D29-A8EA66424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2918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586740</xdr:colOff>
      <xdr:row>16</xdr:row>
      <xdr:rowOff>0</xdr:rowOff>
    </xdr:from>
    <xdr:to>
      <xdr:col>13</xdr:col>
      <xdr:colOff>518160</xdr:colOff>
      <xdr:row>27</xdr:row>
      <xdr:rowOff>83820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6CE6DE49-EA2E-4896-972F-964CC31ED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60960</xdr:colOff>
      <xdr:row>11</xdr:row>
      <xdr:rowOff>83820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C795022-5F85-438D-9C38-79F43006D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10</xdr:col>
      <xdr:colOff>85725</xdr:colOff>
      <xdr:row>27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6E7065-2430-4403-8816-B5F2DBD57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167239</xdr:colOff>
      <xdr:row>4</xdr:row>
      <xdr:rowOff>32419</xdr:rowOff>
    </xdr:from>
    <xdr:to>
      <xdr:col>24</xdr:col>
      <xdr:colOff>477386</xdr:colOff>
      <xdr:row>19</xdr:row>
      <xdr:rowOff>32419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F8ADCB4-3949-B12E-9516-5A13F3320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4</xdr:row>
      <xdr:rowOff>0</xdr:rowOff>
    </xdr:from>
    <xdr:to>
      <xdr:col>32</xdr:col>
      <xdr:colOff>267368</xdr:colOff>
      <xdr:row>18</xdr:row>
      <xdr:rowOff>122990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A14DCFB-1B19-4407-A322-B3BA973D9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0</xdr:colOff>
      <xdr:row>4</xdr:row>
      <xdr:rowOff>0</xdr:rowOff>
    </xdr:from>
    <xdr:to>
      <xdr:col>40</xdr:col>
      <xdr:colOff>93579</xdr:colOff>
      <xdr:row>18</xdr:row>
      <xdr:rowOff>93579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021CDFE-200B-4204-9916-B11BC3CD0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</xdr:col>
      <xdr:colOff>76200</xdr:colOff>
      <xdr:row>30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89158CB-F78E-CA30-F5F4-7C8464277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37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27</xdr:row>
      <xdr:rowOff>0</xdr:rowOff>
    </xdr:from>
    <xdr:to>
      <xdr:col>18</xdr:col>
      <xdr:colOff>76200</xdr:colOff>
      <xdr:row>30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6971245-A48E-21E6-CED2-FC3552765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4937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398859</xdr:colOff>
      <xdr:row>15</xdr:row>
      <xdr:rowOff>110728</xdr:rowOff>
    </xdr:from>
    <xdr:to>
      <xdr:col>13</xdr:col>
      <xdr:colOff>113109</xdr:colOff>
      <xdr:row>30</xdr:row>
      <xdr:rowOff>127396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6BB1D23-4334-0DEC-3B46-5E084A061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694699920241028150454.html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miau.my-x.hu/myx-free/coco/test/888459820241028150113.html" TargetMode="External"/><Relationship Id="rId1" Type="http://schemas.openxmlformats.org/officeDocument/2006/relationships/hyperlink" Target="https://miau.my-x.hu/myx-free/coco/test/436810020241028145944.html" TargetMode="External"/><Relationship Id="rId6" Type="http://schemas.openxmlformats.org/officeDocument/2006/relationships/hyperlink" Target="https://miau.my-x.hu/myx-free/coco/test/102914020241028150749.html" TargetMode="External"/><Relationship Id="rId5" Type="http://schemas.openxmlformats.org/officeDocument/2006/relationships/hyperlink" Target="https://miau.my-x.hu/myx-free/coco/test/968827720241028150627.html" TargetMode="External"/><Relationship Id="rId4" Type="http://schemas.openxmlformats.org/officeDocument/2006/relationships/hyperlink" Target="https://miau.my-x.hu/myx-free/coco/test/332095820241028150532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266695220241028151728.html" TargetMode="External"/><Relationship Id="rId1" Type="http://schemas.openxmlformats.org/officeDocument/2006/relationships/hyperlink" Target="https://miau.my-x.hu/myx-free/coco/test/494642420241028151642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miau.my-x.hu/myx-free/coco/test/721663920241028153036.html" TargetMode="External"/><Relationship Id="rId1" Type="http://schemas.openxmlformats.org/officeDocument/2006/relationships/hyperlink" Target="https://miau.my-x.hu/myx-free/coco/test/58794522024102815295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EB218-C5EA-43D6-90D3-9883EA246F3E}">
  <dimension ref="A1:AR63"/>
  <sheetViews>
    <sheetView tabSelected="1" zoomScale="40" zoomScaleNormal="40" workbookViewId="0">
      <selection activeCell="U3" sqref="U3:AE12"/>
    </sheetView>
  </sheetViews>
  <sheetFormatPr defaultRowHeight="14.4" x14ac:dyDescent="0.3"/>
  <cols>
    <col min="1" max="1" width="6.44140625" style="15" bestFit="1" customWidth="1"/>
    <col min="2" max="10" width="8.44140625" style="15" bestFit="1" customWidth="1"/>
    <col min="11" max="16" width="8.5546875" style="15" bestFit="1" customWidth="1"/>
    <col min="17" max="17" width="9.5546875" style="15" bestFit="1" customWidth="1"/>
    <col min="18" max="21" width="9" style="15" bestFit="1" customWidth="1"/>
    <col min="22" max="22" width="9.5546875" style="15" bestFit="1" customWidth="1"/>
    <col min="23" max="27" width="9" style="15" bestFit="1" customWidth="1"/>
    <col min="28" max="28" width="9.5546875" style="15" bestFit="1" customWidth="1"/>
    <col min="29" max="29" width="8.88671875" style="15"/>
    <col min="30" max="35" width="9" style="15" bestFit="1" customWidth="1"/>
    <col min="36" max="38" width="9.5546875" style="15" bestFit="1" customWidth="1"/>
    <col min="39" max="39" width="9" style="15" bestFit="1" customWidth="1"/>
    <col min="40" max="41" width="8.88671875" style="15"/>
    <col min="42" max="42" width="10.109375" style="15" bestFit="1" customWidth="1"/>
    <col min="43" max="16384" width="8.88671875" style="15"/>
  </cols>
  <sheetData>
    <row r="1" spans="1:31" x14ac:dyDescent="0.3">
      <c r="B1" s="17" t="s">
        <v>14</v>
      </c>
      <c r="C1" s="17" t="s">
        <v>15</v>
      </c>
      <c r="D1" s="17" t="s">
        <v>16</v>
      </c>
      <c r="E1" s="17" t="s">
        <v>17</v>
      </c>
      <c r="F1" s="17" t="s">
        <v>18</v>
      </c>
      <c r="G1" s="18" t="s">
        <v>19</v>
      </c>
      <c r="H1" s="18" t="s">
        <v>20</v>
      </c>
      <c r="I1" s="18" t="s">
        <v>21</v>
      </c>
      <c r="J1" s="18" t="s">
        <v>22</v>
      </c>
      <c r="K1" s="19" t="s">
        <v>23</v>
      </c>
      <c r="L1" s="19" t="s">
        <v>24</v>
      </c>
      <c r="M1" s="19" t="s">
        <v>25</v>
      </c>
      <c r="N1" s="19" t="s">
        <v>26</v>
      </c>
      <c r="O1" s="19" t="s">
        <v>27</v>
      </c>
      <c r="P1" s="19" t="s">
        <v>29</v>
      </c>
      <c r="Q1" s="15" t="s">
        <v>28</v>
      </c>
    </row>
    <row r="2" spans="1:31" x14ac:dyDescent="0.3">
      <c r="A2" s="15" t="s">
        <v>0</v>
      </c>
      <c r="B2" s="17">
        <v>36</v>
      </c>
      <c r="C2" s="17">
        <v>81</v>
      </c>
      <c r="D2" s="17">
        <v>6</v>
      </c>
      <c r="E2" s="17">
        <v>48</v>
      </c>
      <c r="F2" s="17">
        <v>31</v>
      </c>
      <c r="G2" s="18">
        <v>11</v>
      </c>
      <c r="H2" s="18">
        <v>79</v>
      </c>
      <c r="I2" s="18">
        <v>71</v>
      </c>
      <c r="J2" s="18">
        <v>28</v>
      </c>
      <c r="K2" s="19">
        <v>23</v>
      </c>
      <c r="L2" s="19">
        <v>66</v>
      </c>
      <c r="M2" s="19">
        <v>83</v>
      </c>
      <c r="N2" s="19">
        <v>6</v>
      </c>
      <c r="O2" s="19">
        <v>45</v>
      </c>
      <c r="P2" s="19">
        <v>77</v>
      </c>
      <c r="Q2" s="15">
        <v>15000</v>
      </c>
    </row>
    <row r="3" spans="1:31" x14ac:dyDescent="0.3">
      <c r="A3" s="15" t="s">
        <v>1</v>
      </c>
      <c r="B3" s="17">
        <v>13</v>
      </c>
      <c r="C3" s="17">
        <v>78</v>
      </c>
      <c r="D3" s="17">
        <v>38</v>
      </c>
      <c r="E3" s="17">
        <v>33</v>
      </c>
      <c r="F3" s="17">
        <v>98</v>
      </c>
      <c r="G3" s="18">
        <v>84</v>
      </c>
      <c r="H3" s="18">
        <v>50</v>
      </c>
      <c r="I3" s="18">
        <v>79</v>
      </c>
      <c r="J3" s="18">
        <v>11</v>
      </c>
      <c r="K3" s="19">
        <v>72</v>
      </c>
      <c r="L3" s="19">
        <v>36</v>
      </c>
      <c r="M3" s="19">
        <v>49</v>
      </c>
      <c r="N3" s="19">
        <v>21</v>
      </c>
      <c r="O3" s="19">
        <v>77</v>
      </c>
      <c r="P3" s="19">
        <v>98</v>
      </c>
      <c r="Q3" s="15">
        <v>13000</v>
      </c>
      <c r="U3" s="28" t="s">
        <v>355</v>
      </c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x14ac:dyDescent="0.3">
      <c r="A4" s="15" t="s">
        <v>2</v>
      </c>
      <c r="B4" s="17">
        <v>7</v>
      </c>
      <c r="C4" s="17">
        <v>78</v>
      </c>
      <c r="D4" s="17">
        <v>79</v>
      </c>
      <c r="E4" s="17">
        <v>18</v>
      </c>
      <c r="F4" s="17">
        <v>89</v>
      </c>
      <c r="G4" s="18">
        <v>15</v>
      </c>
      <c r="H4" s="18">
        <v>46</v>
      </c>
      <c r="I4" s="18">
        <v>14</v>
      </c>
      <c r="J4" s="18">
        <v>93</v>
      </c>
      <c r="K4" s="19">
        <v>3</v>
      </c>
      <c r="L4" s="19">
        <v>91</v>
      </c>
      <c r="M4" s="19">
        <v>87</v>
      </c>
      <c r="N4" s="19">
        <v>34</v>
      </c>
      <c r="O4" s="19">
        <v>98</v>
      </c>
      <c r="P4" s="19">
        <v>33</v>
      </c>
      <c r="Q4" s="15">
        <v>36000</v>
      </c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1" x14ac:dyDescent="0.3">
      <c r="A5" s="15" t="s">
        <v>3</v>
      </c>
      <c r="B5" s="17">
        <v>13</v>
      </c>
      <c r="C5" s="17">
        <v>86</v>
      </c>
      <c r="D5" s="17">
        <v>0</v>
      </c>
      <c r="E5" s="17">
        <v>34</v>
      </c>
      <c r="F5" s="17">
        <v>61</v>
      </c>
      <c r="G5" s="18">
        <v>95</v>
      </c>
      <c r="H5" s="18">
        <v>53</v>
      </c>
      <c r="I5" s="18">
        <v>83</v>
      </c>
      <c r="J5" s="18">
        <v>10</v>
      </c>
      <c r="K5" s="19">
        <v>96</v>
      </c>
      <c r="L5" s="19">
        <v>61</v>
      </c>
      <c r="M5" s="19">
        <v>79</v>
      </c>
      <c r="N5" s="19">
        <v>71</v>
      </c>
      <c r="O5" s="19">
        <v>33</v>
      </c>
      <c r="P5" s="19">
        <v>23</v>
      </c>
      <c r="Q5" s="15">
        <v>39000</v>
      </c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 x14ac:dyDescent="0.3">
      <c r="A6" s="15" t="s">
        <v>4</v>
      </c>
      <c r="B6" s="17">
        <v>98</v>
      </c>
      <c r="C6" s="17">
        <v>5</v>
      </c>
      <c r="D6" s="17">
        <v>64</v>
      </c>
      <c r="E6" s="17">
        <v>60</v>
      </c>
      <c r="F6" s="17">
        <v>82</v>
      </c>
      <c r="G6" s="18">
        <v>47</v>
      </c>
      <c r="H6" s="18">
        <v>87</v>
      </c>
      <c r="I6" s="18">
        <v>71</v>
      </c>
      <c r="J6" s="18">
        <v>82</v>
      </c>
      <c r="K6" s="19">
        <v>8</v>
      </c>
      <c r="L6" s="19">
        <v>0</v>
      </c>
      <c r="M6" s="19">
        <v>73</v>
      </c>
      <c r="N6" s="19">
        <v>92</v>
      </c>
      <c r="O6" s="19">
        <v>23</v>
      </c>
      <c r="P6" s="19">
        <v>33</v>
      </c>
      <c r="Q6" s="15">
        <v>57000</v>
      </c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x14ac:dyDescent="0.3">
      <c r="A7" s="15" t="s">
        <v>5</v>
      </c>
      <c r="B7" s="17">
        <v>70</v>
      </c>
      <c r="C7" s="17">
        <v>57</v>
      </c>
      <c r="D7" s="17">
        <v>16</v>
      </c>
      <c r="E7" s="17">
        <v>15</v>
      </c>
      <c r="F7" s="17">
        <v>0</v>
      </c>
      <c r="G7" s="18">
        <v>68</v>
      </c>
      <c r="H7" s="18">
        <v>75</v>
      </c>
      <c r="I7" s="18">
        <v>35</v>
      </c>
      <c r="J7" s="18">
        <v>92</v>
      </c>
      <c r="K7" s="19">
        <v>77</v>
      </c>
      <c r="L7" s="19">
        <v>1</v>
      </c>
      <c r="M7" s="19">
        <v>39</v>
      </c>
      <c r="N7" s="19">
        <v>28</v>
      </c>
      <c r="O7" s="19">
        <v>33</v>
      </c>
      <c r="P7" s="19">
        <v>37</v>
      </c>
      <c r="Q7" s="15">
        <v>40000</v>
      </c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x14ac:dyDescent="0.3">
      <c r="A8" s="15" t="s">
        <v>6</v>
      </c>
      <c r="B8" s="17">
        <v>70</v>
      </c>
      <c r="C8" s="17">
        <v>23</v>
      </c>
      <c r="D8" s="17">
        <v>94</v>
      </c>
      <c r="E8" s="17">
        <v>86</v>
      </c>
      <c r="F8" s="17">
        <v>47</v>
      </c>
      <c r="G8" s="18">
        <v>79</v>
      </c>
      <c r="H8" s="18">
        <v>82</v>
      </c>
      <c r="I8" s="18">
        <v>49</v>
      </c>
      <c r="J8" s="18">
        <v>17</v>
      </c>
      <c r="K8" s="19">
        <v>33</v>
      </c>
      <c r="L8" s="19">
        <v>37</v>
      </c>
      <c r="M8" s="19">
        <v>34</v>
      </c>
      <c r="N8" s="19">
        <v>44</v>
      </c>
      <c r="O8" s="19">
        <v>37</v>
      </c>
      <c r="P8" s="19">
        <v>60</v>
      </c>
      <c r="Q8" s="15">
        <v>77000</v>
      </c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x14ac:dyDescent="0.3">
      <c r="A9" s="15" t="s">
        <v>7</v>
      </c>
      <c r="B9" s="17">
        <v>66</v>
      </c>
      <c r="C9" s="17">
        <v>79</v>
      </c>
      <c r="D9" s="17">
        <v>64</v>
      </c>
      <c r="E9" s="17">
        <v>31</v>
      </c>
      <c r="F9" s="17">
        <v>4</v>
      </c>
      <c r="G9" s="18">
        <v>77</v>
      </c>
      <c r="H9" s="18">
        <v>69</v>
      </c>
      <c r="I9" s="18">
        <v>51</v>
      </c>
      <c r="J9" s="18">
        <v>19</v>
      </c>
      <c r="K9" s="19">
        <v>66</v>
      </c>
      <c r="L9" s="19">
        <v>86</v>
      </c>
      <c r="M9" s="19">
        <v>39</v>
      </c>
      <c r="N9" s="19">
        <v>1</v>
      </c>
      <c r="O9" s="19">
        <v>60</v>
      </c>
      <c r="P9" s="19">
        <v>95</v>
      </c>
      <c r="Q9" s="15">
        <v>64000</v>
      </c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x14ac:dyDescent="0.3">
      <c r="A10" s="15" t="s">
        <v>8</v>
      </c>
      <c r="B10" s="17">
        <v>14</v>
      </c>
      <c r="C10" s="17">
        <v>14</v>
      </c>
      <c r="D10" s="17">
        <v>71</v>
      </c>
      <c r="E10" s="17">
        <v>22</v>
      </c>
      <c r="F10" s="17">
        <v>93</v>
      </c>
      <c r="G10" s="18">
        <v>54</v>
      </c>
      <c r="H10" s="18">
        <v>79</v>
      </c>
      <c r="I10" s="18">
        <v>80</v>
      </c>
      <c r="J10" s="18">
        <v>79</v>
      </c>
      <c r="K10" s="19">
        <v>57</v>
      </c>
      <c r="L10" s="19">
        <v>28</v>
      </c>
      <c r="M10" s="19">
        <v>25</v>
      </c>
      <c r="N10" s="19">
        <v>99</v>
      </c>
      <c r="O10" s="19">
        <v>95</v>
      </c>
      <c r="P10" s="19">
        <v>70</v>
      </c>
      <c r="Q10" s="15">
        <v>52000</v>
      </c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x14ac:dyDescent="0.3">
      <c r="A11" s="15" t="s">
        <v>9</v>
      </c>
      <c r="B11" s="17">
        <v>92</v>
      </c>
      <c r="C11" s="17">
        <v>64</v>
      </c>
      <c r="D11" s="17">
        <v>39</v>
      </c>
      <c r="E11" s="17">
        <v>52</v>
      </c>
      <c r="F11" s="17">
        <v>46</v>
      </c>
      <c r="G11" s="18">
        <v>71</v>
      </c>
      <c r="H11" s="18">
        <v>76</v>
      </c>
      <c r="I11" s="18">
        <v>23</v>
      </c>
      <c r="J11" s="18">
        <v>98</v>
      </c>
      <c r="K11" s="19">
        <v>32</v>
      </c>
      <c r="L11" s="19">
        <v>95</v>
      </c>
      <c r="M11" s="19">
        <v>71</v>
      </c>
      <c r="N11" s="19">
        <v>43</v>
      </c>
      <c r="O11" s="19">
        <v>70</v>
      </c>
      <c r="P11" s="19">
        <v>44</v>
      </c>
      <c r="Q11" s="15">
        <v>42000</v>
      </c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x14ac:dyDescent="0.3">
      <c r="A12" s="15" t="s">
        <v>10</v>
      </c>
      <c r="B12" s="17">
        <v>18</v>
      </c>
      <c r="C12" s="17">
        <v>60</v>
      </c>
      <c r="D12" s="17">
        <v>21</v>
      </c>
      <c r="E12" s="17">
        <v>3</v>
      </c>
      <c r="F12" s="17">
        <v>36</v>
      </c>
      <c r="G12" s="18">
        <v>76</v>
      </c>
      <c r="H12" s="18">
        <v>21</v>
      </c>
      <c r="I12" s="18">
        <v>57</v>
      </c>
      <c r="J12" s="18">
        <v>62</v>
      </c>
      <c r="K12" s="19">
        <v>10</v>
      </c>
      <c r="L12" s="19">
        <v>29</v>
      </c>
      <c r="M12" s="19">
        <v>79</v>
      </c>
      <c r="N12" s="19">
        <v>51</v>
      </c>
      <c r="O12" s="19">
        <v>44</v>
      </c>
      <c r="P12" s="19">
        <v>79</v>
      </c>
      <c r="Q12" s="15">
        <v>66000</v>
      </c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x14ac:dyDescent="0.3">
      <c r="A13" s="15" t="s">
        <v>11</v>
      </c>
      <c r="B13" s="17">
        <v>68</v>
      </c>
      <c r="C13" s="17">
        <v>7</v>
      </c>
      <c r="D13" s="17">
        <v>44</v>
      </c>
      <c r="E13" s="17">
        <v>19</v>
      </c>
      <c r="F13" s="17">
        <v>86</v>
      </c>
      <c r="G13" s="18">
        <v>53</v>
      </c>
      <c r="H13" s="18">
        <v>54</v>
      </c>
      <c r="I13" s="18">
        <v>51</v>
      </c>
      <c r="J13" s="18">
        <v>2</v>
      </c>
      <c r="K13" s="19">
        <v>92</v>
      </c>
      <c r="L13" s="19">
        <v>0</v>
      </c>
      <c r="M13" s="19">
        <v>30</v>
      </c>
      <c r="N13" s="19">
        <v>2</v>
      </c>
      <c r="O13" s="19">
        <v>79</v>
      </c>
      <c r="P13" s="19">
        <v>1</v>
      </c>
      <c r="Q13" s="15">
        <v>29000</v>
      </c>
    </row>
    <row r="14" spans="1:31" x14ac:dyDescent="0.3">
      <c r="A14" s="15" t="s">
        <v>12</v>
      </c>
      <c r="B14" s="17">
        <v>64</v>
      </c>
      <c r="C14" s="17">
        <v>89</v>
      </c>
      <c r="D14" s="17">
        <v>45</v>
      </c>
      <c r="E14" s="17">
        <v>94</v>
      </c>
      <c r="F14" s="17">
        <v>15</v>
      </c>
      <c r="G14" s="18">
        <v>79</v>
      </c>
      <c r="H14" s="18">
        <v>21</v>
      </c>
      <c r="I14" s="18">
        <v>25</v>
      </c>
      <c r="J14" s="18">
        <v>96</v>
      </c>
      <c r="K14" s="19">
        <v>35</v>
      </c>
      <c r="L14" s="19">
        <v>75</v>
      </c>
      <c r="M14" s="19">
        <v>36</v>
      </c>
      <c r="N14" s="19">
        <v>37</v>
      </c>
      <c r="O14" s="19">
        <v>1</v>
      </c>
      <c r="P14" s="19">
        <v>5</v>
      </c>
      <c r="Q14" s="15">
        <v>51000</v>
      </c>
    </row>
    <row r="15" spans="1:31" x14ac:dyDescent="0.3">
      <c r="A15" s="15" t="s">
        <v>13</v>
      </c>
      <c r="B15" s="17">
        <v>0</v>
      </c>
      <c r="C15" s="17">
        <v>29</v>
      </c>
      <c r="D15" s="17">
        <v>6</v>
      </c>
      <c r="E15" s="17">
        <v>46</v>
      </c>
      <c r="F15" s="17">
        <v>65</v>
      </c>
      <c r="G15" s="18">
        <v>19</v>
      </c>
      <c r="H15" s="18">
        <v>57</v>
      </c>
      <c r="I15" s="18">
        <v>78</v>
      </c>
      <c r="J15" s="18">
        <v>23</v>
      </c>
      <c r="K15" s="19">
        <v>19</v>
      </c>
      <c r="L15" s="19">
        <v>78</v>
      </c>
      <c r="M15" s="19">
        <v>36</v>
      </c>
      <c r="N15" s="19">
        <v>69</v>
      </c>
      <c r="O15" s="19">
        <v>5</v>
      </c>
      <c r="P15" s="19">
        <v>45</v>
      </c>
      <c r="Q15" s="15">
        <v>77000</v>
      </c>
    </row>
    <row r="17" spans="1:44" ht="15" thickBot="1" x14ac:dyDescent="0.35">
      <c r="AD17" s="15" t="s">
        <v>106</v>
      </c>
      <c r="AE17" s="15" t="s">
        <v>106</v>
      </c>
      <c r="AF17" s="15" t="s">
        <v>106</v>
      </c>
      <c r="AG17" s="15" t="s">
        <v>106</v>
      </c>
      <c r="AH17" s="15" t="s">
        <v>106</v>
      </c>
      <c r="AI17" s="15" t="s">
        <v>106</v>
      </c>
      <c r="AK17" s="15" t="s">
        <v>124</v>
      </c>
      <c r="AL17" s="15" t="s">
        <v>106</v>
      </c>
      <c r="AM17" s="15" t="s">
        <v>125</v>
      </c>
      <c r="AP17" s="15" t="s">
        <v>276</v>
      </c>
      <c r="AQ17" s="15" t="str">
        <f>AP33</f>
        <v>buborékB</v>
      </c>
      <c r="AR17" s="15" t="str">
        <f>AP49</f>
        <v>buborékA</v>
      </c>
    </row>
    <row r="18" spans="1:44" x14ac:dyDescent="0.3">
      <c r="A18" s="15" t="str">
        <f>A2</f>
        <v>eset1</v>
      </c>
      <c r="B18" s="15">
        <f>RANK(B2,B$2:B$15,0)</f>
        <v>8</v>
      </c>
      <c r="C18" s="15">
        <f t="shared" ref="C18:F18" si="0">RANK(C2,C$2:C$15,0)</f>
        <v>3</v>
      </c>
      <c r="D18" s="15">
        <f t="shared" si="0"/>
        <v>12</v>
      </c>
      <c r="E18" s="15">
        <f t="shared" si="0"/>
        <v>5</v>
      </c>
      <c r="F18" s="15">
        <f t="shared" si="0"/>
        <v>11</v>
      </c>
      <c r="G18" s="15">
        <f t="shared" ref="G18:P18" si="1">RANK(G2,G$2:G$15,0)</f>
        <v>14</v>
      </c>
      <c r="H18" s="15">
        <f t="shared" si="1"/>
        <v>3</v>
      </c>
      <c r="I18" s="15">
        <f t="shared" si="1"/>
        <v>5</v>
      </c>
      <c r="J18" s="15">
        <f t="shared" si="1"/>
        <v>8</v>
      </c>
      <c r="K18" s="20">
        <f t="shared" si="1"/>
        <v>10</v>
      </c>
      <c r="L18" s="21">
        <f t="shared" si="1"/>
        <v>6</v>
      </c>
      <c r="M18" s="21">
        <f t="shared" si="1"/>
        <v>2</v>
      </c>
      <c r="N18" s="21">
        <f t="shared" si="1"/>
        <v>12</v>
      </c>
      <c r="O18" s="21">
        <f t="shared" si="1"/>
        <v>7</v>
      </c>
      <c r="P18" s="21">
        <f t="shared" si="1"/>
        <v>4</v>
      </c>
      <c r="Q18" s="22">
        <f>Q2</f>
        <v>15000</v>
      </c>
      <c r="AD18" s="15">
        <f>15-K18</f>
        <v>5</v>
      </c>
      <c r="AE18" s="15">
        <f t="shared" ref="AE18:AE31" si="2">15-L18</f>
        <v>9</v>
      </c>
      <c r="AF18" s="15">
        <f t="shared" ref="AF18:AF31" si="3">15-M18</f>
        <v>13</v>
      </c>
      <c r="AG18" s="15">
        <f t="shared" ref="AG18:AG31" si="4">15-N18</f>
        <v>3</v>
      </c>
      <c r="AH18" s="15">
        <f t="shared" ref="AH18:AH31" si="5">15-O18</f>
        <v>8</v>
      </c>
      <c r="AI18" s="15">
        <f t="shared" ref="AI18:AI31" si="6">15-P18</f>
        <v>11</v>
      </c>
      <c r="AJ18" s="15">
        <f>Q18</f>
        <v>15000</v>
      </c>
      <c r="AK18" s="15">
        <f>modellek!H56</f>
        <v>15697.3</v>
      </c>
      <c r="AL18" s="15">
        <f>modellek!U56</f>
        <v>25605.599999999999</v>
      </c>
      <c r="AM18" s="15">
        <f>IF(modellek!K56*modellek!X56&lt;=0,1,0)</f>
        <v>0</v>
      </c>
      <c r="AO18" s="15" t="str">
        <f>A2</f>
        <v>eset1</v>
      </c>
      <c r="AP18" s="15">
        <f>IF(AM18=1,AK18-AJ18,0)</f>
        <v>0</v>
      </c>
      <c r="AQ18" s="15">
        <f t="shared" ref="AQ18:AQ31" si="7">AP34</f>
        <v>0</v>
      </c>
      <c r="AR18" s="15">
        <f t="shared" ref="AR18:AR31" si="8">AP50</f>
        <v>0</v>
      </c>
    </row>
    <row r="19" spans="1:44" x14ac:dyDescent="0.3">
      <c r="A19" s="15" t="str">
        <f t="shared" ref="A19:A31" si="9">A3</f>
        <v>eset2</v>
      </c>
      <c r="B19" s="15">
        <f t="shared" ref="B19:F19" si="10">RANK(B3,B$2:B$15,0)</f>
        <v>11</v>
      </c>
      <c r="C19" s="15">
        <f t="shared" si="10"/>
        <v>5</v>
      </c>
      <c r="D19" s="15">
        <f t="shared" si="10"/>
        <v>9</v>
      </c>
      <c r="E19" s="15">
        <f t="shared" si="10"/>
        <v>8</v>
      </c>
      <c r="F19" s="15">
        <f t="shared" si="10"/>
        <v>1</v>
      </c>
      <c r="G19" s="15">
        <f t="shared" ref="G19:P19" si="11">RANK(G3,G$2:G$15,0)</f>
        <v>2</v>
      </c>
      <c r="H19" s="15">
        <f t="shared" si="11"/>
        <v>11</v>
      </c>
      <c r="I19" s="15">
        <f t="shared" si="11"/>
        <v>3</v>
      </c>
      <c r="J19" s="15">
        <f t="shared" si="11"/>
        <v>12</v>
      </c>
      <c r="K19" s="23">
        <f t="shared" si="11"/>
        <v>4</v>
      </c>
      <c r="L19" s="15">
        <f t="shared" si="11"/>
        <v>9</v>
      </c>
      <c r="M19" s="15">
        <f t="shared" si="11"/>
        <v>7</v>
      </c>
      <c r="N19" s="15">
        <f t="shared" si="11"/>
        <v>11</v>
      </c>
      <c r="O19" s="15">
        <f t="shared" si="11"/>
        <v>4</v>
      </c>
      <c r="P19" s="15">
        <f t="shared" si="11"/>
        <v>1</v>
      </c>
      <c r="Q19" s="24">
        <f t="shared" ref="Q19:Q31" si="12">Q3</f>
        <v>13000</v>
      </c>
      <c r="AD19" s="15">
        <f t="shared" ref="AD19:AD31" si="13">15-K19</f>
        <v>11</v>
      </c>
      <c r="AE19" s="15">
        <f t="shared" si="2"/>
        <v>6</v>
      </c>
      <c r="AF19" s="15">
        <f t="shared" si="3"/>
        <v>8</v>
      </c>
      <c r="AG19" s="15">
        <f t="shared" si="4"/>
        <v>4</v>
      </c>
      <c r="AH19" s="15">
        <f t="shared" si="5"/>
        <v>11</v>
      </c>
      <c r="AI19" s="15">
        <f t="shared" si="6"/>
        <v>14</v>
      </c>
      <c r="AJ19" s="15">
        <f t="shared" ref="AJ19:AJ31" si="14">Q19</f>
        <v>13000</v>
      </c>
      <c r="AK19" s="15">
        <f>modellek!H57</f>
        <v>29128.400000000001</v>
      </c>
      <c r="AL19" s="15">
        <f>modellek!U57</f>
        <v>14318.9</v>
      </c>
      <c r="AM19" s="15">
        <f>IF(modellek!K57*modellek!X57&lt;=0,1,0)</f>
        <v>0</v>
      </c>
      <c r="AO19" s="15" t="str">
        <f t="shared" ref="AO19:AO30" si="15">A3</f>
        <v>eset2</v>
      </c>
      <c r="AP19" s="15">
        <f t="shared" ref="AP19:AP30" si="16">IF(AM19=1,AK19-AJ19,0)</f>
        <v>0</v>
      </c>
      <c r="AQ19" s="15">
        <f t="shared" si="7"/>
        <v>0</v>
      </c>
      <c r="AR19" s="15">
        <f t="shared" si="8"/>
        <v>0</v>
      </c>
    </row>
    <row r="20" spans="1:44" x14ac:dyDescent="0.3">
      <c r="A20" s="15" t="str">
        <f t="shared" si="9"/>
        <v>eset3</v>
      </c>
      <c r="B20" s="15">
        <f t="shared" ref="B20:F20" si="17">RANK(B4,B$2:B$15,0)</f>
        <v>13</v>
      </c>
      <c r="C20" s="15">
        <f t="shared" si="17"/>
        <v>5</v>
      </c>
      <c r="D20" s="15">
        <f t="shared" si="17"/>
        <v>2</v>
      </c>
      <c r="E20" s="15">
        <f t="shared" si="17"/>
        <v>12</v>
      </c>
      <c r="F20" s="15">
        <f t="shared" si="17"/>
        <v>3</v>
      </c>
      <c r="G20" s="15">
        <f t="shared" ref="G20:P20" si="18">RANK(G4,G$2:G$15,0)</f>
        <v>13</v>
      </c>
      <c r="H20" s="15">
        <f t="shared" si="18"/>
        <v>12</v>
      </c>
      <c r="I20" s="15">
        <f t="shared" si="18"/>
        <v>14</v>
      </c>
      <c r="J20" s="15">
        <f t="shared" si="18"/>
        <v>3</v>
      </c>
      <c r="K20" s="23">
        <f t="shared" si="18"/>
        <v>14</v>
      </c>
      <c r="L20" s="15">
        <f t="shared" si="18"/>
        <v>2</v>
      </c>
      <c r="M20" s="15">
        <f t="shared" si="18"/>
        <v>1</v>
      </c>
      <c r="N20" s="15">
        <f t="shared" si="18"/>
        <v>9</v>
      </c>
      <c r="O20" s="15">
        <f t="shared" si="18"/>
        <v>1</v>
      </c>
      <c r="P20" s="15">
        <f t="shared" si="18"/>
        <v>10</v>
      </c>
      <c r="Q20" s="24">
        <f t="shared" si="12"/>
        <v>36000</v>
      </c>
      <c r="AD20" s="15">
        <f t="shared" si="13"/>
        <v>1</v>
      </c>
      <c r="AE20" s="15">
        <f t="shared" si="2"/>
        <v>13</v>
      </c>
      <c r="AF20" s="15">
        <f t="shared" si="3"/>
        <v>14</v>
      </c>
      <c r="AG20" s="15">
        <f t="shared" si="4"/>
        <v>6</v>
      </c>
      <c r="AH20" s="15">
        <f t="shared" si="5"/>
        <v>14</v>
      </c>
      <c r="AI20" s="15">
        <f t="shared" si="6"/>
        <v>5</v>
      </c>
      <c r="AJ20" s="15">
        <f t="shared" si="14"/>
        <v>36000</v>
      </c>
      <c r="AK20" s="15">
        <f>modellek!H58</f>
        <v>37674.800000000003</v>
      </c>
      <c r="AL20" s="15">
        <f>modellek!U58</f>
        <v>36386.800000000003</v>
      </c>
      <c r="AM20" s="15">
        <f>IF(modellek!K58*modellek!X58&lt;=0,1,0)</f>
        <v>0</v>
      </c>
      <c r="AO20" s="15" t="str">
        <f t="shared" si="15"/>
        <v>eset3</v>
      </c>
      <c r="AP20" s="15">
        <f t="shared" si="16"/>
        <v>0</v>
      </c>
      <c r="AQ20" s="15">
        <f t="shared" si="7"/>
        <v>0</v>
      </c>
      <c r="AR20" s="15">
        <f t="shared" si="8"/>
        <v>0</v>
      </c>
    </row>
    <row r="21" spans="1:44" x14ac:dyDescent="0.3">
      <c r="A21" s="15" t="str">
        <f t="shared" si="9"/>
        <v>eset4</v>
      </c>
      <c r="B21" s="15">
        <f t="shared" ref="B21:F21" si="19">RANK(B5,B$2:B$15,0)</f>
        <v>11</v>
      </c>
      <c r="C21" s="15">
        <f t="shared" si="19"/>
        <v>2</v>
      </c>
      <c r="D21" s="15">
        <f t="shared" si="19"/>
        <v>14</v>
      </c>
      <c r="E21" s="15">
        <f t="shared" si="19"/>
        <v>7</v>
      </c>
      <c r="F21" s="15">
        <f t="shared" si="19"/>
        <v>7</v>
      </c>
      <c r="G21" s="15">
        <f t="shared" ref="G21:P21" si="20">RANK(G5,G$2:G$15,0)</f>
        <v>1</v>
      </c>
      <c r="H21" s="15">
        <f t="shared" si="20"/>
        <v>10</v>
      </c>
      <c r="I21" s="15">
        <f t="shared" si="20"/>
        <v>1</v>
      </c>
      <c r="J21" s="15">
        <f t="shared" si="20"/>
        <v>13</v>
      </c>
      <c r="K21" s="23">
        <f t="shared" si="20"/>
        <v>1</v>
      </c>
      <c r="L21" s="15">
        <f t="shared" si="20"/>
        <v>7</v>
      </c>
      <c r="M21" s="15">
        <f t="shared" si="20"/>
        <v>3</v>
      </c>
      <c r="N21" s="15">
        <f t="shared" si="20"/>
        <v>3</v>
      </c>
      <c r="O21" s="15">
        <f t="shared" si="20"/>
        <v>10</v>
      </c>
      <c r="P21" s="15">
        <f t="shared" si="20"/>
        <v>12</v>
      </c>
      <c r="Q21" s="24">
        <f t="shared" si="12"/>
        <v>39000</v>
      </c>
      <c r="AD21" s="15">
        <f t="shared" si="13"/>
        <v>14</v>
      </c>
      <c r="AE21" s="15">
        <f t="shared" si="2"/>
        <v>8</v>
      </c>
      <c r="AF21" s="15">
        <f t="shared" si="3"/>
        <v>12</v>
      </c>
      <c r="AG21" s="15">
        <f t="shared" si="4"/>
        <v>12</v>
      </c>
      <c r="AH21" s="15">
        <f t="shared" si="5"/>
        <v>5</v>
      </c>
      <c r="AI21" s="15">
        <f t="shared" si="6"/>
        <v>3</v>
      </c>
      <c r="AJ21" s="15">
        <f t="shared" si="14"/>
        <v>39000</v>
      </c>
      <c r="AK21" s="15">
        <f>modellek!H59</f>
        <v>57907.8</v>
      </c>
      <c r="AL21" s="15">
        <f>modellek!U59</f>
        <v>35376.6</v>
      </c>
      <c r="AM21" s="15">
        <f>IF(modellek!K59*modellek!X59&lt;=0,1,0)</f>
        <v>1</v>
      </c>
      <c r="AO21" s="15" t="str">
        <f t="shared" si="15"/>
        <v>eset4</v>
      </c>
      <c r="AP21" s="15">
        <f t="shared" si="16"/>
        <v>18907.800000000003</v>
      </c>
      <c r="AQ21" s="15">
        <f t="shared" si="7"/>
        <v>2639.0999999999985</v>
      </c>
      <c r="AR21" s="15">
        <f t="shared" si="8"/>
        <v>0</v>
      </c>
    </row>
    <row r="22" spans="1:44" x14ac:dyDescent="0.3">
      <c r="A22" s="15" t="str">
        <f t="shared" si="9"/>
        <v>eset5</v>
      </c>
      <c r="B22" s="15">
        <f t="shared" ref="B22:F22" si="21">RANK(B6,B$2:B$15,0)</f>
        <v>1</v>
      </c>
      <c r="C22" s="15">
        <f t="shared" si="21"/>
        <v>14</v>
      </c>
      <c r="D22" s="15">
        <f t="shared" si="21"/>
        <v>4</v>
      </c>
      <c r="E22" s="15">
        <f t="shared" si="21"/>
        <v>3</v>
      </c>
      <c r="F22" s="15">
        <f t="shared" si="21"/>
        <v>5</v>
      </c>
      <c r="G22" s="15">
        <f t="shared" ref="G22:P22" si="22">RANK(G6,G$2:G$15,0)</f>
        <v>11</v>
      </c>
      <c r="H22" s="15">
        <f t="shared" si="22"/>
        <v>1</v>
      </c>
      <c r="I22" s="15">
        <f t="shared" si="22"/>
        <v>5</v>
      </c>
      <c r="J22" s="15">
        <f t="shared" si="22"/>
        <v>5</v>
      </c>
      <c r="K22" s="23">
        <f t="shared" si="22"/>
        <v>13</v>
      </c>
      <c r="L22" s="15">
        <f t="shared" si="22"/>
        <v>13</v>
      </c>
      <c r="M22" s="15">
        <f t="shared" si="22"/>
        <v>5</v>
      </c>
      <c r="N22" s="15">
        <f t="shared" si="22"/>
        <v>2</v>
      </c>
      <c r="O22" s="15">
        <f t="shared" si="22"/>
        <v>12</v>
      </c>
      <c r="P22" s="15">
        <f t="shared" si="22"/>
        <v>10</v>
      </c>
      <c r="Q22" s="24">
        <f t="shared" si="12"/>
        <v>57000</v>
      </c>
      <c r="AD22" s="15">
        <f t="shared" si="13"/>
        <v>2</v>
      </c>
      <c r="AE22" s="15">
        <f t="shared" si="2"/>
        <v>2</v>
      </c>
      <c r="AF22" s="15">
        <f t="shared" si="3"/>
        <v>10</v>
      </c>
      <c r="AG22" s="15">
        <f t="shared" si="4"/>
        <v>13</v>
      </c>
      <c r="AH22" s="15">
        <f t="shared" si="5"/>
        <v>3</v>
      </c>
      <c r="AI22" s="15">
        <f t="shared" si="6"/>
        <v>5</v>
      </c>
      <c r="AJ22" s="15">
        <f t="shared" si="14"/>
        <v>57000</v>
      </c>
      <c r="AK22" s="15">
        <f>modellek!H60</f>
        <v>55989</v>
      </c>
      <c r="AL22" s="15">
        <f>modellek!U60</f>
        <v>57612.800000000003</v>
      </c>
      <c r="AM22" s="15">
        <f>IF(modellek!K60*modellek!X60&lt;=0,1,0)</f>
        <v>1</v>
      </c>
      <c r="AO22" s="15" t="str">
        <f t="shared" si="15"/>
        <v>eset5</v>
      </c>
      <c r="AP22" s="15">
        <f t="shared" si="16"/>
        <v>-1011</v>
      </c>
      <c r="AQ22" s="15">
        <f t="shared" si="7"/>
        <v>12398.399999999994</v>
      </c>
      <c r="AR22" s="15">
        <f t="shared" si="8"/>
        <v>-3080.8000000000029</v>
      </c>
    </row>
    <row r="23" spans="1:44" x14ac:dyDescent="0.3">
      <c r="A23" s="15" t="str">
        <f t="shared" si="9"/>
        <v>eset6</v>
      </c>
      <c r="B23" s="15">
        <f t="shared" ref="B23:F23" si="23">RANK(B7,B$2:B$15,0)</f>
        <v>3</v>
      </c>
      <c r="C23" s="15">
        <f t="shared" si="23"/>
        <v>9</v>
      </c>
      <c r="D23" s="15">
        <f t="shared" si="23"/>
        <v>11</v>
      </c>
      <c r="E23" s="15">
        <f t="shared" si="23"/>
        <v>13</v>
      </c>
      <c r="F23" s="15">
        <f t="shared" si="23"/>
        <v>14</v>
      </c>
      <c r="G23" s="15">
        <f t="shared" ref="G23:P23" si="24">RANK(G7,G$2:G$15,0)</f>
        <v>8</v>
      </c>
      <c r="H23" s="15">
        <f t="shared" si="24"/>
        <v>6</v>
      </c>
      <c r="I23" s="15">
        <f t="shared" si="24"/>
        <v>11</v>
      </c>
      <c r="J23" s="15">
        <f t="shared" si="24"/>
        <v>4</v>
      </c>
      <c r="K23" s="23">
        <f t="shared" si="24"/>
        <v>3</v>
      </c>
      <c r="L23" s="15">
        <f t="shared" si="24"/>
        <v>12</v>
      </c>
      <c r="M23" s="15">
        <f t="shared" si="24"/>
        <v>8</v>
      </c>
      <c r="N23" s="15">
        <f t="shared" si="24"/>
        <v>10</v>
      </c>
      <c r="O23" s="15">
        <f t="shared" si="24"/>
        <v>10</v>
      </c>
      <c r="P23" s="15">
        <f t="shared" si="24"/>
        <v>9</v>
      </c>
      <c r="Q23" s="24">
        <f t="shared" si="12"/>
        <v>40000</v>
      </c>
      <c r="AD23" s="15">
        <f t="shared" si="13"/>
        <v>12</v>
      </c>
      <c r="AE23" s="15">
        <f t="shared" si="2"/>
        <v>3</v>
      </c>
      <c r="AF23" s="15">
        <f t="shared" si="3"/>
        <v>7</v>
      </c>
      <c r="AG23" s="15">
        <f t="shared" si="4"/>
        <v>5</v>
      </c>
      <c r="AH23" s="15">
        <f t="shared" si="5"/>
        <v>5</v>
      </c>
      <c r="AI23" s="15">
        <f t="shared" si="6"/>
        <v>6</v>
      </c>
      <c r="AJ23" s="15">
        <f t="shared" si="14"/>
        <v>40000</v>
      </c>
      <c r="AK23" s="15">
        <f>modellek!H61</f>
        <v>25378.2</v>
      </c>
      <c r="AL23" s="15">
        <f>modellek!U61</f>
        <v>40429.9</v>
      </c>
      <c r="AM23" s="15">
        <f>IF(modellek!K61*modellek!X61&lt;=0,1,0)</f>
        <v>1</v>
      </c>
      <c r="AO23" s="15" t="str">
        <f t="shared" si="15"/>
        <v>eset6</v>
      </c>
      <c r="AP23" s="15">
        <f t="shared" si="16"/>
        <v>-14621.8</v>
      </c>
      <c r="AQ23" s="15">
        <f t="shared" si="7"/>
        <v>0</v>
      </c>
      <c r="AR23" s="15">
        <f t="shared" si="8"/>
        <v>-1925.5</v>
      </c>
    </row>
    <row r="24" spans="1:44" x14ac:dyDescent="0.3">
      <c r="A24" s="15" t="str">
        <f t="shared" si="9"/>
        <v>eset7</v>
      </c>
      <c r="B24" s="15">
        <f t="shared" ref="B24:F24" si="25">RANK(B8,B$2:B$15,0)</f>
        <v>3</v>
      </c>
      <c r="C24" s="15">
        <f t="shared" si="25"/>
        <v>11</v>
      </c>
      <c r="D24" s="15">
        <f t="shared" si="25"/>
        <v>1</v>
      </c>
      <c r="E24" s="15">
        <f t="shared" si="25"/>
        <v>2</v>
      </c>
      <c r="F24" s="15">
        <f t="shared" si="25"/>
        <v>8</v>
      </c>
      <c r="G24" s="15">
        <f t="shared" ref="G24:P24" si="26">RANK(G8,G$2:G$15,0)</f>
        <v>3</v>
      </c>
      <c r="H24" s="15">
        <f t="shared" si="26"/>
        <v>2</v>
      </c>
      <c r="I24" s="15">
        <f t="shared" si="26"/>
        <v>10</v>
      </c>
      <c r="J24" s="15">
        <f t="shared" si="26"/>
        <v>11</v>
      </c>
      <c r="K24" s="23">
        <f t="shared" si="26"/>
        <v>8</v>
      </c>
      <c r="L24" s="15">
        <f t="shared" si="26"/>
        <v>8</v>
      </c>
      <c r="M24" s="15">
        <f t="shared" si="26"/>
        <v>12</v>
      </c>
      <c r="N24" s="15">
        <f t="shared" si="26"/>
        <v>6</v>
      </c>
      <c r="O24" s="15">
        <f t="shared" si="26"/>
        <v>9</v>
      </c>
      <c r="P24" s="15">
        <f t="shared" si="26"/>
        <v>6</v>
      </c>
      <c r="Q24" s="24">
        <f t="shared" si="12"/>
        <v>77000</v>
      </c>
      <c r="AD24" s="15">
        <f t="shared" si="13"/>
        <v>7</v>
      </c>
      <c r="AE24" s="15">
        <f t="shared" si="2"/>
        <v>7</v>
      </c>
      <c r="AF24" s="15">
        <f t="shared" si="3"/>
        <v>3</v>
      </c>
      <c r="AG24" s="15">
        <f t="shared" si="4"/>
        <v>9</v>
      </c>
      <c r="AH24" s="15">
        <f t="shared" si="5"/>
        <v>6</v>
      </c>
      <c r="AI24" s="15">
        <f t="shared" si="6"/>
        <v>9</v>
      </c>
      <c r="AJ24" s="15">
        <f t="shared" si="14"/>
        <v>77000</v>
      </c>
      <c r="AK24" s="15">
        <f>modellek!H62</f>
        <v>63053</v>
      </c>
      <c r="AL24" s="15">
        <f>modellek!U62</f>
        <v>74795.7</v>
      </c>
      <c r="AM24" s="15">
        <f>IF(modellek!K62*modellek!X62&lt;=0,1,0)</f>
        <v>0</v>
      </c>
      <c r="AO24" s="15" t="str">
        <f t="shared" si="15"/>
        <v>eset7</v>
      </c>
      <c r="AP24" s="15">
        <f t="shared" si="16"/>
        <v>0</v>
      </c>
      <c r="AQ24" s="15">
        <f t="shared" si="7"/>
        <v>0</v>
      </c>
      <c r="AR24" s="15">
        <f t="shared" si="8"/>
        <v>0</v>
      </c>
    </row>
    <row r="25" spans="1:44" x14ac:dyDescent="0.3">
      <c r="A25" s="15" t="str">
        <f t="shared" si="9"/>
        <v>eset8</v>
      </c>
      <c r="B25" s="15">
        <f t="shared" ref="B25:F25" si="27">RANK(B9,B$2:B$15,0)</f>
        <v>6</v>
      </c>
      <c r="C25" s="15">
        <f t="shared" si="27"/>
        <v>4</v>
      </c>
      <c r="D25" s="15">
        <f t="shared" si="27"/>
        <v>4</v>
      </c>
      <c r="E25" s="15">
        <f t="shared" si="27"/>
        <v>9</v>
      </c>
      <c r="F25" s="15">
        <f t="shared" si="27"/>
        <v>13</v>
      </c>
      <c r="G25" s="15">
        <f t="shared" ref="G25:P25" si="28">RANK(G9,G$2:G$15,0)</f>
        <v>5</v>
      </c>
      <c r="H25" s="15">
        <f t="shared" si="28"/>
        <v>7</v>
      </c>
      <c r="I25" s="15">
        <f t="shared" si="28"/>
        <v>8</v>
      </c>
      <c r="J25" s="15">
        <f t="shared" si="28"/>
        <v>10</v>
      </c>
      <c r="K25" s="23">
        <f t="shared" si="28"/>
        <v>5</v>
      </c>
      <c r="L25" s="15">
        <f t="shared" si="28"/>
        <v>3</v>
      </c>
      <c r="M25" s="15">
        <f t="shared" si="28"/>
        <v>8</v>
      </c>
      <c r="N25" s="15">
        <f t="shared" si="28"/>
        <v>14</v>
      </c>
      <c r="O25" s="15">
        <f t="shared" si="28"/>
        <v>6</v>
      </c>
      <c r="P25" s="15">
        <f t="shared" si="28"/>
        <v>2</v>
      </c>
      <c r="Q25" s="24">
        <f t="shared" si="12"/>
        <v>64000</v>
      </c>
      <c r="AD25" s="15">
        <f t="shared" si="13"/>
        <v>10</v>
      </c>
      <c r="AE25" s="15">
        <f t="shared" si="2"/>
        <v>12</v>
      </c>
      <c r="AF25" s="15">
        <f t="shared" si="3"/>
        <v>7</v>
      </c>
      <c r="AG25" s="15">
        <f t="shared" si="4"/>
        <v>1</v>
      </c>
      <c r="AH25" s="15">
        <f t="shared" si="5"/>
        <v>9</v>
      </c>
      <c r="AI25" s="15">
        <f t="shared" si="6"/>
        <v>13</v>
      </c>
      <c r="AJ25" s="15">
        <f t="shared" si="14"/>
        <v>64000</v>
      </c>
      <c r="AK25" s="15">
        <f>modellek!H63</f>
        <v>57820.4</v>
      </c>
      <c r="AL25" s="15">
        <f>modellek!U63</f>
        <v>64688.6</v>
      </c>
      <c r="AM25" s="15">
        <f>IF(modellek!K63*modellek!X63&lt;=0,1,0)</f>
        <v>1</v>
      </c>
      <c r="AO25" s="15" t="str">
        <f t="shared" si="15"/>
        <v>eset8</v>
      </c>
      <c r="AP25" s="15">
        <f t="shared" si="16"/>
        <v>-6179.5999999999985</v>
      </c>
      <c r="AQ25" s="15">
        <f t="shared" si="7"/>
        <v>0</v>
      </c>
      <c r="AR25" s="15">
        <f t="shared" si="8"/>
        <v>0</v>
      </c>
    </row>
    <row r="26" spans="1:44" x14ac:dyDescent="0.3">
      <c r="A26" s="15" t="str">
        <f t="shared" si="9"/>
        <v>eset9</v>
      </c>
      <c r="B26" s="15">
        <f t="shared" ref="B26:F26" si="29">RANK(B10,B$2:B$15,0)</f>
        <v>10</v>
      </c>
      <c r="C26" s="15">
        <f t="shared" si="29"/>
        <v>12</v>
      </c>
      <c r="D26" s="15">
        <f t="shared" si="29"/>
        <v>3</v>
      </c>
      <c r="E26" s="15">
        <f t="shared" si="29"/>
        <v>10</v>
      </c>
      <c r="F26" s="15">
        <f t="shared" si="29"/>
        <v>2</v>
      </c>
      <c r="G26" s="15">
        <f t="shared" ref="G26:P26" si="30">RANK(G10,G$2:G$15,0)</f>
        <v>9</v>
      </c>
      <c r="H26" s="15">
        <f t="shared" si="30"/>
        <v>3</v>
      </c>
      <c r="I26" s="15">
        <f t="shared" si="30"/>
        <v>2</v>
      </c>
      <c r="J26" s="15">
        <f t="shared" si="30"/>
        <v>6</v>
      </c>
      <c r="K26" s="23">
        <f t="shared" si="30"/>
        <v>6</v>
      </c>
      <c r="L26" s="15">
        <f t="shared" si="30"/>
        <v>11</v>
      </c>
      <c r="M26" s="15">
        <f t="shared" si="30"/>
        <v>14</v>
      </c>
      <c r="N26" s="15">
        <f t="shared" si="30"/>
        <v>1</v>
      </c>
      <c r="O26" s="15">
        <f t="shared" si="30"/>
        <v>2</v>
      </c>
      <c r="P26" s="15">
        <f t="shared" si="30"/>
        <v>5</v>
      </c>
      <c r="Q26" s="24">
        <f t="shared" si="12"/>
        <v>52000</v>
      </c>
      <c r="AD26" s="15">
        <f t="shared" si="13"/>
        <v>9</v>
      </c>
      <c r="AE26" s="15">
        <f t="shared" si="2"/>
        <v>4</v>
      </c>
      <c r="AF26" s="15">
        <f t="shared" si="3"/>
        <v>1</v>
      </c>
      <c r="AG26" s="15">
        <f t="shared" si="4"/>
        <v>14</v>
      </c>
      <c r="AH26" s="15">
        <f t="shared" si="5"/>
        <v>13</v>
      </c>
      <c r="AI26" s="15">
        <f t="shared" si="6"/>
        <v>10</v>
      </c>
      <c r="AJ26" s="15">
        <f t="shared" si="14"/>
        <v>52000</v>
      </c>
      <c r="AK26" s="15">
        <f>modellek!H64</f>
        <v>65233.4</v>
      </c>
      <c r="AL26" s="15">
        <f>modellek!U64</f>
        <v>52559</v>
      </c>
      <c r="AM26" s="15">
        <f>IF(modellek!K64*modellek!X64&lt;=0,1,0)</f>
        <v>0</v>
      </c>
      <c r="AO26" s="15" t="str">
        <f t="shared" si="15"/>
        <v>eset9</v>
      </c>
      <c r="AP26" s="15">
        <f t="shared" si="16"/>
        <v>0</v>
      </c>
      <c r="AQ26" s="15">
        <f t="shared" si="7"/>
        <v>14314.100000000006</v>
      </c>
      <c r="AR26" s="15">
        <f t="shared" si="8"/>
        <v>0</v>
      </c>
    </row>
    <row r="27" spans="1:44" x14ac:dyDescent="0.3">
      <c r="A27" s="15" t="str">
        <f t="shared" si="9"/>
        <v>eset10</v>
      </c>
      <c r="B27" s="15">
        <f t="shared" ref="B27:F27" si="31">RANK(B11,B$2:B$15,0)</f>
        <v>2</v>
      </c>
      <c r="C27" s="15">
        <f t="shared" si="31"/>
        <v>7</v>
      </c>
      <c r="D27" s="15">
        <f t="shared" si="31"/>
        <v>8</v>
      </c>
      <c r="E27" s="15">
        <f t="shared" si="31"/>
        <v>4</v>
      </c>
      <c r="F27" s="15">
        <f t="shared" si="31"/>
        <v>9</v>
      </c>
      <c r="G27" s="15">
        <f t="shared" ref="G27:P27" si="32">RANK(G11,G$2:G$15,0)</f>
        <v>7</v>
      </c>
      <c r="H27" s="15">
        <f t="shared" si="32"/>
        <v>5</v>
      </c>
      <c r="I27" s="15">
        <f t="shared" si="32"/>
        <v>13</v>
      </c>
      <c r="J27" s="15">
        <f t="shared" si="32"/>
        <v>1</v>
      </c>
      <c r="K27" s="23">
        <f t="shared" si="32"/>
        <v>9</v>
      </c>
      <c r="L27" s="15">
        <f t="shared" si="32"/>
        <v>1</v>
      </c>
      <c r="M27" s="15">
        <f t="shared" si="32"/>
        <v>6</v>
      </c>
      <c r="N27" s="15">
        <f t="shared" si="32"/>
        <v>7</v>
      </c>
      <c r="O27" s="15">
        <f t="shared" si="32"/>
        <v>5</v>
      </c>
      <c r="P27" s="15">
        <f t="shared" si="32"/>
        <v>8</v>
      </c>
      <c r="Q27" s="24">
        <f t="shared" si="12"/>
        <v>42000</v>
      </c>
      <c r="AD27" s="15">
        <f t="shared" si="13"/>
        <v>6</v>
      </c>
      <c r="AE27" s="15">
        <f t="shared" si="2"/>
        <v>14</v>
      </c>
      <c r="AF27" s="15">
        <f t="shared" si="3"/>
        <v>9</v>
      </c>
      <c r="AG27" s="15">
        <f t="shared" si="4"/>
        <v>8</v>
      </c>
      <c r="AH27" s="15">
        <f t="shared" si="5"/>
        <v>10</v>
      </c>
      <c r="AI27" s="15">
        <f t="shared" si="6"/>
        <v>7</v>
      </c>
      <c r="AJ27" s="15">
        <f t="shared" si="14"/>
        <v>42000</v>
      </c>
      <c r="AK27" s="15">
        <f>modellek!H65</f>
        <v>43953.4</v>
      </c>
      <c r="AL27" s="15">
        <f>modellek!U65</f>
        <v>35376.1</v>
      </c>
      <c r="AM27" s="15">
        <f>IF(modellek!K65*modellek!X65&lt;=0,1,0)</f>
        <v>1</v>
      </c>
      <c r="AO27" s="15" t="str">
        <f t="shared" si="15"/>
        <v>eset10</v>
      </c>
      <c r="AP27" s="15">
        <f t="shared" si="16"/>
        <v>1953.4000000000015</v>
      </c>
      <c r="AQ27" s="15">
        <f t="shared" si="7"/>
        <v>0</v>
      </c>
      <c r="AR27" s="15">
        <f t="shared" si="8"/>
        <v>12628.599999999999</v>
      </c>
    </row>
    <row r="28" spans="1:44" x14ac:dyDescent="0.3">
      <c r="A28" s="15" t="str">
        <f t="shared" si="9"/>
        <v>eset11</v>
      </c>
      <c r="B28" s="15">
        <f t="shared" ref="B28:F28" si="33">RANK(B12,B$2:B$15,0)</f>
        <v>9</v>
      </c>
      <c r="C28" s="15">
        <f t="shared" si="33"/>
        <v>8</v>
      </c>
      <c r="D28" s="15">
        <f t="shared" si="33"/>
        <v>10</v>
      </c>
      <c r="E28" s="15">
        <f t="shared" si="33"/>
        <v>14</v>
      </c>
      <c r="F28" s="15">
        <f t="shared" si="33"/>
        <v>10</v>
      </c>
      <c r="G28" s="15">
        <f t="shared" ref="G28:P28" si="34">RANK(G12,G$2:G$15,0)</f>
        <v>6</v>
      </c>
      <c r="H28" s="15">
        <f t="shared" si="34"/>
        <v>13</v>
      </c>
      <c r="I28" s="15">
        <f t="shared" si="34"/>
        <v>7</v>
      </c>
      <c r="J28" s="15">
        <f t="shared" si="34"/>
        <v>7</v>
      </c>
      <c r="K28" s="23">
        <f t="shared" si="34"/>
        <v>12</v>
      </c>
      <c r="L28" s="15">
        <f t="shared" si="34"/>
        <v>10</v>
      </c>
      <c r="M28" s="15">
        <f t="shared" si="34"/>
        <v>3</v>
      </c>
      <c r="N28" s="15">
        <f t="shared" si="34"/>
        <v>5</v>
      </c>
      <c r="O28" s="15">
        <f t="shared" si="34"/>
        <v>8</v>
      </c>
      <c r="P28" s="15">
        <f t="shared" si="34"/>
        <v>3</v>
      </c>
      <c r="Q28" s="24">
        <f t="shared" si="12"/>
        <v>66000</v>
      </c>
      <c r="AD28" s="15">
        <f t="shared" si="13"/>
        <v>3</v>
      </c>
      <c r="AE28" s="15">
        <f t="shared" si="2"/>
        <v>5</v>
      </c>
      <c r="AF28" s="15">
        <f t="shared" si="3"/>
        <v>12</v>
      </c>
      <c r="AG28" s="15">
        <f t="shared" si="4"/>
        <v>10</v>
      </c>
      <c r="AH28" s="15">
        <f t="shared" si="5"/>
        <v>7</v>
      </c>
      <c r="AI28" s="15">
        <f t="shared" si="6"/>
        <v>12</v>
      </c>
      <c r="AJ28" s="15">
        <f t="shared" si="14"/>
        <v>66000</v>
      </c>
      <c r="AK28" s="15">
        <f>modellek!H66</f>
        <v>57297.1</v>
      </c>
      <c r="AL28" s="15">
        <f>modellek!U66</f>
        <v>62161.2</v>
      </c>
      <c r="AM28" s="15">
        <f>IF(modellek!K66*modellek!X66&lt;=0,1,0)</f>
        <v>0</v>
      </c>
      <c r="AO28" s="15" t="str">
        <f t="shared" si="15"/>
        <v>eset11</v>
      </c>
      <c r="AP28" s="15">
        <f t="shared" si="16"/>
        <v>0</v>
      </c>
      <c r="AQ28" s="15">
        <f t="shared" si="7"/>
        <v>0</v>
      </c>
      <c r="AR28" s="15">
        <f t="shared" si="8"/>
        <v>-27452.5</v>
      </c>
    </row>
    <row r="29" spans="1:44" x14ac:dyDescent="0.3">
      <c r="A29" s="15" t="str">
        <f t="shared" si="9"/>
        <v>eset12</v>
      </c>
      <c r="B29" s="15">
        <f t="shared" ref="B29:F29" si="35">RANK(B13,B$2:B$15,0)</f>
        <v>5</v>
      </c>
      <c r="C29" s="15">
        <f t="shared" si="35"/>
        <v>13</v>
      </c>
      <c r="D29" s="15">
        <f t="shared" si="35"/>
        <v>7</v>
      </c>
      <c r="E29" s="15">
        <f t="shared" si="35"/>
        <v>11</v>
      </c>
      <c r="F29" s="15">
        <f t="shared" si="35"/>
        <v>4</v>
      </c>
      <c r="G29" s="15">
        <f t="shared" ref="G29:P29" si="36">RANK(G13,G$2:G$15,0)</f>
        <v>10</v>
      </c>
      <c r="H29" s="15">
        <f t="shared" si="36"/>
        <v>9</v>
      </c>
      <c r="I29" s="15">
        <f t="shared" si="36"/>
        <v>8</v>
      </c>
      <c r="J29" s="15">
        <f t="shared" si="36"/>
        <v>14</v>
      </c>
      <c r="K29" s="23">
        <f t="shared" si="36"/>
        <v>2</v>
      </c>
      <c r="L29" s="15">
        <f t="shared" si="36"/>
        <v>13</v>
      </c>
      <c r="M29" s="15">
        <f t="shared" si="36"/>
        <v>13</v>
      </c>
      <c r="N29" s="15">
        <f t="shared" si="36"/>
        <v>13</v>
      </c>
      <c r="O29" s="15">
        <f t="shared" si="36"/>
        <v>3</v>
      </c>
      <c r="P29" s="15">
        <f t="shared" si="36"/>
        <v>14</v>
      </c>
      <c r="Q29" s="24">
        <f t="shared" si="12"/>
        <v>29000</v>
      </c>
      <c r="AD29" s="15">
        <f t="shared" si="13"/>
        <v>13</v>
      </c>
      <c r="AE29" s="15">
        <f t="shared" si="2"/>
        <v>2</v>
      </c>
      <c r="AF29" s="15">
        <f t="shared" si="3"/>
        <v>2</v>
      </c>
      <c r="AG29" s="15">
        <f t="shared" si="4"/>
        <v>2</v>
      </c>
      <c r="AH29" s="15">
        <f t="shared" si="5"/>
        <v>12</v>
      </c>
      <c r="AI29" s="15">
        <f t="shared" si="6"/>
        <v>1</v>
      </c>
      <c r="AJ29" s="15">
        <f t="shared" si="14"/>
        <v>29000</v>
      </c>
      <c r="AK29" s="15">
        <f>modellek!H67</f>
        <v>19622.3</v>
      </c>
      <c r="AL29" s="15">
        <f>modellek!U67</f>
        <v>29312</v>
      </c>
      <c r="AM29" s="15">
        <f>IF(modellek!K67*modellek!X67&lt;=0,1,0)</f>
        <v>1</v>
      </c>
      <c r="AO29" s="15" t="str">
        <f t="shared" si="15"/>
        <v>eset12</v>
      </c>
      <c r="AP29" s="15">
        <f t="shared" si="16"/>
        <v>-9377.7000000000007</v>
      </c>
      <c r="AQ29" s="15">
        <f t="shared" si="7"/>
        <v>-11007.8</v>
      </c>
      <c r="AR29" s="15">
        <f t="shared" si="8"/>
        <v>-1567.4000000000015</v>
      </c>
    </row>
    <row r="30" spans="1:44" x14ac:dyDescent="0.3">
      <c r="A30" s="15" t="str">
        <f t="shared" si="9"/>
        <v>eset13</v>
      </c>
      <c r="B30" s="15">
        <f t="shared" ref="B30:F30" si="37">RANK(B14,B$2:B$15,0)</f>
        <v>7</v>
      </c>
      <c r="C30" s="15">
        <f t="shared" si="37"/>
        <v>1</v>
      </c>
      <c r="D30" s="15">
        <f t="shared" si="37"/>
        <v>6</v>
      </c>
      <c r="E30" s="15">
        <f t="shared" si="37"/>
        <v>1</v>
      </c>
      <c r="F30" s="15">
        <f t="shared" si="37"/>
        <v>12</v>
      </c>
      <c r="G30" s="15">
        <f t="shared" ref="G30:P30" si="38">RANK(G14,G$2:G$15,0)</f>
        <v>3</v>
      </c>
      <c r="H30" s="15">
        <f t="shared" si="38"/>
        <v>13</v>
      </c>
      <c r="I30" s="15">
        <f t="shared" si="38"/>
        <v>12</v>
      </c>
      <c r="J30" s="15">
        <f t="shared" si="38"/>
        <v>2</v>
      </c>
      <c r="K30" s="23">
        <f t="shared" si="38"/>
        <v>7</v>
      </c>
      <c r="L30" s="15">
        <f t="shared" si="38"/>
        <v>5</v>
      </c>
      <c r="M30" s="15">
        <f t="shared" si="38"/>
        <v>10</v>
      </c>
      <c r="N30" s="15">
        <f t="shared" si="38"/>
        <v>8</v>
      </c>
      <c r="O30" s="15">
        <f t="shared" si="38"/>
        <v>14</v>
      </c>
      <c r="P30" s="15">
        <f t="shared" si="38"/>
        <v>13</v>
      </c>
      <c r="Q30" s="24">
        <f t="shared" si="12"/>
        <v>51000</v>
      </c>
      <c r="AD30" s="15">
        <f t="shared" si="13"/>
        <v>8</v>
      </c>
      <c r="AE30" s="15">
        <f t="shared" si="2"/>
        <v>10</v>
      </c>
      <c r="AF30" s="15">
        <f t="shared" si="3"/>
        <v>5</v>
      </c>
      <c r="AG30" s="15">
        <f t="shared" si="4"/>
        <v>7</v>
      </c>
      <c r="AH30" s="15">
        <f t="shared" si="5"/>
        <v>1</v>
      </c>
      <c r="AI30" s="15">
        <f t="shared" si="6"/>
        <v>2</v>
      </c>
      <c r="AJ30" s="15">
        <f t="shared" si="14"/>
        <v>51000</v>
      </c>
      <c r="AK30" s="15">
        <f>modellek!H68</f>
        <v>48663.3</v>
      </c>
      <c r="AL30" s="15">
        <f>modellek!U68</f>
        <v>51548.7</v>
      </c>
      <c r="AM30" s="15">
        <f>IF(modellek!K68*modellek!X68&lt;=0,1,0)</f>
        <v>1</v>
      </c>
      <c r="AO30" s="15" t="str">
        <f t="shared" si="15"/>
        <v>eset13</v>
      </c>
      <c r="AP30" s="15">
        <f t="shared" si="16"/>
        <v>-2336.6999999999971</v>
      </c>
      <c r="AQ30" s="15">
        <f t="shared" si="7"/>
        <v>0</v>
      </c>
      <c r="AR30" s="15">
        <f t="shared" si="8"/>
        <v>0</v>
      </c>
    </row>
    <row r="31" spans="1:44" ht="15" thickBot="1" x14ac:dyDescent="0.35">
      <c r="A31" s="15" t="str">
        <f t="shared" si="9"/>
        <v>eset14</v>
      </c>
      <c r="B31" s="15">
        <f t="shared" ref="B31:F31" si="39">RANK(B15,B$2:B$15,0)</f>
        <v>14</v>
      </c>
      <c r="C31" s="15">
        <f t="shared" si="39"/>
        <v>10</v>
      </c>
      <c r="D31" s="15">
        <f t="shared" si="39"/>
        <v>12</v>
      </c>
      <c r="E31" s="15">
        <f t="shared" si="39"/>
        <v>6</v>
      </c>
      <c r="F31" s="15">
        <f t="shared" si="39"/>
        <v>6</v>
      </c>
      <c r="G31" s="15">
        <f t="shared" ref="G31:P31" si="40">RANK(G15,G$2:G$15,0)</f>
        <v>12</v>
      </c>
      <c r="H31" s="15">
        <f t="shared" si="40"/>
        <v>8</v>
      </c>
      <c r="I31" s="15">
        <f t="shared" si="40"/>
        <v>4</v>
      </c>
      <c r="J31" s="15">
        <f t="shared" si="40"/>
        <v>9</v>
      </c>
      <c r="K31" s="25">
        <f t="shared" si="40"/>
        <v>11</v>
      </c>
      <c r="L31" s="26">
        <f t="shared" si="40"/>
        <v>4</v>
      </c>
      <c r="M31" s="26">
        <f t="shared" si="40"/>
        <v>10</v>
      </c>
      <c r="N31" s="26">
        <f t="shared" si="40"/>
        <v>4</v>
      </c>
      <c r="O31" s="26">
        <f t="shared" si="40"/>
        <v>13</v>
      </c>
      <c r="P31" s="26">
        <f t="shared" si="40"/>
        <v>7</v>
      </c>
      <c r="Q31" s="27">
        <f t="shared" si="12"/>
        <v>77000</v>
      </c>
      <c r="AD31" s="15">
        <f t="shared" si="13"/>
        <v>4</v>
      </c>
      <c r="AE31" s="15">
        <f t="shared" si="2"/>
        <v>11</v>
      </c>
      <c r="AF31" s="15">
        <f t="shared" si="3"/>
        <v>5</v>
      </c>
      <c r="AG31" s="15">
        <f t="shared" si="4"/>
        <v>11</v>
      </c>
      <c r="AH31" s="15">
        <f t="shared" si="5"/>
        <v>2</v>
      </c>
      <c r="AI31" s="15">
        <f t="shared" si="6"/>
        <v>8</v>
      </c>
      <c r="AJ31" s="15">
        <f t="shared" si="14"/>
        <v>77000</v>
      </c>
      <c r="AK31" s="15">
        <f>modellek!H69</f>
        <v>80581.7</v>
      </c>
      <c r="AL31" s="15">
        <f>modellek!U69</f>
        <v>77828</v>
      </c>
      <c r="AM31" s="15">
        <f>IF(modellek!K69*modellek!X69&lt;=0,1,0)</f>
        <v>0</v>
      </c>
      <c r="AO31" s="15" t="str">
        <f t="shared" ref="AO31" si="41">A15</f>
        <v>eset14</v>
      </c>
      <c r="AP31" s="15">
        <f t="shared" ref="AP31" si="42">IF(AM31=1,AK31-AJ31,0)</f>
        <v>0</v>
      </c>
      <c r="AQ31" s="15">
        <f t="shared" si="7"/>
        <v>0</v>
      </c>
      <c r="AR31" s="15">
        <f t="shared" si="8"/>
        <v>-35496.400000000001</v>
      </c>
    </row>
    <row r="33" spans="18:42" ht="15" thickBot="1" x14ac:dyDescent="0.35">
      <c r="AP33" s="15" t="s">
        <v>277</v>
      </c>
    </row>
    <row r="34" spans="18:42" x14ac:dyDescent="0.3">
      <c r="R34" s="20">
        <f>G18</f>
        <v>14</v>
      </c>
      <c r="S34" s="21">
        <f t="shared" ref="S34:U34" si="43">H18</f>
        <v>3</v>
      </c>
      <c r="T34" s="21">
        <f t="shared" si="43"/>
        <v>5</v>
      </c>
      <c r="U34" s="21">
        <f t="shared" si="43"/>
        <v>8</v>
      </c>
      <c r="V34" s="22">
        <f>Q18</f>
        <v>15000</v>
      </c>
      <c r="AF34" s="15">
        <f>15-R34</f>
        <v>1</v>
      </c>
      <c r="AG34" s="15">
        <f t="shared" ref="AG34:AG47" si="44">15-S34</f>
        <v>12</v>
      </c>
      <c r="AH34" s="15">
        <f t="shared" ref="AH34:AH47" si="45">15-T34</f>
        <v>10</v>
      </c>
      <c r="AI34" s="15">
        <f t="shared" ref="AI34:AI47" si="46">15-U34</f>
        <v>7</v>
      </c>
      <c r="AJ34" s="15">
        <f>AJ18</f>
        <v>15000</v>
      </c>
      <c r="AK34" s="15">
        <f>modellek!AF56</f>
        <v>33928.1</v>
      </c>
      <c r="AL34" s="15">
        <f>modellek!AS56</f>
        <v>43792.800000000003</v>
      </c>
      <c r="AM34" s="15">
        <f>IF(modellek!AI56*modellek!AV56&lt;=0,1,0)</f>
        <v>0</v>
      </c>
      <c r="AO34" s="15" t="str">
        <f>A18</f>
        <v>eset1</v>
      </c>
      <c r="AP34" s="15">
        <f>IF(AM34=1,AK34-AJ34,0)</f>
        <v>0</v>
      </c>
    </row>
    <row r="35" spans="18:42" x14ac:dyDescent="0.3">
      <c r="R35" s="23">
        <f t="shared" ref="R35:R47" si="47">G19</f>
        <v>2</v>
      </c>
      <c r="S35" s="15">
        <f t="shared" ref="S35:S47" si="48">H19</f>
        <v>11</v>
      </c>
      <c r="T35" s="15">
        <f t="shared" ref="T35:T47" si="49">I19</f>
        <v>3</v>
      </c>
      <c r="U35" s="15">
        <f t="shared" ref="U35:U47" si="50">J19</f>
        <v>12</v>
      </c>
      <c r="V35" s="24">
        <f t="shared" ref="V35:V47" si="51">Q19</f>
        <v>13000</v>
      </c>
      <c r="AF35" s="15">
        <f t="shared" ref="AF35:AF47" si="52">15-R35</f>
        <v>13</v>
      </c>
      <c r="AG35" s="15">
        <f t="shared" si="44"/>
        <v>4</v>
      </c>
      <c r="AH35" s="15">
        <f t="shared" si="45"/>
        <v>12</v>
      </c>
      <c r="AI35" s="15">
        <f t="shared" si="46"/>
        <v>3</v>
      </c>
      <c r="AJ35" s="15">
        <f t="shared" ref="AJ35:AJ47" si="53">AJ19</f>
        <v>13000</v>
      </c>
      <c r="AK35" s="15">
        <f>modellek!AF57</f>
        <v>28273.4</v>
      </c>
      <c r="AL35" s="15">
        <f>modellek!AS57</f>
        <v>28825.599999999999</v>
      </c>
      <c r="AM35" s="15">
        <f>IF(modellek!AI57*modellek!AV57&lt;=0,1,0)</f>
        <v>0</v>
      </c>
      <c r="AO35" s="15" t="str">
        <f t="shared" ref="AO35:AO47" si="54">A19</f>
        <v>eset2</v>
      </c>
      <c r="AP35" s="15">
        <f t="shared" ref="AP35:AP47" si="55">IF(AM35=1,AK35-AJ35,0)</f>
        <v>0</v>
      </c>
    </row>
    <row r="36" spans="18:42" x14ac:dyDescent="0.3">
      <c r="R36" s="23">
        <f t="shared" si="47"/>
        <v>13</v>
      </c>
      <c r="S36" s="15">
        <f t="shared" si="48"/>
        <v>12</v>
      </c>
      <c r="T36" s="15">
        <f t="shared" si="49"/>
        <v>14</v>
      </c>
      <c r="U36" s="15">
        <f t="shared" si="50"/>
        <v>3</v>
      </c>
      <c r="V36" s="24">
        <f t="shared" si="51"/>
        <v>36000</v>
      </c>
      <c r="AF36" s="15">
        <f t="shared" si="52"/>
        <v>2</v>
      </c>
      <c r="AG36" s="15">
        <f t="shared" si="44"/>
        <v>3</v>
      </c>
      <c r="AH36" s="15">
        <f t="shared" si="45"/>
        <v>1</v>
      </c>
      <c r="AI36" s="15">
        <f t="shared" si="46"/>
        <v>12</v>
      </c>
      <c r="AJ36" s="15">
        <f t="shared" si="53"/>
        <v>36000</v>
      </c>
      <c r="AK36" s="15">
        <f>modellek!AF58</f>
        <v>37012.5</v>
      </c>
      <c r="AL36" s="15">
        <f>modellek!AS58</f>
        <v>49336.1</v>
      </c>
      <c r="AM36" s="15">
        <f>IF(modellek!AI58*modellek!AV58&lt;=0,1,0)</f>
        <v>0</v>
      </c>
      <c r="AO36" s="15" t="str">
        <f t="shared" si="54"/>
        <v>eset3</v>
      </c>
      <c r="AP36" s="15">
        <f t="shared" si="55"/>
        <v>0</v>
      </c>
    </row>
    <row r="37" spans="18:42" x14ac:dyDescent="0.3">
      <c r="R37" s="23">
        <f t="shared" si="47"/>
        <v>1</v>
      </c>
      <c r="S37" s="15">
        <f t="shared" si="48"/>
        <v>10</v>
      </c>
      <c r="T37" s="15">
        <f t="shared" si="49"/>
        <v>1</v>
      </c>
      <c r="U37" s="15">
        <f t="shared" si="50"/>
        <v>13</v>
      </c>
      <c r="V37" s="24">
        <f t="shared" si="51"/>
        <v>39000</v>
      </c>
      <c r="AF37" s="15">
        <f t="shared" si="52"/>
        <v>14</v>
      </c>
      <c r="AG37" s="15">
        <f t="shared" si="44"/>
        <v>5</v>
      </c>
      <c r="AH37" s="15">
        <f t="shared" si="45"/>
        <v>14</v>
      </c>
      <c r="AI37" s="15">
        <f t="shared" si="46"/>
        <v>2</v>
      </c>
      <c r="AJ37" s="15">
        <f t="shared" si="53"/>
        <v>39000</v>
      </c>
      <c r="AK37" s="15">
        <f>modellek!AF59</f>
        <v>41639.1</v>
      </c>
      <c r="AL37" s="15">
        <f>modellek!AS59</f>
        <v>28825.599999999999</v>
      </c>
      <c r="AM37" s="15">
        <f>IF(modellek!AI59*modellek!AV59&lt;=0,1,0)</f>
        <v>1</v>
      </c>
      <c r="AO37" s="15" t="str">
        <f t="shared" si="54"/>
        <v>eset4</v>
      </c>
      <c r="AP37" s="15">
        <f t="shared" si="55"/>
        <v>2639.0999999999985</v>
      </c>
    </row>
    <row r="38" spans="18:42" x14ac:dyDescent="0.3">
      <c r="R38" s="23">
        <f t="shared" si="47"/>
        <v>11</v>
      </c>
      <c r="S38" s="15">
        <f t="shared" si="48"/>
        <v>1</v>
      </c>
      <c r="T38" s="15">
        <f t="shared" si="49"/>
        <v>5</v>
      </c>
      <c r="U38" s="15">
        <f t="shared" si="50"/>
        <v>5</v>
      </c>
      <c r="V38" s="24">
        <f t="shared" si="51"/>
        <v>57000</v>
      </c>
      <c r="AF38" s="15">
        <f t="shared" si="52"/>
        <v>4</v>
      </c>
      <c r="AG38" s="15">
        <f t="shared" si="44"/>
        <v>14</v>
      </c>
      <c r="AH38" s="15">
        <f t="shared" si="45"/>
        <v>10</v>
      </c>
      <c r="AI38" s="15">
        <f t="shared" si="46"/>
        <v>10</v>
      </c>
      <c r="AJ38" s="15">
        <f t="shared" si="53"/>
        <v>57000</v>
      </c>
      <c r="AK38" s="15">
        <f>modellek!AF60</f>
        <v>69398.399999999994</v>
      </c>
      <c r="AL38" s="15">
        <f>modellek!AS60</f>
        <v>39912.400000000001</v>
      </c>
      <c r="AM38" s="15">
        <f>IF(modellek!AI60*modellek!AV60&lt;=0,1,0)</f>
        <v>1</v>
      </c>
      <c r="AO38" s="15" t="str">
        <f t="shared" si="54"/>
        <v>eset5</v>
      </c>
      <c r="AP38" s="15">
        <f t="shared" si="55"/>
        <v>12398.399999999994</v>
      </c>
    </row>
    <row r="39" spans="18:42" x14ac:dyDescent="0.3">
      <c r="R39" s="23">
        <f t="shared" si="47"/>
        <v>8</v>
      </c>
      <c r="S39" s="15">
        <f t="shared" si="48"/>
        <v>6</v>
      </c>
      <c r="T39" s="15">
        <f t="shared" si="49"/>
        <v>11</v>
      </c>
      <c r="U39" s="15">
        <f t="shared" si="50"/>
        <v>4</v>
      </c>
      <c r="V39" s="24">
        <f t="shared" si="51"/>
        <v>40000</v>
      </c>
      <c r="AF39" s="15">
        <f t="shared" si="52"/>
        <v>7</v>
      </c>
      <c r="AG39" s="15">
        <f t="shared" si="44"/>
        <v>9</v>
      </c>
      <c r="AH39" s="15">
        <f t="shared" si="45"/>
        <v>4</v>
      </c>
      <c r="AI39" s="15">
        <f t="shared" si="46"/>
        <v>11</v>
      </c>
      <c r="AJ39" s="15">
        <f t="shared" si="53"/>
        <v>40000</v>
      </c>
      <c r="AK39" s="15">
        <f>modellek!AF61</f>
        <v>46265.599999999999</v>
      </c>
      <c r="AL39" s="15">
        <f>modellek!AS61</f>
        <v>44347.1</v>
      </c>
      <c r="AM39" s="15">
        <f>IF(modellek!AI61*modellek!AV61&lt;=0,1,0)</f>
        <v>0</v>
      </c>
      <c r="AO39" s="15" t="str">
        <f t="shared" si="54"/>
        <v>eset6</v>
      </c>
      <c r="AP39" s="15">
        <f t="shared" si="55"/>
        <v>0</v>
      </c>
    </row>
    <row r="40" spans="18:42" x14ac:dyDescent="0.3">
      <c r="R40" s="23">
        <f t="shared" si="47"/>
        <v>3</v>
      </c>
      <c r="S40" s="15">
        <f t="shared" si="48"/>
        <v>2</v>
      </c>
      <c r="T40" s="15">
        <f t="shared" si="49"/>
        <v>10</v>
      </c>
      <c r="U40" s="15">
        <f t="shared" si="50"/>
        <v>11</v>
      </c>
      <c r="V40" s="24">
        <f t="shared" si="51"/>
        <v>77000</v>
      </c>
      <c r="AF40" s="15">
        <f t="shared" si="52"/>
        <v>12</v>
      </c>
      <c r="AG40" s="15">
        <f t="shared" si="44"/>
        <v>13</v>
      </c>
      <c r="AH40" s="15">
        <f t="shared" si="45"/>
        <v>5</v>
      </c>
      <c r="AI40" s="15">
        <f t="shared" si="46"/>
        <v>4</v>
      </c>
      <c r="AJ40" s="15">
        <f t="shared" si="53"/>
        <v>77000</v>
      </c>
      <c r="AK40" s="15">
        <f>modellek!AF62</f>
        <v>72996.899999999994</v>
      </c>
      <c r="AL40" s="15">
        <f>modellek!AS62</f>
        <v>69846.7</v>
      </c>
      <c r="AM40" s="15">
        <f>IF(modellek!AI62*modellek!AV62&lt;=0,1,0)</f>
        <v>0</v>
      </c>
      <c r="AO40" s="15" t="str">
        <f t="shared" si="54"/>
        <v>eset7</v>
      </c>
      <c r="AP40" s="15">
        <f t="shared" si="55"/>
        <v>0</v>
      </c>
    </row>
    <row r="41" spans="18:42" x14ac:dyDescent="0.3">
      <c r="R41" s="23">
        <f t="shared" si="47"/>
        <v>5</v>
      </c>
      <c r="S41" s="15">
        <f t="shared" si="48"/>
        <v>7</v>
      </c>
      <c r="T41" s="15">
        <f t="shared" si="49"/>
        <v>8</v>
      </c>
      <c r="U41" s="15">
        <f t="shared" si="50"/>
        <v>10</v>
      </c>
      <c r="V41" s="24">
        <f t="shared" si="51"/>
        <v>64000</v>
      </c>
      <c r="AF41" s="15">
        <f t="shared" si="52"/>
        <v>10</v>
      </c>
      <c r="AG41" s="15">
        <f t="shared" si="44"/>
        <v>8</v>
      </c>
      <c r="AH41" s="15">
        <f t="shared" si="45"/>
        <v>7</v>
      </c>
      <c r="AI41" s="15">
        <f t="shared" si="46"/>
        <v>5</v>
      </c>
      <c r="AJ41" s="15">
        <f t="shared" si="53"/>
        <v>64000</v>
      </c>
      <c r="AK41" s="15">
        <f>modellek!AF63</f>
        <v>47293.8</v>
      </c>
      <c r="AL41" s="15">
        <f>modellek!AS63</f>
        <v>51553.5</v>
      </c>
      <c r="AM41" s="15">
        <f>IF(modellek!AI63*modellek!AV63&lt;=0,1,0)</f>
        <v>0</v>
      </c>
      <c r="AO41" s="15" t="str">
        <f t="shared" si="54"/>
        <v>eset8</v>
      </c>
      <c r="AP41" s="15">
        <f t="shared" si="55"/>
        <v>0</v>
      </c>
    </row>
    <row r="42" spans="18:42" x14ac:dyDescent="0.3">
      <c r="R42" s="23">
        <f t="shared" si="47"/>
        <v>9</v>
      </c>
      <c r="S42" s="15">
        <f t="shared" si="48"/>
        <v>3</v>
      </c>
      <c r="T42" s="15">
        <f t="shared" si="49"/>
        <v>2</v>
      </c>
      <c r="U42" s="15">
        <f t="shared" si="50"/>
        <v>6</v>
      </c>
      <c r="V42" s="24">
        <f t="shared" si="51"/>
        <v>52000</v>
      </c>
      <c r="AF42" s="15">
        <f t="shared" si="52"/>
        <v>6</v>
      </c>
      <c r="AG42" s="15">
        <f t="shared" si="44"/>
        <v>12</v>
      </c>
      <c r="AH42" s="15">
        <f t="shared" si="45"/>
        <v>13</v>
      </c>
      <c r="AI42" s="15">
        <f t="shared" si="46"/>
        <v>9</v>
      </c>
      <c r="AJ42" s="15">
        <f t="shared" si="53"/>
        <v>52000</v>
      </c>
      <c r="AK42" s="15">
        <f>modellek!AF64</f>
        <v>66314.100000000006</v>
      </c>
      <c r="AL42" s="15">
        <f>modellek!AS64</f>
        <v>37140.699999999997</v>
      </c>
      <c r="AM42" s="15">
        <f>IF(modellek!AI64*modellek!AV64&lt;=0,1,0)</f>
        <v>1</v>
      </c>
      <c r="AO42" s="15" t="str">
        <f t="shared" si="54"/>
        <v>eset9</v>
      </c>
      <c r="AP42" s="15">
        <f t="shared" si="55"/>
        <v>14314.100000000006</v>
      </c>
    </row>
    <row r="43" spans="18:42" x14ac:dyDescent="0.3">
      <c r="R43" s="23">
        <f t="shared" si="47"/>
        <v>7</v>
      </c>
      <c r="S43" s="15">
        <f t="shared" si="48"/>
        <v>5</v>
      </c>
      <c r="T43" s="15">
        <f t="shared" si="49"/>
        <v>13</v>
      </c>
      <c r="U43" s="15">
        <f t="shared" si="50"/>
        <v>1</v>
      </c>
      <c r="V43" s="24">
        <f t="shared" si="51"/>
        <v>42000</v>
      </c>
      <c r="AF43" s="15">
        <f t="shared" si="52"/>
        <v>8</v>
      </c>
      <c r="AG43" s="15">
        <f t="shared" si="44"/>
        <v>10</v>
      </c>
      <c r="AH43" s="15">
        <f t="shared" si="45"/>
        <v>2</v>
      </c>
      <c r="AI43" s="15">
        <f t="shared" si="46"/>
        <v>14</v>
      </c>
      <c r="AJ43" s="15">
        <f t="shared" si="53"/>
        <v>42000</v>
      </c>
      <c r="AK43" s="15">
        <f>modellek!AF65</f>
        <v>47293.8</v>
      </c>
      <c r="AL43" s="15">
        <f>modellek!AS65</f>
        <v>43238.400000000001</v>
      </c>
      <c r="AM43" s="15">
        <f>IF(modellek!AI65*modellek!AV65&lt;=0,1,0)</f>
        <v>0</v>
      </c>
      <c r="AO43" s="15" t="str">
        <f t="shared" si="54"/>
        <v>eset10</v>
      </c>
      <c r="AP43" s="15">
        <f t="shared" si="55"/>
        <v>0</v>
      </c>
    </row>
    <row r="44" spans="18:42" x14ac:dyDescent="0.3">
      <c r="R44" s="23">
        <f t="shared" si="47"/>
        <v>6</v>
      </c>
      <c r="S44" s="15">
        <f t="shared" si="48"/>
        <v>13</v>
      </c>
      <c r="T44" s="15">
        <f t="shared" si="49"/>
        <v>7</v>
      </c>
      <c r="U44" s="15">
        <f t="shared" si="50"/>
        <v>7</v>
      </c>
      <c r="V44" s="24">
        <f t="shared" si="51"/>
        <v>66000</v>
      </c>
      <c r="AF44" s="15">
        <f t="shared" si="52"/>
        <v>9</v>
      </c>
      <c r="AG44" s="15">
        <f t="shared" si="44"/>
        <v>2</v>
      </c>
      <c r="AH44" s="15">
        <f t="shared" si="45"/>
        <v>8</v>
      </c>
      <c r="AI44" s="15">
        <f t="shared" si="46"/>
        <v>8</v>
      </c>
      <c r="AJ44" s="15">
        <f t="shared" si="53"/>
        <v>66000</v>
      </c>
      <c r="AK44" s="15">
        <f>modellek!AF66</f>
        <v>50892.2</v>
      </c>
      <c r="AL44" s="15">
        <f>modellek!AS66</f>
        <v>55988.2</v>
      </c>
      <c r="AM44" s="15">
        <f>IF(modellek!AI66*modellek!AV66&lt;=0,1,0)</f>
        <v>0</v>
      </c>
      <c r="AO44" s="15" t="str">
        <f t="shared" si="54"/>
        <v>eset11</v>
      </c>
      <c r="AP44" s="15">
        <f t="shared" si="55"/>
        <v>0</v>
      </c>
    </row>
    <row r="45" spans="18:42" x14ac:dyDescent="0.3">
      <c r="R45" s="23">
        <f t="shared" si="47"/>
        <v>10</v>
      </c>
      <c r="S45" s="15">
        <f t="shared" si="48"/>
        <v>9</v>
      </c>
      <c r="T45" s="15">
        <f t="shared" si="49"/>
        <v>8</v>
      </c>
      <c r="U45" s="15">
        <f t="shared" si="50"/>
        <v>14</v>
      </c>
      <c r="V45" s="24">
        <f t="shared" si="51"/>
        <v>29000</v>
      </c>
      <c r="AF45" s="15">
        <f t="shared" si="52"/>
        <v>5</v>
      </c>
      <c r="AG45" s="15">
        <f t="shared" si="44"/>
        <v>6</v>
      </c>
      <c r="AH45" s="15">
        <f t="shared" si="45"/>
        <v>7</v>
      </c>
      <c r="AI45" s="15">
        <f t="shared" si="46"/>
        <v>1</v>
      </c>
      <c r="AJ45" s="15">
        <f t="shared" si="53"/>
        <v>29000</v>
      </c>
      <c r="AK45" s="15">
        <f>modellek!AF67</f>
        <v>17992.2</v>
      </c>
      <c r="AL45" s="15">
        <f>modellek!AS67</f>
        <v>52662.2</v>
      </c>
      <c r="AM45" s="15">
        <f>IF(modellek!AI67*modellek!AV67&lt;=0,1,0)</f>
        <v>1</v>
      </c>
      <c r="AO45" s="15" t="str">
        <f t="shared" si="54"/>
        <v>eset12</v>
      </c>
      <c r="AP45" s="15">
        <f t="shared" si="55"/>
        <v>-11007.8</v>
      </c>
    </row>
    <row r="46" spans="18:42" x14ac:dyDescent="0.3">
      <c r="R46" s="23">
        <f t="shared" si="47"/>
        <v>3</v>
      </c>
      <c r="S46" s="15">
        <f t="shared" si="48"/>
        <v>13</v>
      </c>
      <c r="T46" s="15">
        <f t="shared" si="49"/>
        <v>12</v>
      </c>
      <c r="U46" s="15">
        <f t="shared" si="50"/>
        <v>2</v>
      </c>
      <c r="V46" s="24">
        <f t="shared" si="51"/>
        <v>51000</v>
      </c>
      <c r="AF46" s="15">
        <f t="shared" si="52"/>
        <v>12</v>
      </c>
      <c r="AG46" s="15">
        <f t="shared" si="44"/>
        <v>2</v>
      </c>
      <c r="AH46" s="15">
        <f t="shared" si="45"/>
        <v>3</v>
      </c>
      <c r="AI46" s="15">
        <f t="shared" si="46"/>
        <v>13</v>
      </c>
      <c r="AJ46" s="15">
        <f t="shared" si="53"/>
        <v>51000</v>
      </c>
      <c r="AK46" s="15">
        <f>modellek!AF68</f>
        <v>51406.3</v>
      </c>
      <c r="AL46" s="15">
        <f>modellek!AS68</f>
        <v>56542.5</v>
      </c>
      <c r="AM46" s="15">
        <f>IF(modellek!AI68*modellek!AV68&lt;=0,1,0)</f>
        <v>0</v>
      </c>
      <c r="AO46" s="15" t="str">
        <f t="shared" si="54"/>
        <v>eset13</v>
      </c>
      <c r="AP46" s="15">
        <f t="shared" si="55"/>
        <v>0</v>
      </c>
    </row>
    <row r="47" spans="18:42" ht="15" thickBot="1" x14ac:dyDescent="0.35">
      <c r="R47" s="25">
        <f t="shared" si="47"/>
        <v>12</v>
      </c>
      <c r="S47" s="26">
        <f t="shared" si="48"/>
        <v>8</v>
      </c>
      <c r="T47" s="26">
        <f t="shared" si="49"/>
        <v>4</v>
      </c>
      <c r="U47" s="26">
        <f t="shared" si="50"/>
        <v>9</v>
      </c>
      <c r="V47" s="27">
        <f t="shared" si="51"/>
        <v>77000</v>
      </c>
      <c r="AF47" s="15">
        <f t="shared" si="52"/>
        <v>3</v>
      </c>
      <c r="AG47" s="15">
        <f t="shared" si="44"/>
        <v>7</v>
      </c>
      <c r="AH47" s="15">
        <f t="shared" si="45"/>
        <v>11</v>
      </c>
      <c r="AI47" s="15">
        <f t="shared" si="46"/>
        <v>6</v>
      </c>
      <c r="AJ47" s="15">
        <f t="shared" si="53"/>
        <v>77000</v>
      </c>
      <c r="AK47" s="15">
        <f>modellek!AF69</f>
        <v>47293.8</v>
      </c>
      <c r="AL47" s="15">
        <f>modellek!AS69</f>
        <v>55988.2</v>
      </c>
      <c r="AM47" s="15">
        <f>IF(modellek!AI69*modellek!AV69&lt;=0,1,0)</f>
        <v>0</v>
      </c>
      <c r="AO47" s="15" t="str">
        <f t="shared" si="54"/>
        <v>eset14</v>
      </c>
      <c r="AP47" s="15">
        <f t="shared" si="55"/>
        <v>0</v>
      </c>
    </row>
    <row r="49" spans="23:42" ht="15" thickBot="1" x14ac:dyDescent="0.35">
      <c r="AP49" s="15" t="s">
        <v>278</v>
      </c>
    </row>
    <row r="50" spans="23:42" x14ac:dyDescent="0.3">
      <c r="W50" s="20">
        <f>B18</f>
        <v>8</v>
      </c>
      <c r="X50" s="21">
        <f t="shared" ref="X50:AA50" si="56">C18</f>
        <v>3</v>
      </c>
      <c r="Y50" s="21">
        <f t="shared" si="56"/>
        <v>12</v>
      </c>
      <c r="Z50" s="21">
        <f t="shared" si="56"/>
        <v>5</v>
      </c>
      <c r="AA50" s="21">
        <f t="shared" si="56"/>
        <v>11</v>
      </c>
      <c r="AB50" s="22">
        <f>Q18</f>
        <v>15000</v>
      </c>
      <c r="AE50" s="15">
        <f>15-W50</f>
        <v>7</v>
      </c>
      <c r="AF50" s="15">
        <f t="shared" ref="AF50:AF63" si="57">15-X50</f>
        <v>12</v>
      </c>
      <c r="AG50" s="15">
        <f t="shared" ref="AG50:AG63" si="58">15-Y50</f>
        <v>3</v>
      </c>
      <c r="AH50" s="15">
        <f t="shared" ref="AH50:AH63" si="59">15-Z50</f>
        <v>10</v>
      </c>
      <c r="AI50" s="15">
        <f t="shared" ref="AI50:AI63" si="60">15-AA50</f>
        <v>4</v>
      </c>
      <c r="AJ50" s="15">
        <f>AJ34</f>
        <v>15000</v>
      </c>
      <c r="AK50" s="15">
        <f>modellek!BG56</f>
        <v>31216.400000000001</v>
      </c>
      <c r="AL50" s="15">
        <f>modellek!BT56</f>
        <v>22761</v>
      </c>
      <c r="AM50" s="15">
        <f>IF(modellek!BJ56*modellek!BW56&lt;=0,1,0)</f>
        <v>0</v>
      </c>
      <c r="AO50" s="15" t="str">
        <f>AO34</f>
        <v>eset1</v>
      </c>
      <c r="AP50" s="15">
        <f>IF(AM50=1,AK50-AJ50,0)</f>
        <v>0</v>
      </c>
    </row>
    <row r="51" spans="23:42" x14ac:dyDescent="0.3">
      <c r="W51" s="23">
        <f t="shared" ref="W51:W63" si="61">B19</f>
        <v>11</v>
      </c>
      <c r="X51" s="15">
        <f t="shared" ref="X51:X63" si="62">C19</f>
        <v>5</v>
      </c>
      <c r="Y51" s="15">
        <f t="shared" ref="Y51:Y63" si="63">D19</f>
        <v>9</v>
      </c>
      <c r="Z51" s="15">
        <f t="shared" ref="Z51:Z63" si="64">E19</f>
        <v>8</v>
      </c>
      <c r="AA51" s="15">
        <f t="shared" ref="AA51:AA63" si="65">F19</f>
        <v>1</v>
      </c>
      <c r="AB51" s="24">
        <f t="shared" ref="AB51:AB63" si="66">Q19</f>
        <v>13000</v>
      </c>
      <c r="AE51" s="15">
        <f t="shared" ref="AE51:AE63" si="67">15-W51</f>
        <v>4</v>
      </c>
      <c r="AF51" s="15">
        <f t="shared" si="57"/>
        <v>10</v>
      </c>
      <c r="AG51" s="15">
        <f t="shared" si="58"/>
        <v>6</v>
      </c>
      <c r="AH51" s="15">
        <f t="shared" si="59"/>
        <v>7</v>
      </c>
      <c r="AI51" s="15">
        <f t="shared" si="60"/>
        <v>14</v>
      </c>
      <c r="AJ51" s="15">
        <f t="shared" ref="AJ51:AJ63" si="68">AJ35</f>
        <v>13000</v>
      </c>
      <c r="AK51" s="15">
        <f>modellek!BG57</f>
        <v>39020.5</v>
      </c>
      <c r="AL51" s="15">
        <f>modellek!BT57</f>
        <v>13449.7</v>
      </c>
      <c r="AM51" s="15">
        <f>IF(modellek!BJ57*modellek!BW57&lt;=0,1,0)</f>
        <v>0</v>
      </c>
      <c r="AO51" s="15" t="str">
        <f t="shared" ref="AO51:AO63" si="69">AO35</f>
        <v>eset2</v>
      </c>
      <c r="AP51" s="15">
        <f t="shared" ref="AP51:AP63" si="70">IF(AM51=1,AK51-AJ51,0)</f>
        <v>0</v>
      </c>
    </row>
    <row r="52" spans="23:42" x14ac:dyDescent="0.3">
      <c r="W52" s="23">
        <f t="shared" si="61"/>
        <v>13</v>
      </c>
      <c r="X52" s="15">
        <f t="shared" si="62"/>
        <v>5</v>
      </c>
      <c r="Y52" s="15">
        <f t="shared" si="63"/>
        <v>2</v>
      </c>
      <c r="Z52" s="15">
        <f t="shared" si="64"/>
        <v>12</v>
      </c>
      <c r="AA52" s="15">
        <f t="shared" si="65"/>
        <v>3</v>
      </c>
      <c r="AB52" s="24">
        <f t="shared" si="66"/>
        <v>36000</v>
      </c>
      <c r="AE52" s="15">
        <f t="shared" si="67"/>
        <v>2</v>
      </c>
      <c r="AF52" s="15">
        <f t="shared" si="57"/>
        <v>10</v>
      </c>
      <c r="AG52" s="15">
        <f t="shared" si="58"/>
        <v>13</v>
      </c>
      <c r="AH52" s="15">
        <f t="shared" si="59"/>
        <v>3</v>
      </c>
      <c r="AI52" s="15">
        <f t="shared" si="60"/>
        <v>12</v>
      </c>
      <c r="AJ52" s="15">
        <f t="shared" si="68"/>
        <v>36000</v>
      </c>
      <c r="AK52" s="15">
        <f>modellek!BG58</f>
        <v>59594.9</v>
      </c>
      <c r="AL52" s="15">
        <f>modellek!BT58</f>
        <v>37245.300000000003</v>
      </c>
      <c r="AM52" s="15">
        <f>IF(modellek!BJ58*modellek!BW58&lt;=0,1,0)</f>
        <v>0</v>
      </c>
      <c r="AO52" s="15" t="str">
        <f t="shared" si="69"/>
        <v>eset3</v>
      </c>
      <c r="AP52" s="15">
        <f t="shared" si="70"/>
        <v>0</v>
      </c>
    </row>
    <row r="53" spans="23:42" x14ac:dyDescent="0.3">
      <c r="W53" s="23">
        <f t="shared" si="61"/>
        <v>11</v>
      </c>
      <c r="X53" s="15">
        <f t="shared" si="62"/>
        <v>2</v>
      </c>
      <c r="Y53" s="15">
        <f t="shared" si="63"/>
        <v>14</v>
      </c>
      <c r="Z53" s="15">
        <f t="shared" si="64"/>
        <v>7</v>
      </c>
      <c r="AA53" s="15">
        <f t="shared" si="65"/>
        <v>7</v>
      </c>
      <c r="AB53" s="24">
        <f t="shared" si="66"/>
        <v>39000</v>
      </c>
      <c r="AE53" s="15">
        <f t="shared" si="67"/>
        <v>4</v>
      </c>
      <c r="AF53" s="15">
        <f t="shared" si="57"/>
        <v>13</v>
      </c>
      <c r="AG53" s="15">
        <f t="shared" si="58"/>
        <v>1</v>
      </c>
      <c r="AH53" s="15">
        <f t="shared" si="59"/>
        <v>8</v>
      </c>
      <c r="AI53" s="15">
        <f t="shared" si="60"/>
        <v>8</v>
      </c>
      <c r="AJ53" s="15">
        <f t="shared" si="68"/>
        <v>39000</v>
      </c>
      <c r="AK53" s="15">
        <f>modellek!BG59</f>
        <v>49662.400000000001</v>
      </c>
      <c r="AL53" s="15">
        <f>modellek!BT59</f>
        <v>40349.1</v>
      </c>
      <c r="AM53" s="15">
        <f>IF(modellek!BJ59*modellek!BW59&lt;=0,1,0)</f>
        <v>0</v>
      </c>
      <c r="AO53" s="15" t="str">
        <f t="shared" si="69"/>
        <v>eset4</v>
      </c>
      <c r="AP53" s="15">
        <f t="shared" si="70"/>
        <v>0</v>
      </c>
    </row>
    <row r="54" spans="23:42" x14ac:dyDescent="0.3">
      <c r="W54" s="23">
        <f t="shared" si="61"/>
        <v>1</v>
      </c>
      <c r="X54" s="15">
        <f t="shared" si="62"/>
        <v>14</v>
      </c>
      <c r="Y54" s="15">
        <f t="shared" si="63"/>
        <v>4</v>
      </c>
      <c r="Z54" s="15">
        <f t="shared" si="64"/>
        <v>3</v>
      </c>
      <c r="AA54" s="15">
        <f t="shared" si="65"/>
        <v>5</v>
      </c>
      <c r="AB54" s="24">
        <f t="shared" si="66"/>
        <v>57000</v>
      </c>
      <c r="AE54" s="15">
        <f t="shared" si="67"/>
        <v>14</v>
      </c>
      <c r="AF54" s="15">
        <f t="shared" si="57"/>
        <v>1</v>
      </c>
      <c r="AG54" s="15">
        <f t="shared" si="58"/>
        <v>11</v>
      </c>
      <c r="AH54" s="15">
        <f t="shared" si="59"/>
        <v>12</v>
      </c>
      <c r="AI54" s="15">
        <f t="shared" si="60"/>
        <v>10</v>
      </c>
      <c r="AJ54" s="15">
        <f t="shared" si="68"/>
        <v>57000</v>
      </c>
      <c r="AK54" s="15">
        <f>modellek!BG60</f>
        <v>53919.199999999997</v>
      </c>
      <c r="AL54" s="15">
        <f>modellek!BT60</f>
        <v>58971.7</v>
      </c>
      <c r="AM54" s="15">
        <f>IF(modellek!BJ60*modellek!BW60&lt;=0,1,0)</f>
        <v>1</v>
      </c>
      <c r="AO54" s="15" t="str">
        <f t="shared" si="69"/>
        <v>eset5</v>
      </c>
      <c r="AP54" s="15">
        <f t="shared" si="70"/>
        <v>-3080.8000000000029</v>
      </c>
    </row>
    <row r="55" spans="23:42" x14ac:dyDescent="0.3">
      <c r="W55" s="23">
        <f t="shared" si="61"/>
        <v>3</v>
      </c>
      <c r="X55" s="15">
        <f t="shared" si="62"/>
        <v>9</v>
      </c>
      <c r="Y55" s="15">
        <f t="shared" si="63"/>
        <v>11</v>
      </c>
      <c r="Z55" s="15">
        <f t="shared" si="64"/>
        <v>13</v>
      </c>
      <c r="AA55" s="15">
        <f t="shared" si="65"/>
        <v>14</v>
      </c>
      <c r="AB55" s="24">
        <f t="shared" si="66"/>
        <v>40000</v>
      </c>
      <c r="AE55" s="15">
        <f t="shared" si="67"/>
        <v>12</v>
      </c>
      <c r="AF55" s="15">
        <f t="shared" si="57"/>
        <v>6</v>
      </c>
      <c r="AG55" s="15">
        <f t="shared" si="58"/>
        <v>4</v>
      </c>
      <c r="AH55" s="15">
        <f t="shared" si="59"/>
        <v>2</v>
      </c>
      <c r="AI55" s="15">
        <f t="shared" si="60"/>
        <v>1</v>
      </c>
      <c r="AJ55" s="15">
        <f t="shared" si="68"/>
        <v>40000</v>
      </c>
      <c r="AK55" s="15">
        <f>modellek!BG61</f>
        <v>38074.5</v>
      </c>
      <c r="AL55" s="15">
        <f>modellek!BT61</f>
        <v>53798.7</v>
      </c>
      <c r="AM55" s="15">
        <f>IF(modellek!BJ61*modellek!BW61&lt;=0,1,0)</f>
        <v>1</v>
      </c>
      <c r="AO55" s="15" t="str">
        <f t="shared" si="69"/>
        <v>eset6</v>
      </c>
      <c r="AP55" s="15">
        <f t="shared" si="70"/>
        <v>-1925.5</v>
      </c>
    </row>
    <row r="56" spans="23:42" x14ac:dyDescent="0.3">
      <c r="W56" s="23">
        <f t="shared" si="61"/>
        <v>3</v>
      </c>
      <c r="X56" s="15">
        <f t="shared" si="62"/>
        <v>11</v>
      </c>
      <c r="Y56" s="15">
        <f t="shared" si="63"/>
        <v>1</v>
      </c>
      <c r="Z56" s="15">
        <f t="shared" si="64"/>
        <v>2</v>
      </c>
      <c r="AA56" s="15">
        <f t="shared" si="65"/>
        <v>8</v>
      </c>
      <c r="AB56" s="24">
        <f t="shared" si="66"/>
        <v>77000</v>
      </c>
      <c r="AE56" s="15">
        <f t="shared" si="67"/>
        <v>12</v>
      </c>
      <c r="AF56" s="15">
        <f t="shared" si="57"/>
        <v>4</v>
      </c>
      <c r="AG56" s="15">
        <f t="shared" si="58"/>
        <v>14</v>
      </c>
      <c r="AH56" s="15">
        <f t="shared" si="59"/>
        <v>13</v>
      </c>
      <c r="AI56" s="15">
        <f t="shared" si="60"/>
        <v>7</v>
      </c>
      <c r="AJ56" s="15">
        <f t="shared" si="68"/>
        <v>77000</v>
      </c>
      <c r="AK56" s="15">
        <f>modellek!BG62</f>
        <v>72838.2</v>
      </c>
      <c r="AL56" s="15">
        <f>modellek!BT62</f>
        <v>62592.800000000003</v>
      </c>
      <c r="AM56" s="15">
        <f>IF(modellek!BJ62*modellek!BW62&lt;=0,1,0)</f>
        <v>0</v>
      </c>
      <c r="AO56" s="15" t="str">
        <f t="shared" si="69"/>
        <v>eset7</v>
      </c>
      <c r="AP56" s="15">
        <f t="shared" si="70"/>
        <v>0</v>
      </c>
    </row>
    <row r="57" spans="23:42" x14ac:dyDescent="0.3">
      <c r="W57" s="23">
        <f t="shared" si="61"/>
        <v>6</v>
      </c>
      <c r="X57" s="15">
        <f t="shared" si="62"/>
        <v>4</v>
      </c>
      <c r="Y57" s="15">
        <f t="shared" si="63"/>
        <v>4</v>
      </c>
      <c r="Z57" s="15">
        <f t="shared" si="64"/>
        <v>9</v>
      </c>
      <c r="AA57" s="15">
        <f t="shared" si="65"/>
        <v>13</v>
      </c>
      <c r="AB57" s="24">
        <f t="shared" si="66"/>
        <v>64000</v>
      </c>
      <c r="AE57" s="15">
        <f t="shared" si="67"/>
        <v>9</v>
      </c>
      <c r="AF57" s="15">
        <f t="shared" si="57"/>
        <v>11</v>
      </c>
      <c r="AG57" s="15">
        <f t="shared" si="58"/>
        <v>11</v>
      </c>
      <c r="AH57" s="15">
        <f t="shared" si="59"/>
        <v>6</v>
      </c>
      <c r="AI57" s="15">
        <f t="shared" si="60"/>
        <v>2</v>
      </c>
      <c r="AJ57" s="15">
        <f t="shared" si="68"/>
        <v>64000</v>
      </c>
      <c r="AK57" s="15">
        <f>modellek!BG63</f>
        <v>60540.800000000003</v>
      </c>
      <c r="AL57" s="15">
        <f>modellek!BT63</f>
        <v>53798.7</v>
      </c>
      <c r="AM57" s="15">
        <f>IF(modellek!BJ63*modellek!BW63&lt;=0,1,0)</f>
        <v>0</v>
      </c>
      <c r="AO57" s="15" t="str">
        <f t="shared" si="69"/>
        <v>eset8</v>
      </c>
      <c r="AP57" s="15">
        <f t="shared" si="70"/>
        <v>0</v>
      </c>
    </row>
    <row r="58" spans="23:42" x14ac:dyDescent="0.3">
      <c r="W58" s="23">
        <f t="shared" si="61"/>
        <v>10</v>
      </c>
      <c r="X58" s="15">
        <f t="shared" si="62"/>
        <v>12</v>
      </c>
      <c r="Y58" s="15">
        <f t="shared" si="63"/>
        <v>3</v>
      </c>
      <c r="Z58" s="15">
        <f t="shared" si="64"/>
        <v>10</v>
      </c>
      <c r="AA58" s="15">
        <f t="shared" si="65"/>
        <v>2</v>
      </c>
      <c r="AB58" s="24">
        <f t="shared" si="66"/>
        <v>52000</v>
      </c>
      <c r="AE58" s="15">
        <f t="shared" si="67"/>
        <v>5</v>
      </c>
      <c r="AF58" s="15">
        <f t="shared" si="57"/>
        <v>3</v>
      </c>
      <c r="AG58" s="15">
        <f t="shared" si="58"/>
        <v>12</v>
      </c>
      <c r="AH58" s="15">
        <f t="shared" si="59"/>
        <v>5</v>
      </c>
      <c r="AI58" s="15">
        <f t="shared" si="60"/>
        <v>13</v>
      </c>
      <c r="AJ58" s="15">
        <f t="shared" si="68"/>
        <v>52000</v>
      </c>
      <c r="AK58" s="15">
        <f>modellek!BG64</f>
        <v>44932.6</v>
      </c>
      <c r="AL58" s="15">
        <f>modellek!BT64</f>
        <v>48625.8</v>
      </c>
      <c r="AM58" s="15">
        <f>IF(modellek!BJ64*modellek!BW64&lt;=0,1,0)</f>
        <v>0</v>
      </c>
      <c r="AO58" s="15" t="str">
        <f t="shared" si="69"/>
        <v>eset9</v>
      </c>
      <c r="AP58" s="15">
        <f t="shared" si="70"/>
        <v>0</v>
      </c>
    </row>
    <row r="59" spans="23:42" x14ac:dyDescent="0.3">
      <c r="W59" s="23">
        <f t="shared" si="61"/>
        <v>2</v>
      </c>
      <c r="X59" s="15">
        <f t="shared" si="62"/>
        <v>7</v>
      </c>
      <c r="Y59" s="15">
        <f t="shared" si="63"/>
        <v>8</v>
      </c>
      <c r="Z59" s="15">
        <f t="shared" si="64"/>
        <v>4</v>
      </c>
      <c r="AA59" s="15">
        <f t="shared" si="65"/>
        <v>9</v>
      </c>
      <c r="AB59" s="24">
        <f t="shared" si="66"/>
        <v>42000</v>
      </c>
      <c r="AE59" s="15">
        <f t="shared" si="67"/>
        <v>13</v>
      </c>
      <c r="AF59" s="15">
        <f t="shared" si="57"/>
        <v>8</v>
      </c>
      <c r="AG59" s="15">
        <f t="shared" si="58"/>
        <v>7</v>
      </c>
      <c r="AH59" s="15">
        <f t="shared" si="59"/>
        <v>11</v>
      </c>
      <c r="AI59" s="15">
        <f t="shared" si="60"/>
        <v>6</v>
      </c>
      <c r="AJ59" s="15">
        <f t="shared" si="68"/>
        <v>42000</v>
      </c>
      <c r="AK59" s="15">
        <f>modellek!BG65</f>
        <v>54628.6</v>
      </c>
      <c r="AL59" s="15">
        <f>modellek!BT65</f>
        <v>29485.8</v>
      </c>
      <c r="AM59" s="15">
        <f>IF(modellek!BJ65*modellek!BW65&lt;=0,1,0)</f>
        <v>1</v>
      </c>
      <c r="AO59" s="15" t="str">
        <f t="shared" si="69"/>
        <v>eset10</v>
      </c>
      <c r="AP59" s="15">
        <f t="shared" si="70"/>
        <v>12628.599999999999</v>
      </c>
    </row>
    <row r="60" spans="23:42" x14ac:dyDescent="0.3">
      <c r="W60" s="23">
        <f t="shared" si="61"/>
        <v>9</v>
      </c>
      <c r="X60" s="15">
        <f t="shared" si="62"/>
        <v>8</v>
      </c>
      <c r="Y60" s="15">
        <f t="shared" si="63"/>
        <v>10</v>
      </c>
      <c r="Z60" s="15">
        <f t="shared" si="64"/>
        <v>14</v>
      </c>
      <c r="AA60" s="15">
        <f t="shared" si="65"/>
        <v>10</v>
      </c>
      <c r="AB60" s="24">
        <f t="shared" si="66"/>
        <v>66000</v>
      </c>
      <c r="AE60" s="15">
        <f t="shared" si="67"/>
        <v>6</v>
      </c>
      <c r="AF60" s="15">
        <f t="shared" si="57"/>
        <v>7</v>
      </c>
      <c r="AG60" s="15">
        <f t="shared" si="58"/>
        <v>5</v>
      </c>
      <c r="AH60" s="15">
        <f t="shared" si="59"/>
        <v>1</v>
      </c>
      <c r="AI60" s="15">
        <f t="shared" si="60"/>
        <v>5</v>
      </c>
      <c r="AJ60" s="15">
        <f t="shared" si="68"/>
        <v>66000</v>
      </c>
      <c r="AK60" s="15">
        <f>modellek!BG66</f>
        <v>38547.5</v>
      </c>
      <c r="AL60" s="15">
        <f>modellek!BT66</f>
        <v>68283</v>
      </c>
      <c r="AM60" s="15">
        <f>IF(modellek!BJ66*modellek!BW66&lt;=0,1,0)</f>
        <v>1</v>
      </c>
      <c r="AO60" s="15" t="str">
        <f t="shared" si="69"/>
        <v>eset11</v>
      </c>
      <c r="AP60" s="15">
        <f t="shared" si="70"/>
        <v>-27452.5</v>
      </c>
    </row>
    <row r="61" spans="23:42" x14ac:dyDescent="0.3">
      <c r="W61" s="23">
        <f t="shared" si="61"/>
        <v>5</v>
      </c>
      <c r="X61" s="15">
        <f t="shared" si="62"/>
        <v>13</v>
      </c>
      <c r="Y61" s="15">
        <f t="shared" si="63"/>
        <v>7</v>
      </c>
      <c r="Z61" s="15">
        <f t="shared" si="64"/>
        <v>11</v>
      </c>
      <c r="AA61" s="15">
        <f t="shared" si="65"/>
        <v>4</v>
      </c>
      <c r="AB61" s="24">
        <f t="shared" si="66"/>
        <v>29000</v>
      </c>
      <c r="AE61" s="15">
        <f t="shared" si="67"/>
        <v>10</v>
      </c>
      <c r="AF61" s="15">
        <f t="shared" si="57"/>
        <v>2</v>
      </c>
      <c r="AG61" s="15">
        <f t="shared" si="58"/>
        <v>8</v>
      </c>
      <c r="AH61" s="15">
        <f t="shared" si="59"/>
        <v>4</v>
      </c>
      <c r="AI61" s="15">
        <f t="shared" si="60"/>
        <v>11</v>
      </c>
      <c r="AJ61" s="15">
        <f t="shared" si="68"/>
        <v>29000</v>
      </c>
      <c r="AK61" s="15">
        <f>modellek!BG67</f>
        <v>27432.6</v>
      </c>
      <c r="AL61" s="15">
        <f>modellek!BT67</f>
        <v>41900.9</v>
      </c>
      <c r="AM61" s="15">
        <f>IF(modellek!BJ67*modellek!BW67&lt;=0,1,0)</f>
        <v>1</v>
      </c>
      <c r="AO61" s="15" t="str">
        <f t="shared" si="69"/>
        <v>eset12</v>
      </c>
      <c r="AP61" s="15">
        <f t="shared" si="70"/>
        <v>-1567.4000000000015</v>
      </c>
    </row>
    <row r="62" spans="23:42" x14ac:dyDescent="0.3">
      <c r="W62" s="23">
        <f t="shared" si="61"/>
        <v>7</v>
      </c>
      <c r="X62" s="15">
        <f t="shared" si="62"/>
        <v>1</v>
      </c>
      <c r="Y62" s="15">
        <f t="shared" si="63"/>
        <v>6</v>
      </c>
      <c r="Z62" s="15">
        <f t="shared" si="64"/>
        <v>1</v>
      </c>
      <c r="AA62" s="15">
        <f t="shared" si="65"/>
        <v>12</v>
      </c>
      <c r="AB62" s="24">
        <f t="shared" si="66"/>
        <v>51000</v>
      </c>
      <c r="AE62" s="15">
        <f t="shared" si="67"/>
        <v>8</v>
      </c>
      <c r="AF62" s="15">
        <f t="shared" si="57"/>
        <v>14</v>
      </c>
      <c r="AG62" s="15">
        <f t="shared" si="58"/>
        <v>9</v>
      </c>
      <c r="AH62" s="15">
        <f t="shared" si="59"/>
        <v>14</v>
      </c>
      <c r="AI62" s="15">
        <f t="shared" si="60"/>
        <v>3</v>
      </c>
      <c r="AJ62" s="15">
        <f t="shared" si="68"/>
        <v>51000</v>
      </c>
      <c r="AK62" s="15">
        <f>modellek!BG68</f>
        <v>48243.5</v>
      </c>
      <c r="AL62" s="15">
        <f>modellek!BT68</f>
        <v>47073.9</v>
      </c>
      <c r="AM62" s="15">
        <f>IF(modellek!BJ68*modellek!BW68&lt;=0,1,0)</f>
        <v>0</v>
      </c>
      <c r="AO62" s="15" t="str">
        <f t="shared" si="69"/>
        <v>eset13</v>
      </c>
      <c r="AP62" s="15">
        <f t="shared" si="70"/>
        <v>0</v>
      </c>
    </row>
    <row r="63" spans="23:42" ht="15" thickBot="1" x14ac:dyDescent="0.35">
      <c r="W63" s="25">
        <f t="shared" si="61"/>
        <v>14</v>
      </c>
      <c r="X63" s="26">
        <f t="shared" si="62"/>
        <v>10</v>
      </c>
      <c r="Y63" s="26">
        <f t="shared" si="63"/>
        <v>12</v>
      </c>
      <c r="Z63" s="26">
        <f t="shared" si="64"/>
        <v>6</v>
      </c>
      <c r="AA63" s="26">
        <f t="shared" si="65"/>
        <v>6</v>
      </c>
      <c r="AB63" s="27">
        <f t="shared" si="66"/>
        <v>77000</v>
      </c>
      <c r="AE63" s="15">
        <f t="shared" si="67"/>
        <v>1</v>
      </c>
      <c r="AF63" s="15">
        <f t="shared" si="57"/>
        <v>5</v>
      </c>
      <c r="AG63" s="15">
        <f t="shared" si="58"/>
        <v>3</v>
      </c>
      <c r="AH63" s="15">
        <f t="shared" si="59"/>
        <v>9</v>
      </c>
      <c r="AI63" s="15">
        <f t="shared" si="60"/>
        <v>9</v>
      </c>
      <c r="AJ63" s="15">
        <f t="shared" si="68"/>
        <v>77000</v>
      </c>
      <c r="AK63" s="15">
        <f>modellek!BG69</f>
        <v>41503.599999999999</v>
      </c>
      <c r="AL63" s="15">
        <f>modellek!BT69</f>
        <v>79663.5</v>
      </c>
      <c r="AM63" s="15">
        <f>IF(modellek!BJ69*modellek!BW69&lt;=0,1,0)</f>
        <v>1</v>
      </c>
      <c r="AO63" s="15" t="str">
        <f t="shared" si="69"/>
        <v>eset14</v>
      </c>
      <c r="AP63" s="15">
        <f t="shared" si="70"/>
        <v>-35496.400000000001</v>
      </c>
    </row>
  </sheetData>
  <mergeCells count="1">
    <mergeCell ref="U3:AE1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4034-E8EC-483E-842D-A9727D63804F}">
  <dimension ref="A1:BY83"/>
  <sheetViews>
    <sheetView zoomScale="57" workbookViewId="0"/>
  </sheetViews>
  <sheetFormatPr defaultRowHeight="14.4" x14ac:dyDescent="0.3"/>
  <sheetData>
    <row r="1" spans="1:77" ht="18" x14ac:dyDescent="0.3">
      <c r="A1" s="1"/>
      <c r="N1" s="1"/>
      <c r="AA1" s="1"/>
      <c r="AN1" s="1"/>
      <c r="BA1" s="1"/>
      <c r="BN1" s="1"/>
    </row>
    <row r="2" spans="1:77" x14ac:dyDescent="0.3">
      <c r="A2" s="2"/>
      <c r="N2" s="2"/>
      <c r="AA2" s="2"/>
      <c r="AN2" s="2"/>
      <c r="BA2" s="2"/>
      <c r="BN2" s="2"/>
    </row>
    <row r="5" spans="1:77" ht="18" x14ac:dyDescent="0.3">
      <c r="A5" s="3" t="s">
        <v>30</v>
      </c>
      <c r="B5" s="4">
        <v>4368100</v>
      </c>
      <c r="C5" s="3" t="s">
        <v>31</v>
      </c>
      <c r="D5" s="4">
        <v>14</v>
      </c>
      <c r="E5" s="3" t="s">
        <v>32</v>
      </c>
      <c r="F5" s="4">
        <v>6</v>
      </c>
      <c r="G5" s="3" t="s">
        <v>33</v>
      </c>
      <c r="H5" s="4">
        <v>14</v>
      </c>
      <c r="I5" s="3" t="s">
        <v>34</v>
      </c>
      <c r="J5" s="4">
        <v>0</v>
      </c>
      <c r="K5" s="3" t="s">
        <v>35</v>
      </c>
      <c r="L5" s="4" t="s">
        <v>36</v>
      </c>
      <c r="N5" s="3" t="s">
        <v>30</v>
      </c>
      <c r="O5" s="4">
        <v>8884598</v>
      </c>
      <c r="P5" s="3" t="s">
        <v>31</v>
      </c>
      <c r="Q5" s="4">
        <v>14</v>
      </c>
      <c r="R5" s="3" t="s">
        <v>32</v>
      </c>
      <c r="S5" s="4">
        <v>6</v>
      </c>
      <c r="T5" s="3" t="s">
        <v>33</v>
      </c>
      <c r="U5" s="4">
        <v>14</v>
      </c>
      <c r="V5" s="3" t="s">
        <v>34</v>
      </c>
      <c r="W5" s="4">
        <v>0</v>
      </c>
      <c r="X5" s="3" t="s">
        <v>35</v>
      </c>
      <c r="Y5" s="4" t="s">
        <v>107</v>
      </c>
      <c r="AA5" s="3" t="s">
        <v>30</v>
      </c>
      <c r="AB5" s="4">
        <v>6946999</v>
      </c>
      <c r="AC5" s="3" t="s">
        <v>31</v>
      </c>
      <c r="AD5" s="4">
        <v>14</v>
      </c>
      <c r="AE5" s="3" t="s">
        <v>32</v>
      </c>
      <c r="AF5" s="4">
        <v>4</v>
      </c>
      <c r="AG5" s="3" t="s">
        <v>33</v>
      </c>
      <c r="AH5" s="4">
        <v>14</v>
      </c>
      <c r="AI5" s="3" t="s">
        <v>34</v>
      </c>
      <c r="AJ5" s="4">
        <v>0</v>
      </c>
      <c r="AK5" s="3" t="s">
        <v>35</v>
      </c>
      <c r="AL5" s="4" t="s">
        <v>126</v>
      </c>
      <c r="AN5" s="3" t="s">
        <v>30</v>
      </c>
      <c r="AO5" s="4">
        <v>3320958</v>
      </c>
      <c r="AP5" s="3" t="s">
        <v>31</v>
      </c>
      <c r="AQ5" s="4">
        <v>14</v>
      </c>
      <c r="AR5" s="3" t="s">
        <v>32</v>
      </c>
      <c r="AS5" s="4">
        <v>4</v>
      </c>
      <c r="AT5" s="3" t="s">
        <v>33</v>
      </c>
      <c r="AU5" s="4">
        <v>14</v>
      </c>
      <c r="AV5" s="3" t="s">
        <v>34</v>
      </c>
      <c r="AW5" s="4">
        <v>0</v>
      </c>
      <c r="AX5" s="3" t="s">
        <v>35</v>
      </c>
      <c r="AY5" s="4" t="s">
        <v>141</v>
      </c>
      <c r="BA5" s="3" t="s">
        <v>30</v>
      </c>
      <c r="BB5" s="4">
        <v>9688277</v>
      </c>
      <c r="BC5" s="3" t="s">
        <v>31</v>
      </c>
      <c r="BD5" s="4">
        <v>14</v>
      </c>
      <c r="BE5" s="3" t="s">
        <v>32</v>
      </c>
      <c r="BF5" s="4">
        <v>5</v>
      </c>
      <c r="BG5" s="3" t="s">
        <v>33</v>
      </c>
      <c r="BH5" s="4">
        <v>14</v>
      </c>
      <c r="BI5" s="3" t="s">
        <v>34</v>
      </c>
      <c r="BJ5" s="4">
        <v>0</v>
      </c>
      <c r="BK5" s="3" t="s">
        <v>35</v>
      </c>
      <c r="BL5" s="4" t="s">
        <v>154</v>
      </c>
      <c r="BN5" s="3" t="s">
        <v>30</v>
      </c>
      <c r="BO5" s="4">
        <v>1029140</v>
      </c>
      <c r="BP5" s="3" t="s">
        <v>31</v>
      </c>
      <c r="BQ5" s="4">
        <v>14</v>
      </c>
      <c r="BR5" s="3" t="s">
        <v>32</v>
      </c>
      <c r="BS5" s="4">
        <v>5</v>
      </c>
      <c r="BT5" s="3" t="s">
        <v>33</v>
      </c>
      <c r="BU5" s="4">
        <v>14</v>
      </c>
      <c r="BV5" s="3" t="s">
        <v>34</v>
      </c>
      <c r="BW5" s="4">
        <v>0</v>
      </c>
      <c r="BX5" s="3" t="s">
        <v>35</v>
      </c>
      <c r="BY5" s="4" t="s">
        <v>172</v>
      </c>
    </row>
    <row r="6" spans="1:77" ht="18.600000000000001" thickBot="1" x14ac:dyDescent="0.35">
      <c r="A6" s="1"/>
      <c r="N6" s="1"/>
      <c r="AA6" s="1"/>
      <c r="AN6" s="1"/>
      <c r="BA6" s="1"/>
      <c r="BN6" s="1"/>
    </row>
    <row r="7" spans="1:77" ht="15" thickBot="1" x14ac:dyDescent="0.35">
      <c r="A7" s="11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N7" s="12" t="s">
        <v>37</v>
      </c>
      <c r="O7" s="5" t="s">
        <v>38</v>
      </c>
      <c r="P7" s="5" t="s">
        <v>39</v>
      </c>
      <c r="Q7" s="5" t="s">
        <v>40</v>
      </c>
      <c r="R7" s="5" t="s">
        <v>41</v>
      </c>
      <c r="S7" s="5" t="s">
        <v>42</v>
      </c>
      <c r="T7" s="5" t="s">
        <v>43</v>
      </c>
      <c r="U7" s="5" t="s">
        <v>44</v>
      </c>
      <c r="AA7" s="13" t="s">
        <v>37</v>
      </c>
      <c r="AB7" s="5" t="s">
        <v>38</v>
      </c>
      <c r="AC7" s="5" t="s">
        <v>39</v>
      </c>
      <c r="AD7" s="5" t="s">
        <v>40</v>
      </c>
      <c r="AE7" s="5" t="s">
        <v>41</v>
      </c>
      <c r="AF7" s="5" t="s">
        <v>127</v>
      </c>
      <c r="AN7" s="13" t="s">
        <v>37</v>
      </c>
      <c r="AO7" s="5" t="s">
        <v>38</v>
      </c>
      <c r="AP7" s="5" t="s">
        <v>39</v>
      </c>
      <c r="AQ7" s="5" t="s">
        <v>40</v>
      </c>
      <c r="AR7" s="5" t="s">
        <v>41</v>
      </c>
      <c r="AS7" s="5" t="s">
        <v>127</v>
      </c>
      <c r="BA7" s="14" t="s">
        <v>37</v>
      </c>
      <c r="BB7" s="5" t="s">
        <v>38</v>
      </c>
      <c r="BC7" s="5" t="s">
        <v>39</v>
      </c>
      <c r="BD7" s="5" t="s">
        <v>40</v>
      </c>
      <c r="BE7" s="5" t="s">
        <v>41</v>
      </c>
      <c r="BF7" s="5" t="s">
        <v>42</v>
      </c>
      <c r="BG7" s="5" t="s">
        <v>155</v>
      </c>
      <c r="BN7" s="14" t="s">
        <v>37</v>
      </c>
      <c r="BO7" s="5" t="s">
        <v>38</v>
      </c>
      <c r="BP7" s="5" t="s">
        <v>39</v>
      </c>
      <c r="BQ7" s="5" t="s">
        <v>40</v>
      </c>
      <c r="BR7" s="5" t="s">
        <v>41</v>
      </c>
      <c r="BS7" s="5" t="s">
        <v>42</v>
      </c>
      <c r="BT7" s="5" t="s">
        <v>155</v>
      </c>
    </row>
    <row r="8" spans="1:77" ht="15" thickBot="1" x14ac:dyDescent="0.35">
      <c r="A8" s="5" t="s">
        <v>45</v>
      </c>
      <c r="B8" s="6">
        <v>10</v>
      </c>
      <c r="C8" s="6">
        <v>6</v>
      </c>
      <c r="D8" s="6">
        <v>2</v>
      </c>
      <c r="E8" s="6">
        <v>12</v>
      </c>
      <c r="F8" s="6">
        <v>7</v>
      </c>
      <c r="G8" s="6">
        <v>4</v>
      </c>
      <c r="H8" s="6">
        <v>15000</v>
      </c>
      <c r="N8" s="5" t="s">
        <v>45</v>
      </c>
      <c r="O8" s="6">
        <v>5</v>
      </c>
      <c r="P8" s="6">
        <v>9</v>
      </c>
      <c r="Q8" s="6">
        <v>13</v>
      </c>
      <c r="R8" s="6">
        <v>3</v>
      </c>
      <c r="S8" s="6">
        <v>8</v>
      </c>
      <c r="T8" s="6">
        <v>11</v>
      </c>
      <c r="U8" s="6">
        <v>15000</v>
      </c>
      <c r="AA8" s="5" t="s">
        <v>45</v>
      </c>
      <c r="AB8" s="6">
        <v>14</v>
      </c>
      <c r="AC8" s="6">
        <v>3</v>
      </c>
      <c r="AD8" s="6">
        <v>5</v>
      </c>
      <c r="AE8" s="6">
        <v>8</v>
      </c>
      <c r="AF8" s="6">
        <v>15000</v>
      </c>
      <c r="AN8" s="5" t="s">
        <v>45</v>
      </c>
      <c r="AO8" s="6">
        <v>1</v>
      </c>
      <c r="AP8" s="6">
        <v>12</v>
      </c>
      <c r="AQ8" s="6">
        <v>10</v>
      </c>
      <c r="AR8" s="6">
        <v>7</v>
      </c>
      <c r="AS8" s="6">
        <v>15000</v>
      </c>
      <c r="BA8" s="5" t="s">
        <v>45</v>
      </c>
      <c r="BB8" s="6">
        <v>8</v>
      </c>
      <c r="BC8" s="6">
        <v>3</v>
      </c>
      <c r="BD8" s="6">
        <v>12</v>
      </c>
      <c r="BE8" s="6">
        <v>5</v>
      </c>
      <c r="BF8" s="6">
        <v>11</v>
      </c>
      <c r="BG8" s="6">
        <v>15000</v>
      </c>
      <c r="BN8" s="5" t="s">
        <v>45</v>
      </c>
      <c r="BO8" s="6">
        <v>7</v>
      </c>
      <c r="BP8" s="6">
        <v>12</v>
      </c>
      <c r="BQ8" s="6">
        <v>3</v>
      </c>
      <c r="BR8" s="6">
        <v>10</v>
      </c>
      <c r="BS8" s="6">
        <v>4</v>
      </c>
      <c r="BT8" s="6">
        <v>15000</v>
      </c>
    </row>
    <row r="9" spans="1:77" ht="15" thickBot="1" x14ac:dyDescent="0.35">
      <c r="A9" s="5" t="s">
        <v>46</v>
      </c>
      <c r="B9" s="6">
        <v>4</v>
      </c>
      <c r="C9" s="6">
        <v>9</v>
      </c>
      <c r="D9" s="6">
        <v>7</v>
      </c>
      <c r="E9" s="6">
        <v>11</v>
      </c>
      <c r="F9" s="6">
        <v>4</v>
      </c>
      <c r="G9" s="6">
        <v>1</v>
      </c>
      <c r="H9" s="6">
        <v>13000</v>
      </c>
      <c r="N9" s="5" t="s">
        <v>46</v>
      </c>
      <c r="O9" s="6">
        <v>11</v>
      </c>
      <c r="P9" s="6">
        <v>6</v>
      </c>
      <c r="Q9" s="6">
        <v>8</v>
      </c>
      <c r="R9" s="6">
        <v>4</v>
      </c>
      <c r="S9" s="6">
        <v>11</v>
      </c>
      <c r="T9" s="6">
        <v>14</v>
      </c>
      <c r="U9" s="6">
        <v>13000</v>
      </c>
      <c r="AA9" s="5" t="s">
        <v>46</v>
      </c>
      <c r="AB9" s="6">
        <v>2</v>
      </c>
      <c r="AC9" s="6">
        <v>11</v>
      </c>
      <c r="AD9" s="6">
        <v>3</v>
      </c>
      <c r="AE9" s="6">
        <v>12</v>
      </c>
      <c r="AF9" s="6">
        <v>13000</v>
      </c>
      <c r="AN9" s="5" t="s">
        <v>46</v>
      </c>
      <c r="AO9" s="6">
        <v>13</v>
      </c>
      <c r="AP9" s="6">
        <v>4</v>
      </c>
      <c r="AQ9" s="6">
        <v>12</v>
      </c>
      <c r="AR9" s="6">
        <v>3</v>
      </c>
      <c r="AS9" s="6">
        <v>13000</v>
      </c>
      <c r="BA9" s="5" t="s">
        <v>46</v>
      </c>
      <c r="BB9" s="6">
        <v>11</v>
      </c>
      <c r="BC9" s="6">
        <v>5</v>
      </c>
      <c r="BD9" s="6">
        <v>9</v>
      </c>
      <c r="BE9" s="6">
        <v>8</v>
      </c>
      <c r="BF9" s="6">
        <v>1</v>
      </c>
      <c r="BG9" s="6">
        <v>13000</v>
      </c>
      <c r="BN9" s="5" t="s">
        <v>46</v>
      </c>
      <c r="BO9" s="6">
        <v>4</v>
      </c>
      <c r="BP9" s="6">
        <v>10</v>
      </c>
      <c r="BQ9" s="6">
        <v>6</v>
      </c>
      <c r="BR9" s="6">
        <v>7</v>
      </c>
      <c r="BS9" s="6">
        <v>14</v>
      </c>
      <c r="BT9" s="6">
        <v>13000</v>
      </c>
    </row>
    <row r="10" spans="1:77" ht="15" thickBot="1" x14ac:dyDescent="0.35">
      <c r="A10" s="5" t="s">
        <v>47</v>
      </c>
      <c r="B10" s="6">
        <v>14</v>
      </c>
      <c r="C10" s="6">
        <v>2</v>
      </c>
      <c r="D10" s="6">
        <v>1</v>
      </c>
      <c r="E10" s="6">
        <v>9</v>
      </c>
      <c r="F10" s="6">
        <v>1</v>
      </c>
      <c r="G10" s="6">
        <v>10</v>
      </c>
      <c r="H10" s="6">
        <v>36000</v>
      </c>
      <c r="N10" s="5" t="s">
        <v>47</v>
      </c>
      <c r="O10" s="6">
        <v>1</v>
      </c>
      <c r="P10" s="6">
        <v>13</v>
      </c>
      <c r="Q10" s="6">
        <v>14</v>
      </c>
      <c r="R10" s="6">
        <v>6</v>
      </c>
      <c r="S10" s="6">
        <v>14</v>
      </c>
      <c r="T10" s="6">
        <v>5</v>
      </c>
      <c r="U10" s="6">
        <v>36000</v>
      </c>
      <c r="AA10" s="5" t="s">
        <v>47</v>
      </c>
      <c r="AB10" s="6">
        <v>13</v>
      </c>
      <c r="AC10" s="6">
        <v>12</v>
      </c>
      <c r="AD10" s="6">
        <v>14</v>
      </c>
      <c r="AE10" s="6">
        <v>3</v>
      </c>
      <c r="AF10" s="6">
        <v>36000</v>
      </c>
      <c r="AN10" s="5" t="s">
        <v>47</v>
      </c>
      <c r="AO10" s="6">
        <v>2</v>
      </c>
      <c r="AP10" s="6">
        <v>3</v>
      </c>
      <c r="AQ10" s="6">
        <v>1</v>
      </c>
      <c r="AR10" s="6">
        <v>12</v>
      </c>
      <c r="AS10" s="6">
        <v>36000</v>
      </c>
      <c r="BA10" s="5" t="s">
        <v>47</v>
      </c>
      <c r="BB10" s="6">
        <v>13</v>
      </c>
      <c r="BC10" s="6">
        <v>5</v>
      </c>
      <c r="BD10" s="6">
        <v>2</v>
      </c>
      <c r="BE10" s="6">
        <v>12</v>
      </c>
      <c r="BF10" s="6">
        <v>3</v>
      </c>
      <c r="BG10" s="6">
        <v>36000</v>
      </c>
      <c r="BN10" s="5" t="s">
        <v>47</v>
      </c>
      <c r="BO10" s="6">
        <v>2</v>
      </c>
      <c r="BP10" s="6">
        <v>10</v>
      </c>
      <c r="BQ10" s="6">
        <v>13</v>
      </c>
      <c r="BR10" s="6">
        <v>3</v>
      </c>
      <c r="BS10" s="6">
        <v>12</v>
      </c>
      <c r="BT10" s="6">
        <v>36000</v>
      </c>
    </row>
    <row r="11" spans="1:77" ht="15" thickBot="1" x14ac:dyDescent="0.35">
      <c r="A11" s="5" t="s">
        <v>48</v>
      </c>
      <c r="B11" s="6">
        <v>1</v>
      </c>
      <c r="C11" s="6">
        <v>7</v>
      </c>
      <c r="D11" s="6">
        <v>3</v>
      </c>
      <c r="E11" s="6">
        <v>3</v>
      </c>
      <c r="F11" s="6">
        <v>10</v>
      </c>
      <c r="G11" s="6">
        <v>12</v>
      </c>
      <c r="H11" s="6">
        <v>39000</v>
      </c>
      <c r="N11" s="5" t="s">
        <v>48</v>
      </c>
      <c r="O11" s="6">
        <v>14</v>
      </c>
      <c r="P11" s="6">
        <v>8</v>
      </c>
      <c r="Q11" s="6">
        <v>12</v>
      </c>
      <c r="R11" s="6">
        <v>12</v>
      </c>
      <c r="S11" s="6">
        <v>5</v>
      </c>
      <c r="T11" s="6">
        <v>3</v>
      </c>
      <c r="U11" s="6">
        <v>39000</v>
      </c>
      <c r="AA11" s="5" t="s">
        <v>48</v>
      </c>
      <c r="AB11" s="6">
        <v>1</v>
      </c>
      <c r="AC11" s="6">
        <v>10</v>
      </c>
      <c r="AD11" s="6">
        <v>1</v>
      </c>
      <c r="AE11" s="6">
        <v>13</v>
      </c>
      <c r="AF11" s="6">
        <v>39000</v>
      </c>
      <c r="AN11" s="5" t="s">
        <v>48</v>
      </c>
      <c r="AO11" s="6">
        <v>14</v>
      </c>
      <c r="AP11" s="6">
        <v>5</v>
      </c>
      <c r="AQ11" s="6">
        <v>14</v>
      </c>
      <c r="AR11" s="6">
        <v>2</v>
      </c>
      <c r="AS11" s="6">
        <v>39000</v>
      </c>
      <c r="BA11" s="5" t="s">
        <v>48</v>
      </c>
      <c r="BB11" s="6">
        <v>11</v>
      </c>
      <c r="BC11" s="6">
        <v>2</v>
      </c>
      <c r="BD11" s="6">
        <v>14</v>
      </c>
      <c r="BE11" s="6">
        <v>7</v>
      </c>
      <c r="BF11" s="6">
        <v>7</v>
      </c>
      <c r="BG11" s="6">
        <v>39000</v>
      </c>
      <c r="BN11" s="5" t="s">
        <v>48</v>
      </c>
      <c r="BO11" s="6">
        <v>4</v>
      </c>
      <c r="BP11" s="6">
        <v>13</v>
      </c>
      <c r="BQ11" s="6">
        <v>1</v>
      </c>
      <c r="BR11" s="6">
        <v>8</v>
      </c>
      <c r="BS11" s="6">
        <v>8</v>
      </c>
      <c r="BT11" s="6">
        <v>39000</v>
      </c>
    </row>
    <row r="12" spans="1:77" ht="15" thickBot="1" x14ac:dyDescent="0.35">
      <c r="A12" s="5" t="s">
        <v>49</v>
      </c>
      <c r="B12" s="6">
        <v>13</v>
      </c>
      <c r="C12" s="6">
        <v>13</v>
      </c>
      <c r="D12" s="6">
        <v>5</v>
      </c>
      <c r="E12" s="6">
        <v>2</v>
      </c>
      <c r="F12" s="6">
        <v>12</v>
      </c>
      <c r="G12" s="6">
        <v>10</v>
      </c>
      <c r="H12" s="6">
        <v>57000</v>
      </c>
      <c r="N12" s="5" t="s">
        <v>49</v>
      </c>
      <c r="O12" s="6">
        <v>2</v>
      </c>
      <c r="P12" s="6">
        <v>2</v>
      </c>
      <c r="Q12" s="6">
        <v>10</v>
      </c>
      <c r="R12" s="6">
        <v>13</v>
      </c>
      <c r="S12" s="6">
        <v>3</v>
      </c>
      <c r="T12" s="6">
        <v>5</v>
      </c>
      <c r="U12" s="6">
        <v>57000</v>
      </c>
      <c r="AA12" s="5" t="s">
        <v>49</v>
      </c>
      <c r="AB12" s="6">
        <v>11</v>
      </c>
      <c r="AC12" s="6">
        <v>1</v>
      </c>
      <c r="AD12" s="6">
        <v>5</v>
      </c>
      <c r="AE12" s="6">
        <v>5</v>
      </c>
      <c r="AF12" s="6">
        <v>57000</v>
      </c>
      <c r="AN12" s="5" t="s">
        <v>49</v>
      </c>
      <c r="AO12" s="6">
        <v>4</v>
      </c>
      <c r="AP12" s="6">
        <v>14</v>
      </c>
      <c r="AQ12" s="6">
        <v>10</v>
      </c>
      <c r="AR12" s="6">
        <v>10</v>
      </c>
      <c r="AS12" s="6">
        <v>57000</v>
      </c>
      <c r="BA12" s="5" t="s">
        <v>49</v>
      </c>
      <c r="BB12" s="6">
        <v>1</v>
      </c>
      <c r="BC12" s="6">
        <v>14</v>
      </c>
      <c r="BD12" s="6">
        <v>4</v>
      </c>
      <c r="BE12" s="6">
        <v>3</v>
      </c>
      <c r="BF12" s="6">
        <v>5</v>
      </c>
      <c r="BG12" s="6">
        <v>57000</v>
      </c>
      <c r="BN12" s="5" t="s">
        <v>49</v>
      </c>
      <c r="BO12" s="6">
        <v>14</v>
      </c>
      <c r="BP12" s="6">
        <v>1</v>
      </c>
      <c r="BQ12" s="6">
        <v>11</v>
      </c>
      <c r="BR12" s="6">
        <v>12</v>
      </c>
      <c r="BS12" s="6">
        <v>10</v>
      </c>
      <c r="BT12" s="6">
        <v>57000</v>
      </c>
    </row>
    <row r="13" spans="1:77" ht="15" thickBot="1" x14ac:dyDescent="0.35">
      <c r="A13" s="5" t="s">
        <v>50</v>
      </c>
      <c r="B13" s="6">
        <v>3</v>
      </c>
      <c r="C13" s="6">
        <v>12</v>
      </c>
      <c r="D13" s="6">
        <v>8</v>
      </c>
      <c r="E13" s="6">
        <v>10</v>
      </c>
      <c r="F13" s="6">
        <v>10</v>
      </c>
      <c r="G13" s="6">
        <v>9</v>
      </c>
      <c r="H13" s="6">
        <v>40000</v>
      </c>
      <c r="N13" s="5" t="s">
        <v>50</v>
      </c>
      <c r="O13" s="6">
        <v>12</v>
      </c>
      <c r="P13" s="6">
        <v>3</v>
      </c>
      <c r="Q13" s="6">
        <v>7</v>
      </c>
      <c r="R13" s="6">
        <v>5</v>
      </c>
      <c r="S13" s="6">
        <v>5</v>
      </c>
      <c r="T13" s="6">
        <v>6</v>
      </c>
      <c r="U13" s="6">
        <v>40000</v>
      </c>
      <c r="AA13" s="5" t="s">
        <v>50</v>
      </c>
      <c r="AB13" s="6">
        <v>8</v>
      </c>
      <c r="AC13" s="6">
        <v>6</v>
      </c>
      <c r="AD13" s="6">
        <v>11</v>
      </c>
      <c r="AE13" s="6">
        <v>4</v>
      </c>
      <c r="AF13" s="6">
        <v>40000</v>
      </c>
      <c r="AN13" s="5" t="s">
        <v>50</v>
      </c>
      <c r="AO13" s="6">
        <v>7</v>
      </c>
      <c r="AP13" s="6">
        <v>9</v>
      </c>
      <c r="AQ13" s="6">
        <v>4</v>
      </c>
      <c r="AR13" s="6">
        <v>11</v>
      </c>
      <c r="AS13" s="6">
        <v>40000</v>
      </c>
      <c r="BA13" s="5" t="s">
        <v>50</v>
      </c>
      <c r="BB13" s="6">
        <v>3</v>
      </c>
      <c r="BC13" s="6">
        <v>9</v>
      </c>
      <c r="BD13" s="6">
        <v>11</v>
      </c>
      <c r="BE13" s="6">
        <v>13</v>
      </c>
      <c r="BF13" s="6">
        <v>14</v>
      </c>
      <c r="BG13" s="6">
        <v>40000</v>
      </c>
      <c r="BN13" s="5" t="s">
        <v>50</v>
      </c>
      <c r="BO13" s="6">
        <v>12</v>
      </c>
      <c r="BP13" s="6">
        <v>6</v>
      </c>
      <c r="BQ13" s="6">
        <v>4</v>
      </c>
      <c r="BR13" s="6">
        <v>2</v>
      </c>
      <c r="BS13" s="6">
        <v>1</v>
      </c>
      <c r="BT13" s="6">
        <v>40000</v>
      </c>
    </row>
    <row r="14" spans="1:77" ht="15" thickBot="1" x14ac:dyDescent="0.35">
      <c r="A14" s="5" t="s">
        <v>51</v>
      </c>
      <c r="B14" s="6">
        <v>8</v>
      </c>
      <c r="C14" s="6">
        <v>8</v>
      </c>
      <c r="D14" s="6">
        <v>12</v>
      </c>
      <c r="E14" s="6">
        <v>6</v>
      </c>
      <c r="F14" s="6">
        <v>9</v>
      </c>
      <c r="G14" s="6">
        <v>6</v>
      </c>
      <c r="H14" s="6">
        <v>77000</v>
      </c>
      <c r="N14" s="5" t="s">
        <v>51</v>
      </c>
      <c r="O14" s="6">
        <v>7</v>
      </c>
      <c r="P14" s="6">
        <v>7</v>
      </c>
      <c r="Q14" s="6">
        <v>3</v>
      </c>
      <c r="R14" s="6">
        <v>9</v>
      </c>
      <c r="S14" s="6">
        <v>6</v>
      </c>
      <c r="T14" s="6">
        <v>9</v>
      </c>
      <c r="U14" s="6">
        <v>77000</v>
      </c>
      <c r="AA14" s="5" t="s">
        <v>51</v>
      </c>
      <c r="AB14" s="6">
        <v>3</v>
      </c>
      <c r="AC14" s="6">
        <v>2</v>
      </c>
      <c r="AD14" s="6">
        <v>10</v>
      </c>
      <c r="AE14" s="6">
        <v>11</v>
      </c>
      <c r="AF14" s="6">
        <v>77000</v>
      </c>
      <c r="AN14" s="5" t="s">
        <v>51</v>
      </c>
      <c r="AO14" s="6">
        <v>12</v>
      </c>
      <c r="AP14" s="6">
        <v>13</v>
      </c>
      <c r="AQ14" s="6">
        <v>5</v>
      </c>
      <c r="AR14" s="6">
        <v>4</v>
      </c>
      <c r="AS14" s="6">
        <v>77000</v>
      </c>
      <c r="BA14" s="5" t="s">
        <v>51</v>
      </c>
      <c r="BB14" s="6">
        <v>3</v>
      </c>
      <c r="BC14" s="6">
        <v>11</v>
      </c>
      <c r="BD14" s="6">
        <v>1</v>
      </c>
      <c r="BE14" s="6">
        <v>2</v>
      </c>
      <c r="BF14" s="6">
        <v>8</v>
      </c>
      <c r="BG14" s="6">
        <v>77000</v>
      </c>
      <c r="BN14" s="5" t="s">
        <v>51</v>
      </c>
      <c r="BO14" s="6">
        <v>12</v>
      </c>
      <c r="BP14" s="6">
        <v>4</v>
      </c>
      <c r="BQ14" s="6">
        <v>14</v>
      </c>
      <c r="BR14" s="6">
        <v>13</v>
      </c>
      <c r="BS14" s="6">
        <v>7</v>
      </c>
      <c r="BT14" s="6">
        <v>77000</v>
      </c>
    </row>
    <row r="15" spans="1:77" ht="15" thickBot="1" x14ac:dyDescent="0.35">
      <c r="A15" s="5" t="s">
        <v>52</v>
      </c>
      <c r="B15" s="6">
        <v>5</v>
      </c>
      <c r="C15" s="6">
        <v>3</v>
      </c>
      <c r="D15" s="6">
        <v>8</v>
      </c>
      <c r="E15" s="6">
        <v>14</v>
      </c>
      <c r="F15" s="6">
        <v>6</v>
      </c>
      <c r="G15" s="6">
        <v>2</v>
      </c>
      <c r="H15" s="6">
        <v>64000</v>
      </c>
      <c r="N15" s="5" t="s">
        <v>52</v>
      </c>
      <c r="O15" s="6">
        <v>10</v>
      </c>
      <c r="P15" s="6">
        <v>12</v>
      </c>
      <c r="Q15" s="6">
        <v>7</v>
      </c>
      <c r="R15" s="6">
        <v>1</v>
      </c>
      <c r="S15" s="6">
        <v>9</v>
      </c>
      <c r="T15" s="6">
        <v>13</v>
      </c>
      <c r="U15" s="6">
        <v>64000</v>
      </c>
      <c r="AA15" s="5" t="s">
        <v>52</v>
      </c>
      <c r="AB15" s="6">
        <v>5</v>
      </c>
      <c r="AC15" s="6">
        <v>7</v>
      </c>
      <c r="AD15" s="6">
        <v>8</v>
      </c>
      <c r="AE15" s="6">
        <v>10</v>
      </c>
      <c r="AF15" s="6">
        <v>64000</v>
      </c>
      <c r="AN15" s="5" t="s">
        <v>52</v>
      </c>
      <c r="AO15" s="6">
        <v>10</v>
      </c>
      <c r="AP15" s="6">
        <v>8</v>
      </c>
      <c r="AQ15" s="6">
        <v>7</v>
      </c>
      <c r="AR15" s="6">
        <v>5</v>
      </c>
      <c r="AS15" s="6">
        <v>64000</v>
      </c>
      <c r="BA15" s="5" t="s">
        <v>52</v>
      </c>
      <c r="BB15" s="6">
        <v>6</v>
      </c>
      <c r="BC15" s="6">
        <v>4</v>
      </c>
      <c r="BD15" s="6">
        <v>4</v>
      </c>
      <c r="BE15" s="6">
        <v>9</v>
      </c>
      <c r="BF15" s="6">
        <v>13</v>
      </c>
      <c r="BG15" s="6">
        <v>64000</v>
      </c>
      <c r="BN15" s="5" t="s">
        <v>52</v>
      </c>
      <c r="BO15" s="6">
        <v>9</v>
      </c>
      <c r="BP15" s="6">
        <v>11</v>
      </c>
      <c r="BQ15" s="6">
        <v>11</v>
      </c>
      <c r="BR15" s="6">
        <v>6</v>
      </c>
      <c r="BS15" s="6">
        <v>2</v>
      </c>
      <c r="BT15" s="6">
        <v>64000</v>
      </c>
    </row>
    <row r="16" spans="1:77" ht="15" thickBot="1" x14ac:dyDescent="0.35">
      <c r="A16" s="5" t="s">
        <v>53</v>
      </c>
      <c r="B16" s="6">
        <v>6</v>
      </c>
      <c r="C16" s="6">
        <v>11</v>
      </c>
      <c r="D16" s="6">
        <v>14</v>
      </c>
      <c r="E16" s="6">
        <v>1</v>
      </c>
      <c r="F16" s="6">
        <v>2</v>
      </c>
      <c r="G16" s="6">
        <v>5</v>
      </c>
      <c r="H16" s="6">
        <v>52000</v>
      </c>
      <c r="N16" s="5" t="s">
        <v>53</v>
      </c>
      <c r="O16" s="6">
        <v>9</v>
      </c>
      <c r="P16" s="6">
        <v>4</v>
      </c>
      <c r="Q16" s="6">
        <v>1</v>
      </c>
      <c r="R16" s="6">
        <v>14</v>
      </c>
      <c r="S16" s="6">
        <v>13</v>
      </c>
      <c r="T16" s="6">
        <v>10</v>
      </c>
      <c r="U16" s="6">
        <v>52000</v>
      </c>
      <c r="AA16" s="5" t="s">
        <v>53</v>
      </c>
      <c r="AB16" s="6">
        <v>9</v>
      </c>
      <c r="AC16" s="6">
        <v>3</v>
      </c>
      <c r="AD16" s="6">
        <v>2</v>
      </c>
      <c r="AE16" s="6">
        <v>6</v>
      </c>
      <c r="AF16" s="6">
        <v>52000</v>
      </c>
      <c r="AN16" s="5" t="s">
        <v>53</v>
      </c>
      <c r="AO16" s="6">
        <v>6</v>
      </c>
      <c r="AP16" s="6">
        <v>12</v>
      </c>
      <c r="AQ16" s="6">
        <v>13</v>
      </c>
      <c r="AR16" s="6">
        <v>9</v>
      </c>
      <c r="AS16" s="6">
        <v>52000</v>
      </c>
      <c r="BA16" s="5" t="s">
        <v>53</v>
      </c>
      <c r="BB16" s="6">
        <v>10</v>
      </c>
      <c r="BC16" s="6">
        <v>12</v>
      </c>
      <c r="BD16" s="6">
        <v>3</v>
      </c>
      <c r="BE16" s="6">
        <v>10</v>
      </c>
      <c r="BF16" s="6">
        <v>2</v>
      </c>
      <c r="BG16" s="6">
        <v>52000</v>
      </c>
      <c r="BN16" s="5" t="s">
        <v>53</v>
      </c>
      <c r="BO16" s="6">
        <v>5</v>
      </c>
      <c r="BP16" s="6">
        <v>3</v>
      </c>
      <c r="BQ16" s="6">
        <v>12</v>
      </c>
      <c r="BR16" s="6">
        <v>5</v>
      </c>
      <c r="BS16" s="6">
        <v>13</v>
      </c>
      <c r="BT16" s="6">
        <v>52000</v>
      </c>
    </row>
    <row r="17" spans="1:72" ht="15" thickBot="1" x14ac:dyDescent="0.35">
      <c r="A17" s="5" t="s">
        <v>54</v>
      </c>
      <c r="B17" s="6">
        <v>9</v>
      </c>
      <c r="C17" s="6">
        <v>1</v>
      </c>
      <c r="D17" s="6">
        <v>6</v>
      </c>
      <c r="E17" s="6">
        <v>7</v>
      </c>
      <c r="F17" s="6">
        <v>5</v>
      </c>
      <c r="G17" s="6">
        <v>8</v>
      </c>
      <c r="H17" s="6">
        <v>42000</v>
      </c>
      <c r="N17" s="5" t="s">
        <v>54</v>
      </c>
      <c r="O17" s="6">
        <v>6</v>
      </c>
      <c r="P17" s="6">
        <v>14</v>
      </c>
      <c r="Q17" s="6">
        <v>9</v>
      </c>
      <c r="R17" s="6">
        <v>8</v>
      </c>
      <c r="S17" s="6">
        <v>10</v>
      </c>
      <c r="T17" s="6">
        <v>7</v>
      </c>
      <c r="U17" s="6">
        <v>42000</v>
      </c>
      <c r="AA17" s="5" t="s">
        <v>54</v>
      </c>
      <c r="AB17" s="6">
        <v>7</v>
      </c>
      <c r="AC17" s="6">
        <v>5</v>
      </c>
      <c r="AD17" s="6">
        <v>13</v>
      </c>
      <c r="AE17" s="6">
        <v>1</v>
      </c>
      <c r="AF17" s="6">
        <v>42000</v>
      </c>
      <c r="AN17" s="5" t="s">
        <v>54</v>
      </c>
      <c r="AO17" s="6">
        <v>8</v>
      </c>
      <c r="AP17" s="6">
        <v>10</v>
      </c>
      <c r="AQ17" s="6">
        <v>2</v>
      </c>
      <c r="AR17" s="6">
        <v>14</v>
      </c>
      <c r="AS17" s="6">
        <v>42000</v>
      </c>
      <c r="BA17" s="5" t="s">
        <v>54</v>
      </c>
      <c r="BB17" s="6">
        <v>2</v>
      </c>
      <c r="BC17" s="6">
        <v>7</v>
      </c>
      <c r="BD17" s="6">
        <v>8</v>
      </c>
      <c r="BE17" s="6">
        <v>4</v>
      </c>
      <c r="BF17" s="6">
        <v>9</v>
      </c>
      <c r="BG17" s="6">
        <v>42000</v>
      </c>
      <c r="BN17" s="5" t="s">
        <v>54</v>
      </c>
      <c r="BO17" s="6">
        <v>13</v>
      </c>
      <c r="BP17" s="6">
        <v>8</v>
      </c>
      <c r="BQ17" s="6">
        <v>7</v>
      </c>
      <c r="BR17" s="6">
        <v>11</v>
      </c>
      <c r="BS17" s="6">
        <v>6</v>
      </c>
      <c r="BT17" s="6">
        <v>42000</v>
      </c>
    </row>
    <row r="18" spans="1:72" ht="15" thickBot="1" x14ac:dyDescent="0.35">
      <c r="A18" s="5" t="s">
        <v>55</v>
      </c>
      <c r="B18" s="6">
        <v>12</v>
      </c>
      <c r="C18" s="6">
        <v>10</v>
      </c>
      <c r="D18" s="6">
        <v>3</v>
      </c>
      <c r="E18" s="6">
        <v>5</v>
      </c>
      <c r="F18" s="6">
        <v>8</v>
      </c>
      <c r="G18" s="6">
        <v>3</v>
      </c>
      <c r="H18" s="6">
        <v>66000</v>
      </c>
      <c r="N18" s="5" t="s">
        <v>55</v>
      </c>
      <c r="O18" s="6">
        <v>3</v>
      </c>
      <c r="P18" s="6">
        <v>5</v>
      </c>
      <c r="Q18" s="6">
        <v>12</v>
      </c>
      <c r="R18" s="6">
        <v>10</v>
      </c>
      <c r="S18" s="6">
        <v>7</v>
      </c>
      <c r="T18" s="6">
        <v>12</v>
      </c>
      <c r="U18" s="6">
        <v>66000</v>
      </c>
      <c r="AA18" s="5" t="s">
        <v>55</v>
      </c>
      <c r="AB18" s="6">
        <v>6</v>
      </c>
      <c r="AC18" s="6">
        <v>13</v>
      </c>
      <c r="AD18" s="6">
        <v>7</v>
      </c>
      <c r="AE18" s="6">
        <v>7</v>
      </c>
      <c r="AF18" s="6">
        <v>66000</v>
      </c>
      <c r="AN18" s="5" t="s">
        <v>55</v>
      </c>
      <c r="AO18" s="6">
        <v>9</v>
      </c>
      <c r="AP18" s="6">
        <v>2</v>
      </c>
      <c r="AQ18" s="6">
        <v>8</v>
      </c>
      <c r="AR18" s="6">
        <v>8</v>
      </c>
      <c r="AS18" s="6">
        <v>66000</v>
      </c>
      <c r="BA18" s="5" t="s">
        <v>55</v>
      </c>
      <c r="BB18" s="6">
        <v>9</v>
      </c>
      <c r="BC18" s="6">
        <v>8</v>
      </c>
      <c r="BD18" s="6">
        <v>10</v>
      </c>
      <c r="BE18" s="6">
        <v>14</v>
      </c>
      <c r="BF18" s="6">
        <v>10</v>
      </c>
      <c r="BG18" s="6">
        <v>66000</v>
      </c>
      <c r="BN18" s="5" t="s">
        <v>55</v>
      </c>
      <c r="BO18" s="6">
        <v>6</v>
      </c>
      <c r="BP18" s="6">
        <v>7</v>
      </c>
      <c r="BQ18" s="6">
        <v>5</v>
      </c>
      <c r="BR18" s="6">
        <v>1</v>
      </c>
      <c r="BS18" s="6">
        <v>5</v>
      </c>
      <c r="BT18" s="6">
        <v>66000</v>
      </c>
    </row>
    <row r="19" spans="1:72" ht="15" thickBot="1" x14ac:dyDescent="0.35">
      <c r="A19" s="5" t="s">
        <v>56</v>
      </c>
      <c r="B19" s="6">
        <v>2</v>
      </c>
      <c r="C19" s="6">
        <v>13</v>
      </c>
      <c r="D19" s="6">
        <v>13</v>
      </c>
      <c r="E19" s="6">
        <v>13</v>
      </c>
      <c r="F19" s="6">
        <v>3</v>
      </c>
      <c r="G19" s="6">
        <v>14</v>
      </c>
      <c r="H19" s="6">
        <v>29000</v>
      </c>
      <c r="N19" s="5" t="s">
        <v>56</v>
      </c>
      <c r="O19" s="6">
        <v>13</v>
      </c>
      <c r="P19" s="6">
        <v>2</v>
      </c>
      <c r="Q19" s="6">
        <v>2</v>
      </c>
      <c r="R19" s="6">
        <v>2</v>
      </c>
      <c r="S19" s="6">
        <v>12</v>
      </c>
      <c r="T19" s="6">
        <v>1</v>
      </c>
      <c r="U19" s="6">
        <v>29000</v>
      </c>
      <c r="AA19" s="5" t="s">
        <v>56</v>
      </c>
      <c r="AB19" s="6">
        <v>10</v>
      </c>
      <c r="AC19" s="6">
        <v>9</v>
      </c>
      <c r="AD19" s="6">
        <v>8</v>
      </c>
      <c r="AE19" s="6">
        <v>14</v>
      </c>
      <c r="AF19" s="6">
        <v>29000</v>
      </c>
      <c r="AN19" s="5" t="s">
        <v>56</v>
      </c>
      <c r="AO19" s="6">
        <v>5</v>
      </c>
      <c r="AP19" s="6">
        <v>6</v>
      </c>
      <c r="AQ19" s="6">
        <v>7</v>
      </c>
      <c r="AR19" s="6">
        <v>1</v>
      </c>
      <c r="AS19" s="6">
        <v>29000</v>
      </c>
      <c r="BA19" s="5" t="s">
        <v>56</v>
      </c>
      <c r="BB19" s="6">
        <v>5</v>
      </c>
      <c r="BC19" s="6">
        <v>13</v>
      </c>
      <c r="BD19" s="6">
        <v>7</v>
      </c>
      <c r="BE19" s="6">
        <v>11</v>
      </c>
      <c r="BF19" s="6">
        <v>4</v>
      </c>
      <c r="BG19" s="6">
        <v>29000</v>
      </c>
      <c r="BN19" s="5" t="s">
        <v>56</v>
      </c>
      <c r="BO19" s="6">
        <v>10</v>
      </c>
      <c r="BP19" s="6">
        <v>2</v>
      </c>
      <c r="BQ19" s="6">
        <v>8</v>
      </c>
      <c r="BR19" s="6">
        <v>4</v>
      </c>
      <c r="BS19" s="6">
        <v>11</v>
      </c>
      <c r="BT19" s="6">
        <v>29000</v>
      </c>
    </row>
    <row r="20" spans="1:72" ht="15" thickBot="1" x14ac:dyDescent="0.35">
      <c r="A20" s="5" t="s">
        <v>57</v>
      </c>
      <c r="B20" s="6">
        <v>7</v>
      </c>
      <c r="C20" s="6">
        <v>5</v>
      </c>
      <c r="D20" s="6">
        <v>10</v>
      </c>
      <c r="E20" s="6">
        <v>8</v>
      </c>
      <c r="F20" s="6">
        <v>14</v>
      </c>
      <c r="G20" s="6">
        <v>13</v>
      </c>
      <c r="H20" s="6">
        <v>51000</v>
      </c>
      <c r="N20" s="5" t="s">
        <v>57</v>
      </c>
      <c r="O20" s="6">
        <v>8</v>
      </c>
      <c r="P20" s="6">
        <v>10</v>
      </c>
      <c r="Q20" s="6">
        <v>5</v>
      </c>
      <c r="R20" s="6">
        <v>7</v>
      </c>
      <c r="S20" s="6">
        <v>1</v>
      </c>
      <c r="T20" s="6">
        <v>2</v>
      </c>
      <c r="U20" s="6">
        <v>51000</v>
      </c>
      <c r="AA20" s="5" t="s">
        <v>57</v>
      </c>
      <c r="AB20" s="6">
        <v>3</v>
      </c>
      <c r="AC20" s="6">
        <v>13</v>
      </c>
      <c r="AD20" s="6">
        <v>12</v>
      </c>
      <c r="AE20" s="6">
        <v>2</v>
      </c>
      <c r="AF20" s="6">
        <v>51000</v>
      </c>
      <c r="AN20" s="5" t="s">
        <v>57</v>
      </c>
      <c r="AO20" s="6">
        <v>12</v>
      </c>
      <c r="AP20" s="6">
        <v>2</v>
      </c>
      <c r="AQ20" s="6">
        <v>3</v>
      </c>
      <c r="AR20" s="6">
        <v>13</v>
      </c>
      <c r="AS20" s="6">
        <v>51000</v>
      </c>
      <c r="BA20" s="5" t="s">
        <v>57</v>
      </c>
      <c r="BB20" s="6">
        <v>7</v>
      </c>
      <c r="BC20" s="6">
        <v>1</v>
      </c>
      <c r="BD20" s="6">
        <v>6</v>
      </c>
      <c r="BE20" s="6">
        <v>1</v>
      </c>
      <c r="BF20" s="6">
        <v>12</v>
      </c>
      <c r="BG20" s="6">
        <v>51000</v>
      </c>
      <c r="BN20" s="5" t="s">
        <v>57</v>
      </c>
      <c r="BO20" s="6">
        <v>8</v>
      </c>
      <c r="BP20" s="6">
        <v>14</v>
      </c>
      <c r="BQ20" s="6">
        <v>9</v>
      </c>
      <c r="BR20" s="6">
        <v>14</v>
      </c>
      <c r="BS20" s="6">
        <v>3</v>
      </c>
      <c r="BT20" s="6">
        <v>51000</v>
      </c>
    </row>
    <row r="21" spans="1:72" ht="15" thickBot="1" x14ac:dyDescent="0.35">
      <c r="A21" s="5" t="s">
        <v>58</v>
      </c>
      <c r="B21" s="6">
        <v>11</v>
      </c>
      <c r="C21" s="6">
        <v>4</v>
      </c>
      <c r="D21" s="6">
        <v>10</v>
      </c>
      <c r="E21" s="6">
        <v>4</v>
      </c>
      <c r="F21" s="6">
        <v>13</v>
      </c>
      <c r="G21" s="6">
        <v>7</v>
      </c>
      <c r="H21" s="6">
        <v>77000</v>
      </c>
      <c r="N21" s="5" t="s">
        <v>58</v>
      </c>
      <c r="O21" s="6">
        <v>4</v>
      </c>
      <c r="P21" s="6">
        <v>11</v>
      </c>
      <c r="Q21" s="6">
        <v>5</v>
      </c>
      <c r="R21" s="6">
        <v>11</v>
      </c>
      <c r="S21" s="6">
        <v>2</v>
      </c>
      <c r="T21" s="6">
        <v>8</v>
      </c>
      <c r="U21" s="6">
        <v>77000</v>
      </c>
      <c r="AA21" s="5" t="s">
        <v>58</v>
      </c>
      <c r="AB21" s="6">
        <v>12</v>
      </c>
      <c r="AC21" s="6">
        <v>8</v>
      </c>
      <c r="AD21" s="6">
        <v>4</v>
      </c>
      <c r="AE21" s="6">
        <v>9</v>
      </c>
      <c r="AF21" s="6">
        <v>77000</v>
      </c>
      <c r="AN21" s="5" t="s">
        <v>58</v>
      </c>
      <c r="AO21" s="6">
        <v>3</v>
      </c>
      <c r="AP21" s="6">
        <v>7</v>
      </c>
      <c r="AQ21" s="6">
        <v>11</v>
      </c>
      <c r="AR21" s="6">
        <v>6</v>
      </c>
      <c r="AS21" s="6">
        <v>77000</v>
      </c>
      <c r="BA21" s="5" t="s">
        <v>58</v>
      </c>
      <c r="BB21" s="6">
        <v>14</v>
      </c>
      <c r="BC21" s="6">
        <v>10</v>
      </c>
      <c r="BD21" s="6">
        <v>12</v>
      </c>
      <c r="BE21" s="6">
        <v>6</v>
      </c>
      <c r="BF21" s="6">
        <v>6</v>
      </c>
      <c r="BG21" s="6">
        <v>77000</v>
      </c>
      <c r="BN21" s="5" t="s">
        <v>58</v>
      </c>
      <c r="BO21" s="6">
        <v>1</v>
      </c>
      <c r="BP21" s="6">
        <v>5</v>
      </c>
      <c r="BQ21" s="6">
        <v>3</v>
      </c>
      <c r="BR21" s="6">
        <v>9</v>
      </c>
      <c r="BS21" s="6">
        <v>9</v>
      </c>
      <c r="BT21" s="6">
        <v>77000</v>
      </c>
    </row>
    <row r="22" spans="1:72" ht="18.600000000000001" thickBot="1" x14ac:dyDescent="0.35">
      <c r="A22" s="1"/>
      <c r="N22" s="1"/>
      <c r="AA22" s="1"/>
      <c r="AN22" s="1"/>
      <c r="BA22" s="1"/>
      <c r="BN22" s="1"/>
    </row>
    <row r="23" spans="1:72" ht="15" thickBot="1" x14ac:dyDescent="0.35">
      <c r="A23" s="5" t="s">
        <v>59</v>
      </c>
      <c r="B23" s="5" t="s">
        <v>38</v>
      </c>
      <c r="C23" s="5" t="s">
        <v>39</v>
      </c>
      <c r="D23" s="5" t="s">
        <v>40</v>
      </c>
      <c r="E23" s="5" t="s">
        <v>41</v>
      </c>
      <c r="F23" s="5" t="s">
        <v>42</v>
      </c>
      <c r="G23" s="5" t="s">
        <v>43</v>
      </c>
      <c r="N23" s="5" t="s">
        <v>59</v>
      </c>
      <c r="O23" s="5" t="s">
        <v>38</v>
      </c>
      <c r="P23" s="5" t="s">
        <v>39</v>
      </c>
      <c r="Q23" s="5" t="s">
        <v>40</v>
      </c>
      <c r="R23" s="5" t="s">
        <v>41</v>
      </c>
      <c r="S23" s="5" t="s">
        <v>42</v>
      </c>
      <c r="T23" s="5" t="s">
        <v>43</v>
      </c>
      <c r="AA23" s="5" t="s">
        <v>59</v>
      </c>
      <c r="AB23" s="5" t="s">
        <v>38</v>
      </c>
      <c r="AC23" s="5" t="s">
        <v>39</v>
      </c>
      <c r="AD23" s="5" t="s">
        <v>40</v>
      </c>
      <c r="AE23" s="5" t="s">
        <v>41</v>
      </c>
      <c r="AN23" s="5" t="s">
        <v>59</v>
      </c>
      <c r="AO23" s="5" t="s">
        <v>38</v>
      </c>
      <c r="AP23" s="5" t="s">
        <v>39</v>
      </c>
      <c r="AQ23" s="5" t="s">
        <v>40</v>
      </c>
      <c r="AR23" s="5" t="s">
        <v>41</v>
      </c>
      <c r="BA23" s="5" t="s">
        <v>59</v>
      </c>
      <c r="BB23" s="5" t="s">
        <v>38</v>
      </c>
      <c r="BC23" s="5" t="s">
        <v>39</v>
      </c>
      <c r="BD23" s="5" t="s">
        <v>40</v>
      </c>
      <c r="BE23" s="5" t="s">
        <v>41</v>
      </c>
      <c r="BF23" s="5" t="s">
        <v>42</v>
      </c>
      <c r="BN23" s="5" t="s">
        <v>59</v>
      </c>
      <c r="BO23" s="5" t="s">
        <v>38</v>
      </c>
      <c r="BP23" s="5" t="s">
        <v>39</v>
      </c>
      <c r="BQ23" s="5" t="s">
        <v>40</v>
      </c>
      <c r="BR23" s="5" t="s">
        <v>41</v>
      </c>
      <c r="BS23" s="5" t="s">
        <v>42</v>
      </c>
    </row>
    <row r="24" spans="1:72" ht="15" thickBot="1" x14ac:dyDescent="0.35">
      <c r="A24" s="5" t="s">
        <v>60</v>
      </c>
      <c r="B24" s="6" t="s">
        <v>61</v>
      </c>
      <c r="C24" s="6" t="s">
        <v>62</v>
      </c>
      <c r="D24" s="6" t="s">
        <v>63</v>
      </c>
      <c r="E24" s="6" t="s">
        <v>64</v>
      </c>
      <c r="F24" s="6" t="s">
        <v>65</v>
      </c>
      <c r="G24" s="6" t="s">
        <v>66</v>
      </c>
      <c r="N24" s="5" t="s">
        <v>60</v>
      </c>
      <c r="O24" s="6" t="s">
        <v>108</v>
      </c>
      <c r="P24" s="6" t="s">
        <v>109</v>
      </c>
      <c r="Q24" s="6" t="s">
        <v>110</v>
      </c>
      <c r="R24" s="6" t="s">
        <v>111</v>
      </c>
      <c r="S24" s="6" t="s">
        <v>112</v>
      </c>
      <c r="T24" s="6" t="s">
        <v>113</v>
      </c>
      <c r="AA24" s="5" t="s">
        <v>60</v>
      </c>
      <c r="AB24" s="6" t="s">
        <v>128</v>
      </c>
      <c r="AC24" s="6" t="s">
        <v>129</v>
      </c>
      <c r="AD24" s="6" t="s">
        <v>130</v>
      </c>
      <c r="AE24" s="6" t="s">
        <v>131</v>
      </c>
      <c r="AN24" s="5" t="s">
        <v>60</v>
      </c>
      <c r="AO24" s="6" t="s">
        <v>142</v>
      </c>
      <c r="AP24" s="6" t="s">
        <v>143</v>
      </c>
      <c r="AQ24" s="6" t="s">
        <v>144</v>
      </c>
      <c r="AR24" s="6" t="s">
        <v>145</v>
      </c>
      <c r="BA24" s="5" t="s">
        <v>60</v>
      </c>
      <c r="BB24" s="6" t="s">
        <v>156</v>
      </c>
      <c r="BC24" s="6" t="s">
        <v>157</v>
      </c>
      <c r="BD24" s="6" t="s">
        <v>158</v>
      </c>
      <c r="BE24" s="6" t="s">
        <v>159</v>
      </c>
      <c r="BF24" s="6" t="s">
        <v>160</v>
      </c>
      <c r="BN24" s="5" t="s">
        <v>60</v>
      </c>
      <c r="BO24" s="6" t="s">
        <v>173</v>
      </c>
      <c r="BP24" s="6" t="s">
        <v>174</v>
      </c>
      <c r="BQ24" s="6" t="s">
        <v>175</v>
      </c>
      <c r="BR24" s="6" t="s">
        <v>176</v>
      </c>
      <c r="BS24" s="6" t="s">
        <v>177</v>
      </c>
    </row>
    <row r="25" spans="1:72" ht="15" thickBot="1" x14ac:dyDescent="0.35">
      <c r="A25" s="5" t="s">
        <v>67</v>
      </c>
      <c r="B25" s="6" t="s">
        <v>61</v>
      </c>
      <c r="C25" s="6" t="s">
        <v>62</v>
      </c>
      <c r="D25" s="6" t="s">
        <v>63</v>
      </c>
      <c r="E25" s="6" t="s">
        <v>64</v>
      </c>
      <c r="F25" s="6" t="s">
        <v>65</v>
      </c>
      <c r="G25" s="6" t="s">
        <v>66</v>
      </c>
      <c r="N25" s="5" t="s">
        <v>67</v>
      </c>
      <c r="O25" s="6" t="s">
        <v>114</v>
      </c>
      <c r="P25" s="6" t="s">
        <v>109</v>
      </c>
      <c r="Q25" s="6" t="s">
        <v>115</v>
      </c>
      <c r="R25" s="6" t="s">
        <v>116</v>
      </c>
      <c r="S25" s="6" t="s">
        <v>117</v>
      </c>
      <c r="T25" s="6" t="s">
        <v>113</v>
      </c>
      <c r="AA25" s="5" t="s">
        <v>67</v>
      </c>
      <c r="AB25" s="6" t="s">
        <v>128</v>
      </c>
      <c r="AC25" s="6" t="s">
        <v>129</v>
      </c>
      <c r="AD25" s="6" t="s">
        <v>130</v>
      </c>
      <c r="AE25" s="6" t="s">
        <v>131</v>
      </c>
      <c r="AN25" s="5" t="s">
        <v>67</v>
      </c>
      <c r="AO25" s="6" t="s">
        <v>142</v>
      </c>
      <c r="AP25" s="6" t="s">
        <v>143</v>
      </c>
      <c r="AQ25" s="6" t="s">
        <v>144</v>
      </c>
      <c r="AR25" s="6" t="s">
        <v>145</v>
      </c>
      <c r="BA25" s="5" t="s">
        <v>67</v>
      </c>
      <c r="BB25" s="6" t="s">
        <v>156</v>
      </c>
      <c r="BC25" s="6" t="s">
        <v>161</v>
      </c>
      <c r="BD25" s="6" t="s">
        <v>162</v>
      </c>
      <c r="BE25" s="6" t="s">
        <v>159</v>
      </c>
      <c r="BF25" s="6" t="s">
        <v>160</v>
      </c>
      <c r="BN25" s="5" t="s">
        <v>67</v>
      </c>
      <c r="BO25" s="6" t="s">
        <v>178</v>
      </c>
      <c r="BP25" s="6" t="s">
        <v>179</v>
      </c>
      <c r="BQ25" s="6" t="s">
        <v>65</v>
      </c>
      <c r="BR25" s="6" t="s">
        <v>65</v>
      </c>
      <c r="BS25" s="6" t="s">
        <v>177</v>
      </c>
    </row>
    <row r="26" spans="1:72" ht="15" thickBot="1" x14ac:dyDescent="0.35">
      <c r="A26" s="5" t="s">
        <v>68</v>
      </c>
      <c r="B26" s="6" t="s">
        <v>61</v>
      </c>
      <c r="C26" s="6" t="s">
        <v>62</v>
      </c>
      <c r="D26" s="6" t="s">
        <v>63</v>
      </c>
      <c r="E26" s="6" t="s">
        <v>69</v>
      </c>
      <c r="F26" s="6" t="s">
        <v>65</v>
      </c>
      <c r="G26" s="6" t="s">
        <v>66</v>
      </c>
      <c r="N26" s="5" t="s">
        <v>68</v>
      </c>
      <c r="O26" s="6" t="s">
        <v>114</v>
      </c>
      <c r="P26" s="6" t="s">
        <v>109</v>
      </c>
      <c r="Q26" s="6" t="s">
        <v>115</v>
      </c>
      <c r="R26" s="6" t="s">
        <v>116</v>
      </c>
      <c r="S26" s="6" t="s">
        <v>118</v>
      </c>
      <c r="T26" s="6" t="s">
        <v>113</v>
      </c>
      <c r="AA26" s="5" t="s">
        <v>68</v>
      </c>
      <c r="AB26" s="6" t="s">
        <v>128</v>
      </c>
      <c r="AC26" s="6" t="s">
        <v>65</v>
      </c>
      <c r="AD26" s="6" t="s">
        <v>132</v>
      </c>
      <c r="AE26" s="6" t="s">
        <v>131</v>
      </c>
      <c r="AN26" s="5" t="s">
        <v>68</v>
      </c>
      <c r="AO26" s="6" t="s">
        <v>142</v>
      </c>
      <c r="AP26" s="6" t="s">
        <v>65</v>
      </c>
      <c r="AQ26" s="6" t="s">
        <v>146</v>
      </c>
      <c r="AR26" s="6" t="s">
        <v>145</v>
      </c>
      <c r="BA26" s="5" t="s">
        <v>68</v>
      </c>
      <c r="BB26" s="6" t="s">
        <v>163</v>
      </c>
      <c r="BC26" s="6" t="s">
        <v>164</v>
      </c>
      <c r="BD26" s="6" t="s">
        <v>162</v>
      </c>
      <c r="BE26" s="6" t="s">
        <v>159</v>
      </c>
      <c r="BF26" s="6" t="s">
        <v>165</v>
      </c>
      <c r="BN26" s="5" t="s">
        <v>68</v>
      </c>
      <c r="BO26" s="6" t="s">
        <v>180</v>
      </c>
      <c r="BP26" s="6" t="s">
        <v>179</v>
      </c>
      <c r="BQ26" s="6" t="s">
        <v>65</v>
      </c>
      <c r="BR26" s="6" t="s">
        <v>65</v>
      </c>
      <c r="BS26" s="6" t="s">
        <v>177</v>
      </c>
    </row>
    <row r="27" spans="1:72" ht="15" thickBot="1" x14ac:dyDescent="0.35">
      <c r="A27" s="5" t="s">
        <v>70</v>
      </c>
      <c r="B27" s="6" t="s">
        <v>61</v>
      </c>
      <c r="C27" s="6" t="s">
        <v>71</v>
      </c>
      <c r="D27" s="6" t="s">
        <v>63</v>
      </c>
      <c r="E27" s="6" t="s">
        <v>69</v>
      </c>
      <c r="F27" s="6" t="s">
        <v>65</v>
      </c>
      <c r="G27" s="6" t="s">
        <v>72</v>
      </c>
      <c r="N27" s="5" t="s">
        <v>70</v>
      </c>
      <c r="O27" s="6" t="s">
        <v>114</v>
      </c>
      <c r="P27" s="6" t="s">
        <v>109</v>
      </c>
      <c r="Q27" s="6" t="s">
        <v>119</v>
      </c>
      <c r="R27" s="6" t="s">
        <v>116</v>
      </c>
      <c r="S27" s="6" t="s">
        <v>118</v>
      </c>
      <c r="T27" s="6" t="s">
        <v>120</v>
      </c>
      <c r="AA27" s="5" t="s">
        <v>70</v>
      </c>
      <c r="AB27" s="6" t="s">
        <v>128</v>
      </c>
      <c r="AC27" s="6" t="s">
        <v>65</v>
      </c>
      <c r="AD27" s="6" t="s">
        <v>132</v>
      </c>
      <c r="AE27" s="6" t="s">
        <v>133</v>
      </c>
      <c r="AN27" s="5" t="s">
        <v>70</v>
      </c>
      <c r="AO27" s="6" t="s">
        <v>147</v>
      </c>
      <c r="AP27" s="6" t="s">
        <v>65</v>
      </c>
      <c r="AQ27" s="6" t="s">
        <v>146</v>
      </c>
      <c r="AR27" s="6" t="s">
        <v>145</v>
      </c>
      <c r="BA27" s="5" t="s">
        <v>70</v>
      </c>
      <c r="BB27" s="6" t="s">
        <v>166</v>
      </c>
      <c r="BC27" s="6" t="s">
        <v>164</v>
      </c>
      <c r="BD27" s="6" t="s">
        <v>162</v>
      </c>
      <c r="BE27" s="6" t="s">
        <v>159</v>
      </c>
      <c r="BF27" s="6" t="s">
        <v>165</v>
      </c>
      <c r="BN27" s="5" t="s">
        <v>70</v>
      </c>
      <c r="BO27" s="6" t="s">
        <v>180</v>
      </c>
      <c r="BP27" s="6" t="s">
        <v>181</v>
      </c>
      <c r="BQ27" s="6" t="s">
        <v>65</v>
      </c>
      <c r="BR27" s="6" t="s">
        <v>65</v>
      </c>
      <c r="BS27" s="6" t="s">
        <v>182</v>
      </c>
    </row>
    <row r="28" spans="1:72" ht="15" thickBot="1" x14ac:dyDescent="0.35">
      <c r="A28" s="5" t="s">
        <v>73</v>
      </c>
      <c r="B28" s="6" t="s">
        <v>61</v>
      </c>
      <c r="C28" s="6" t="s">
        <v>74</v>
      </c>
      <c r="D28" s="6" t="s">
        <v>63</v>
      </c>
      <c r="E28" s="6" t="s">
        <v>69</v>
      </c>
      <c r="F28" s="6" t="s">
        <v>65</v>
      </c>
      <c r="G28" s="6" t="s">
        <v>72</v>
      </c>
      <c r="N28" s="5" t="s">
        <v>73</v>
      </c>
      <c r="O28" s="6" t="s">
        <v>121</v>
      </c>
      <c r="P28" s="6" t="s">
        <v>109</v>
      </c>
      <c r="Q28" s="6" t="s">
        <v>119</v>
      </c>
      <c r="R28" s="6" t="s">
        <v>116</v>
      </c>
      <c r="S28" s="6" t="s">
        <v>118</v>
      </c>
      <c r="T28" s="6" t="s">
        <v>120</v>
      </c>
      <c r="AA28" s="5" t="s">
        <v>73</v>
      </c>
      <c r="AB28" s="6" t="s">
        <v>128</v>
      </c>
      <c r="AC28" s="6" t="s">
        <v>65</v>
      </c>
      <c r="AD28" s="6" t="s">
        <v>134</v>
      </c>
      <c r="AE28" s="6" t="s">
        <v>135</v>
      </c>
      <c r="AN28" s="5" t="s">
        <v>73</v>
      </c>
      <c r="AO28" s="6" t="s">
        <v>148</v>
      </c>
      <c r="AP28" s="6" t="s">
        <v>65</v>
      </c>
      <c r="AQ28" s="6" t="s">
        <v>146</v>
      </c>
      <c r="AR28" s="6" t="s">
        <v>145</v>
      </c>
      <c r="BA28" s="5" t="s">
        <v>73</v>
      </c>
      <c r="BB28" s="6" t="s">
        <v>166</v>
      </c>
      <c r="BC28" s="6" t="s">
        <v>164</v>
      </c>
      <c r="BD28" s="6" t="s">
        <v>167</v>
      </c>
      <c r="BE28" s="6" t="s">
        <v>159</v>
      </c>
      <c r="BF28" s="6" t="s">
        <v>165</v>
      </c>
      <c r="BN28" s="5" t="s">
        <v>73</v>
      </c>
      <c r="BO28" s="6" t="s">
        <v>180</v>
      </c>
      <c r="BP28" s="6" t="s">
        <v>183</v>
      </c>
      <c r="BQ28" s="6" t="s">
        <v>65</v>
      </c>
      <c r="BR28" s="6" t="s">
        <v>65</v>
      </c>
      <c r="BS28" s="6" t="s">
        <v>182</v>
      </c>
    </row>
    <row r="29" spans="1:72" ht="15" thickBot="1" x14ac:dyDescent="0.35">
      <c r="A29" s="5" t="s">
        <v>75</v>
      </c>
      <c r="B29" s="6" t="s">
        <v>61</v>
      </c>
      <c r="C29" s="6" t="s">
        <v>76</v>
      </c>
      <c r="D29" s="6" t="s">
        <v>63</v>
      </c>
      <c r="E29" s="6" t="s">
        <v>69</v>
      </c>
      <c r="F29" s="6" t="s">
        <v>65</v>
      </c>
      <c r="G29" s="6" t="s">
        <v>72</v>
      </c>
      <c r="N29" s="5" t="s">
        <v>75</v>
      </c>
      <c r="O29" s="6" t="s">
        <v>121</v>
      </c>
      <c r="P29" s="6" t="s">
        <v>65</v>
      </c>
      <c r="Q29" s="6" t="s">
        <v>119</v>
      </c>
      <c r="R29" s="6" t="s">
        <v>116</v>
      </c>
      <c r="S29" s="6" t="s">
        <v>118</v>
      </c>
      <c r="T29" s="6" t="s">
        <v>120</v>
      </c>
      <c r="AA29" s="5" t="s">
        <v>75</v>
      </c>
      <c r="AB29" s="6" t="s">
        <v>128</v>
      </c>
      <c r="AC29" s="6" t="s">
        <v>65</v>
      </c>
      <c r="AD29" s="6" t="s">
        <v>134</v>
      </c>
      <c r="AE29" s="6" t="s">
        <v>135</v>
      </c>
      <c r="AN29" s="5" t="s">
        <v>75</v>
      </c>
      <c r="AO29" s="6" t="s">
        <v>148</v>
      </c>
      <c r="AP29" s="6" t="s">
        <v>65</v>
      </c>
      <c r="AQ29" s="6" t="s">
        <v>149</v>
      </c>
      <c r="AR29" s="6" t="s">
        <v>145</v>
      </c>
      <c r="BA29" s="5" t="s">
        <v>75</v>
      </c>
      <c r="BB29" s="6" t="s">
        <v>166</v>
      </c>
      <c r="BC29" s="6" t="s">
        <v>164</v>
      </c>
      <c r="BD29" s="6" t="s">
        <v>65</v>
      </c>
      <c r="BE29" s="6" t="s">
        <v>159</v>
      </c>
      <c r="BF29" s="6" t="s">
        <v>165</v>
      </c>
      <c r="BN29" s="5" t="s">
        <v>75</v>
      </c>
      <c r="BO29" s="6" t="s">
        <v>65</v>
      </c>
      <c r="BP29" s="6" t="s">
        <v>183</v>
      </c>
      <c r="BQ29" s="6" t="s">
        <v>65</v>
      </c>
      <c r="BR29" s="6" t="s">
        <v>65</v>
      </c>
      <c r="BS29" s="6" t="s">
        <v>182</v>
      </c>
    </row>
    <row r="30" spans="1:72" ht="15" thickBot="1" x14ac:dyDescent="0.35">
      <c r="A30" s="5" t="s">
        <v>77</v>
      </c>
      <c r="B30" s="6" t="s">
        <v>61</v>
      </c>
      <c r="C30" s="6" t="s">
        <v>65</v>
      </c>
      <c r="D30" s="6" t="s">
        <v>63</v>
      </c>
      <c r="E30" s="6" t="s">
        <v>78</v>
      </c>
      <c r="F30" s="6" t="s">
        <v>65</v>
      </c>
      <c r="G30" s="6" t="s">
        <v>72</v>
      </c>
      <c r="N30" s="5" t="s">
        <v>77</v>
      </c>
      <c r="O30" s="6" t="s">
        <v>121</v>
      </c>
      <c r="P30" s="6" t="s">
        <v>65</v>
      </c>
      <c r="Q30" s="6" t="s">
        <v>119</v>
      </c>
      <c r="R30" s="6" t="s">
        <v>116</v>
      </c>
      <c r="S30" s="6" t="s">
        <v>118</v>
      </c>
      <c r="T30" s="6" t="s">
        <v>120</v>
      </c>
      <c r="AA30" s="5" t="s">
        <v>77</v>
      </c>
      <c r="AB30" s="6" t="s">
        <v>136</v>
      </c>
      <c r="AC30" s="6" t="s">
        <v>65</v>
      </c>
      <c r="AD30" s="6" t="s">
        <v>134</v>
      </c>
      <c r="AE30" s="6" t="s">
        <v>135</v>
      </c>
      <c r="AN30" s="5" t="s">
        <v>77</v>
      </c>
      <c r="AO30" s="6" t="s">
        <v>148</v>
      </c>
      <c r="AP30" s="6" t="s">
        <v>65</v>
      </c>
      <c r="AQ30" s="6" t="s">
        <v>149</v>
      </c>
      <c r="AR30" s="6" t="s">
        <v>150</v>
      </c>
      <c r="BA30" s="5" t="s">
        <v>77</v>
      </c>
      <c r="BB30" s="6" t="s">
        <v>168</v>
      </c>
      <c r="BC30" s="6" t="s">
        <v>164</v>
      </c>
      <c r="BD30" s="6" t="s">
        <v>65</v>
      </c>
      <c r="BE30" s="6" t="s">
        <v>65</v>
      </c>
      <c r="BF30" s="6" t="s">
        <v>169</v>
      </c>
      <c r="BN30" s="5" t="s">
        <v>77</v>
      </c>
      <c r="BO30" s="6" t="s">
        <v>65</v>
      </c>
      <c r="BP30" s="6" t="s">
        <v>183</v>
      </c>
      <c r="BQ30" s="6" t="s">
        <v>65</v>
      </c>
      <c r="BR30" s="6" t="s">
        <v>65</v>
      </c>
      <c r="BS30" s="6" t="s">
        <v>182</v>
      </c>
    </row>
    <row r="31" spans="1:72" ht="15" thickBot="1" x14ac:dyDescent="0.35">
      <c r="A31" s="5" t="s">
        <v>79</v>
      </c>
      <c r="B31" s="6" t="s">
        <v>61</v>
      </c>
      <c r="C31" s="6" t="s">
        <v>65</v>
      </c>
      <c r="D31" s="6" t="s">
        <v>63</v>
      </c>
      <c r="E31" s="6" t="s">
        <v>78</v>
      </c>
      <c r="F31" s="6" t="s">
        <v>65</v>
      </c>
      <c r="G31" s="6" t="s">
        <v>80</v>
      </c>
      <c r="N31" s="5" t="s">
        <v>79</v>
      </c>
      <c r="O31" s="6" t="s">
        <v>65</v>
      </c>
      <c r="P31" s="6" t="s">
        <v>65</v>
      </c>
      <c r="Q31" s="6" t="s">
        <v>119</v>
      </c>
      <c r="R31" s="6" t="s">
        <v>116</v>
      </c>
      <c r="S31" s="6" t="s">
        <v>65</v>
      </c>
      <c r="T31" s="6" t="s">
        <v>120</v>
      </c>
      <c r="AA31" s="5" t="s">
        <v>79</v>
      </c>
      <c r="AB31" s="6" t="s">
        <v>136</v>
      </c>
      <c r="AC31" s="6" t="s">
        <v>65</v>
      </c>
      <c r="AD31" s="6" t="s">
        <v>134</v>
      </c>
      <c r="AE31" s="6" t="s">
        <v>137</v>
      </c>
      <c r="AN31" s="5" t="s">
        <v>79</v>
      </c>
      <c r="AO31" s="6" t="s">
        <v>148</v>
      </c>
      <c r="AP31" s="6" t="s">
        <v>65</v>
      </c>
      <c r="AQ31" s="6" t="s">
        <v>149</v>
      </c>
      <c r="AR31" s="6" t="s">
        <v>150</v>
      </c>
      <c r="BA31" s="5" t="s">
        <v>79</v>
      </c>
      <c r="BB31" s="6" t="s">
        <v>168</v>
      </c>
      <c r="BC31" s="6" t="s">
        <v>164</v>
      </c>
      <c r="BD31" s="6" t="s">
        <v>65</v>
      </c>
      <c r="BE31" s="6" t="s">
        <v>65</v>
      </c>
      <c r="BF31" s="6" t="s">
        <v>169</v>
      </c>
      <c r="BN31" s="5" t="s">
        <v>79</v>
      </c>
      <c r="BO31" s="6" t="s">
        <v>65</v>
      </c>
      <c r="BP31" s="6" t="s">
        <v>183</v>
      </c>
      <c r="BQ31" s="6" t="s">
        <v>65</v>
      </c>
      <c r="BR31" s="6" t="s">
        <v>65</v>
      </c>
      <c r="BS31" s="6" t="s">
        <v>65</v>
      </c>
    </row>
    <row r="32" spans="1:72" ht="15" thickBot="1" x14ac:dyDescent="0.35">
      <c r="A32" s="5" t="s">
        <v>81</v>
      </c>
      <c r="B32" s="6" t="s">
        <v>82</v>
      </c>
      <c r="C32" s="6" t="s">
        <v>65</v>
      </c>
      <c r="D32" s="6" t="s">
        <v>63</v>
      </c>
      <c r="E32" s="6" t="s">
        <v>78</v>
      </c>
      <c r="F32" s="6" t="s">
        <v>65</v>
      </c>
      <c r="G32" s="6" t="s">
        <v>80</v>
      </c>
      <c r="N32" s="5" t="s">
        <v>81</v>
      </c>
      <c r="O32" s="6" t="s">
        <v>65</v>
      </c>
      <c r="P32" s="6" t="s">
        <v>65</v>
      </c>
      <c r="Q32" s="6" t="s">
        <v>119</v>
      </c>
      <c r="R32" s="6" t="s">
        <v>116</v>
      </c>
      <c r="S32" s="6" t="s">
        <v>65</v>
      </c>
      <c r="T32" s="6" t="s">
        <v>120</v>
      </c>
      <c r="AA32" s="5" t="s">
        <v>81</v>
      </c>
      <c r="AB32" s="6" t="s">
        <v>136</v>
      </c>
      <c r="AC32" s="6" t="s">
        <v>65</v>
      </c>
      <c r="AD32" s="6" t="s">
        <v>134</v>
      </c>
      <c r="AE32" s="6" t="s">
        <v>137</v>
      </c>
      <c r="AN32" s="5" t="s">
        <v>81</v>
      </c>
      <c r="AO32" s="6" t="s">
        <v>148</v>
      </c>
      <c r="AP32" s="6" t="s">
        <v>65</v>
      </c>
      <c r="AQ32" s="6" t="s">
        <v>149</v>
      </c>
      <c r="AR32" s="6" t="s">
        <v>151</v>
      </c>
      <c r="BA32" s="5" t="s">
        <v>81</v>
      </c>
      <c r="BB32" s="6" t="s">
        <v>168</v>
      </c>
      <c r="BC32" s="6" t="s">
        <v>164</v>
      </c>
      <c r="BD32" s="6" t="s">
        <v>65</v>
      </c>
      <c r="BE32" s="6" t="s">
        <v>65</v>
      </c>
      <c r="BF32" s="6" t="s">
        <v>169</v>
      </c>
      <c r="BN32" s="5" t="s">
        <v>81</v>
      </c>
      <c r="BO32" s="6" t="s">
        <v>65</v>
      </c>
      <c r="BP32" s="6" t="s">
        <v>183</v>
      </c>
      <c r="BQ32" s="6" t="s">
        <v>65</v>
      </c>
      <c r="BR32" s="6" t="s">
        <v>65</v>
      </c>
      <c r="BS32" s="6" t="s">
        <v>65</v>
      </c>
    </row>
    <row r="33" spans="1:71" ht="15" thickBot="1" x14ac:dyDescent="0.35">
      <c r="A33" s="5" t="s">
        <v>83</v>
      </c>
      <c r="B33" s="6" t="s">
        <v>82</v>
      </c>
      <c r="C33" s="6" t="s">
        <v>65</v>
      </c>
      <c r="D33" s="6" t="s">
        <v>63</v>
      </c>
      <c r="E33" s="6" t="s">
        <v>78</v>
      </c>
      <c r="F33" s="6" t="s">
        <v>65</v>
      </c>
      <c r="G33" s="6" t="s">
        <v>84</v>
      </c>
      <c r="N33" s="5" t="s">
        <v>83</v>
      </c>
      <c r="O33" s="6" t="s">
        <v>65</v>
      </c>
      <c r="P33" s="6" t="s">
        <v>65</v>
      </c>
      <c r="Q33" s="6" t="s">
        <v>122</v>
      </c>
      <c r="R33" s="6" t="s">
        <v>116</v>
      </c>
      <c r="S33" s="6" t="s">
        <v>65</v>
      </c>
      <c r="T33" s="6" t="s">
        <v>120</v>
      </c>
      <c r="AA33" s="5" t="s">
        <v>83</v>
      </c>
      <c r="AB33" s="6" t="s">
        <v>136</v>
      </c>
      <c r="AC33" s="6" t="s">
        <v>65</v>
      </c>
      <c r="AD33" s="6" t="s">
        <v>134</v>
      </c>
      <c r="AE33" s="6" t="s">
        <v>138</v>
      </c>
      <c r="AN33" s="5" t="s">
        <v>83</v>
      </c>
      <c r="AO33" s="6" t="s">
        <v>152</v>
      </c>
      <c r="AP33" s="6" t="s">
        <v>65</v>
      </c>
      <c r="AQ33" s="6" t="s">
        <v>65</v>
      </c>
      <c r="AR33" s="6" t="s">
        <v>151</v>
      </c>
      <c r="BA33" s="5" t="s">
        <v>83</v>
      </c>
      <c r="BB33" s="6" t="s">
        <v>168</v>
      </c>
      <c r="BC33" s="6" t="s">
        <v>164</v>
      </c>
      <c r="BD33" s="6" t="s">
        <v>65</v>
      </c>
      <c r="BE33" s="6" t="s">
        <v>65</v>
      </c>
      <c r="BF33" s="6" t="s">
        <v>169</v>
      </c>
      <c r="BN33" s="5" t="s">
        <v>83</v>
      </c>
      <c r="BO33" s="6" t="s">
        <v>65</v>
      </c>
      <c r="BP33" s="6" t="s">
        <v>183</v>
      </c>
      <c r="BQ33" s="6" t="s">
        <v>65</v>
      </c>
      <c r="BR33" s="6" t="s">
        <v>65</v>
      </c>
      <c r="BS33" s="6" t="s">
        <v>65</v>
      </c>
    </row>
    <row r="34" spans="1:71" ht="15" thickBot="1" x14ac:dyDescent="0.35">
      <c r="A34" s="5" t="s">
        <v>85</v>
      </c>
      <c r="B34" s="6" t="s">
        <v>82</v>
      </c>
      <c r="C34" s="6" t="s">
        <v>65</v>
      </c>
      <c r="D34" s="6" t="s">
        <v>63</v>
      </c>
      <c r="E34" s="6" t="s">
        <v>65</v>
      </c>
      <c r="F34" s="6" t="s">
        <v>65</v>
      </c>
      <c r="G34" s="6" t="s">
        <v>65</v>
      </c>
      <c r="N34" s="5" t="s">
        <v>85</v>
      </c>
      <c r="O34" s="6" t="s">
        <v>65</v>
      </c>
      <c r="P34" s="6" t="s">
        <v>65</v>
      </c>
      <c r="Q34" s="6" t="s">
        <v>122</v>
      </c>
      <c r="R34" s="6" t="s">
        <v>116</v>
      </c>
      <c r="S34" s="6" t="s">
        <v>65</v>
      </c>
      <c r="T34" s="6" t="s">
        <v>65</v>
      </c>
      <c r="AA34" s="5" t="s">
        <v>85</v>
      </c>
      <c r="AB34" s="6" t="s">
        <v>139</v>
      </c>
      <c r="AC34" s="6" t="s">
        <v>65</v>
      </c>
      <c r="AD34" s="6" t="s">
        <v>65</v>
      </c>
      <c r="AE34" s="6" t="s">
        <v>138</v>
      </c>
      <c r="AN34" s="5" t="s">
        <v>85</v>
      </c>
      <c r="AO34" s="6" t="s">
        <v>152</v>
      </c>
      <c r="AP34" s="6" t="s">
        <v>65</v>
      </c>
      <c r="AQ34" s="6" t="s">
        <v>65</v>
      </c>
      <c r="AR34" s="6" t="s">
        <v>153</v>
      </c>
      <c r="BA34" s="5" t="s">
        <v>85</v>
      </c>
      <c r="BB34" s="6" t="s">
        <v>65</v>
      </c>
      <c r="BC34" s="6" t="s">
        <v>170</v>
      </c>
      <c r="BD34" s="6" t="s">
        <v>65</v>
      </c>
      <c r="BE34" s="6" t="s">
        <v>65</v>
      </c>
      <c r="BF34" s="6" t="s">
        <v>171</v>
      </c>
      <c r="BN34" s="5" t="s">
        <v>85</v>
      </c>
      <c r="BO34" s="6" t="s">
        <v>65</v>
      </c>
      <c r="BP34" s="6" t="s">
        <v>183</v>
      </c>
      <c r="BQ34" s="6" t="s">
        <v>65</v>
      </c>
      <c r="BR34" s="6" t="s">
        <v>65</v>
      </c>
      <c r="BS34" s="6" t="s">
        <v>65</v>
      </c>
    </row>
    <row r="35" spans="1:71" ht="15" thickBot="1" x14ac:dyDescent="0.35">
      <c r="A35" s="5" t="s">
        <v>86</v>
      </c>
      <c r="B35" s="6" t="s">
        <v>82</v>
      </c>
      <c r="C35" s="6" t="s">
        <v>65</v>
      </c>
      <c r="D35" s="6" t="s">
        <v>63</v>
      </c>
      <c r="E35" s="6" t="s">
        <v>65</v>
      </c>
      <c r="F35" s="6" t="s">
        <v>65</v>
      </c>
      <c r="G35" s="6" t="s">
        <v>65</v>
      </c>
      <c r="N35" s="5" t="s">
        <v>86</v>
      </c>
      <c r="O35" s="6" t="s">
        <v>65</v>
      </c>
      <c r="P35" s="6" t="s">
        <v>65</v>
      </c>
      <c r="Q35" s="6" t="s">
        <v>122</v>
      </c>
      <c r="R35" s="6" t="s">
        <v>116</v>
      </c>
      <c r="S35" s="6" t="s">
        <v>65</v>
      </c>
      <c r="T35" s="6" t="s">
        <v>65</v>
      </c>
      <c r="AA35" s="5" t="s">
        <v>86</v>
      </c>
      <c r="AB35" s="6" t="s">
        <v>139</v>
      </c>
      <c r="AC35" s="6" t="s">
        <v>65</v>
      </c>
      <c r="AD35" s="6" t="s">
        <v>65</v>
      </c>
      <c r="AE35" s="6" t="s">
        <v>65</v>
      </c>
      <c r="AN35" s="5" t="s">
        <v>86</v>
      </c>
      <c r="AO35" s="6" t="s">
        <v>152</v>
      </c>
      <c r="AP35" s="6" t="s">
        <v>65</v>
      </c>
      <c r="AQ35" s="6" t="s">
        <v>65</v>
      </c>
      <c r="AR35" s="6" t="s">
        <v>65</v>
      </c>
      <c r="BA35" s="5" t="s">
        <v>86</v>
      </c>
      <c r="BB35" s="6" t="s">
        <v>65</v>
      </c>
      <c r="BC35" s="6" t="s">
        <v>170</v>
      </c>
      <c r="BD35" s="6" t="s">
        <v>65</v>
      </c>
      <c r="BE35" s="6" t="s">
        <v>65</v>
      </c>
      <c r="BF35" s="6" t="s">
        <v>171</v>
      </c>
      <c r="BN35" s="5" t="s">
        <v>86</v>
      </c>
      <c r="BO35" s="6" t="s">
        <v>65</v>
      </c>
      <c r="BP35" s="6" t="s">
        <v>65</v>
      </c>
      <c r="BQ35" s="6" t="s">
        <v>65</v>
      </c>
      <c r="BR35" s="6" t="s">
        <v>65</v>
      </c>
      <c r="BS35" s="6" t="s">
        <v>65</v>
      </c>
    </row>
    <row r="36" spans="1:71" ht="15" thickBot="1" x14ac:dyDescent="0.35">
      <c r="A36" s="5" t="s">
        <v>87</v>
      </c>
      <c r="B36" s="6" t="s">
        <v>82</v>
      </c>
      <c r="C36" s="6" t="s">
        <v>65</v>
      </c>
      <c r="D36" s="6" t="s">
        <v>63</v>
      </c>
      <c r="E36" s="6" t="s">
        <v>65</v>
      </c>
      <c r="F36" s="6" t="s">
        <v>65</v>
      </c>
      <c r="G36" s="6" t="s">
        <v>65</v>
      </c>
      <c r="N36" s="5" t="s">
        <v>87</v>
      </c>
      <c r="O36" s="6" t="s">
        <v>65</v>
      </c>
      <c r="P36" s="6" t="s">
        <v>65</v>
      </c>
      <c r="Q36" s="6" t="s">
        <v>65</v>
      </c>
      <c r="R36" s="6" t="s">
        <v>65</v>
      </c>
      <c r="S36" s="6" t="s">
        <v>65</v>
      </c>
      <c r="T36" s="6" t="s">
        <v>65</v>
      </c>
      <c r="AA36" s="5" t="s">
        <v>87</v>
      </c>
      <c r="AB36" s="6" t="s">
        <v>65</v>
      </c>
      <c r="AC36" s="6" t="s">
        <v>65</v>
      </c>
      <c r="AD36" s="6" t="s">
        <v>65</v>
      </c>
      <c r="AE36" s="6" t="s">
        <v>65</v>
      </c>
      <c r="AN36" s="5" t="s">
        <v>87</v>
      </c>
      <c r="AO36" s="6" t="s">
        <v>65</v>
      </c>
      <c r="AP36" s="6" t="s">
        <v>65</v>
      </c>
      <c r="AQ36" s="6" t="s">
        <v>65</v>
      </c>
      <c r="AR36" s="6" t="s">
        <v>65</v>
      </c>
      <c r="BA36" s="5" t="s">
        <v>87</v>
      </c>
      <c r="BB36" s="6" t="s">
        <v>65</v>
      </c>
      <c r="BC36" s="6" t="s">
        <v>65</v>
      </c>
      <c r="BD36" s="6" t="s">
        <v>65</v>
      </c>
      <c r="BE36" s="6" t="s">
        <v>65</v>
      </c>
      <c r="BF36" s="6" t="s">
        <v>171</v>
      </c>
      <c r="BN36" s="5" t="s">
        <v>87</v>
      </c>
      <c r="BO36" s="6" t="s">
        <v>65</v>
      </c>
      <c r="BP36" s="6" t="s">
        <v>65</v>
      </c>
      <c r="BQ36" s="6" t="s">
        <v>65</v>
      </c>
      <c r="BR36" s="6" t="s">
        <v>65</v>
      </c>
      <c r="BS36" s="6" t="s">
        <v>65</v>
      </c>
    </row>
    <row r="37" spans="1:71" ht="15" thickBot="1" x14ac:dyDescent="0.35">
      <c r="A37" s="5" t="s">
        <v>88</v>
      </c>
      <c r="B37" s="6" t="s">
        <v>65</v>
      </c>
      <c r="C37" s="6" t="s">
        <v>65</v>
      </c>
      <c r="D37" s="6" t="s">
        <v>65</v>
      </c>
      <c r="E37" s="6" t="s">
        <v>65</v>
      </c>
      <c r="F37" s="6" t="s">
        <v>65</v>
      </c>
      <c r="G37" s="6" t="s">
        <v>65</v>
      </c>
      <c r="N37" s="5" t="s">
        <v>88</v>
      </c>
      <c r="O37" s="6" t="s">
        <v>65</v>
      </c>
      <c r="P37" s="6" t="s">
        <v>65</v>
      </c>
      <c r="Q37" s="6" t="s">
        <v>65</v>
      </c>
      <c r="R37" s="6" t="s">
        <v>65</v>
      </c>
      <c r="S37" s="6" t="s">
        <v>65</v>
      </c>
      <c r="T37" s="6" t="s">
        <v>65</v>
      </c>
      <c r="AA37" s="5" t="s">
        <v>88</v>
      </c>
      <c r="AB37" s="6" t="s">
        <v>65</v>
      </c>
      <c r="AC37" s="6" t="s">
        <v>65</v>
      </c>
      <c r="AD37" s="6" t="s">
        <v>65</v>
      </c>
      <c r="AE37" s="6" t="s">
        <v>65</v>
      </c>
      <c r="AN37" s="5" t="s">
        <v>88</v>
      </c>
      <c r="AO37" s="6" t="s">
        <v>65</v>
      </c>
      <c r="AP37" s="6" t="s">
        <v>65</v>
      </c>
      <c r="AQ37" s="6" t="s">
        <v>65</v>
      </c>
      <c r="AR37" s="6" t="s">
        <v>65</v>
      </c>
      <c r="BA37" s="5" t="s">
        <v>88</v>
      </c>
      <c r="BB37" s="6" t="s">
        <v>65</v>
      </c>
      <c r="BC37" s="6" t="s">
        <v>65</v>
      </c>
      <c r="BD37" s="6" t="s">
        <v>65</v>
      </c>
      <c r="BE37" s="6" t="s">
        <v>65</v>
      </c>
      <c r="BF37" s="6" t="s">
        <v>65</v>
      </c>
      <c r="BN37" s="5" t="s">
        <v>88</v>
      </c>
      <c r="BO37" s="6" t="s">
        <v>65</v>
      </c>
      <c r="BP37" s="6" t="s">
        <v>65</v>
      </c>
      <c r="BQ37" s="6" t="s">
        <v>65</v>
      </c>
      <c r="BR37" s="6" t="s">
        <v>65</v>
      </c>
      <c r="BS37" s="6" t="s">
        <v>65</v>
      </c>
    </row>
    <row r="38" spans="1:71" ht="18.600000000000001" thickBot="1" x14ac:dyDescent="0.35">
      <c r="A38" s="1"/>
      <c r="N38" s="1"/>
      <c r="AA38" s="1"/>
      <c r="AN38" s="1"/>
      <c r="BA38" s="1"/>
      <c r="BN38" s="1"/>
    </row>
    <row r="39" spans="1:71" ht="15" thickBot="1" x14ac:dyDescent="0.35">
      <c r="A39" s="5" t="s">
        <v>89</v>
      </c>
      <c r="B39" s="5" t="s">
        <v>38</v>
      </c>
      <c r="C39" s="5" t="s">
        <v>39</v>
      </c>
      <c r="D39" s="5" t="s">
        <v>40</v>
      </c>
      <c r="E39" s="5" t="s">
        <v>41</v>
      </c>
      <c r="F39" s="5" t="s">
        <v>42</v>
      </c>
      <c r="G39" s="5" t="s">
        <v>43</v>
      </c>
      <c r="N39" s="5" t="s">
        <v>89</v>
      </c>
      <c r="O39" s="5" t="s">
        <v>38</v>
      </c>
      <c r="P39" s="5" t="s">
        <v>39</v>
      </c>
      <c r="Q39" s="5" t="s">
        <v>40</v>
      </c>
      <c r="R39" s="5" t="s">
        <v>41</v>
      </c>
      <c r="S39" s="5" t="s">
        <v>42</v>
      </c>
      <c r="T39" s="5" t="s">
        <v>43</v>
      </c>
      <c r="AA39" s="5" t="s">
        <v>89</v>
      </c>
      <c r="AB39" s="5" t="s">
        <v>38</v>
      </c>
      <c r="AC39" s="5" t="s">
        <v>39</v>
      </c>
      <c r="AD39" s="5" t="s">
        <v>40</v>
      </c>
      <c r="AE39" s="5" t="s">
        <v>41</v>
      </c>
      <c r="AN39" s="5" t="s">
        <v>89</v>
      </c>
      <c r="AO39" s="5" t="s">
        <v>38</v>
      </c>
      <c r="AP39" s="5" t="s">
        <v>39</v>
      </c>
      <c r="AQ39" s="5" t="s">
        <v>40</v>
      </c>
      <c r="AR39" s="5" t="s">
        <v>41</v>
      </c>
      <c r="BA39" s="5" t="s">
        <v>89</v>
      </c>
      <c r="BB39" s="5" t="s">
        <v>38</v>
      </c>
      <c r="BC39" s="5" t="s">
        <v>39</v>
      </c>
      <c r="BD39" s="5" t="s">
        <v>40</v>
      </c>
      <c r="BE39" s="5" t="s">
        <v>41</v>
      </c>
      <c r="BF39" s="5" t="s">
        <v>42</v>
      </c>
      <c r="BN39" s="5" t="s">
        <v>89</v>
      </c>
      <c r="BO39" s="5" t="s">
        <v>38</v>
      </c>
      <c r="BP39" s="5" t="s">
        <v>39</v>
      </c>
      <c r="BQ39" s="5" t="s">
        <v>40</v>
      </c>
      <c r="BR39" s="5" t="s">
        <v>41</v>
      </c>
      <c r="BS39" s="5" t="s">
        <v>42</v>
      </c>
    </row>
    <row r="40" spans="1:71" ht="15" thickBot="1" x14ac:dyDescent="0.35">
      <c r="A40" s="5" t="s">
        <v>60</v>
      </c>
      <c r="B40" s="6">
        <v>16046.9</v>
      </c>
      <c r="C40" s="6">
        <v>28692</v>
      </c>
      <c r="D40" s="6">
        <v>3575.4</v>
      </c>
      <c r="E40" s="6">
        <v>44041.3</v>
      </c>
      <c r="F40" s="6">
        <v>0</v>
      </c>
      <c r="G40" s="6">
        <v>9506.1</v>
      </c>
      <c r="N40" s="5" t="s">
        <v>60</v>
      </c>
      <c r="O40" s="6">
        <v>31501.8</v>
      </c>
      <c r="P40" s="6">
        <v>617.6</v>
      </c>
      <c r="Q40" s="6">
        <v>51773.1</v>
      </c>
      <c r="R40" s="6">
        <v>55086.400000000001</v>
      </c>
      <c r="S40" s="6">
        <v>36948.800000000003</v>
      </c>
      <c r="T40" s="6">
        <v>281</v>
      </c>
      <c r="AA40" s="5" t="s">
        <v>60</v>
      </c>
      <c r="AB40" s="6">
        <v>14393.8</v>
      </c>
      <c r="AC40" s="6">
        <v>25703.1</v>
      </c>
      <c r="AD40" s="6">
        <v>27245.3</v>
      </c>
      <c r="AE40" s="6">
        <v>37012.5</v>
      </c>
      <c r="AN40" s="5" t="s">
        <v>60</v>
      </c>
      <c r="AO40" s="6">
        <v>27162.6</v>
      </c>
      <c r="AP40" s="6">
        <v>15521.5</v>
      </c>
      <c r="AQ40" s="6">
        <v>22173.5</v>
      </c>
      <c r="AR40" s="6">
        <v>28825.599999999999</v>
      </c>
      <c r="BA40" s="5" t="s">
        <v>60</v>
      </c>
      <c r="BB40" s="6">
        <v>14780.5</v>
      </c>
      <c r="BC40" s="6">
        <v>41030.6</v>
      </c>
      <c r="BD40" s="6">
        <v>36892.1</v>
      </c>
      <c r="BE40" s="6">
        <v>3547.3</v>
      </c>
      <c r="BF40" s="6">
        <v>15017</v>
      </c>
      <c r="BN40" s="5" t="s">
        <v>60</v>
      </c>
      <c r="BO40" s="6">
        <v>72938.7</v>
      </c>
      <c r="BP40" s="6">
        <v>58971.7</v>
      </c>
      <c r="BQ40" s="6">
        <v>33624.199999999997</v>
      </c>
      <c r="BR40" s="6">
        <v>38797.199999999997</v>
      </c>
      <c r="BS40" s="6">
        <v>47073.9</v>
      </c>
    </row>
    <row r="41" spans="1:71" ht="15" thickBot="1" x14ac:dyDescent="0.35">
      <c r="A41" s="5" t="s">
        <v>67</v>
      </c>
      <c r="B41" s="6">
        <v>16046.9</v>
      </c>
      <c r="C41" s="6">
        <v>28692</v>
      </c>
      <c r="D41" s="6">
        <v>3575.4</v>
      </c>
      <c r="E41" s="6">
        <v>44041.3</v>
      </c>
      <c r="F41" s="6">
        <v>0</v>
      </c>
      <c r="G41" s="6">
        <v>9506.1</v>
      </c>
      <c r="N41" s="5" t="s">
        <v>67</v>
      </c>
      <c r="O41" s="6">
        <v>26448</v>
      </c>
      <c r="P41" s="6">
        <v>617.6</v>
      </c>
      <c r="Q41" s="6">
        <v>23696.799999999999</v>
      </c>
      <c r="R41" s="6">
        <v>4716.7</v>
      </c>
      <c r="S41" s="6">
        <v>36892.699999999997</v>
      </c>
      <c r="T41" s="6">
        <v>281</v>
      </c>
      <c r="AA41" s="5" t="s">
        <v>67</v>
      </c>
      <c r="AB41" s="6">
        <v>14393.8</v>
      </c>
      <c r="AC41" s="6">
        <v>25703.1</v>
      </c>
      <c r="AD41" s="6">
        <v>27245.3</v>
      </c>
      <c r="AE41" s="6">
        <v>37012.5</v>
      </c>
      <c r="AN41" s="5" t="s">
        <v>67</v>
      </c>
      <c r="AO41" s="6">
        <v>27162.6</v>
      </c>
      <c r="AP41" s="6">
        <v>15521.5</v>
      </c>
      <c r="AQ41" s="6">
        <v>22173.5</v>
      </c>
      <c r="AR41" s="6">
        <v>28825.599999999999</v>
      </c>
      <c r="BA41" s="5" t="s">
        <v>67</v>
      </c>
      <c r="BB41" s="6">
        <v>14780.5</v>
      </c>
      <c r="BC41" s="6">
        <v>37365</v>
      </c>
      <c r="BD41" s="6">
        <v>21638.6</v>
      </c>
      <c r="BE41" s="6">
        <v>3547.3</v>
      </c>
      <c r="BF41" s="6">
        <v>15017</v>
      </c>
      <c r="BN41" s="5" t="s">
        <v>67</v>
      </c>
      <c r="BO41" s="6">
        <v>30520.400000000001</v>
      </c>
      <c r="BP41" s="6">
        <v>41900.9</v>
      </c>
      <c r="BQ41" s="6">
        <v>0</v>
      </c>
      <c r="BR41" s="6">
        <v>0</v>
      </c>
      <c r="BS41" s="6">
        <v>47073.9</v>
      </c>
    </row>
    <row r="42" spans="1:71" ht="15" thickBot="1" x14ac:dyDescent="0.35">
      <c r="A42" s="5" t="s">
        <v>68</v>
      </c>
      <c r="B42" s="6">
        <v>16046.9</v>
      </c>
      <c r="C42" s="6">
        <v>28692</v>
      </c>
      <c r="D42" s="6">
        <v>3575.4</v>
      </c>
      <c r="E42" s="6">
        <v>38285.5</v>
      </c>
      <c r="F42" s="6">
        <v>0</v>
      </c>
      <c r="G42" s="6">
        <v>9506.1</v>
      </c>
      <c r="N42" s="5" t="s">
        <v>68</v>
      </c>
      <c r="O42" s="6">
        <v>26448</v>
      </c>
      <c r="P42" s="6">
        <v>617.6</v>
      </c>
      <c r="Q42" s="6">
        <v>23696.799999999999</v>
      </c>
      <c r="R42" s="6">
        <v>4716.7</v>
      </c>
      <c r="S42" s="6">
        <v>25325.1</v>
      </c>
      <c r="T42" s="6">
        <v>281</v>
      </c>
      <c r="AA42" s="5" t="s">
        <v>68</v>
      </c>
      <c r="AB42" s="6">
        <v>14393.8</v>
      </c>
      <c r="AC42" s="6">
        <v>0</v>
      </c>
      <c r="AD42" s="6">
        <v>13879.7</v>
      </c>
      <c r="AE42" s="6">
        <v>37012.5</v>
      </c>
      <c r="AN42" s="5" t="s">
        <v>68</v>
      </c>
      <c r="AO42" s="6">
        <v>27162.6</v>
      </c>
      <c r="AP42" s="6">
        <v>0</v>
      </c>
      <c r="AQ42" s="6">
        <v>21064.9</v>
      </c>
      <c r="AR42" s="6">
        <v>28825.599999999999</v>
      </c>
      <c r="BA42" s="5" t="s">
        <v>68</v>
      </c>
      <c r="BB42" s="6">
        <v>14071</v>
      </c>
      <c r="BC42" s="6">
        <v>24003.5</v>
      </c>
      <c r="BD42" s="6">
        <v>21638.6</v>
      </c>
      <c r="BE42" s="6">
        <v>3547.3</v>
      </c>
      <c r="BF42" s="6">
        <v>13952.8</v>
      </c>
      <c r="BN42" s="5" t="s">
        <v>68</v>
      </c>
      <c r="BO42" s="6">
        <v>6724.8</v>
      </c>
      <c r="BP42" s="6">
        <v>41900.9</v>
      </c>
      <c r="BQ42" s="6">
        <v>0</v>
      </c>
      <c r="BR42" s="6">
        <v>0</v>
      </c>
      <c r="BS42" s="6">
        <v>47073.9</v>
      </c>
    </row>
    <row r="43" spans="1:71" ht="15" thickBot="1" x14ac:dyDescent="0.35">
      <c r="A43" s="5" t="s">
        <v>70</v>
      </c>
      <c r="B43" s="6">
        <v>16046.9</v>
      </c>
      <c r="C43" s="6">
        <v>27645.5</v>
      </c>
      <c r="D43" s="6">
        <v>3575.4</v>
      </c>
      <c r="E43" s="6">
        <v>38285.5</v>
      </c>
      <c r="F43" s="6">
        <v>0</v>
      </c>
      <c r="G43" s="6">
        <v>5145.2</v>
      </c>
      <c r="N43" s="5" t="s">
        <v>70</v>
      </c>
      <c r="O43" s="6">
        <v>26448</v>
      </c>
      <c r="P43" s="6">
        <v>617.6</v>
      </c>
      <c r="Q43" s="6">
        <v>9602.2000000000007</v>
      </c>
      <c r="R43" s="6">
        <v>4716.7</v>
      </c>
      <c r="S43" s="6">
        <v>25325.1</v>
      </c>
      <c r="T43" s="6">
        <v>168.3</v>
      </c>
      <c r="AA43" s="5" t="s">
        <v>70</v>
      </c>
      <c r="AB43" s="6">
        <v>14393.8</v>
      </c>
      <c r="AC43" s="6">
        <v>0</v>
      </c>
      <c r="AD43" s="6">
        <v>13879.7</v>
      </c>
      <c r="AE43" s="6">
        <v>35984.400000000001</v>
      </c>
      <c r="AN43" s="5" t="s">
        <v>70</v>
      </c>
      <c r="AO43" s="6">
        <v>23836.6</v>
      </c>
      <c r="AP43" s="6">
        <v>0</v>
      </c>
      <c r="AQ43" s="6">
        <v>21064.9</v>
      </c>
      <c r="AR43" s="6">
        <v>28825.599999999999</v>
      </c>
      <c r="BA43" s="5" t="s">
        <v>70</v>
      </c>
      <c r="BB43" s="6">
        <v>13479.8</v>
      </c>
      <c r="BC43" s="6">
        <v>24003.5</v>
      </c>
      <c r="BD43" s="6">
        <v>21638.6</v>
      </c>
      <c r="BE43" s="6">
        <v>3547.3</v>
      </c>
      <c r="BF43" s="6">
        <v>13952.8</v>
      </c>
      <c r="BN43" s="5" t="s">
        <v>70</v>
      </c>
      <c r="BO43" s="6">
        <v>6724.8</v>
      </c>
      <c r="BP43" s="6">
        <v>39831.800000000003</v>
      </c>
      <c r="BQ43" s="6">
        <v>0</v>
      </c>
      <c r="BR43" s="6">
        <v>0</v>
      </c>
      <c r="BS43" s="6">
        <v>22761</v>
      </c>
    </row>
    <row r="44" spans="1:71" ht="15" thickBot="1" x14ac:dyDescent="0.35">
      <c r="A44" s="5" t="s">
        <v>73</v>
      </c>
      <c r="B44" s="6">
        <v>16046.9</v>
      </c>
      <c r="C44" s="6">
        <v>26075.7</v>
      </c>
      <c r="D44" s="6">
        <v>3575.4</v>
      </c>
      <c r="E44" s="6">
        <v>38285.5</v>
      </c>
      <c r="F44" s="6">
        <v>0</v>
      </c>
      <c r="G44" s="6">
        <v>5145.2</v>
      </c>
      <c r="N44" s="5" t="s">
        <v>73</v>
      </c>
      <c r="O44" s="6">
        <v>20888.900000000001</v>
      </c>
      <c r="P44" s="6">
        <v>617.6</v>
      </c>
      <c r="Q44" s="6">
        <v>9602.2000000000007</v>
      </c>
      <c r="R44" s="6">
        <v>4716.7</v>
      </c>
      <c r="S44" s="6">
        <v>25325.1</v>
      </c>
      <c r="T44" s="6">
        <v>168.3</v>
      </c>
      <c r="AA44" s="5" t="s">
        <v>73</v>
      </c>
      <c r="AB44" s="6">
        <v>14393.8</v>
      </c>
      <c r="AC44" s="6">
        <v>0</v>
      </c>
      <c r="AD44" s="6">
        <v>7710.9</v>
      </c>
      <c r="AE44" s="6">
        <v>28787.5</v>
      </c>
      <c r="AN44" s="5" t="s">
        <v>73</v>
      </c>
      <c r="AO44" s="6">
        <v>21064.9</v>
      </c>
      <c r="AP44" s="6">
        <v>0</v>
      </c>
      <c r="AQ44" s="6">
        <v>21064.9</v>
      </c>
      <c r="AR44" s="6">
        <v>28825.599999999999</v>
      </c>
      <c r="BA44" s="5" t="s">
        <v>73</v>
      </c>
      <c r="BB44" s="6">
        <v>13479.8</v>
      </c>
      <c r="BC44" s="6">
        <v>24003.5</v>
      </c>
      <c r="BD44" s="6">
        <v>11942.6</v>
      </c>
      <c r="BE44" s="6">
        <v>3547.3</v>
      </c>
      <c r="BF44" s="6">
        <v>13952.8</v>
      </c>
      <c r="BN44" s="5" t="s">
        <v>73</v>
      </c>
      <c r="BO44" s="6">
        <v>6724.8</v>
      </c>
      <c r="BP44" s="6">
        <v>6724.8</v>
      </c>
      <c r="BQ44" s="6">
        <v>0</v>
      </c>
      <c r="BR44" s="6">
        <v>0</v>
      </c>
      <c r="BS44" s="6">
        <v>22761</v>
      </c>
    </row>
    <row r="45" spans="1:71" ht="15" thickBot="1" x14ac:dyDescent="0.35">
      <c r="A45" s="5" t="s">
        <v>75</v>
      </c>
      <c r="B45" s="6">
        <v>16046.9</v>
      </c>
      <c r="C45" s="6">
        <v>1046.5</v>
      </c>
      <c r="D45" s="6">
        <v>3575.4</v>
      </c>
      <c r="E45" s="6">
        <v>38285.5</v>
      </c>
      <c r="F45" s="6">
        <v>0</v>
      </c>
      <c r="G45" s="6">
        <v>5145.2</v>
      </c>
      <c r="N45" s="5" t="s">
        <v>75</v>
      </c>
      <c r="O45" s="6">
        <v>20888.900000000001</v>
      </c>
      <c r="P45" s="6">
        <v>0</v>
      </c>
      <c r="Q45" s="6">
        <v>9602.2000000000007</v>
      </c>
      <c r="R45" s="6">
        <v>4716.7</v>
      </c>
      <c r="S45" s="6">
        <v>25325.1</v>
      </c>
      <c r="T45" s="6">
        <v>168.3</v>
      </c>
      <c r="AA45" s="5" t="s">
        <v>75</v>
      </c>
      <c r="AB45" s="6">
        <v>14393.8</v>
      </c>
      <c r="AC45" s="6">
        <v>0</v>
      </c>
      <c r="AD45" s="6">
        <v>7710.9</v>
      </c>
      <c r="AE45" s="6">
        <v>28787.5</v>
      </c>
      <c r="AN45" s="5" t="s">
        <v>75</v>
      </c>
      <c r="AO45" s="6">
        <v>21064.9</v>
      </c>
      <c r="AP45" s="6">
        <v>0</v>
      </c>
      <c r="AQ45" s="6">
        <v>2771.7</v>
      </c>
      <c r="AR45" s="6">
        <v>28825.599999999999</v>
      </c>
      <c r="BA45" s="5" t="s">
        <v>75</v>
      </c>
      <c r="BB45" s="6">
        <v>13479.8</v>
      </c>
      <c r="BC45" s="6">
        <v>24003.5</v>
      </c>
      <c r="BD45" s="6">
        <v>0</v>
      </c>
      <c r="BE45" s="6">
        <v>3547.3</v>
      </c>
      <c r="BF45" s="6">
        <v>13952.8</v>
      </c>
      <c r="BN45" s="5" t="s">
        <v>75</v>
      </c>
      <c r="BO45" s="6">
        <v>0</v>
      </c>
      <c r="BP45" s="6">
        <v>6724.8</v>
      </c>
      <c r="BQ45" s="6">
        <v>0</v>
      </c>
      <c r="BR45" s="6">
        <v>0</v>
      </c>
      <c r="BS45" s="6">
        <v>22761</v>
      </c>
    </row>
    <row r="46" spans="1:71" ht="15" thickBot="1" x14ac:dyDescent="0.35">
      <c r="A46" s="5" t="s">
        <v>77</v>
      </c>
      <c r="B46" s="6">
        <v>16046.9</v>
      </c>
      <c r="C46" s="6">
        <v>0</v>
      </c>
      <c r="D46" s="6">
        <v>3575.4</v>
      </c>
      <c r="E46" s="6">
        <v>2965.3</v>
      </c>
      <c r="F46" s="6">
        <v>0</v>
      </c>
      <c r="G46" s="6">
        <v>5145.2</v>
      </c>
      <c r="N46" s="5" t="s">
        <v>77</v>
      </c>
      <c r="O46" s="6">
        <v>20888.900000000001</v>
      </c>
      <c r="P46" s="6">
        <v>0</v>
      </c>
      <c r="Q46" s="6">
        <v>9602.2000000000007</v>
      </c>
      <c r="R46" s="6">
        <v>4716.7</v>
      </c>
      <c r="S46" s="6">
        <v>25325.1</v>
      </c>
      <c r="T46" s="6">
        <v>168.3</v>
      </c>
      <c r="AA46" s="5" t="s">
        <v>77</v>
      </c>
      <c r="AB46" s="6">
        <v>10281.299999999999</v>
      </c>
      <c r="AC46" s="6">
        <v>0</v>
      </c>
      <c r="AD46" s="6">
        <v>7710.9</v>
      </c>
      <c r="AE46" s="6">
        <v>28787.5</v>
      </c>
      <c r="AN46" s="5" t="s">
        <v>77</v>
      </c>
      <c r="AO46" s="6">
        <v>21064.9</v>
      </c>
      <c r="AP46" s="6">
        <v>0</v>
      </c>
      <c r="AQ46" s="6">
        <v>2771.7</v>
      </c>
      <c r="AR46" s="6">
        <v>16630.2</v>
      </c>
      <c r="BA46" s="5" t="s">
        <v>77</v>
      </c>
      <c r="BB46" s="6">
        <v>2246.6</v>
      </c>
      <c r="BC46" s="6">
        <v>24003.5</v>
      </c>
      <c r="BD46" s="6">
        <v>0</v>
      </c>
      <c r="BE46" s="6">
        <v>0</v>
      </c>
      <c r="BF46" s="6">
        <v>12297.4</v>
      </c>
      <c r="BN46" s="5" t="s">
        <v>77</v>
      </c>
      <c r="BO46" s="6">
        <v>0</v>
      </c>
      <c r="BP46" s="6">
        <v>6724.8</v>
      </c>
      <c r="BQ46" s="6">
        <v>0</v>
      </c>
      <c r="BR46" s="6">
        <v>0</v>
      </c>
      <c r="BS46" s="6">
        <v>22761</v>
      </c>
    </row>
    <row r="47" spans="1:71" ht="15" thickBot="1" x14ac:dyDescent="0.35">
      <c r="A47" s="5" t="s">
        <v>79</v>
      </c>
      <c r="B47" s="6">
        <v>16046.9</v>
      </c>
      <c r="C47" s="6">
        <v>0</v>
      </c>
      <c r="D47" s="6">
        <v>3575.4</v>
      </c>
      <c r="E47" s="6">
        <v>2965.3</v>
      </c>
      <c r="F47" s="6">
        <v>0</v>
      </c>
      <c r="G47" s="6">
        <v>2790.6</v>
      </c>
      <c r="N47" s="5" t="s">
        <v>79</v>
      </c>
      <c r="O47" s="6">
        <v>0</v>
      </c>
      <c r="P47" s="6">
        <v>0</v>
      </c>
      <c r="Q47" s="6">
        <v>9602.2000000000007</v>
      </c>
      <c r="R47" s="6">
        <v>4716.7</v>
      </c>
      <c r="S47" s="6">
        <v>0</v>
      </c>
      <c r="T47" s="6">
        <v>168.3</v>
      </c>
      <c r="AA47" s="5" t="s">
        <v>79</v>
      </c>
      <c r="AB47" s="6">
        <v>10281.299999999999</v>
      </c>
      <c r="AC47" s="6">
        <v>0</v>
      </c>
      <c r="AD47" s="6">
        <v>7710.9</v>
      </c>
      <c r="AE47" s="6">
        <v>26217.200000000001</v>
      </c>
      <c r="AN47" s="5" t="s">
        <v>79</v>
      </c>
      <c r="AO47" s="6">
        <v>21064.9</v>
      </c>
      <c r="AP47" s="6">
        <v>0</v>
      </c>
      <c r="AQ47" s="6">
        <v>2771.7</v>
      </c>
      <c r="AR47" s="6">
        <v>16630.2</v>
      </c>
      <c r="BA47" s="5" t="s">
        <v>79</v>
      </c>
      <c r="BB47" s="6">
        <v>2246.6</v>
      </c>
      <c r="BC47" s="6">
        <v>24003.5</v>
      </c>
      <c r="BD47" s="6">
        <v>0</v>
      </c>
      <c r="BE47" s="6">
        <v>0</v>
      </c>
      <c r="BF47" s="6">
        <v>12297.4</v>
      </c>
      <c r="BN47" s="5" t="s">
        <v>79</v>
      </c>
      <c r="BO47" s="6">
        <v>0</v>
      </c>
      <c r="BP47" s="6">
        <v>6724.8</v>
      </c>
      <c r="BQ47" s="6">
        <v>0</v>
      </c>
      <c r="BR47" s="6">
        <v>0</v>
      </c>
      <c r="BS47" s="6">
        <v>0</v>
      </c>
    </row>
    <row r="48" spans="1:71" ht="15" thickBot="1" x14ac:dyDescent="0.35">
      <c r="A48" s="5" t="s">
        <v>81</v>
      </c>
      <c r="B48" s="6">
        <v>5930.1</v>
      </c>
      <c r="C48" s="6">
        <v>0</v>
      </c>
      <c r="D48" s="6">
        <v>3575.4</v>
      </c>
      <c r="E48" s="6">
        <v>2965.3</v>
      </c>
      <c r="F48" s="6">
        <v>0</v>
      </c>
      <c r="G48" s="6">
        <v>2790.6</v>
      </c>
      <c r="N48" s="5" t="s">
        <v>81</v>
      </c>
      <c r="O48" s="6">
        <v>0</v>
      </c>
      <c r="P48" s="6">
        <v>0</v>
      </c>
      <c r="Q48" s="6">
        <v>9602.2000000000007</v>
      </c>
      <c r="R48" s="6">
        <v>4716.7</v>
      </c>
      <c r="S48" s="6">
        <v>0</v>
      </c>
      <c r="T48" s="6">
        <v>168.3</v>
      </c>
      <c r="AA48" s="5" t="s">
        <v>81</v>
      </c>
      <c r="AB48" s="6">
        <v>10281.299999999999</v>
      </c>
      <c r="AC48" s="6">
        <v>0</v>
      </c>
      <c r="AD48" s="6">
        <v>7710.9</v>
      </c>
      <c r="AE48" s="6">
        <v>26217.200000000001</v>
      </c>
      <c r="AN48" s="5" t="s">
        <v>81</v>
      </c>
      <c r="AO48" s="6">
        <v>21064.9</v>
      </c>
      <c r="AP48" s="6">
        <v>0</v>
      </c>
      <c r="AQ48" s="6">
        <v>2771.7</v>
      </c>
      <c r="AR48" s="6">
        <v>16075.8</v>
      </c>
      <c r="BA48" s="5" t="s">
        <v>81</v>
      </c>
      <c r="BB48" s="6">
        <v>2246.6</v>
      </c>
      <c r="BC48" s="6">
        <v>24003.5</v>
      </c>
      <c r="BD48" s="6">
        <v>0</v>
      </c>
      <c r="BE48" s="6">
        <v>0</v>
      </c>
      <c r="BF48" s="6">
        <v>12297.4</v>
      </c>
      <c r="BN48" s="5" t="s">
        <v>81</v>
      </c>
      <c r="BO48" s="6">
        <v>0</v>
      </c>
      <c r="BP48" s="6">
        <v>6724.8</v>
      </c>
      <c r="BQ48" s="6">
        <v>0</v>
      </c>
      <c r="BR48" s="6">
        <v>0</v>
      </c>
      <c r="BS48" s="6">
        <v>0</v>
      </c>
    </row>
    <row r="49" spans="1:75" ht="15" thickBot="1" x14ac:dyDescent="0.35">
      <c r="A49" s="5" t="s">
        <v>83</v>
      </c>
      <c r="B49" s="6">
        <v>5930.1</v>
      </c>
      <c r="C49" s="6">
        <v>0</v>
      </c>
      <c r="D49" s="6">
        <v>3575.4</v>
      </c>
      <c r="E49" s="6">
        <v>2965.3</v>
      </c>
      <c r="F49" s="6">
        <v>0</v>
      </c>
      <c r="G49" s="6">
        <v>2442.1</v>
      </c>
      <c r="N49" s="5" t="s">
        <v>83</v>
      </c>
      <c r="O49" s="6">
        <v>0</v>
      </c>
      <c r="P49" s="6">
        <v>0</v>
      </c>
      <c r="Q49" s="6">
        <v>5053.8</v>
      </c>
      <c r="R49" s="6">
        <v>4716.7</v>
      </c>
      <c r="S49" s="6">
        <v>0</v>
      </c>
      <c r="T49" s="6">
        <v>168.3</v>
      </c>
      <c r="AA49" s="5" t="s">
        <v>83</v>
      </c>
      <c r="AB49" s="6">
        <v>10281.299999999999</v>
      </c>
      <c r="AC49" s="6">
        <v>0</v>
      </c>
      <c r="AD49" s="6">
        <v>7710.9</v>
      </c>
      <c r="AE49" s="6">
        <v>25189.1</v>
      </c>
      <c r="AN49" s="5" t="s">
        <v>83</v>
      </c>
      <c r="AO49" s="6">
        <v>19956.2</v>
      </c>
      <c r="AP49" s="6">
        <v>0</v>
      </c>
      <c r="AQ49" s="6">
        <v>0</v>
      </c>
      <c r="AR49" s="6">
        <v>16075.8</v>
      </c>
      <c r="BA49" s="5" t="s">
        <v>83</v>
      </c>
      <c r="BB49" s="6">
        <v>2246.6</v>
      </c>
      <c r="BC49" s="6">
        <v>24003.5</v>
      </c>
      <c r="BD49" s="6">
        <v>0</v>
      </c>
      <c r="BE49" s="6">
        <v>0</v>
      </c>
      <c r="BF49" s="6">
        <v>12297.4</v>
      </c>
      <c r="BN49" s="5" t="s">
        <v>83</v>
      </c>
      <c r="BO49" s="6">
        <v>0</v>
      </c>
      <c r="BP49" s="6">
        <v>6724.8</v>
      </c>
      <c r="BQ49" s="6">
        <v>0</v>
      </c>
      <c r="BR49" s="6">
        <v>0</v>
      </c>
      <c r="BS49" s="6">
        <v>0</v>
      </c>
    </row>
    <row r="50" spans="1:75" ht="15" thickBot="1" x14ac:dyDescent="0.35">
      <c r="A50" s="5" t="s">
        <v>85</v>
      </c>
      <c r="B50" s="6">
        <v>5930.1</v>
      </c>
      <c r="C50" s="6">
        <v>0</v>
      </c>
      <c r="D50" s="6">
        <v>3575.4</v>
      </c>
      <c r="E50" s="6">
        <v>0</v>
      </c>
      <c r="F50" s="6">
        <v>0</v>
      </c>
      <c r="G50" s="6">
        <v>0</v>
      </c>
      <c r="N50" s="5" t="s">
        <v>85</v>
      </c>
      <c r="O50" s="6">
        <v>0</v>
      </c>
      <c r="P50" s="6">
        <v>0</v>
      </c>
      <c r="Q50" s="6">
        <v>5053.8</v>
      </c>
      <c r="R50" s="6">
        <v>4716.7</v>
      </c>
      <c r="S50" s="6">
        <v>0</v>
      </c>
      <c r="T50" s="6">
        <v>0</v>
      </c>
      <c r="AA50" s="5" t="s">
        <v>85</v>
      </c>
      <c r="AB50" s="6">
        <v>7196.9</v>
      </c>
      <c r="AC50" s="6">
        <v>0</v>
      </c>
      <c r="AD50" s="6">
        <v>0</v>
      </c>
      <c r="AE50" s="6">
        <v>25189.1</v>
      </c>
      <c r="AN50" s="5" t="s">
        <v>85</v>
      </c>
      <c r="AO50" s="6">
        <v>19956.2</v>
      </c>
      <c r="AP50" s="6">
        <v>0</v>
      </c>
      <c r="AQ50" s="6">
        <v>0</v>
      </c>
      <c r="AR50" s="6">
        <v>2217.4</v>
      </c>
      <c r="BA50" s="5" t="s">
        <v>85</v>
      </c>
      <c r="BB50" s="6">
        <v>0</v>
      </c>
      <c r="BC50" s="6">
        <v>6030.4</v>
      </c>
      <c r="BD50" s="6">
        <v>0</v>
      </c>
      <c r="BE50" s="6">
        <v>0</v>
      </c>
      <c r="BF50" s="6">
        <v>1418.9</v>
      </c>
      <c r="BN50" s="5" t="s">
        <v>85</v>
      </c>
      <c r="BO50" s="6">
        <v>0</v>
      </c>
      <c r="BP50" s="6">
        <v>6724.8</v>
      </c>
      <c r="BQ50" s="6">
        <v>0</v>
      </c>
      <c r="BR50" s="6">
        <v>0</v>
      </c>
      <c r="BS50" s="6">
        <v>0</v>
      </c>
    </row>
    <row r="51" spans="1:75" ht="15" thickBot="1" x14ac:dyDescent="0.35">
      <c r="A51" s="5" t="s">
        <v>86</v>
      </c>
      <c r="B51" s="6">
        <v>5930.1</v>
      </c>
      <c r="C51" s="6">
        <v>0</v>
      </c>
      <c r="D51" s="6">
        <v>3575.4</v>
      </c>
      <c r="E51" s="6">
        <v>0</v>
      </c>
      <c r="F51" s="6">
        <v>0</v>
      </c>
      <c r="G51" s="6">
        <v>0</v>
      </c>
      <c r="N51" s="5" t="s">
        <v>86</v>
      </c>
      <c r="O51" s="6">
        <v>0</v>
      </c>
      <c r="P51" s="6">
        <v>0</v>
      </c>
      <c r="Q51" s="6">
        <v>5053.8</v>
      </c>
      <c r="R51" s="6">
        <v>4716.7</v>
      </c>
      <c r="S51" s="6">
        <v>0</v>
      </c>
      <c r="T51" s="6">
        <v>0</v>
      </c>
      <c r="AA51" s="5" t="s">
        <v>86</v>
      </c>
      <c r="AB51" s="6">
        <v>7196.9</v>
      </c>
      <c r="AC51" s="6">
        <v>0</v>
      </c>
      <c r="AD51" s="6">
        <v>0</v>
      </c>
      <c r="AE51" s="6">
        <v>0</v>
      </c>
      <c r="AN51" s="5" t="s">
        <v>86</v>
      </c>
      <c r="AO51" s="6">
        <v>19956.2</v>
      </c>
      <c r="AP51" s="6">
        <v>0</v>
      </c>
      <c r="AQ51" s="6">
        <v>0</v>
      </c>
      <c r="AR51" s="6">
        <v>0</v>
      </c>
      <c r="BA51" s="5" t="s">
        <v>86</v>
      </c>
      <c r="BB51" s="6">
        <v>0</v>
      </c>
      <c r="BC51" s="6">
        <v>6030.4</v>
      </c>
      <c r="BD51" s="6">
        <v>0</v>
      </c>
      <c r="BE51" s="6">
        <v>0</v>
      </c>
      <c r="BF51" s="6">
        <v>1418.9</v>
      </c>
      <c r="BN51" s="5" t="s">
        <v>86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</row>
    <row r="52" spans="1:75" ht="15" thickBot="1" x14ac:dyDescent="0.35">
      <c r="A52" s="5" t="s">
        <v>87</v>
      </c>
      <c r="B52" s="6">
        <v>5930.1</v>
      </c>
      <c r="C52" s="6">
        <v>0</v>
      </c>
      <c r="D52" s="6">
        <v>3575.4</v>
      </c>
      <c r="E52" s="6">
        <v>0</v>
      </c>
      <c r="F52" s="6">
        <v>0</v>
      </c>
      <c r="G52" s="6">
        <v>0</v>
      </c>
      <c r="N52" s="5" t="s">
        <v>87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AA52" s="5" t="s">
        <v>87</v>
      </c>
      <c r="AB52" s="6">
        <v>0</v>
      </c>
      <c r="AC52" s="6">
        <v>0</v>
      </c>
      <c r="AD52" s="6">
        <v>0</v>
      </c>
      <c r="AE52" s="6">
        <v>0</v>
      </c>
      <c r="AN52" s="5" t="s">
        <v>87</v>
      </c>
      <c r="AO52" s="6">
        <v>0</v>
      </c>
      <c r="AP52" s="6">
        <v>0</v>
      </c>
      <c r="AQ52" s="6">
        <v>0</v>
      </c>
      <c r="AR52" s="6">
        <v>0</v>
      </c>
      <c r="BA52" s="5" t="s">
        <v>87</v>
      </c>
      <c r="BB52" s="6">
        <v>0</v>
      </c>
      <c r="BC52" s="6">
        <v>0</v>
      </c>
      <c r="BD52" s="6">
        <v>0</v>
      </c>
      <c r="BE52" s="6">
        <v>0</v>
      </c>
      <c r="BF52" s="6">
        <v>1418.9</v>
      </c>
      <c r="BN52" s="5" t="s">
        <v>87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</row>
    <row r="53" spans="1:75" ht="15" thickBot="1" x14ac:dyDescent="0.35">
      <c r="A53" s="5" t="s">
        <v>88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N53" s="5" t="s">
        <v>88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AA53" s="5" t="s">
        <v>88</v>
      </c>
      <c r="AB53" s="6">
        <v>0</v>
      </c>
      <c r="AC53" s="6">
        <v>0</v>
      </c>
      <c r="AD53" s="6">
        <v>0</v>
      </c>
      <c r="AE53" s="6">
        <v>0</v>
      </c>
      <c r="AN53" s="5" t="s">
        <v>88</v>
      </c>
      <c r="AO53" s="6">
        <v>0</v>
      </c>
      <c r="AP53" s="6">
        <v>0</v>
      </c>
      <c r="AQ53" s="6">
        <v>0</v>
      </c>
      <c r="AR53" s="6">
        <v>0</v>
      </c>
      <c r="BA53" s="5" t="s">
        <v>88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  <c r="BN53" s="5" t="s">
        <v>88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</row>
    <row r="54" spans="1:75" ht="18.600000000000001" thickBot="1" x14ac:dyDescent="0.35">
      <c r="A54" s="1"/>
      <c r="N54" s="1"/>
      <c r="AA54" s="1"/>
      <c r="AN54" s="1"/>
      <c r="BA54" s="1"/>
      <c r="BN54" s="1"/>
    </row>
    <row r="55" spans="1:75" ht="15" thickBot="1" x14ac:dyDescent="0.35">
      <c r="A55" s="5" t="s">
        <v>90</v>
      </c>
      <c r="B55" s="5" t="s">
        <v>38</v>
      </c>
      <c r="C55" s="5" t="s">
        <v>39</v>
      </c>
      <c r="D55" s="5" t="s">
        <v>40</v>
      </c>
      <c r="E55" s="5" t="s">
        <v>41</v>
      </c>
      <c r="F55" s="5" t="s">
        <v>42</v>
      </c>
      <c r="G55" s="5" t="s">
        <v>43</v>
      </c>
      <c r="H55" s="5" t="s">
        <v>91</v>
      </c>
      <c r="I55" s="5" t="s">
        <v>92</v>
      </c>
      <c r="J55" s="5" t="s">
        <v>93</v>
      </c>
      <c r="K55" s="5" t="s">
        <v>94</v>
      </c>
      <c r="N55" s="5" t="s">
        <v>90</v>
      </c>
      <c r="O55" s="5" t="s">
        <v>38</v>
      </c>
      <c r="P55" s="5" t="s">
        <v>39</v>
      </c>
      <c r="Q55" s="5" t="s">
        <v>40</v>
      </c>
      <c r="R55" s="5" t="s">
        <v>41</v>
      </c>
      <c r="S55" s="5" t="s">
        <v>42</v>
      </c>
      <c r="T55" s="5" t="s">
        <v>43</v>
      </c>
      <c r="U55" s="5" t="s">
        <v>91</v>
      </c>
      <c r="V55" s="5" t="s">
        <v>92</v>
      </c>
      <c r="W55" s="5" t="s">
        <v>93</v>
      </c>
      <c r="X55" s="5" t="s">
        <v>94</v>
      </c>
      <c r="AA55" s="5" t="s">
        <v>90</v>
      </c>
      <c r="AB55" s="5" t="s">
        <v>38</v>
      </c>
      <c r="AC55" s="5" t="s">
        <v>39</v>
      </c>
      <c r="AD55" s="5" t="s">
        <v>40</v>
      </c>
      <c r="AE55" s="5" t="s">
        <v>41</v>
      </c>
      <c r="AF55" s="5" t="s">
        <v>91</v>
      </c>
      <c r="AG55" s="5" t="s">
        <v>92</v>
      </c>
      <c r="AH55" s="5" t="s">
        <v>93</v>
      </c>
      <c r="AI55" s="5" t="s">
        <v>94</v>
      </c>
      <c r="AN55" s="5" t="s">
        <v>90</v>
      </c>
      <c r="AO55" s="5" t="s">
        <v>38</v>
      </c>
      <c r="AP55" s="5" t="s">
        <v>39</v>
      </c>
      <c r="AQ55" s="5" t="s">
        <v>40</v>
      </c>
      <c r="AR55" s="5" t="s">
        <v>41</v>
      </c>
      <c r="AS55" s="5" t="s">
        <v>91</v>
      </c>
      <c r="AT55" s="5" t="s">
        <v>92</v>
      </c>
      <c r="AU55" s="5" t="s">
        <v>93</v>
      </c>
      <c r="AV55" s="5" t="s">
        <v>94</v>
      </c>
      <c r="BA55" s="5" t="s">
        <v>90</v>
      </c>
      <c r="BB55" s="5" t="s">
        <v>38</v>
      </c>
      <c r="BC55" s="5" t="s">
        <v>39</v>
      </c>
      <c r="BD55" s="5" t="s">
        <v>40</v>
      </c>
      <c r="BE55" s="5" t="s">
        <v>41</v>
      </c>
      <c r="BF55" s="5" t="s">
        <v>42</v>
      </c>
      <c r="BG55" s="5" t="s">
        <v>91</v>
      </c>
      <c r="BH55" s="5" t="s">
        <v>92</v>
      </c>
      <c r="BI55" s="5" t="s">
        <v>93</v>
      </c>
      <c r="BJ55" s="5" t="s">
        <v>94</v>
      </c>
      <c r="BN55" s="5" t="s">
        <v>90</v>
      </c>
      <c r="BO55" s="5" t="s">
        <v>38</v>
      </c>
      <c r="BP55" s="5" t="s">
        <v>39</v>
      </c>
      <c r="BQ55" s="5" t="s">
        <v>40</v>
      </c>
      <c r="BR55" s="5" t="s">
        <v>41</v>
      </c>
      <c r="BS55" s="5" t="s">
        <v>42</v>
      </c>
      <c r="BT55" s="5" t="s">
        <v>91</v>
      </c>
      <c r="BU55" s="5" t="s">
        <v>92</v>
      </c>
      <c r="BV55" s="5" t="s">
        <v>93</v>
      </c>
      <c r="BW55" s="5" t="s">
        <v>94</v>
      </c>
    </row>
    <row r="56" spans="1:75" ht="15" thickBot="1" x14ac:dyDescent="0.35">
      <c r="A56" s="5" t="s">
        <v>45</v>
      </c>
      <c r="B56" s="6">
        <v>5930.1</v>
      </c>
      <c r="C56" s="6">
        <v>1046.5</v>
      </c>
      <c r="D56" s="6">
        <v>3575.4</v>
      </c>
      <c r="E56" s="6">
        <v>0</v>
      </c>
      <c r="F56" s="6">
        <v>0</v>
      </c>
      <c r="G56" s="6">
        <v>5145.2</v>
      </c>
      <c r="H56" s="6">
        <v>15697.3</v>
      </c>
      <c r="I56" s="6">
        <v>15000</v>
      </c>
      <c r="J56" s="6">
        <v>-697.3</v>
      </c>
      <c r="K56" s="6">
        <v>-4.6500000000000004</v>
      </c>
      <c r="N56" s="5" t="s">
        <v>45</v>
      </c>
      <c r="O56" s="6">
        <v>20888.900000000001</v>
      </c>
      <c r="P56" s="6">
        <v>0</v>
      </c>
      <c r="Q56" s="6">
        <v>0</v>
      </c>
      <c r="R56" s="6">
        <v>4716.7</v>
      </c>
      <c r="S56" s="6">
        <v>0</v>
      </c>
      <c r="T56" s="6">
        <v>0</v>
      </c>
      <c r="U56" s="6">
        <v>25605.599999999999</v>
      </c>
      <c r="V56" s="6">
        <v>15000</v>
      </c>
      <c r="W56" s="6">
        <v>-10605.6</v>
      </c>
      <c r="X56" s="6">
        <v>-70.7</v>
      </c>
      <c r="AA56" s="5" t="s">
        <v>45</v>
      </c>
      <c r="AB56" s="6">
        <v>0</v>
      </c>
      <c r="AC56" s="6">
        <v>0</v>
      </c>
      <c r="AD56" s="6">
        <v>7710.9</v>
      </c>
      <c r="AE56" s="6">
        <v>26217.200000000001</v>
      </c>
      <c r="AF56" s="6">
        <v>33928.1</v>
      </c>
      <c r="AG56" s="6">
        <v>15000</v>
      </c>
      <c r="AH56" s="6">
        <v>-18928.099999999999</v>
      </c>
      <c r="AI56" s="6">
        <v>-126.19</v>
      </c>
      <c r="AN56" s="5" t="s">
        <v>45</v>
      </c>
      <c r="AO56" s="6">
        <v>27162.6</v>
      </c>
      <c r="AP56" s="6">
        <v>0</v>
      </c>
      <c r="AQ56" s="6">
        <v>0</v>
      </c>
      <c r="AR56" s="6">
        <v>16630.2</v>
      </c>
      <c r="AS56" s="6">
        <v>43792.800000000003</v>
      </c>
      <c r="AT56" s="6">
        <v>15000</v>
      </c>
      <c r="AU56" s="6">
        <v>-28792.799999999999</v>
      </c>
      <c r="AV56" s="6">
        <v>-191.95</v>
      </c>
      <c r="BA56" s="5" t="s">
        <v>45</v>
      </c>
      <c r="BB56" s="6">
        <v>2246.6</v>
      </c>
      <c r="BC56" s="6">
        <v>24003.5</v>
      </c>
      <c r="BD56" s="6">
        <v>0</v>
      </c>
      <c r="BE56" s="6">
        <v>3547.3</v>
      </c>
      <c r="BF56" s="6">
        <v>1418.9</v>
      </c>
      <c r="BG56" s="6">
        <v>31216.400000000001</v>
      </c>
      <c r="BH56" s="6">
        <v>15000</v>
      </c>
      <c r="BI56" s="6">
        <v>-16216.4</v>
      </c>
      <c r="BJ56" s="6">
        <v>-108.11</v>
      </c>
      <c r="BN56" s="5" t="s">
        <v>45</v>
      </c>
      <c r="BO56" s="6">
        <v>0</v>
      </c>
      <c r="BP56" s="6">
        <v>0</v>
      </c>
      <c r="BQ56" s="6">
        <v>0</v>
      </c>
      <c r="BR56" s="6">
        <v>0</v>
      </c>
      <c r="BS56" s="6">
        <v>22761</v>
      </c>
      <c r="BT56" s="6">
        <v>22761</v>
      </c>
      <c r="BU56" s="6">
        <v>15000</v>
      </c>
      <c r="BV56" s="6">
        <v>-7761</v>
      </c>
      <c r="BW56" s="6">
        <v>-51.74</v>
      </c>
    </row>
    <row r="57" spans="1:75" ht="15" thickBot="1" x14ac:dyDescent="0.35">
      <c r="A57" s="5" t="s">
        <v>46</v>
      </c>
      <c r="B57" s="6">
        <v>16046.9</v>
      </c>
      <c r="C57" s="6">
        <v>0</v>
      </c>
      <c r="D57" s="6">
        <v>3575.4</v>
      </c>
      <c r="E57" s="6">
        <v>0</v>
      </c>
      <c r="F57" s="6">
        <v>0</v>
      </c>
      <c r="G57" s="6">
        <v>9506.1</v>
      </c>
      <c r="H57" s="6">
        <v>29128.400000000001</v>
      </c>
      <c r="I57" s="6">
        <v>13000</v>
      </c>
      <c r="J57" s="6">
        <v>-16128.4</v>
      </c>
      <c r="K57" s="6">
        <v>-124.06</v>
      </c>
      <c r="N57" s="5" t="s">
        <v>46</v>
      </c>
      <c r="O57" s="6">
        <v>0</v>
      </c>
      <c r="P57" s="6">
        <v>0</v>
      </c>
      <c r="Q57" s="6">
        <v>9602.2000000000007</v>
      </c>
      <c r="R57" s="6">
        <v>4716.7</v>
      </c>
      <c r="S57" s="6">
        <v>0</v>
      </c>
      <c r="T57" s="6">
        <v>0</v>
      </c>
      <c r="U57" s="6">
        <v>14318.9</v>
      </c>
      <c r="V57" s="6">
        <v>13000</v>
      </c>
      <c r="W57" s="6">
        <v>-1318.9</v>
      </c>
      <c r="X57" s="6">
        <v>-10.15</v>
      </c>
      <c r="AA57" s="5" t="s">
        <v>46</v>
      </c>
      <c r="AB57" s="6">
        <v>14393.8</v>
      </c>
      <c r="AC57" s="6">
        <v>0</v>
      </c>
      <c r="AD57" s="6">
        <v>13879.7</v>
      </c>
      <c r="AE57" s="6">
        <v>0</v>
      </c>
      <c r="AF57" s="6">
        <v>28273.4</v>
      </c>
      <c r="AG57" s="6">
        <v>13000</v>
      </c>
      <c r="AH57" s="6">
        <v>-15273.4</v>
      </c>
      <c r="AI57" s="6">
        <v>-117.49</v>
      </c>
      <c r="AN57" s="5" t="s">
        <v>46</v>
      </c>
      <c r="AO57" s="6">
        <v>0</v>
      </c>
      <c r="AP57" s="6">
        <v>0</v>
      </c>
      <c r="AQ57" s="6">
        <v>0</v>
      </c>
      <c r="AR57" s="6">
        <v>28825.599999999999</v>
      </c>
      <c r="AS57" s="6">
        <v>28825.599999999999</v>
      </c>
      <c r="AT57" s="6">
        <v>13000</v>
      </c>
      <c r="AU57" s="6">
        <v>-15825.6</v>
      </c>
      <c r="AV57" s="6">
        <v>-121.74</v>
      </c>
      <c r="BA57" s="5" t="s">
        <v>46</v>
      </c>
      <c r="BB57" s="6">
        <v>0</v>
      </c>
      <c r="BC57" s="6">
        <v>24003.5</v>
      </c>
      <c r="BD57" s="6">
        <v>0</v>
      </c>
      <c r="BE57" s="6">
        <v>0</v>
      </c>
      <c r="BF57" s="6">
        <v>15017</v>
      </c>
      <c r="BG57" s="6">
        <v>39020.5</v>
      </c>
      <c r="BH57" s="6">
        <v>13000</v>
      </c>
      <c r="BI57" s="6">
        <v>-26020.5</v>
      </c>
      <c r="BJ57" s="6">
        <v>-200.16</v>
      </c>
      <c r="BN57" s="5" t="s">
        <v>46</v>
      </c>
      <c r="BO57" s="6">
        <v>6724.8</v>
      </c>
      <c r="BP57" s="6">
        <v>6724.8</v>
      </c>
      <c r="BQ57" s="6">
        <v>0</v>
      </c>
      <c r="BR57" s="6">
        <v>0</v>
      </c>
      <c r="BS57" s="6">
        <v>0</v>
      </c>
      <c r="BT57" s="6">
        <v>13449.7</v>
      </c>
      <c r="BU57" s="6">
        <v>13000</v>
      </c>
      <c r="BV57" s="6">
        <v>-449.7</v>
      </c>
      <c r="BW57" s="6">
        <v>-3.46</v>
      </c>
    </row>
    <row r="58" spans="1:75" ht="15" thickBot="1" x14ac:dyDescent="0.35">
      <c r="A58" s="5" t="s">
        <v>47</v>
      </c>
      <c r="B58" s="6">
        <v>0</v>
      </c>
      <c r="C58" s="6">
        <v>28692</v>
      </c>
      <c r="D58" s="6">
        <v>3575.4</v>
      </c>
      <c r="E58" s="6">
        <v>2965.3</v>
      </c>
      <c r="F58" s="6">
        <v>0</v>
      </c>
      <c r="G58" s="6">
        <v>2442.1</v>
      </c>
      <c r="H58" s="6">
        <v>37674.800000000003</v>
      </c>
      <c r="I58" s="6">
        <v>36000</v>
      </c>
      <c r="J58" s="6">
        <v>-1674.8</v>
      </c>
      <c r="K58" s="6">
        <v>-4.6500000000000004</v>
      </c>
      <c r="N58" s="5" t="s">
        <v>47</v>
      </c>
      <c r="O58" s="6">
        <v>31501.8</v>
      </c>
      <c r="P58" s="6">
        <v>0</v>
      </c>
      <c r="Q58" s="6">
        <v>0</v>
      </c>
      <c r="R58" s="6">
        <v>4716.7</v>
      </c>
      <c r="S58" s="6">
        <v>0</v>
      </c>
      <c r="T58" s="6">
        <v>168.3</v>
      </c>
      <c r="U58" s="6">
        <v>36386.800000000003</v>
      </c>
      <c r="V58" s="6">
        <v>36000</v>
      </c>
      <c r="W58" s="6">
        <v>-386.8</v>
      </c>
      <c r="X58" s="6">
        <v>-1.07</v>
      </c>
      <c r="AA58" s="5" t="s">
        <v>47</v>
      </c>
      <c r="AB58" s="6">
        <v>0</v>
      </c>
      <c r="AC58" s="6">
        <v>0</v>
      </c>
      <c r="AD58" s="6">
        <v>0</v>
      </c>
      <c r="AE58" s="6">
        <v>37012.5</v>
      </c>
      <c r="AF58" s="6">
        <v>37012.5</v>
      </c>
      <c r="AG58" s="6">
        <v>36000</v>
      </c>
      <c r="AH58" s="6">
        <v>-1012.5</v>
      </c>
      <c r="AI58" s="6">
        <v>-2.81</v>
      </c>
      <c r="AN58" s="5" t="s">
        <v>47</v>
      </c>
      <c r="AO58" s="6">
        <v>27162.6</v>
      </c>
      <c r="AP58" s="6">
        <v>0</v>
      </c>
      <c r="AQ58" s="6">
        <v>22173.5</v>
      </c>
      <c r="AR58" s="6">
        <v>0</v>
      </c>
      <c r="AS58" s="6">
        <v>49336.1</v>
      </c>
      <c r="AT58" s="6">
        <v>36000</v>
      </c>
      <c r="AU58" s="6">
        <v>-13336.1</v>
      </c>
      <c r="AV58" s="6">
        <v>-37.04</v>
      </c>
      <c r="BA58" s="5" t="s">
        <v>47</v>
      </c>
      <c r="BB58" s="6">
        <v>0</v>
      </c>
      <c r="BC58" s="6">
        <v>24003.5</v>
      </c>
      <c r="BD58" s="6">
        <v>21638.6</v>
      </c>
      <c r="BE58" s="6">
        <v>0</v>
      </c>
      <c r="BF58" s="6">
        <v>13952.8</v>
      </c>
      <c r="BG58" s="6">
        <v>59594.9</v>
      </c>
      <c r="BH58" s="6">
        <v>36000</v>
      </c>
      <c r="BI58" s="6">
        <v>-23594.9</v>
      </c>
      <c r="BJ58" s="6">
        <v>-65.540000000000006</v>
      </c>
      <c r="BN58" s="5" t="s">
        <v>47</v>
      </c>
      <c r="BO58" s="6">
        <v>30520.400000000001</v>
      </c>
      <c r="BP58" s="6">
        <v>6724.8</v>
      </c>
      <c r="BQ58" s="6">
        <v>0</v>
      </c>
      <c r="BR58" s="6">
        <v>0</v>
      </c>
      <c r="BS58" s="6">
        <v>0</v>
      </c>
      <c r="BT58" s="6">
        <v>37245.300000000003</v>
      </c>
      <c r="BU58" s="6">
        <v>36000</v>
      </c>
      <c r="BV58" s="6">
        <v>-1245.3</v>
      </c>
      <c r="BW58" s="6">
        <v>-3.46</v>
      </c>
    </row>
    <row r="59" spans="1:75" ht="15" thickBot="1" x14ac:dyDescent="0.35">
      <c r="A59" s="5" t="s">
        <v>48</v>
      </c>
      <c r="B59" s="6">
        <v>16046.9</v>
      </c>
      <c r="C59" s="6">
        <v>0</v>
      </c>
      <c r="D59" s="6">
        <v>3575.4</v>
      </c>
      <c r="E59" s="6">
        <v>38285.5</v>
      </c>
      <c r="F59" s="6">
        <v>0</v>
      </c>
      <c r="G59" s="6">
        <v>0</v>
      </c>
      <c r="H59" s="6">
        <v>57907.8</v>
      </c>
      <c r="I59" s="6">
        <v>39000</v>
      </c>
      <c r="J59" s="6">
        <v>-18907.8</v>
      </c>
      <c r="K59" s="6">
        <v>-48.48</v>
      </c>
      <c r="N59" s="5" t="s">
        <v>48</v>
      </c>
      <c r="O59" s="6">
        <v>0</v>
      </c>
      <c r="P59" s="6">
        <v>0</v>
      </c>
      <c r="Q59" s="6">
        <v>5053.8</v>
      </c>
      <c r="R59" s="6">
        <v>4716.7</v>
      </c>
      <c r="S59" s="6">
        <v>25325.1</v>
      </c>
      <c r="T59" s="6">
        <v>281</v>
      </c>
      <c r="U59" s="6">
        <v>35376.6</v>
      </c>
      <c r="V59" s="6">
        <v>39000</v>
      </c>
      <c r="W59" s="6">
        <v>3623.4</v>
      </c>
      <c r="X59" s="6">
        <v>9.2899999999999991</v>
      </c>
      <c r="AA59" s="5" t="s">
        <v>48</v>
      </c>
      <c r="AB59" s="6">
        <v>14393.8</v>
      </c>
      <c r="AC59" s="6">
        <v>0</v>
      </c>
      <c r="AD59" s="6">
        <v>27245.3</v>
      </c>
      <c r="AE59" s="6">
        <v>0</v>
      </c>
      <c r="AF59" s="6">
        <v>41639.1</v>
      </c>
      <c r="AG59" s="6">
        <v>39000</v>
      </c>
      <c r="AH59" s="6">
        <v>-2639.1</v>
      </c>
      <c r="AI59" s="6">
        <v>-6.77</v>
      </c>
      <c r="AN59" s="5" t="s">
        <v>48</v>
      </c>
      <c r="AO59" s="6">
        <v>0</v>
      </c>
      <c r="AP59" s="6">
        <v>0</v>
      </c>
      <c r="AQ59" s="6">
        <v>0</v>
      </c>
      <c r="AR59" s="6">
        <v>28825.599999999999</v>
      </c>
      <c r="AS59" s="6">
        <v>28825.599999999999</v>
      </c>
      <c r="AT59" s="6">
        <v>39000</v>
      </c>
      <c r="AU59" s="6">
        <v>10174.4</v>
      </c>
      <c r="AV59" s="6">
        <v>26.09</v>
      </c>
      <c r="BA59" s="5" t="s">
        <v>48</v>
      </c>
      <c r="BB59" s="6">
        <v>0</v>
      </c>
      <c r="BC59" s="6">
        <v>37365</v>
      </c>
      <c r="BD59" s="6">
        <v>0</v>
      </c>
      <c r="BE59" s="6">
        <v>0</v>
      </c>
      <c r="BF59" s="6">
        <v>12297.4</v>
      </c>
      <c r="BG59" s="6">
        <v>49662.400000000001</v>
      </c>
      <c r="BH59" s="6">
        <v>39000</v>
      </c>
      <c r="BI59" s="6">
        <v>-10662.4</v>
      </c>
      <c r="BJ59" s="6">
        <v>-27.34</v>
      </c>
      <c r="BN59" s="5" t="s">
        <v>48</v>
      </c>
      <c r="BO59" s="6">
        <v>6724.8</v>
      </c>
      <c r="BP59" s="6">
        <v>0</v>
      </c>
      <c r="BQ59" s="6">
        <v>33624.199999999997</v>
      </c>
      <c r="BR59" s="6">
        <v>0</v>
      </c>
      <c r="BS59" s="6">
        <v>0</v>
      </c>
      <c r="BT59" s="6">
        <v>40349.1</v>
      </c>
      <c r="BU59" s="6">
        <v>39000</v>
      </c>
      <c r="BV59" s="6">
        <v>-1349.1</v>
      </c>
      <c r="BW59" s="6">
        <v>-3.46</v>
      </c>
    </row>
    <row r="60" spans="1:75" ht="15" thickBot="1" x14ac:dyDescent="0.35">
      <c r="A60" s="5" t="s">
        <v>49</v>
      </c>
      <c r="B60" s="6">
        <v>5930.1</v>
      </c>
      <c r="C60" s="6">
        <v>0</v>
      </c>
      <c r="D60" s="6">
        <v>3575.4</v>
      </c>
      <c r="E60" s="6">
        <v>44041.3</v>
      </c>
      <c r="F60" s="6">
        <v>0</v>
      </c>
      <c r="G60" s="6">
        <v>2442.1</v>
      </c>
      <c r="H60" s="6">
        <v>55989</v>
      </c>
      <c r="I60" s="6">
        <v>57000</v>
      </c>
      <c r="J60" s="6">
        <v>1011</v>
      </c>
      <c r="K60" s="6">
        <v>1.77</v>
      </c>
      <c r="N60" s="5" t="s">
        <v>49</v>
      </c>
      <c r="O60" s="6">
        <v>26448</v>
      </c>
      <c r="P60" s="6">
        <v>617.6</v>
      </c>
      <c r="Q60" s="6">
        <v>5053.8</v>
      </c>
      <c r="R60" s="6">
        <v>0</v>
      </c>
      <c r="S60" s="6">
        <v>25325.1</v>
      </c>
      <c r="T60" s="6">
        <v>168.3</v>
      </c>
      <c r="U60" s="6">
        <v>57612.800000000003</v>
      </c>
      <c r="V60" s="6">
        <v>57000</v>
      </c>
      <c r="W60" s="6">
        <v>-612.79999999999995</v>
      </c>
      <c r="X60" s="6">
        <v>-1.08</v>
      </c>
      <c r="AA60" s="5" t="s">
        <v>49</v>
      </c>
      <c r="AB60" s="6">
        <v>7196.9</v>
      </c>
      <c r="AC60" s="6">
        <v>25703.1</v>
      </c>
      <c r="AD60" s="6">
        <v>7710.9</v>
      </c>
      <c r="AE60" s="6">
        <v>28787.5</v>
      </c>
      <c r="AF60" s="6">
        <v>69398.399999999994</v>
      </c>
      <c r="AG60" s="6">
        <v>57000</v>
      </c>
      <c r="AH60" s="6">
        <v>-12398.4</v>
      </c>
      <c r="AI60" s="6">
        <v>-21.75</v>
      </c>
      <c r="AN60" s="5" t="s">
        <v>49</v>
      </c>
      <c r="AO60" s="6">
        <v>23836.6</v>
      </c>
      <c r="AP60" s="6">
        <v>0</v>
      </c>
      <c r="AQ60" s="6">
        <v>0</v>
      </c>
      <c r="AR60" s="6">
        <v>16075.8</v>
      </c>
      <c r="AS60" s="6">
        <v>39912.400000000001</v>
      </c>
      <c r="AT60" s="6">
        <v>57000</v>
      </c>
      <c r="AU60" s="6">
        <v>17087.599999999999</v>
      </c>
      <c r="AV60" s="6">
        <v>29.98</v>
      </c>
      <c r="BA60" s="5" t="s">
        <v>49</v>
      </c>
      <c r="BB60" s="6">
        <v>14780.5</v>
      </c>
      <c r="BC60" s="6">
        <v>0</v>
      </c>
      <c r="BD60" s="6">
        <v>21638.6</v>
      </c>
      <c r="BE60" s="6">
        <v>3547.3</v>
      </c>
      <c r="BF60" s="6">
        <v>13952.8</v>
      </c>
      <c r="BG60" s="6">
        <v>53919.199999999997</v>
      </c>
      <c r="BH60" s="6">
        <v>57000</v>
      </c>
      <c r="BI60" s="6">
        <v>3080.8</v>
      </c>
      <c r="BJ60" s="6">
        <v>5.4</v>
      </c>
      <c r="BN60" s="5" t="s">
        <v>49</v>
      </c>
      <c r="BO60" s="6">
        <v>0</v>
      </c>
      <c r="BP60" s="6">
        <v>58971.7</v>
      </c>
      <c r="BQ60" s="6">
        <v>0</v>
      </c>
      <c r="BR60" s="6">
        <v>0</v>
      </c>
      <c r="BS60" s="6">
        <v>0</v>
      </c>
      <c r="BT60" s="6">
        <v>58971.7</v>
      </c>
      <c r="BU60" s="6">
        <v>57000</v>
      </c>
      <c r="BV60" s="6">
        <v>-1971.7</v>
      </c>
      <c r="BW60" s="6">
        <v>-3.46</v>
      </c>
    </row>
    <row r="61" spans="1:75" ht="15" thickBot="1" x14ac:dyDescent="0.35">
      <c r="A61" s="5" t="s">
        <v>50</v>
      </c>
      <c r="B61" s="6">
        <v>16046.9</v>
      </c>
      <c r="C61" s="6">
        <v>0</v>
      </c>
      <c r="D61" s="6">
        <v>3575.4</v>
      </c>
      <c r="E61" s="6">
        <v>2965.3</v>
      </c>
      <c r="F61" s="6">
        <v>0</v>
      </c>
      <c r="G61" s="6">
        <v>2790.6</v>
      </c>
      <c r="H61" s="6">
        <v>25378.2</v>
      </c>
      <c r="I61" s="6">
        <v>40000</v>
      </c>
      <c r="J61" s="6">
        <v>14621.8</v>
      </c>
      <c r="K61" s="6">
        <v>36.549999999999997</v>
      </c>
      <c r="N61" s="5" t="s">
        <v>50</v>
      </c>
      <c r="O61" s="6">
        <v>0</v>
      </c>
      <c r="P61" s="6">
        <v>617.6</v>
      </c>
      <c r="Q61" s="6">
        <v>9602.2000000000007</v>
      </c>
      <c r="R61" s="6">
        <v>4716.7</v>
      </c>
      <c r="S61" s="6">
        <v>25325.1</v>
      </c>
      <c r="T61" s="6">
        <v>168.3</v>
      </c>
      <c r="U61" s="6">
        <v>40429.9</v>
      </c>
      <c r="V61" s="6">
        <v>40000</v>
      </c>
      <c r="W61" s="6">
        <v>-429.9</v>
      </c>
      <c r="X61" s="6">
        <v>-1.07</v>
      </c>
      <c r="AA61" s="5" t="s">
        <v>50</v>
      </c>
      <c r="AB61" s="6">
        <v>10281.299999999999</v>
      </c>
      <c r="AC61" s="6">
        <v>0</v>
      </c>
      <c r="AD61" s="6">
        <v>0</v>
      </c>
      <c r="AE61" s="6">
        <v>35984.400000000001</v>
      </c>
      <c r="AF61" s="6">
        <v>46265.599999999999</v>
      </c>
      <c r="AG61" s="6">
        <v>40000</v>
      </c>
      <c r="AH61" s="6">
        <v>-6265.6</v>
      </c>
      <c r="AI61" s="6">
        <v>-15.66</v>
      </c>
      <c r="AN61" s="5" t="s">
        <v>50</v>
      </c>
      <c r="AO61" s="6">
        <v>21064.9</v>
      </c>
      <c r="AP61" s="6">
        <v>0</v>
      </c>
      <c r="AQ61" s="6">
        <v>21064.9</v>
      </c>
      <c r="AR61" s="6">
        <v>2217.4</v>
      </c>
      <c r="AS61" s="6">
        <v>44347.1</v>
      </c>
      <c r="AT61" s="6">
        <v>40000</v>
      </c>
      <c r="AU61" s="6">
        <v>-4347.1000000000004</v>
      </c>
      <c r="AV61" s="6">
        <v>-10.87</v>
      </c>
      <c r="BA61" s="5" t="s">
        <v>50</v>
      </c>
      <c r="BB61" s="6">
        <v>14071</v>
      </c>
      <c r="BC61" s="6">
        <v>24003.5</v>
      </c>
      <c r="BD61" s="6">
        <v>0</v>
      </c>
      <c r="BE61" s="6">
        <v>0</v>
      </c>
      <c r="BF61" s="6">
        <v>0</v>
      </c>
      <c r="BG61" s="6">
        <v>38074.5</v>
      </c>
      <c r="BH61" s="6">
        <v>40000</v>
      </c>
      <c r="BI61" s="6">
        <v>1925.5</v>
      </c>
      <c r="BJ61" s="6">
        <v>4.8099999999999996</v>
      </c>
      <c r="BN61" s="5" t="s">
        <v>50</v>
      </c>
      <c r="BO61" s="6">
        <v>0</v>
      </c>
      <c r="BP61" s="6">
        <v>6724.8</v>
      </c>
      <c r="BQ61" s="6">
        <v>0</v>
      </c>
      <c r="BR61" s="6">
        <v>0</v>
      </c>
      <c r="BS61" s="6">
        <v>47073.9</v>
      </c>
      <c r="BT61" s="6">
        <v>53798.7</v>
      </c>
      <c r="BU61" s="6">
        <v>40000</v>
      </c>
      <c r="BV61" s="6">
        <v>-13798.7</v>
      </c>
      <c r="BW61" s="6">
        <v>-34.5</v>
      </c>
    </row>
    <row r="62" spans="1:75" ht="15" thickBot="1" x14ac:dyDescent="0.35">
      <c r="A62" s="5" t="s">
        <v>51</v>
      </c>
      <c r="B62" s="6">
        <v>16046.9</v>
      </c>
      <c r="C62" s="6">
        <v>0</v>
      </c>
      <c r="D62" s="6">
        <v>3575.4</v>
      </c>
      <c r="E62" s="6">
        <v>38285.5</v>
      </c>
      <c r="F62" s="6">
        <v>0</v>
      </c>
      <c r="G62" s="6">
        <v>5145.2</v>
      </c>
      <c r="H62" s="6">
        <v>63053</v>
      </c>
      <c r="I62" s="6">
        <v>77000</v>
      </c>
      <c r="J62" s="6">
        <v>13947</v>
      </c>
      <c r="K62" s="6">
        <v>18.11</v>
      </c>
      <c r="N62" s="5" t="s">
        <v>51</v>
      </c>
      <c r="O62" s="6">
        <v>20888.900000000001</v>
      </c>
      <c r="P62" s="6">
        <v>0</v>
      </c>
      <c r="Q62" s="6">
        <v>23696.799999999999</v>
      </c>
      <c r="R62" s="6">
        <v>4716.7</v>
      </c>
      <c r="S62" s="6">
        <v>25325.1</v>
      </c>
      <c r="T62" s="6">
        <v>168.3</v>
      </c>
      <c r="U62" s="6">
        <v>74795.7</v>
      </c>
      <c r="V62" s="6">
        <v>77000</v>
      </c>
      <c r="W62" s="6">
        <v>2204.3000000000002</v>
      </c>
      <c r="X62" s="6">
        <v>2.86</v>
      </c>
      <c r="AA62" s="5" t="s">
        <v>51</v>
      </c>
      <c r="AB62" s="6">
        <v>14393.8</v>
      </c>
      <c r="AC62" s="6">
        <v>25703.1</v>
      </c>
      <c r="AD62" s="6">
        <v>7710.9</v>
      </c>
      <c r="AE62" s="6">
        <v>25189.1</v>
      </c>
      <c r="AF62" s="6">
        <v>72996.899999999994</v>
      </c>
      <c r="AG62" s="6">
        <v>77000</v>
      </c>
      <c r="AH62" s="6">
        <v>4003.1</v>
      </c>
      <c r="AI62" s="6">
        <v>5.2</v>
      </c>
      <c r="AN62" s="5" t="s">
        <v>51</v>
      </c>
      <c r="AO62" s="6">
        <v>19956.2</v>
      </c>
      <c r="AP62" s="6">
        <v>0</v>
      </c>
      <c r="AQ62" s="6">
        <v>21064.9</v>
      </c>
      <c r="AR62" s="6">
        <v>28825.599999999999</v>
      </c>
      <c r="AS62" s="6">
        <v>69846.7</v>
      </c>
      <c r="AT62" s="6">
        <v>77000</v>
      </c>
      <c r="AU62" s="6">
        <v>7153.3</v>
      </c>
      <c r="AV62" s="6">
        <v>9.2899999999999991</v>
      </c>
      <c r="BA62" s="5" t="s">
        <v>51</v>
      </c>
      <c r="BB62" s="6">
        <v>14071</v>
      </c>
      <c r="BC62" s="6">
        <v>6030.4</v>
      </c>
      <c r="BD62" s="6">
        <v>36892.1</v>
      </c>
      <c r="BE62" s="6">
        <v>3547.3</v>
      </c>
      <c r="BF62" s="6">
        <v>12297.4</v>
      </c>
      <c r="BG62" s="6">
        <v>72838.2</v>
      </c>
      <c r="BH62" s="6">
        <v>77000</v>
      </c>
      <c r="BI62" s="6">
        <v>4161.8</v>
      </c>
      <c r="BJ62" s="6">
        <v>5.4</v>
      </c>
      <c r="BN62" s="5" t="s">
        <v>51</v>
      </c>
      <c r="BO62" s="6">
        <v>0</v>
      </c>
      <c r="BP62" s="6">
        <v>39831.800000000003</v>
      </c>
      <c r="BQ62" s="6">
        <v>0</v>
      </c>
      <c r="BR62" s="6">
        <v>0</v>
      </c>
      <c r="BS62" s="6">
        <v>22761</v>
      </c>
      <c r="BT62" s="6">
        <v>62592.800000000003</v>
      </c>
      <c r="BU62" s="6">
        <v>77000</v>
      </c>
      <c r="BV62" s="6">
        <v>14407.2</v>
      </c>
      <c r="BW62" s="6">
        <v>18.71</v>
      </c>
    </row>
    <row r="63" spans="1:75" ht="15" thickBot="1" x14ac:dyDescent="0.35">
      <c r="A63" s="5" t="s">
        <v>52</v>
      </c>
      <c r="B63" s="6">
        <v>16046.9</v>
      </c>
      <c r="C63" s="6">
        <v>28692</v>
      </c>
      <c r="D63" s="6">
        <v>3575.4</v>
      </c>
      <c r="E63" s="6">
        <v>0</v>
      </c>
      <c r="F63" s="6">
        <v>0</v>
      </c>
      <c r="G63" s="6">
        <v>9506.1</v>
      </c>
      <c r="H63" s="6">
        <v>57820.4</v>
      </c>
      <c r="I63" s="6">
        <v>64000</v>
      </c>
      <c r="J63" s="6">
        <v>6179.6</v>
      </c>
      <c r="K63" s="6">
        <v>9.66</v>
      </c>
      <c r="N63" s="5" t="s">
        <v>52</v>
      </c>
      <c r="O63" s="6">
        <v>0</v>
      </c>
      <c r="P63" s="6">
        <v>0</v>
      </c>
      <c r="Q63" s="6">
        <v>9602.2000000000007</v>
      </c>
      <c r="R63" s="6">
        <v>55086.400000000001</v>
      </c>
      <c r="S63" s="6">
        <v>0</v>
      </c>
      <c r="T63" s="6">
        <v>0</v>
      </c>
      <c r="U63" s="6">
        <v>64688.6</v>
      </c>
      <c r="V63" s="6">
        <v>64000</v>
      </c>
      <c r="W63" s="6">
        <v>-688.6</v>
      </c>
      <c r="X63" s="6">
        <v>-1.08</v>
      </c>
      <c r="AA63" s="5" t="s">
        <v>52</v>
      </c>
      <c r="AB63" s="6">
        <v>14393.8</v>
      </c>
      <c r="AC63" s="6">
        <v>0</v>
      </c>
      <c r="AD63" s="6">
        <v>7710.9</v>
      </c>
      <c r="AE63" s="6">
        <v>25189.1</v>
      </c>
      <c r="AF63" s="6">
        <v>47293.8</v>
      </c>
      <c r="AG63" s="6">
        <v>64000</v>
      </c>
      <c r="AH63" s="6">
        <v>16706.3</v>
      </c>
      <c r="AI63" s="6">
        <v>26.1</v>
      </c>
      <c r="AN63" s="5" t="s">
        <v>52</v>
      </c>
      <c r="AO63" s="6">
        <v>19956.2</v>
      </c>
      <c r="AP63" s="6">
        <v>0</v>
      </c>
      <c r="AQ63" s="6">
        <v>2771.7</v>
      </c>
      <c r="AR63" s="6">
        <v>28825.599999999999</v>
      </c>
      <c r="AS63" s="6">
        <v>51553.5</v>
      </c>
      <c r="AT63" s="6">
        <v>64000</v>
      </c>
      <c r="AU63" s="6">
        <v>12446.5</v>
      </c>
      <c r="AV63" s="6">
        <v>19.45</v>
      </c>
      <c r="BA63" s="5" t="s">
        <v>52</v>
      </c>
      <c r="BB63" s="6">
        <v>13479.8</v>
      </c>
      <c r="BC63" s="6">
        <v>24003.5</v>
      </c>
      <c r="BD63" s="6">
        <v>21638.6</v>
      </c>
      <c r="BE63" s="6">
        <v>0</v>
      </c>
      <c r="BF63" s="6">
        <v>1418.9</v>
      </c>
      <c r="BG63" s="6">
        <v>60540.800000000003</v>
      </c>
      <c r="BH63" s="6">
        <v>64000</v>
      </c>
      <c r="BI63" s="6">
        <v>3459.2</v>
      </c>
      <c r="BJ63" s="6">
        <v>5.41</v>
      </c>
      <c r="BN63" s="5" t="s">
        <v>52</v>
      </c>
      <c r="BO63" s="6">
        <v>0</v>
      </c>
      <c r="BP63" s="6">
        <v>6724.8</v>
      </c>
      <c r="BQ63" s="6">
        <v>0</v>
      </c>
      <c r="BR63" s="6">
        <v>0</v>
      </c>
      <c r="BS63" s="6">
        <v>47073.9</v>
      </c>
      <c r="BT63" s="6">
        <v>53798.7</v>
      </c>
      <c r="BU63" s="6">
        <v>64000</v>
      </c>
      <c r="BV63" s="6">
        <v>10201.299999999999</v>
      </c>
      <c r="BW63" s="6">
        <v>15.94</v>
      </c>
    </row>
    <row r="64" spans="1:75" ht="15" thickBot="1" x14ac:dyDescent="0.35">
      <c r="A64" s="5" t="s">
        <v>53</v>
      </c>
      <c r="B64" s="6">
        <v>16046.9</v>
      </c>
      <c r="C64" s="6">
        <v>0</v>
      </c>
      <c r="D64" s="6">
        <v>0</v>
      </c>
      <c r="E64" s="6">
        <v>44041.3</v>
      </c>
      <c r="F64" s="6">
        <v>0</v>
      </c>
      <c r="G64" s="6">
        <v>5145.2</v>
      </c>
      <c r="H64" s="6">
        <v>65233.4</v>
      </c>
      <c r="I64" s="6">
        <v>52000</v>
      </c>
      <c r="J64" s="6">
        <v>-13233.4</v>
      </c>
      <c r="K64" s="6">
        <v>-25.45</v>
      </c>
      <c r="N64" s="5" t="s">
        <v>53</v>
      </c>
      <c r="O64" s="6">
        <v>0</v>
      </c>
      <c r="P64" s="6">
        <v>617.6</v>
      </c>
      <c r="Q64" s="6">
        <v>51773.1</v>
      </c>
      <c r="R64" s="6">
        <v>0</v>
      </c>
      <c r="S64" s="6">
        <v>0</v>
      </c>
      <c r="T64" s="6">
        <v>168.3</v>
      </c>
      <c r="U64" s="6">
        <v>52559</v>
      </c>
      <c r="V64" s="6">
        <v>52000</v>
      </c>
      <c r="W64" s="6">
        <v>-559</v>
      </c>
      <c r="X64" s="6">
        <v>-1.08</v>
      </c>
      <c r="AA64" s="5" t="s">
        <v>53</v>
      </c>
      <c r="AB64" s="6">
        <v>10281.299999999999</v>
      </c>
      <c r="AC64" s="6">
        <v>0</v>
      </c>
      <c r="AD64" s="6">
        <v>27245.3</v>
      </c>
      <c r="AE64" s="6">
        <v>28787.5</v>
      </c>
      <c r="AF64" s="6">
        <v>66314.100000000006</v>
      </c>
      <c r="AG64" s="6">
        <v>52000</v>
      </c>
      <c r="AH64" s="6">
        <v>-14314.1</v>
      </c>
      <c r="AI64" s="6">
        <v>-27.53</v>
      </c>
      <c r="AN64" s="5" t="s">
        <v>53</v>
      </c>
      <c r="AO64" s="6">
        <v>21064.9</v>
      </c>
      <c r="AP64" s="6">
        <v>0</v>
      </c>
      <c r="AQ64" s="6">
        <v>0</v>
      </c>
      <c r="AR64" s="6">
        <v>16075.8</v>
      </c>
      <c r="AS64" s="6">
        <v>37140.699999999997</v>
      </c>
      <c r="AT64" s="6">
        <v>52000</v>
      </c>
      <c r="AU64" s="6">
        <v>14859.3</v>
      </c>
      <c r="AV64" s="6">
        <v>28.58</v>
      </c>
      <c r="BA64" s="5" t="s">
        <v>53</v>
      </c>
      <c r="BB64" s="6">
        <v>2246.6</v>
      </c>
      <c r="BC64" s="6">
        <v>6030.4</v>
      </c>
      <c r="BD64" s="6">
        <v>21638.6</v>
      </c>
      <c r="BE64" s="6">
        <v>0</v>
      </c>
      <c r="BF64" s="6">
        <v>15017</v>
      </c>
      <c r="BG64" s="6">
        <v>44932.6</v>
      </c>
      <c r="BH64" s="6">
        <v>52000</v>
      </c>
      <c r="BI64" s="6">
        <v>7067.4</v>
      </c>
      <c r="BJ64" s="6">
        <v>13.59</v>
      </c>
      <c r="BN64" s="5" t="s">
        <v>53</v>
      </c>
      <c r="BO64" s="6">
        <v>6724.8</v>
      </c>
      <c r="BP64" s="6">
        <v>41900.9</v>
      </c>
      <c r="BQ64" s="6">
        <v>0</v>
      </c>
      <c r="BR64" s="6">
        <v>0</v>
      </c>
      <c r="BS64" s="6">
        <v>0</v>
      </c>
      <c r="BT64" s="6">
        <v>48625.8</v>
      </c>
      <c r="BU64" s="6">
        <v>52000</v>
      </c>
      <c r="BV64" s="6">
        <v>3374.2</v>
      </c>
      <c r="BW64" s="6">
        <v>6.49</v>
      </c>
    </row>
    <row r="65" spans="1:75" ht="15" thickBot="1" x14ac:dyDescent="0.35">
      <c r="A65" s="5" t="s">
        <v>54</v>
      </c>
      <c r="B65" s="6">
        <v>5930.1</v>
      </c>
      <c r="C65" s="6">
        <v>28692</v>
      </c>
      <c r="D65" s="6">
        <v>3575.4</v>
      </c>
      <c r="E65" s="6">
        <v>2965.3</v>
      </c>
      <c r="F65" s="6">
        <v>0</v>
      </c>
      <c r="G65" s="6">
        <v>2790.6</v>
      </c>
      <c r="H65" s="6">
        <v>43953.4</v>
      </c>
      <c r="I65" s="6">
        <v>42000</v>
      </c>
      <c r="J65" s="6">
        <v>-1953.4</v>
      </c>
      <c r="K65" s="6">
        <v>-4.6500000000000004</v>
      </c>
      <c r="N65" s="5" t="s">
        <v>54</v>
      </c>
      <c r="O65" s="6">
        <v>20888.900000000001</v>
      </c>
      <c r="P65" s="6">
        <v>0</v>
      </c>
      <c r="Q65" s="6">
        <v>9602.2000000000007</v>
      </c>
      <c r="R65" s="6">
        <v>4716.7</v>
      </c>
      <c r="S65" s="6">
        <v>0</v>
      </c>
      <c r="T65" s="6">
        <v>168.3</v>
      </c>
      <c r="U65" s="6">
        <v>35376.1</v>
      </c>
      <c r="V65" s="6">
        <v>42000</v>
      </c>
      <c r="W65" s="6">
        <v>6623.9</v>
      </c>
      <c r="X65" s="6">
        <v>15.77</v>
      </c>
      <c r="AA65" s="5" t="s">
        <v>54</v>
      </c>
      <c r="AB65" s="6">
        <v>10281.299999999999</v>
      </c>
      <c r="AC65" s="6">
        <v>0</v>
      </c>
      <c r="AD65" s="6">
        <v>0</v>
      </c>
      <c r="AE65" s="6">
        <v>37012.5</v>
      </c>
      <c r="AF65" s="6">
        <v>47293.8</v>
      </c>
      <c r="AG65" s="6">
        <v>42000</v>
      </c>
      <c r="AH65" s="6">
        <v>-5293.8</v>
      </c>
      <c r="AI65" s="6">
        <v>-12.6</v>
      </c>
      <c r="AN65" s="5" t="s">
        <v>54</v>
      </c>
      <c r="AO65" s="6">
        <v>21064.9</v>
      </c>
      <c r="AP65" s="6">
        <v>0</v>
      </c>
      <c r="AQ65" s="6">
        <v>22173.5</v>
      </c>
      <c r="AR65" s="6">
        <v>0</v>
      </c>
      <c r="AS65" s="6">
        <v>43238.400000000001</v>
      </c>
      <c r="AT65" s="6">
        <v>42000</v>
      </c>
      <c r="AU65" s="6">
        <v>-1238.4000000000001</v>
      </c>
      <c r="AV65" s="6">
        <v>-2.95</v>
      </c>
      <c r="BA65" s="5" t="s">
        <v>54</v>
      </c>
      <c r="BB65" s="6">
        <v>14780.5</v>
      </c>
      <c r="BC65" s="6">
        <v>24003.5</v>
      </c>
      <c r="BD65" s="6">
        <v>0</v>
      </c>
      <c r="BE65" s="6">
        <v>3547.3</v>
      </c>
      <c r="BF65" s="6">
        <v>12297.4</v>
      </c>
      <c r="BG65" s="6">
        <v>54628.6</v>
      </c>
      <c r="BH65" s="6">
        <v>42000</v>
      </c>
      <c r="BI65" s="6">
        <v>-12628.6</v>
      </c>
      <c r="BJ65" s="6">
        <v>-30.07</v>
      </c>
      <c r="BN65" s="5" t="s">
        <v>54</v>
      </c>
      <c r="BO65" s="6">
        <v>0</v>
      </c>
      <c r="BP65" s="6">
        <v>6724.8</v>
      </c>
      <c r="BQ65" s="6">
        <v>0</v>
      </c>
      <c r="BR65" s="6">
        <v>0</v>
      </c>
      <c r="BS65" s="6">
        <v>22761</v>
      </c>
      <c r="BT65" s="6">
        <v>29485.8</v>
      </c>
      <c r="BU65" s="6">
        <v>42000</v>
      </c>
      <c r="BV65" s="6">
        <v>12514.2</v>
      </c>
      <c r="BW65" s="6">
        <v>29.8</v>
      </c>
    </row>
    <row r="66" spans="1:75" ht="15" thickBot="1" x14ac:dyDescent="0.35">
      <c r="A66" s="5" t="s">
        <v>55</v>
      </c>
      <c r="B66" s="6">
        <v>5930.1</v>
      </c>
      <c r="C66" s="6">
        <v>0</v>
      </c>
      <c r="D66" s="6">
        <v>3575.4</v>
      </c>
      <c r="E66" s="6">
        <v>38285.5</v>
      </c>
      <c r="F66" s="6">
        <v>0</v>
      </c>
      <c r="G66" s="6">
        <v>9506.1</v>
      </c>
      <c r="H66" s="6">
        <v>57297.1</v>
      </c>
      <c r="I66" s="6">
        <v>66000</v>
      </c>
      <c r="J66" s="6">
        <v>8702.9</v>
      </c>
      <c r="K66" s="6">
        <v>13.19</v>
      </c>
      <c r="N66" s="5" t="s">
        <v>55</v>
      </c>
      <c r="O66" s="6">
        <v>26448</v>
      </c>
      <c r="P66" s="6">
        <v>617.6</v>
      </c>
      <c r="Q66" s="6">
        <v>5053.8</v>
      </c>
      <c r="R66" s="6">
        <v>4716.7</v>
      </c>
      <c r="S66" s="6">
        <v>25325.1</v>
      </c>
      <c r="T66" s="6">
        <v>0</v>
      </c>
      <c r="U66" s="6">
        <v>62161.2</v>
      </c>
      <c r="V66" s="6">
        <v>66000</v>
      </c>
      <c r="W66" s="6">
        <v>3838.8</v>
      </c>
      <c r="X66" s="6">
        <v>5.82</v>
      </c>
      <c r="AA66" s="5" t="s">
        <v>55</v>
      </c>
      <c r="AB66" s="6">
        <v>14393.8</v>
      </c>
      <c r="AC66" s="6">
        <v>0</v>
      </c>
      <c r="AD66" s="6">
        <v>7710.9</v>
      </c>
      <c r="AE66" s="6">
        <v>28787.5</v>
      </c>
      <c r="AF66" s="6">
        <v>50892.2</v>
      </c>
      <c r="AG66" s="6">
        <v>66000</v>
      </c>
      <c r="AH66" s="6">
        <v>15107.8</v>
      </c>
      <c r="AI66" s="6">
        <v>22.89</v>
      </c>
      <c r="AN66" s="5" t="s">
        <v>55</v>
      </c>
      <c r="AO66" s="6">
        <v>21064.9</v>
      </c>
      <c r="AP66" s="6">
        <v>15521.5</v>
      </c>
      <c r="AQ66" s="6">
        <v>2771.7</v>
      </c>
      <c r="AR66" s="6">
        <v>16630.2</v>
      </c>
      <c r="AS66" s="6">
        <v>55988.2</v>
      </c>
      <c r="AT66" s="6">
        <v>66000</v>
      </c>
      <c r="AU66" s="6">
        <v>10011.799999999999</v>
      </c>
      <c r="AV66" s="6">
        <v>15.17</v>
      </c>
      <c r="BA66" s="5" t="s">
        <v>55</v>
      </c>
      <c r="BB66" s="6">
        <v>2246.6</v>
      </c>
      <c r="BC66" s="6">
        <v>24003.5</v>
      </c>
      <c r="BD66" s="6">
        <v>0</v>
      </c>
      <c r="BE66" s="6">
        <v>0</v>
      </c>
      <c r="BF66" s="6">
        <v>12297.4</v>
      </c>
      <c r="BG66" s="6">
        <v>38547.5</v>
      </c>
      <c r="BH66" s="6">
        <v>66000</v>
      </c>
      <c r="BI66" s="6">
        <v>27452.5</v>
      </c>
      <c r="BJ66" s="6">
        <v>41.59</v>
      </c>
      <c r="BN66" s="5" t="s">
        <v>55</v>
      </c>
      <c r="BO66" s="6">
        <v>0</v>
      </c>
      <c r="BP66" s="6">
        <v>6724.8</v>
      </c>
      <c r="BQ66" s="6">
        <v>0</v>
      </c>
      <c r="BR66" s="6">
        <v>38797.199999999997</v>
      </c>
      <c r="BS66" s="6">
        <v>22761</v>
      </c>
      <c r="BT66" s="6">
        <v>68283</v>
      </c>
      <c r="BU66" s="6">
        <v>66000</v>
      </c>
      <c r="BV66" s="6">
        <v>-2283</v>
      </c>
      <c r="BW66" s="6">
        <v>-3.46</v>
      </c>
    </row>
    <row r="67" spans="1:75" ht="15" thickBot="1" x14ac:dyDescent="0.35">
      <c r="A67" s="5" t="s">
        <v>56</v>
      </c>
      <c r="B67" s="6">
        <v>16046.9</v>
      </c>
      <c r="C67" s="6">
        <v>0</v>
      </c>
      <c r="D67" s="6">
        <v>3575.4</v>
      </c>
      <c r="E67" s="6">
        <v>0</v>
      </c>
      <c r="F67" s="6">
        <v>0</v>
      </c>
      <c r="G67" s="6">
        <v>0</v>
      </c>
      <c r="H67" s="6">
        <v>19622.3</v>
      </c>
      <c r="I67" s="6">
        <v>29000</v>
      </c>
      <c r="J67" s="6">
        <v>9377.7000000000007</v>
      </c>
      <c r="K67" s="6">
        <v>32.340000000000003</v>
      </c>
      <c r="N67" s="5" t="s">
        <v>56</v>
      </c>
      <c r="O67" s="6">
        <v>0</v>
      </c>
      <c r="P67" s="6">
        <v>617.6</v>
      </c>
      <c r="Q67" s="6">
        <v>23696.799999999999</v>
      </c>
      <c r="R67" s="6">
        <v>4716.7</v>
      </c>
      <c r="S67" s="6">
        <v>0</v>
      </c>
      <c r="T67" s="6">
        <v>281</v>
      </c>
      <c r="U67" s="6">
        <v>29312</v>
      </c>
      <c r="V67" s="6">
        <v>29000</v>
      </c>
      <c r="W67" s="6">
        <v>-312</v>
      </c>
      <c r="X67" s="6">
        <v>-1.08</v>
      </c>
      <c r="AA67" s="5" t="s">
        <v>56</v>
      </c>
      <c r="AB67" s="6">
        <v>10281.299999999999</v>
      </c>
      <c r="AC67" s="6">
        <v>0</v>
      </c>
      <c r="AD67" s="6">
        <v>7710.9</v>
      </c>
      <c r="AE67" s="6">
        <v>0</v>
      </c>
      <c r="AF67" s="6">
        <v>17992.2</v>
      </c>
      <c r="AG67" s="6">
        <v>29000</v>
      </c>
      <c r="AH67" s="6">
        <v>11007.8</v>
      </c>
      <c r="AI67" s="6">
        <v>37.96</v>
      </c>
      <c r="AN67" s="5" t="s">
        <v>56</v>
      </c>
      <c r="AO67" s="6">
        <v>21064.9</v>
      </c>
      <c r="AP67" s="6">
        <v>0</v>
      </c>
      <c r="AQ67" s="6">
        <v>2771.7</v>
      </c>
      <c r="AR67" s="6">
        <v>28825.599999999999</v>
      </c>
      <c r="AS67" s="6">
        <v>52662.2</v>
      </c>
      <c r="AT67" s="6">
        <v>29000</v>
      </c>
      <c r="AU67" s="6">
        <v>-23662.2</v>
      </c>
      <c r="AV67" s="6">
        <v>-81.59</v>
      </c>
      <c r="BA67" s="5" t="s">
        <v>56</v>
      </c>
      <c r="BB67" s="6">
        <v>13479.8</v>
      </c>
      <c r="BC67" s="6">
        <v>0</v>
      </c>
      <c r="BD67" s="6">
        <v>0</v>
      </c>
      <c r="BE67" s="6">
        <v>0</v>
      </c>
      <c r="BF67" s="6">
        <v>13952.8</v>
      </c>
      <c r="BG67" s="6">
        <v>27432.6</v>
      </c>
      <c r="BH67" s="6">
        <v>29000</v>
      </c>
      <c r="BI67" s="6">
        <v>1567.4</v>
      </c>
      <c r="BJ67" s="6">
        <v>5.4</v>
      </c>
      <c r="BN67" s="5" t="s">
        <v>56</v>
      </c>
      <c r="BO67" s="6">
        <v>0</v>
      </c>
      <c r="BP67" s="6">
        <v>41900.9</v>
      </c>
      <c r="BQ67" s="6">
        <v>0</v>
      </c>
      <c r="BR67" s="6">
        <v>0</v>
      </c>
      <c r="BS67" s="6">
        <v>0</v>
      </c>
      <c r="BT67" s="6">
        <v>41900.9</v>
      </c>
      <c r="BU67" s="6">
        <v>29000</v>
      </c>
      <c r="BV67" s="6">
        <v>-12900.9</v>
      </c>
      <c r="BW67" s="6">
        <v>-44.49</v>
      </c>
    </row>
    <row r="68" spans="1:75" ht="15" thickBot="1" x14ac:dyDescent="0.35">
      <c r="A68" s="5" t="s">
        <v>57</v>
      </c>
      <c r="B68" s="6">
        <v>16046.9</v>
      </c>
      <c r="C68" s="6">
        <v>26075.7</v>
      </c>
      <c r="D68" s="6">
        <v>3575.4</v>
      </c>
      <c r="E68" s="6">
        <v>2965.3</v>
      </c>
      <c r="F68" s="6">
        <v>0</v>
      </c>
      <c r="G68" s="6">
        <v>0</v>
      </c>
      <c r="H68" s="6">
        <v>48663.3</v>
      </c>
      <c r="I68" s="6">
        <v>51000</v>
      </c>
      <c r="J68" s="6">
        <v>2336.6999999999998</v>
      </c>
      <c r="K68" s="6">
        <v>4.58</v>
      </c>
      <c r="N68" s="5" t="s">
        <v>57</v>
      </c>
      <c r="O68" s="6">
        <v>0</v>
      </c>
      <c r="P68" s="6">
        <v>0</v>
      </c>
      <c r="Q68" s="6">
        <v>9602.2000000000007</v>
      </c>
      <c r="R68" s="6">
        <v>4716.7</v>
      </c>
      <c r="S68" s="6">
        <v>36948.800000000003</v>
      </c>
      <c r="T68" s="6">
        <v>281</v>
      </c>
      <c r="U68" s="6">
        <v>51548.7</v>
      </c>
      <c r="V68" s="6">
        <v>51000</v>
      </c>
      <c r="W68" s="6">
        <v>-548.70000000000005</v>
      </c>
      <c r="X68" s="6">
        <v>-1.08</v>
      </c>
      <c r="AA68" s="5" t="s">
        <v>57</v>
      </c>
      <c r="AB68" s="6">
        <v>14393.8</v>
      </c>
      <c r="AC68" s="6">
        <v>0</v>
      </c>
      <c r="AD68" s="6">
        <v>0</v>
      </c>
      <c r="AE68" s="6">
        <v>37012.5</v>
      </c>
      <c r="AF68" s="6">
        <v>51406.3</v>
      </c>
      <c r="AG68" s="6">
        <v>51000</v>
      </c>
      <c r="AH68" s="6">
        <v>-406.3</v>
      </c>
      <c r="AI68" s="6">
        <v>-0.8</v>
      </c>
      <c r="AN68" s="5" t="s">
        <v>57</v>
      </c>
      <c r="AO68" s="6">
        <v>19956.2</v>
      </c>
      <c r="AP68" s="6">
        <v>15521.5</v>
      </c>
      <c r="AQ68" s="6">
        <v>21064.9</v>
      </c>
      <c r="AR68" s="6">
        <v>0</v>
      </c>
      <c r="AS68" s="6">
        <v>56542.5</v>
      </c>
      <c r="AT68" s="6">
        <v>51000</v>
      </c>
      <c r="AU68" s="6">
        <v>-5542.5</v>
      </c>
      <c r="AV68" s="6">
        <v>-10.87</v>
      </c>
      <c r="BA68" s="5" t="s">
        <v>57</v>
      </c>
      <c r="BB68" s="6">
        <v>2246.6</v>
      </c>
      <c r="BC68" s="6">
        <v>41030.6</v>
      </c>
      <c r="BD68" s="6">
        <v>0</v>
      </c>
      <c r="BE68" s="6">
        <v>3547.3</v>
      </c>
      <c r="BF68" s="6">
        <v>1418.9</v>
      </c>
      <c r="BG68" s="6">
        <v>48243.5</v>
      </c>
      <c r="BH68" s="6">
        <v>51000</v>
      </c>
      <c r="BI68" s="6">
        <v>2756.5</v>
      </c>
      <c r="BJ68" s="6">
        <v>5.4</v>
      </c>
      <c r="BN68" s="5" t="s">
        <v>57</v>
      </c>
      <c r="BO68" s="6">
        <v>0</v>
      </c>
      <c r="BP68" s="6">
        <v>0</v>
      </c>
      <c r="BQ68" s="6">
        <v>0</v>
      </c>
      <c r="BR68" s="6">
        <v>0</v>
      </c>
      <c r="BS68" s="6">
        <v>47073.9</v>
      </c>
      <c r="BT68" s="6">
        <v>47073.9</v>
      </c>
      <c r="BU68" s="6">
        <v>51000</v>
      </c>
      <c r="BV68" s="6">
        <v>3926.1</v>
      </c>
      <c r="BW68" s="6">
        <v>7.7</v>
      </c>
    </row>
    <row r="69" spans="1:75" ht="15" thickBot="1" x14ac:dyDescent="0.35">
      <c r="A69" s="5" t="s">
        <v>58</v>
      </c>
      <c r="B69" s="6">
        <v>5930.1</v>
      </c>
      <c r="C69" s="6">
        <v>27645.5</v>
      </c>
      <c r="D69" s="6">
        <v>3575.4</v>
      </c>
      <c r="E69" s="6">
        <v>38285.5</v>
      </c>
      <c r="F69" s="6">
        <v>0</v>
      </c>
      <c r="G69" s="6">
        <v>5145.2</v>
      </c>
      <c r="H69" s="6">
        <v>80581.7</v>
      </c>
      <c r="I69" s="6">
        <v>77000</v>
      </c>
      <c r="J69" s="6">
        <v>-3581.7</v>
      </c>
      <c r="K69" s="6">
        <v>-4.6500000000000004</v>
      </c>
      <c r="N69" s="5" t="s">
        <v>58</v>
      </c>
      <c r="O69" s="6">
        <v>26448</v>
      </c>
      <c r="P69" s="6">
        <v>0</v>
      </c>
      <c r="Q69" s="6">
        <v>9602.2000000000007</v>
      </c>
      <c r="R69" s="6">
        <v>4716.7</v>
      </c>
      <c r="S69" s="6">
        <v>36892.699999999997</v>
      </c>
      <c r="T69" s="6">
        <v>168.3</v>
      </c>
      <c r="U69" s="6">
        <v>77828</v>
      </c>
      <c r="V69" s="6">
        <v>77000</v>
      </c>
      <c r="W69" s="6">
        <v>-828</v>
      </c>
      <c r="X69" s="6">
        <v>-1.08</v>
      </c>
      <c r="AA69" s="5" t="s">
        <v>58</v>
      </c>
      <c r="AB69" s="6">
        <v>7196.9</v>
      </c>
      <c r="AC69" s="6">
        <v>0</v>
      </c>
      <c r="AD69" s="6">
        <v>13879.7</v>
      </c>
      <c r="AE69" s="6">
        <v>26217.200000000001</v>
      </c>
      <c r="AF69" s="6">
        <v>47293.8</v>
      </c>
      <c r="AG69" s="6">
        <v>77000</v>
      </c>
      <c r="AH69" s="6">
        <v>29706.3</v>
      </c>
      <c r="AI69" s="6">
        <v>38.58</v>
      </c>
      <c r="AN69" s="5" t="s">
        <v>58</v>
      </c>
      <c r="AO69" s="6">
        <v>27162.6</v>
      </c>
      <c r="AP69" s="6">
        <v>0</v>
      </c>
      <c r="AQ69" s="6">
        <v>0</v>
      </c>
      <c r="AR69" s="6">
        <v>28825.599999999999</v>
      </c>
      <c r="AS69" s="6">
        <v>55988.2</v>
      </c>
      <c r="AT69" s="6">
        <v>77000</v>
      </c>
      <c r="AU69" s="6">
        <v>21011.8</v>
      </c>
      <c r="AV69" s="6">
        <v>27.29</v>
      </c>
      <c r="BA69" s="5" t="s">
        <v>58</v>
      </c>
      <c r="BB69" s="6">
        <v>0</v>
      </c>
      <c r="BC69" s="6">
        <v>24003.5</v>
      </c>
      <c r="BD69" s="6">
        <v>0</v>
      </c>
      <c r="BE69" s="6">
        <v>3547.3</v>
      </c>
      <c r="BF69" s="6">
        <v>13952.8</v>
      </c>
      <c r="BG69" s="6">
        <v>41503.599999999999</v>
      </c>
      <c r="BH69" s="6">
        <v>77000</v>
      </c>
      <c r="BI69" s="6">
        <v>35496.400000000001</v>
      </c>
      <c r="BJ69" s="6">
        <v>46.1</v>
      </c>
      <c r="BN69" s="5" t="s">
        <v>58</v>
      </c>
      <c r="BO69" s="6">
        <v>72938.7</v>
      </c>
      <c r="BP69" s="6">
        <v>6724.8</v>
      </c>
      <c r="BQ69" s="6">
        <v>0</v>
      </c>
      <c r="BR69" s="6">
        <v>0</v>
      </c>
      <c r="BS69" s="6">
        <v>0</v>
      </c>
      <c r="BT69" s="6">
        <v>79663.5</v>
      </c>
      <c r="BU69" s="6">
        <v>77000</v>
      </c>
      <c r="BV69" s="6">
        <v>-2663.5</v>
      </c>
      <c r="BW69" s="6">
        <v>-3.46</v>
      </c>
    </row>
    <row r="70" spans="1:75" ht="15" thickBot="1" x14ac:dyDescent="0.35"/>
    <row r="71" spans="1:75" ht="15" thickBot="1" x14ac:dyDescent="0.35">
      <c r="A71" s="7" t="s">
        <v>95</v>
      </c>
      <c r="B71" s="8">
        <v>101861.7</v>
      </c>
      <c r="N71" s="7" t="s">
        <v>95</v>
      </c>
      <c r="O71" s="8">
        <v>176208.7</v>
      </c>
      <c r="AA71" s="7" t="s">
        <v>95</v>
      </c>
      <c r="AB71" s="8">
        <v>104354.7</v>
      </c>
      <c r="AN71" s="7" t="s">
        <v>95</v>
      </c>
      <c r="AO71" s="8">
        <v>93683.199999999997</v>
      </c>
      <c r="BA71" s="7" t="s">
        <v>95</v>
      </c>
      <c r="BB71" s="8">
        <v>111267.5</v>
      </c>
      <c r="BN71" s="7" t="s">
        <v>95</v>
      </c>
      <c r="BO71" s="8">
        <v>251405.7</v>
      </c>
    </row>
    <row r="72" spans="1:75" ht="15" thickBot="1" x14ac:dyDescent="0.35">
      <c r="A72" s="7" t="s">
        <v>96</v>
      </c>
      <c r="B72" s="8">
        <v>0</v>
      </c>
      <c r="N72" s="7" t="s">
        <v>96</v>
      </c>
      <c r="O72" s="8">
        <v>0</v>
      </c>
      <c r="AA72" s="7" t="s">
        <v>96</v>
      </c>
      <c r="AB72" s="8">
        <v>0</v>
      </c>
      <c r="AN72" s="7" t="s">
        <v>96</v>
      </c>
      <c r="AO72" s="8">
        <v>0</v>
      </c>
      <c r="BA72" s="7" t="s">
        <v>96</v>
      </c>
      <c r="BB72" s="8">
        <v>0</v>
      </c>
      <c r="BN72" s="7" t="s">
        <v>96</v>
      </c>
      <c r="BO72" s="8">
        <v>0</v>
      </c>
    </row>
    <row r="73" spans="1:75" ht="15" thickBot="1" x14ac:dyDescent="0.35">
      <c r="A73" s="7" t="s">
        <v>97</v>
      </c>
      <c r="B73" s="8">
        <v>658000.1</v>
      </c>
      <c r="N73" s="7" t="s">
        <v>97</v>
      </c>
      <c r="O73" s="8">
        <v>657999.9</v>
      </c>
      <c r="AA73" s="7" t="s">
        <v>97</v>
      </c>
      <c r="AB73" s="8">
        <v>658000.19999999995</v>
      </c>
      <c r="AN73" s="7" t="s">
        <v>97</v>
      </c>
      <c r="AO73" s="8">
        <v>658000</v>
      </c>
      <c r="BA73" s="7" t="s">
        <v>97</v>
      </c>
      <c r="BB73" s="8">
        <v>660155.30000000005</v>
      </c>
      <c r="BN73" s="7" t="s">
        <v>97</v>
      </c>
      <c r="BO73" s="8">
        <v>657999.9</v>
      </c>
    </row>
    <row r="74" spans="1:75" ht="15" thickBot="1" x14ac:dyDescent="0.35">
      <c r="A74" s="7" t="s">
        <v>98</v>
      </c>
      <c r="B74" s="8">
        <v>658000</v>
      </c>
      <c r="N74" s="7" t="s">
        <v>98</v>
      </c>
      <c r="O74" s="8">
        <v>658000</v>
      </c>
      <c r="AA74" s="7" t="s">
        <v>98</v>
      </c>
      <c r="AB74" s="8">
        <v>658000</v>
      </c>
      <c r="AN74" s="7" t="s">
        <v>98</v>
      </c>
      <c r="AO74" s="8">
        <v>658000</v>
      </c>
      <c r="BA74" s="7" t="s">
        <v>98</v>
      </c>
      <c r="BB74" s="8">
        <v>658000</v>
      </c>
      <c r="BN74" s="7" t="s">
        <v>98</v>
      </c>
      <c r="BO74" s="8">
        <v>658000</v>
      </c>
    </row>
    <row r="75" spans="1:75" ht="15" thickBot="1" x14ac:dyDescent="0.35">
      <c r="A75" s="7" t="s">
        <v>99</v>
      </c>
      <c r="B75" s="8">
        <v>0.1</v>
      </c>
      <c r="N75" s="7" t="s">
        <v>99</v>
      </c>
      <c r="O75" s="8">
        <v>-0.1</v>
      </c>
      <c r="AA75" s="7" t="s">
        <v>99</v>
      </c>
      <c r="AB75" s="8">
        <v>0.2</v>
      </c>
      <c r="AN75" s="7" t="s">
        <v>99</v>
      </c>
      <c r="AO75" s="8">
        <v>0</v>
      </c>
      <c r="BA75" s="7" t="s">
        <v>99</v>
      </c>
      <c r="BB75" s="8">
        <v>2155.3000000000002</v>
      </c>
      <c r="BN75" s="7" t="s">
        <v>99</v>
      </c>
      <c r="BO75" s="8">
        <v>-0.1</v>
      </c>
    </row>
    <row r="76" spans="1:75" ht="15" thickBot="1" x14ac:dyDescent="0.35">
      <c r="A76" s="7" t="s">
        <v>100</v>
      </c>
      <c r="B76" s="8"/>
      <c r="N76" s="7" t="s">
        <v>100</v>
      </c>
      <c r="O76" s="8"/>
      <c r="AA76" s="7" t="s">
        <v>100</v>
      </c>
      <c r="AB76" s="8"/>
      <c r="AN76" s="7" t="s">
        <v>100</v>
      </c>
      <c r="AO76" s="8"/>
      <c r="BA76" s="7" t="s">
        <v>100</v>
      </c>
      <c r="BB76" s="8"/>
      <c r="BN76" s="7" t="s">
        <v>100</v>
      </c>
      <c r="BO76" s="8"/>
    </row>
    <row r="77" spans="1:75" ht="15" thickBot="1" x14ac:dyDescent="0.35">
      <c r="A77" s="7" t="s">
        <v>101</v>
      </c>
      <c r="B77" s="8"/>
      <c r="N77" s="7" t="s">
        <v>101</v>
      </c>
      <c r="O77" s="8"/>
      <c r="AA77" s="7" t="s">
        <v>101</v>
      </c>
      <c r="AB77" s="8"/>
      <c r="AN77" s="7" t="s">
        <v>101</v>
      </c>
      <c r="AO77" s="8"/>
      <c r="BA77" s="7" t="s">
        <v>101</v>
      </c>
      <c r="BB77" s="8"/>
      <c r="BN77" s="7" t="s">
        <v>101</v>
      </c>
      <c r="BO77" s="8"/>
    </row>
    <row r="78" spans="1:75" ht="15" thickBot="1" x14ac:dyDescent="0.35">
      <c r="A78" s="7" t="s">
        <v>102</v>
      </c>
      <c r="B78" s="8">
        <v>0</v>
      </c>
      <c r="N78" s="7" t="s">
        <v>102</v>
      </c>
      <c r="O78" s="8">
        <v>0</v>
      </c>
      <c r="AA78" s="7" t="s">
        <v>102</v>
      </c>
      <c r="AB78" s="8">
        <v>0</v>
      </c>
      <c r="AN78" s="7" t="s">
        <v>102</v>
      </c>
      <c r="AO78" s="8">
        <v>0</v>
      </c>
      <c r="BA78" s="7" t="s">
        <v>102</v>
      </c>
      <c r="BB78" s="8">
        <v>0</v>
      </c>
      <c r="BN78" s="7" t="s">
        <v>102</v>
      </c>
      <c r="BO78" s="8">
        <v>0</v>
      </c>
    </row>
    <row r="80" spans="1:75" x14ac:dyDescent="0.3">
      <c r="A80" s="9" t="s">
        <v>103</v>
      </c>
      <c r="N80" s="9" t="s">
        <v>103</v>
      </c>
      <c r="AA80" s="9" t="s">
        <v>103</v>
      </c>
      <c r="AN80" s="9" t="s">
        <v>103</v>
      </c>
      <c r="BA80" s="9" t="s">
        <v>103</v>
      </c>
      <c r="BN80" s="9" t="s">
        <v>103</v>
      </c>
    </row>
    <row r="82" spans="1:66" x14ac:dyDescent="0.3">
      <c r="A82" s="10" t="s">
        <v>104</v>
      </c>
      <c r="N82" s="10" t="s">
        <v>104</v>
      </c>
      <c r="AA82" s="10" t="s">
        <v>140</v>
      </c>
      <c r="AN82" s="10" t="s">
        <v>140</v>
      </c>
      <c r="BA82" s="10" t="s">
        <v>104</v>
      </c>
      <c r="BN82" s="10" t="s">
        <v>104</v>
      </c>
    </row>
    <row r="83" spans="1:66" x14ac:dyDescent="0.3">
      <c r="A83" s="10" t="s">
        <v>105</v>
      </c>
      <c r="N83" s="10" t="s">
        <v>123</v>
      </c>
      <c r="AA83" s="10" t="s">
        <v>123</v>
      </c>
      <c r="AN83" s="10" t="s">
        <v>123</v>
      </c>
      <c r="BA83" s="10" t="s">
        <v>123</v>
      </c>
      <c r="BN83" s="10" t="s">
        <v>123</v>
      </c>
    </row>
  </sheetData>
  <hyperlinks>
    <hyperlink ref="A80" r:id="rId1" display="https://miau.my-x.hu/myx-free/coco/test/436810020241028145944.html" xr:uid="{5EBAF5A8-9457-45BA-9EEB-1F93CDE8B4EB}"/>
    <hyperlink ref="N80" r:id="rId2" display="https://miau.my-x.hu/myx-free/coco/test/888459820241028150113.html" xr:uid="{DEB830A8-87B9-4502-8665-F532485394AA}"/>
    <hyperlink ref="AA80" r:id="rId3" display="https://miau.my-x.hu/myx-free/coco/test/694699920241028150454.html" xr:uid="{D52E8AB6-ACBC-436F-BF61-58DD83B95752}"/>
    <hyperlink ref="AN80" r:id="rId4" display="https://miau.my-x.hu/myx-free/coco/test/332095820241028150532.html" xr:uid="{C5B2849F-C372-4A94-8625-00694B634537}"/>
    <hyperlink ref="BA80" r:id="rId5" display="https://miau.my-x.hu/myx-free/coco/test/968827720241028150627.html" xr:uid="{D77D24EA-9DDB-423E-8341-0B62CCE90D9E}"/>
    <hyperlink ref="BN80" r:id="rId6" display="https://miau.my-x.hu/myx-free/coco/test/102914020241028150749.html" xr:uid="{8234BD7F-5C4E-4559-BAA8-D459722B4E67}"/>
  </hyperlinks>
  <pageMargins left="0.7" right="0.7" top="0.75" bottom="0.75" header="0.3" footer="0.3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5E684-AB27-4E1C-95FB-F5FF220C149E}">
  <dimension ref="A1:AA110"/>
  <sheetViews>
    <sheetView zoomScale="70" workbookViewId="0"/>
  </sheetViews>
  <sheetFormatPr defaultRowHeight="14.4" x14ac:dyDescent="0.3"/>
  <sheetData>
    <row r="1" spans="1:19" x14ac:dyDescent="0.3">
      <c r="B1" t="s">
        <v>186</v>
      </c>
      <c r="C1" t="s">
        <v>185</v>
      </c>
      <c r="D1" t="s">
        <v>184</v>
      </c>
      <c r="E1" t="s">
        <v>187</v>
      </c>
      <c r="G1" t="str">
        <f>B1</f>
        <v>forrásC</v>
      </c>
      <c r="H1" t="str">
        <f>C1</f>
        <v>forrásB</v>
      </c>
      <c r="I1" t="str">
        <f>D1</f>
        <v>forrásA</v>
      </c>
      <c r="J1" t="str">
        <f>E1</f>
        <v>Y0</v>
      </c>
      <c r="K1" t="str">
        <f>E82</f>
        <v>Becslés</v>
      </c>
      <c r="L1" t="s">
        <v>274</v>
      </c>
      <c r="M1" t="s">
        <v>275</v>
      </c>
      <c r="P1" t="s">
        <v>106</v>
      </c>
      <c r="Q1" t="s">
        <v>106</v>
      </c>
      <c r="R1" t="s">
        <v>106</v>
      </c>
    </row>
    <row r="2" spans="1:19" x14ac:dyDescent="0.3">
      <c r="A2" t="str">
        <f>'elso reteg'!AO18</f>
        <v>eset1</v>
      </c>
      <c r="B2" s="15">
        <f>'elso reteg'!AP18</f>
        <v>0</v>
      </c>
      <c r="C2" s="15">
        <f>'elso reteg'!AP34</f>
        <v>0</v>
      </c>
      <c r="D2" s="15">
        <f>'elso reteg'!AP50</f>
        <v>0</v>
      </c>
      <c r="E2">
        <v>1000</v>
      </c>
      <c r="G2">
        <f t="shared" ref="G2:G15" si="0">RANK(B2,B$2:B$15,0)</f>
        <v>3</v>
      </c>
      <c r="H2">
        <f t="shared" ref="H2:H15" si="1">RANK(C2,C$2:C$15,0)</f>
        <v>4</v>
      </c>
      <c r="I2">
        <f t="shared" ref="I2:I15" si="2">RANK(D2,D$2:D$15,0)</f>
        <v>2</v>
      </c>
      <c r="J2">
        <f t="shared" ref="J2:J15" si="3">E2</f>
        <v>1000</v>
      </c>
      <c r="K2" s="15">
        <f t="shared" ref="K2:K15" si="4">E83</f>
        <v>1008.6</v>
      </c>
      <c r="L2">
        <f>IF(H83*W83&lt;=0,1,0)</f>
        <v>1</v>
      </c>
      <c r="M2" s="15">
        <f>K2-1000</f>
        <v>8.6000000000000227</v>
      </c>
      <c r="P2">
        <f t="shared" ref="P2:P15" si="5">15-G2</f>
        <v>12</v>
      </c>
      <c r="Q2">
        <f t="shared" ref="Q2:Q15" si="6">15-H2</f>
        <v>11</v>
      </c>
      <c r="R2">
        <f t="shared" ref="R2:R15" si="7">15-I2</f>
        <v>13</v>
      </c>
      <c r="S2">
        <f t="shared" ref="S2:S15" si="8">J2</f>
        <v>1000</v>
      </c>
    </row>
    <row r="3" spans="1:19" x14ac:dyDescent="0.3">
      <c r="A3" t="str">
        <f>'elso reteg'!AO19</f>
        <v>eset2</v>
      </c>
      <c r="B3" s="15">
        <f>'elso reteg'!AP19</f>
        <v>0</v>
      </c>
      <c r="C3" s="15">
        <f>'elso reteg'!AP35</f>
        <v>0</v>
      </c>
      <c r="D3" s="15">
        <f>'elso reteg'!AP51</f>
        <v>0</v>
      </c>
      <c r="E3">
        <v>1000</v>
      </c>
      <c r="G3">
        <f t="shared" si="0"/>
        <v>3</v>
      </c>
      <c r="H3">
        <f t="shared" si="1"/>
        <v>4</v>
      </c>
      <c r="I3">
        <f t="shared" si="2"/>
        <v>2</v>
      </c>
      <c r="J3">
        <f t="shared" si="3"/>
        <v>1000</v>
      </c>
      <c r="K3" s="15">
        <f t="shared" si="4"/>
        <v>1008.6</v>
      </c>
      <c r="L3">
        <f t="shared" ref="L3:L15" si="9">IF(H84*W84&lt;=0,1,0)</f>
        <v>1</v>
      </c>
      <c r="M3" s="15">
        <f t="shared" ref="M3:M15" si="10">K3-1000</f>
        <v>8.6000000000000227</v>
      </c>
      <c r="P3">
        <f t="shared" si="5"/>
        <v>12</v>
      </c>
      <c r="Q3">
        <f t="shared" si="6"/>
        <v>11</v>
      </c>
      <c r="R3">
        <f t="shared" si="7"/>
        <v>13</v>
      </c>
      <c r="S3">
        <f t="shared" si="8"/>
        <v>1000</v>
      </c>
    </row>
    <row r="4" spans="1:19" x14ac:dyDescent="0.3">
      <c r="A4" t="str">
        <f>'elso reteg'!AO20</f>
        <v>eset3</v>
      </c>
      <c r="B4" s="15">
        <f>'elso reteg'!AP20</f>
        <v>0</v>
      </c>
      <c r="C4" s="15">
        <f>'elso reteg'!AP36</f>
        <v>0</v>
      </c>
      <c r="D4" s="15">
        <f>'elso reteg'!AP52</f>
        <v>0</v>
      </c>
      <c r="E4">
        <v>1000</v>
      </c>
      <c r="G4">
        <f t="shared" si="0"/>
        <v>3</v>
      </c>
      <c r="H4">
        <f t="shared" si="1"/>
        <v>4</v>
      </c>
      <c r="I4">
        <f t="shared" si="2"/>
        <v>2</v>
      </c>
      <c r="J4">
        <f t="shared" si="3"/>
        <v>1000</v>
      </c>
      <c r="K4" s="15">
        <f t="shared" si="4"/>
        <v>1008.6</v>
      </c>
      <c r="L4">
        <f t="shared" si="9"/>
        <v>1</v>
      </c>
      <c r="M4" s="15">
        <f t="shared" si="10"/>
        <v>8.6000000000000227</v>
      </c>
      <c r="P4">
        <f t="shared" si="5"/>
        <v>12</v>
      </c>
      <c r="Q4">
        <f t="shared" si="6"/>
        <v>11</v>
      </c>
      <c r="R4">
        <f t="shared" si="7"/>
        <v>13</v>
      </c>
      <c r="S4">
        <f t="shared" si="8"/>
        <v>1000</v>
      </c>
    </row>
    <row r="5" spans="1:19" x14ac:dyDescent="0.3">
      <c r="A5" t="str">
        <f>'elso reteg'!AO21</f>
        <v>eset4</v>
      </c>
      <c r="B5" s="15">
        <f>'elso reteg'!AP21</f>
        <v>18907.800000000003</v>
      </c>
      <c r="C5" s="15">
        <f>'elso reteg'!AP37</f>
        <v>2639.0999999999985</v>
      </c>
      <c r="D5" s="15">
        <f>'elso reteg'!AP53</f>
        <v>0</v>
      </c>
      <c r="E5">
        <v>1000</v>
      </c>
      <c r="G5">
        <f t="shared" si="0"/>
        <v>1</v>
      </c>
      <c r="H5">
        <f t="shared" si="1"/>
        <v>3</v>
      </c>
      <c r="I5">
        <f t="shared" si="2"/>
        <v>2</v>
      </c>
      <c r="J5">
        <f t="shared" si="3"/>
        <v>1000</v>
      </c>
      <c r="K5" s="15">
        <f t="shared" si="4"/>
        <v>1011.6</v>
      </c>
      <c r="L5">
        <f t="shared" si="9"/>
        <v>1</v>
      </c>
      <c r="M5" s="15">
        <f t="shared" si="10"/>
        <v>11.600000000000023</v>
      </c>
      <c r="P5">
        <f t="shared" si="5"/>
        <v>14</v>
      </c>
      <c r="Q5">
        <f t="shared" si="6"/>
        <v>12</v>
      </c>
      <c r="R5">
        <f t="shared" si="7"/>
        <v>13</v>
      </c>
      <c r="S5">
        <f t="shared" si="8"/>
        <v>1000</v>
      </c>
    </row>
    <row r="6" spans="1:19" x14ac:dyDescent="0.3">
      <c r="A6" t="str">
        <f>'elso reteg'!AO22</f>
        <v>eset5</v>
      </c>
      <c r="B6" s="15">
        <f>'elso reteg'!AP22</f>
        <v>-1011</v>
      </c>
      <c r="C6" s="15">
        <f>'elso reteg'!AP38</f>
        <v>12398.399999999994</v>
      </c>
      <c r="D6" s="15">
        <f>'elso reteg'!AP54</f>
        <v>-3080.8000000000029</v>
      </c>
      <c r="E6">
        <v>1000</v>
      </c>
      <c r="G6">
        <f t="shared" si="0"/>
        <v>10</v>
      </c>
      <c r="H6">
        <f t="shared" si="1"/>
        <v>2</v>
      </c>
      <c r="I6">
        <f t="shared" si="2"/>
        <v>12</v>
      </c>
      <c r="J6">
        <f t="shared" si="3"/>
        <v>1000</v>
      </c>
      <c r="K6" s="15">
        <f t="shared" si="4"/>
        <v>987.2</v>
      </c>
      <c r="L6">
        <f t="shared" si="9"/>
        <v>1</v>
      </c>
      <c r="M6" s="15">
        <f t="shared" si="10"/>
        <v>-12.799999999999955</v>
      </c>
      <c r="P6">
        <f t="shared" si="5"/>
        <v>5</v>
      </c>
      <c r="Q6">
        <f t="shared" si="6"/>
        <v>13</v>
      </c>
      <c r="R6">
        <f t="shared" si="7"/>
        <v>3</v>
      </c>
      <c r="S6">
        <f t="shared" si="8"/>
        <v>1000</v>
      </c>
    </row>
    <row r="7" spans="1:19" x14ac:dyDescent="0.3">
      <c r="A7" t="str">
        <f>'elso reteg'!AO23</f>
        <v>eset6</v>
      </c>
      <c r="B7" s="15">
        <f>'elso reteg'!AP23</f>
        <v>-14621.8</v>
      </c>
      <c r="C7" s="15">
        <f>'elso reteg'!AP39</f>
        <v>0</v>
      </c>
      <c r="D7" s="15">
        <f>'elso reteg'!AP55</f>
        <v>-1925.5</v>
      </c>
      <c r="E7">
        <v>1000</v>
      </c>
      <c r="G7">
        <f t="shared" si="0"/>
        <v>14</v>
      </c>
      <c r="H7">
        <f t="shared" si="1"/>
        <v>4</v>
      </c>
      <c r="I7">
        <f t="shared" si="2"/>
        <v>11</v>
      </c>
      <c r="J7">
        <f t="shared" si="3"/>
        <v>1000</v>
      </c>
      <c r="K7" s="15">
        <f t="shared" si="4"/>
        <v>984.7</v>
      </c>
      <c r="L7">
        <f t="shared" si="9"/>
        <v>1</v>
      </c>
      <c r="M7" s="15">
        <f t="shared" si="10"/>
        <v>-15.299999999999955</v>
      </c>
      <c r="P7">
        <f t="shared" si="5"/>
        <v>1</v>
      </c>
      <c r="Q7">
        <f t="shared" si="6"/>
        <v>11</v>
      </c>
      <c r="R7">
        <f t="shared" si="7"/>
        <v>4</v>
      </c>
      <c r="S7">
        <f t="shared" si="8"/>
        <v>1000</v>
      </c>
    </row>
    <row r="8" spans="1:19" x14ac:dyDescent="0.3">
      <c r="A8" t="str">
        <f>'elso reteg'!AO24</f>
        <v>eset7</v>
      </c>
      <c r="B8" s="15">
        <f>'elso reteg'!AP24</f>
        <v>0</v>
      </c>
      <c r="C8" s="15">
        <f>'elso reteg'!AP40</f>
        <v>0</v>
      </c>
      <c r="D8" s="15">
        <f>'elso reteg'!AP56</f>
        <v>0</v>
      </c>
      <c r="E8">
        <v>1000</v>
      </c>
      <c r="G8">
        <f t="shared" si="0"/>
        <v>3</v>
      </c>
      <c r="H8">
        <f t="shared" si="1"/>
        <v>4</v>
      </c>
      <c r="I8">
        <f t="shared" si="2"/>
        <v>2</v>
      </c>
      <c r="J8">
        <f t="shared" si="3"/>
        <v>1000</v>
      </c>
      <c r="K8" s="15">
        <f t="shared" si="4"/>
        <v>1008.6</v>
      </c>
      <c r="L8">
        <f t="shared" si="9"/>
        <v>1</v>
      </c>
      <c r="M8" s="15">
        <f t="shared" si="10"/>
        <v>8.6000000000000227</v>
      </c>
      <c r="P8">
        <f t="shared" si="5"/>
        <v>12</v>
      </c>
      <c r="Q8">
        <f t="shared" si="6"/>
        <v>11</v>
      </c>
      <c r="R8">
        <f t="shared" si="7"/>
        <v>13</v>
      </c>
      <c r="S8">
        <f t="shared" si="8"/>
        <v>1000</v>
      </c>
    </row>
    <row r="9" spans="1:19" x14ac:dyDescent="0.3">
      <c r="A9" t="str">
        <f>'elso reteg'!AO25</f>
        <v>eset8</v>
      </c>
      <c r="B9" s="15">
        <f>'elso reteg'!AP25</f>
        <v>-6179.5999999999985</v>
      </c>
      <c r="C9" s="15">
        <f>'elso reteg'!AP41</f>
        <v>0</v>
      </c>
      <c r="D9" s="15">
        <f>'elso reteg'!AP57</f>
        <v>0</v>
      </c>
      <c r="E9">
        <v>1000</v>
      </c>
      <c r="G9">
        <f t="shared" si="0"/>
        <v>12</v>
      </c>
      <c r="H9">
        <f t="shared" si="1"/>
        <v>4</v>
      </c>
      <c r="I9">
        <f t="shared" si="2"/>
        <v>2</v>
      </c>
      <c r="J9">
        <f t="shared" si="3"/>
        <v>1000</v>
      </c>
      <c r="K9" s="15">
        <f t="shared" si="4"/>
        <v>999.7</v>
      </c>
      <c r="L9">
        <f t="shared" si="9"/>
        <v>1</v>
      </c>
      <c r="M9" s="15">
        <f t="shared" si="10"/>
        <v>-0.29999999999995453</v>
      </c>
      <c r="P9">
        <f t="shared" si="5"/>
        <v>3</v>
      </c>
      <c r="Q9">
        <f t="shared" si="6"/>
        <v>11</v>
      </c>
      <c r="R9">
        <f t="shared" si="7"/>
        <v>13</v>
      </c>
      <c r="S9">
        <f t="shared" si="8"/>
        <v>1000</v>
      </c>
    </row>
    <row r="10" spans="1:19" x14ac:dyDescent="0.3">
      <c r="A10" t="str">
        <f>'elso reteg'!AO26</f>
        <v>eset9</v>
      </c>
      <c r="B10" s="15">
        <f>'elso reteg'!AP26</f>
        <v>0</v>
      </c>
      <c r="C10" s="15">
        <f>'elso reteg'!AP42</f>
        <v>14314.100000000006</v>
      </c>
      <c r="D10" s="15">
        <f>'elso reteg'!AP58</f>
        <v>0</v>
      </c>
      <c r="E10">
        <v>1000</v>
      </c>
      <c r="G10">
        <f t="shared" si="0"/>
        <v>3</v>
      </c>
      <c r="H10">
        <f t="shared" si="1"/>
        <v>1</v>
      </c>
      <c r="I10">
        <f t="shared" si="2"/>
        <v>2</v>
      </c>
      <c r="J10">
        <f t="shared" si="3"/>
        <v>1000</v>
      </c>
      <c r="K10" s="15">
        <f t="shared" si="4"/>
        <v>1011.6</v>
      </c>
      <c r="L10">
        <f t="shared" si="9"/>
        <v>1</v>
      </c>
      <c r="M10" s="15">
        <f t="shared" si="10"/>
        <v>11.600000000000023</v>
      </c>
      <c r="P10">
        <f t="shared" si="5"/>
        <v>12</v>
      </c>
      <c r="Q10">
        <f t="shared" si="6"/>
        <v>14</v>
      </c>
      <c r="R10">
        <f t="shared" si="7"/>
        <v>13</v>
      </c>
      <c r="S10">
        <f t="shared" si="8"/>
        <v>1000</v>
      </c>
    </row>
    <row r="11" spans="1:19" x14ac:dyDescent="0.3">
      <c r="A11" t="str">
        <f>'elso reteg'!AO27</f>
        <v>eset10</v>
      </c>
      <c r="B11" s="15">
        <f>'elso reteg'!AP27</f>
        <v>1953.4000000000015</v>
      </c>
      <c r="C11" s="15">
        <f>'elso reteg'!AP43</f>
        <v>0</v>
      </c>
      <c r="D11" s="15">
        <f>'elso reteg'!AP59</f>
        <v>12628.599999999999</v>
      </c>
      <c r="E11">
        <v>1000</v>
      </c>
      <c r="G11">
        <f t="shared" si="0"/>
        <v>2</v>
      </c>
      <c r="H11">
        <f t="shared" si="1"/>
        <v>4</v>
      </c>
      <c r="I11">
        <f t="shared" si="2"/>
        <v>1</v>
      </c>
      <c r="J11">
        <f t="shared" si="3"/>
        <v>1000</v>
      </c>
      <c r="K11" s="15">
        <f t="shared" si="4"/>
        <v>1011.1</v>
      </c>
      <c r="L11">
        <f t="shared" si="9"/>
        <v>1</v>
      </c>
      <c r="M11" s="15">
        <f t="shared" si="10"/>
        <v>11.100000000000023</v>
      </c>
      <c r="P11">
        <f t="shared" si="5"/>
        <v>13</v>
      </c>
      <c r="Q11">
        <f t="shared" si="6"/>
        <v>11</v>
      </c>
      <c r="R11">
        <f t="shared" si="7"/>
        <v>14</v>
      </c>
      <c r="S11">
        <f t="shared" si="8"/>
        <v>1000</v>
      </c>
    </row>
    <row r="12" spans="1:19" x14ac:dyDescent="0.3">
      <c r="A12" t="str">
        <f>'elso reteg'!AO28</f>
        <v>eset11</v>
      </c>
      <c r="B12" s="15">
        <f>'elso reteg'!AP28</f>
        <v>0</v>
      </c>
      <c r="C12" s="15">
        <f>'elso reteg'!AP44</f>
        <v>0</v>
      </c>
      <c r="D12" s="15">
        <f>'elso reteg'!AP60</f>
        <v>-27452.5</v>
      </c>
      <c r="E12">
        <v>1000</v>
      </c>
      <c r="G12">
        <f t="shared" si="0"/>
        <v>3</v>
      </c>
      <c r="H12">
        <f t="shared" si="1"/>
        <v>4</v>
      </c>
      <c r="I12">
        <f t="shared" si="2"/>
        <v>13</v>
      </c>
      <c r="J12">
        <f t="shared" si="3"/>
        <v>1000</v>
      </c>
      <c r="K12" s="15">
        <f t="shared" si="4"/>
        <v>989.7</v>
      </c>
      <c r="L12">
        <f t="shared" si="9"/>
        <v>1</v>
      </c>
      <c r="M12" s="15">
        <f t="shared" si="10"/>
        <v>-10.299999999999955</v>
      </c>
      <c r="P12">
        <f t="shared" si="5"/>
        <v>12</v>
      </c>
      <c r="Q12">
        <f t="shared" si="6"/>
        <v>11</v>
      </c>
      <c r="R12">
        <f t="shared" si="7"/>
        <v>2</v>
      </c>
      <c r="S12">
        <f t="shared" si="8"/>
        <v>1000</v>
      </c>
    </row>
    <row r="13" spans="1:19" x14ac:dyDescent="0.3">
      <c r="A13" t="str">
        <f>'elso reteg'!AO29</f>
        <v>eset12</v>
      </c>
      <c r="B13" s="15">
        <f>'elso reteg'!AP29</f>
        <v>-9377.7000000000007</v>
      </c>
      <c r="C13" s="15">
        <f>'elso reteg'!AP45</f>
        <v>-11007.8</v>
      </c>
      <c r="D13" s="15">
        <f>'elso reteg'!AP61</f>
        <v>-1567.4000000000015</v>
      </c>
      <c r="E13">
        <v>1000</v>
      </c>
      <c r="G13">
        <f t="shared" si="0"/>
        <v>13</v>
      </c>
      <c r="H13">
        <f t="shared" si="1"/>
        <v>14</v>
      </c>
      <c r="I13">
        <f t="shared" si="2"/>
        <v>10</v>
      </c>
      <c r="J13">
        <f t="shared" si="3"/>
        <v>1000</v>
      </c>
      <c r="K13" s="15">
        <f t="shared" si="4"/>
        <v>980.7</v>
      </c>
      <c r="L13">
        <f t="shared" si="9"/>
        <v>1</v>
      </c>
      <c r="M13" s="15">
        <f t="shared" si="10"/>
        <v>-19.299999999999955</v>
      </c>
      <c r="P13">
        <f t="shared" si="5"/>
        <v>2</v>
      </c>
      <c r="Q13">
        <f t="shared" si="6"/>
        <v>1</v>
      </c>
      <c r="R13">
        <f t="shared" si="7"/>
        <v>5</v>
      </c>
      <c r="S13">
        <f t="shared" si="8"/>
        <v>1000</v>
      </c>
    </row>
    <row r="14" spans="1:19" x14ac:dyDescent="0.3">
      <c r="A14" t="str">
        <f>'elso reteg'!AO30</f>
        <v>eset13</v>
      </c>
      <c r="B14" s="15">
        <f>'elso reteg'!AP30</f>
        <v>-2336.6999999999971</v>
      </c>
      <c r="C14" s="15">
        <f>'elso reteg'!AP46</f>
        <v>0</v>
      </c>
      <c r="D14" s="15">
        <f>'elso reteg'!AP62</f>
        <v>0</v>
      </c>
      <c r="E14">
        <v>1000</v>
      </c>
      <c r="G14">
        <f t="shared" si="0"/>
        <v>11</v>
      </c>
      <c r="H14">
        <f t="shared" si="1"/>
        <v>4</v>
      </c>
      <c r="I14">
        <f t="shared" si="2"/>
        <v>2</v>
      </c>
      <c r="J14">
        <f t="shared" si="3"/>
        <v>1000</v>
      </c>
      <c r="K14" s="15">
        <f t="shared" si="4"/>
        <v>1000.7</v>
      </c>
      <c r="L14">
        <f t="shared" si="9"/>
        <v>1</v>
      </c>
      <c r="M14" s="15">
        <f t="shared" si="10"/>
        <v>0.70000000000004547</v>
      </c>
      <c r="P14">
        <f t="shared" si="5"/>
        <v>4</v>
      </c>
      <c r="Q14">
        <f t="shared" si="6"/>
        <v>11</v>
      </c>
      <c r="R14">
        <f t="shared" si="7"/>
        <v>13</v>
      </c>
      <c r="S14">
        <f t="shared" si="8"/>
        <v>1000</v>
      </c>
    </row>
    <row r="15" spans="1:19" x14ac:dyDescent="0.3">
      <c r="A15" t="str">
        <f>'elso reteg'!AO31</f>
        <v>eset14</v>
      </c>
      <c r="B15" s="15">
        <f>'elso reteg'!AP31</f>
        <v>0</v>
      </c>
      <c r="C15" s="15">
        <f>'elso reteg'!AP47</f>
        <v>0</v>
      </c>
      <c r="D15" s="15">
        <f>'elso reteg'!AP63</f>
        <v>-35496.400000000001</v>
      </c>
      <c r="E15">
        <v>1000</v>
      </c>
      <c r="G15">
        <f t="shared" si="0"/>
        <v>3</v>
      </c>
      <c r="H15">
        <f t="shared" si="1"/>
        <v>4</v>
      </c>
      <c r="I15">
        <f t="shared" si="2"/>
        <v>14</v>
      </c>
      <c r="J15">
        <f t="shared" si="3"/>
        <v>1000</v>
      </c>
      <c r="K15" s="15">
        <f t="shared" si="4"/>
        <v>988.7</v>
      </c>
      <c r="L15">
        <f t="shared" si="9"/>
        <v>1</v>
      </c>
      <c r="M15" s="15">
        <f t="shared" si="10"/>
        <v>-11.299999999999955</v>
      </c>
      <c r="P15">
        <f t="shared" si="5"/>
        <v>12</v>
      </c>
      <c r="Q15">
        <f t="shared" si="6"/>
        <v>11</v>
      </c>
      <c r="R15">
        <f t="shared" si="7"/>
        <v>1</v>
      </c>
      <c r="S15">
        <f t="shared" si="8"/>
        <v>1000</v>
      </c>
    </row>
    <row r="28" spans="1:27" ht="18" x14ac:dyDescent="0.3">
      <c r="A28" s="1"/>
      <c r="P28" s="1"/>
    </row>
    <row r="29" spans="1:27" x14ac:dyDescent="0.3">
      <c r="A29" s="2"/>
      <c r="P29" s="2"/>
    </row>
    <row r="32" spans="1:27" ht="18" x14ac:dyDescent="0.3">
      <c r="A32" s="3" t="s">
        <v>30</v>
      </c>
      <c r="B32" s="4">
        <v>4946424</v>
      </c>
      <c r="C32" s="3" t="s">
        <v>31</v>
      </c>
      <c r="D32" s="4">
        <v>14</v>
      </c>
      <c r="E32" s="3" t="s">
        <v>32</v>
      </c>
      <c r="F32" s="4">
        <v>3</v>
      </c>
      <c r="G32" s="3" t="s">
        <v>33</v>
      </c>
      <c r="H32" s="4">
        <v>14</v>
      </c>
      <c r="I32" s="3" t="s">
        <v>34</v>
      </c>
      <c r="J32" s="4">
        <v>0</v>
      </c>
      <c r="K32" s="3" t="s">
        <v>35</v>
      </c>
      <c r="L32" s="4" t="s">
        <v>188</v>
      </c>
      <c r="P32" s="3" t="s">
        <v>30</v>
      </c>
      <c r="Q32" s="4">
        <v>2666952</v>
      </c>
      <c r="R32" s="3" t="s">
        <v>31</v>
      </c>
      <c r="S32" s="4">
        <v>14</v>
      </c>
      <c r="T32" s="3" t="s">
        <v>32</v>
      </c>
      <c r="U32" s="4">
        <v>3</v>
      </c>
      <c r="V32" s="3" t="s">
        <v>33</v>
      </c>
      <c r="W32" s="4">
        <v>14</v>
      </c>
      <c r="X32" s="3" t="s">
        <v>34</v>
      </c>
      <c r="Y32" s="4">
        <v>0</v>
      </c>
      <c r="Z32" s="3" t="s">
        <v>35</v>
      </c>
      <c r="AA32" s="4" t="s">
        <v>232</v>
      </c>
    </row>
    <row r="33" spans="1:20" ht="18.600000000000001" thickBot="1" x14ac:dyDescent="0.35">
      <c r="A33" s="1"/>
      <c r="P33" s="1"/>
    </row>
    <row r="34" spans="1:20" ht="15" thickBot="1" x14ac:dyDescent="0.35">
      <c r="A34" s="5" t="s">
        <v>37</v>
      </c>
      <c r="B34" s="5" t="s">
        <v>38</v>
      </c>
      <c r="C34" s="5" t="s">
        <v>39</v>
      </c>
      <c r="D34" s="5" t="s">
        <v>40</v>
      </c>
      <c r="E34" s="5" t="s">
        <v>189</v>
      </c>
      <c r="P34" s="5" t="s">
        <v>37</v>
      </c>
      <c r="Q34" s="5" t="s">
        <v>38</v>
      </c>
      <c r="R34" s="5" t="s">
        <v>39</v>
      </c>
      <c r="S34" s="5" t="s">
        <v>40</v>
      </c>
      <c r="T34" s="5" t="s">
        <v>189</v>
      </c>
    </row>
    <row r="35" spans="1:20" ht="15" thickBot="1" x14ac:dyDescent="0.35">
      <c r="A35" s="5" t="s">
        <v>45</v>
      </c>
      <c r="B35" s="6">
        <v>3</v>
      </c>
      <c r="C35" s="6">
        <v>4</v>
      </c>
      <c r="D35" s="6">
        <v>2</v>
      </c>
      <c r="E35" s="6">
        <v>1000</v>
      </c>
      <c r="P35" s="5" t="s">
        <v>45</v>
      </c>
      <c r="Q35" s="6">
        <v>12</v>
      </c>
      <c r="R35" s="6">
        <v>11</v>
      </c>
      <c r="S35" s="6">
        <v>13</v>
      </c>
      <c r="T35" s="6">
        <v>1000</v>
      </c>
    </row>
    <row r="36" spans="1:20" ht="15" thickBot="1" x14ac:dyDescent="0.35">
      <c r="A36" s="5" t="s">
        <v>46</v>
      </c>
      <c r="B36" s="6">
        <v>3</v>
      </c>
      <c r="C36" s="6">
        <v>4</v>
      </c>
      <c r="D36" s="6">
        <v>2</v>
      </c>
      <c r="E36" s="6">
        <v>1000</v>
      </c>
      <c r="P36" s="5" t="s">
        <v>46</v>
      </c>
      <c r="Q36" s="6">
        <v>12</v>
      </c>
      <c r="R36" s="6">
        <v>11</v>
      </c>
      <c r="S36" s="6">
        <v>13</v>
      </c>
      <c r="T36" s="6">
        <v>1000</v>
      </c>
    </row>
    <row r="37" spans="1:20" ht="15" thickBot="1" x14ac:dyDescent="0.35">
      <c r="A37" s="5" t="s">
        <v>47</v>
      </c>
      <c r="B37" s="6">
        <v>3</v>
      </c>
      <c r="C37" s="6">
        <v>4</v>
      </c>
      <c r="D37" s="6">
        <v>2</v>
      </c>
      <c r="E37" s="6">
        <v>1000</v>
      </c>
      <c r="P37" s="5" t="s">
        <v>47</v>
      </c>
      <c r="Q37" s="6">
        <v>12</v>
      </c>
      <c r="R37" s="6">
        <v>11</v>
      </c>
      <c r="S37" s="6">
        <v>13</v>
      </c>
      <c r="T37" s="6">
        <v>1000</v>
      </c>
    </row>
    <row r="38" spans="1:20" ht="15" thickBot="1" x14ac:dyDescent="0.35">
      <c r="A38" s="5" t="s">
        <v>48</v>
      </c>
      <c r="B38" s="6">
        <v>1</v>
      </c>
      <c r="C38" s="6">
        <v>3</v>
      </c>
      <c r="D38" s="6">
        <v>2</v>
      </c>
      <c r="E38" s="6">
        <v>1000</v>
      </c>
      <c r="P38" s="5" t="s">
        <v>48</v>
      </c>
      <c r="Q38" s="6">
        <v>14</v>
      </c>
      <c r="R38" s="6">
        <v>12</v>
      </c>
      <c r="S38" s="6">
        <v>13</v>
      </c>
      <c r="T38" s="6">
        <v>1000</v>
      </c>
    </row>
    <row r="39" spans="1:20" ht="15" thickBot="1" x14ac:dyDescent="0.35">
      <c r="A39" s="5" t="s">
        <v>49</v>
      </c>
      <c r="B39" s="6">
        <v>10</v>
      </c>
      <c r="C39" s="6">
        <v>2</v>
      </c>
      <c r="D39" s="6">
        <v>12</v>
      </c>
      <c r="E39" s="6">
        <v>1000</v>
      </c>
      <c r="P39" s="5" t="s">
        <v>49</v>
      </c>
      <c r="Q39" s="6">
        <v>5</v>
      </c>
      <c r="R39" s="6">
        <v>13</v>
      </c>
      <c r="S39" s="6">
        <v>3</v>
      </c>
      <c r="T39" s="6">
        <v>1000</v>
      </c>
    </row>
    <row r="40" spans="1:20" ht="15" thickBot="1" x14ac:dyDescent="0.35">
      <c r="A40" s="5" t="s">
        <v>50</v>
      </c>
      <c r="B40" s="6">
        <v>14</v>
      </c>
      <c r="C40" s="6">
        <v>4</v>
      </c>
      <c r="D40" s="6">
        <v>11</v>
      </c>
      <c r="E40" s="6">
        <v>1000</v>
      </c>
      <c r="P40" s="5" t="s">
        <v>50</v>
      </c>
      <c r="Q40" s="6">
        <v>1</v>
      </c>
      <c r="R40" s="6">
        <v>11</v>
      </c>
      <c r="S40" s="6">
        <v>4</v>
      </c>
      <c r="T40" s="6">
        <v>1000</v>
      </c>
    </row>
    <row r="41" spans="1:20" ht="15" thickBot="1" x14ac:dyDescent="0.35">
      <c r="A41" s="5" t="s">
        <v>51</v>
      </c>
      <c r="B41" s="6">
        <v>3</v>
      </c>
      <c r="C41" s="6">
        <v>4</v>
      </c>
      <c r="D41" s="6">
        <v>2</v>
      </c>
      <c r="E41" s="6">
        <v>1000</v>
      </c>
      <c r="P41" s="5" t="s">
        <v>51</v>
      </c>
      <c r="Q41" s="6">
        <v>12</v>
      </c>
      <c r="R41" s="6">
        <v>11</v>
      </c>
      <c r="S41" s="6">
        <v>13</v>
      </c>
      <c r="T41" s="6">
        <v>1000</v>
      </c>
    </row>
    <row r="42" spans="1:20" ht="15" thickBot="1" x14ac:dyDescent="0.35">
      <c r="A42" s="5" t="s">
        <v>52</v>
      </c>
      <c r="B42" s="6">
        <v>12</v>
      </c>
      <c r="C42" s="6">
        <v>4</v>
      </c>
      <c r="D42" s="6">
        <v>2</v>
      </c>
      <c r="E42" s="6">
        <v>1000</v>
      </c>
      <c r="P42" s="5" t="s">
        <v>52</v>
      </c>
      <c r="Q42" s="6">
        <v>3</v>
      </c>
      <c r="R42" s="6">
        <v>11</v>
      </c>
      <c r="S42" s="6">
        <v>13</v>
      </c>
      <c r="T42" s="6">
        <v>1000</v>
      </c>
    </row>
    <row r="43" spans="1:20" ht="15" thickBot="1" x14ac:dyDescent="0.35">
      <c r="A43" s="5" t="s">
        <v>53</v>
      </c>
      <c r="B43" s="6">
        <v>3</v>
      </c>
      <c r="C43" s="6">
        <v>1</v>
      </c>
      <c r="D43" s="6">
        <v>2</v>
      </c>
      <c r="E43" s="6">
        <v>1000</v>
      </c>
      <c r="P43" s="5" t="s">
        <v>53</v>
      </c>
      <c r="Q43" s="6">
        <v>12</v>
      </c>
      <c r="R43" s="6">
        <v>14</v>
      </c>
      <c r="S43" s="6">
        <v>13</v>
      </c>
      <c r="T43" s="6">
        <v>1000</v>
      </c>
    </row>
    <row r="44" spans="1:20" ht="15" thickBot="1" x14ac:dyDescent="0.35">
      <c r="A44" s="5" t="s">
        <v>54</v>
      </c>
      <c r="B44" s="6">
        <v>2</v>
      </c>
      <c r="C44" s="6">
        <v>4</v>
      </c>
      <c r="D44" s="6">
        <v>1</v>
      </c>
      <c r="E44" s="6">
        <v>1000</v>
      </c>
      <c r="P44" s="5" t="s">
        <v>54</v>
      </c>
      <c r="Q44" s="6">
        <v>13</v>
      </c>
      <c r="R44" s="6">
        <v>11</v>
      </c>
      <c r="S44" s="6">
        <v>14</v>
      </c>
      <c r="T44" s="6">
        <v>1000</v>
      </c>
    </row>
    <row r="45" spans="1:20" ht="15" thickBot="1" x14ac:dyDescent="0.35">
      <c r="A45" s="5" t="s">
        <v>55</v>
      </c>
      <c r="B45" s="6">
        <v>3</v>
      </c>
      <c r="C45" s="6">
        <v>4</v>
      </c>
      <c r="D45" s="6">
        <v>13</v>
      </c>
      <c r="E45" s="6">
        <v>1000</v>
      </c>
      <c r="P45" s="5" t="s">
        <v>55</v>
      </c>
      <c r="Q45" s="6">
        <v>12</v>
      </c>
      <c r="R45" s="6">
        <v>11</v>
      </c>
      <c r="S45" s="6">
        <v>2</v>
      </c>
      <c r="T45" s="6">
        <v>1000</v>
      </c>
    </row>
    <row r="46" spans="1:20" ht="15" thickBot="1" x14ac:dyDescent="0.35">
      <c r="A46" s="5" t="s">
        <v>56</v>
      </c>
      <c r="B46" s="6">
        <v>13</v>
      </c>
      <c r="C46" s="6">
        <v>14</v>
      </c>
      <c r="D46" s="6">
        <v>10</v>
      </c>
      <c r="E46" s="6">
        <v>1000</v>
      </c>
      <c r="P46" s="5" t="s">
        <v>56</v>
      </c>
      <c r="Q46" s="6">
        <v>2</v>
      </c>
      <c r="R46" s="6">
        <v>1</v>
      </c>
      <c r="S46" s="6">
        <v>5</v>
      </c>
      <c r="T46" s="6">
        <v>1000</v>
      </c>
    </row>
    <row r="47" spans="1:20" ht="15" thickBot="1" x14ac:dyDescent="0.35">
      <c r="A47" s="5" t="s">
        <v>57</v>
      </c>
      <c r="B47" s="6">
        <v>11</v>
      </c>
      <c r="C47" s="6">
        <v>4</v>
      </c>
      <c r="D47" s="6">
        <v>2</v>
      </c>
      <c r="E47" s="6">
        <v>1000</v>
      </c>
      <c r="P47" s="5" t="s">
        <v>57</v>
      </c>
      <c r="Q47" s="6">
        <v>4</v>
      </c>
      <c r="R47" s="6">
        <v>11</v>
      </c>
      <c r="S47" s="6">
        <v>13</v>
      </c>
      <c r="T47" s="6">
        <v>1000</v>
      </c>
    </row>
    <row r="48" spans="1:20" ht="15" thickBot="1" x14ac:dyDescent="0.35">
      <c r="A48" s="5" t="s">
        <v>58</v>
      </c>
      <c r="B48" s="6">
        <v>3</v>
      </c>
      <c r="C48" s="6">
        <v>4</v>
      </c>
      <c r="D48" s="6">
        <v>14</v>
      </c>
      <c r="E48" s="6">
        <v>1000</v>
      </c>
      <c r="P48" s="5" t="s">
        <v>58</v>
      </c>
      <c r="Q48" s="6">
        <v>12</v>
      </c>
      <c r="R48" s="6">
        <v>11</v>
      </c>
      <c r="S48" s="6">
        <v>1</v>
      </c>
      <c r="T48" s="6">
        <v>1000</v>
      </c>
    </row>
    <row r="49" spans="1:19" ht="18.600000000000001" thickBot="1" x14ac:dyDescent="0.35">
      <c r="A49" s="1"/>
      <c r="P49" s="1"/>
    </row>
    <row r="50" spans="1:19" ht="15" thickBot="1" x14ac:dyDescent="0.35">
      <c r="A50" s="5" t="s">
        <v>59</v>
      </c>
      <c r="B50" s="5" t="s">
        <v>38</v>
      </c>
      <c r="C50" s="5" t="s">
        <v>39</v>
      </c>
      <c r="D50" s="5" t="s">
        <v>40</v>
      </c>
      <c r="P50" s="5" t="s">
        <v>59</v>
      </c>
      <c r="Q50" s="5" t="s">
        <v>38</v>
      </c>
      <c r="R50" s="5" t="s">
        <v>39</v>
      </c>
      <c r="S50" s="5" t="s">
        <v>40</v>
      </c>
    </row>
    <row r="51" spans="1:19" ht="15" thickBot="1" x14ac:dyDescent="0.35">
      <c r="A51" s="5" t="s">
        <v>60</v>
      </c>
      <c r="B51" s="6" t="s">
        <v>190</v>
      </c>
      <c r="C51" s="6" t="s">
        <v>191</v>
      </c>
      <c r="D51" s="6" t="s">
        <v>192</v>
      </c>
      <c r="P51" s="5" t="s">
        <v>60</v>
      </c>
      <c r="Q51" s="6" t="s">
        <v>233</v>
      </c>
      <c r="R51" s="6" t="s">
        <v>234</v>
      </c>
      <c r="S51" s="6" t="s">
        <v>235</v>
      </c>
    </row>
    <row r="52" spans="1:19" ht="15" thickBot="1" x14ac:dyDescent="0.35">
      <c r="A52" s="5" t="s">
        <v>67</v>
      </c>
      <c r="B52" s="6" t="s">
        <v>193</v>
      </c>
      <c r="C52" s="6" t="s">
        <v>194</v>
      </c>
      <c r="D52" s="6" t="s">
        <v>195</v>
      </c>
      <c r="P52" s="5" t="s">
        <v>67</v>
      </c>
      <c r="Q52" s="6" t="s">
        <v>236</v>
      </c>
      <c r="R52" s="6" t="s">
        <v>237</v>
      </c>
      <c r="S52" s="6" t="s">
        <v>238</v>
      </c>
    </row>
    <row r="53" spans="1:19" ht="15" thickBot="1" x14ac:dyDescent="0.35">
      <c r="A53" s="5" t="s">
        <v>68</v>
      </c>
      <c r="B53" s="6" t="s">
        <v>196</v>
      </c>
      <c r="C53" s="6" t="s">
        <v>197</v>
      </c>
      <c r="D53" s="6" t="s">
        <v>198</v>
      </c>
      <c r="P53" s="5" t="s">
        <v>68</v>
      </c>
      <c r="Q53" s="6" t="s">
        <v>239</v>
      </c>
      <c r="R53" s="6" t="s">
        <v>240</v>
      </c>
      <c r="S53" s="6" t="s">
        <v>241</v>
      </c>
    </row>
    <row r="54" spans="1:19" ht="15" thickBot="1" x14ac:dyDescent="0.35">
      <c r="A54" s="5" t="s">
        <v>70</v>
      </c>
      <c r="B54" s="6" t="s">
        <v>199</v>
      </c>
      <c r="C54" s="6" t="s">
        <v>200</v>
      </c>
      <c r="D54" s="6" t="s">
        <v>201</v>
      </c>
      <c r="P54" s="5" t="s">
        <v>70</v>
      </c>
      <c r="Q54" s="6" t="s">
        <v>242</v>
      </c>
      <c r="R54" s="6" t="s">
        <v>243</v>
      </c>
      <c r="S54" s="6" t="s">
        <v>244</v>
      </c>
    </row>
    <row r="55" spans="1:19" ht="15" thickBot="1" x14ac:dyDescent="0.35">
      <c r="A55" s="5" t="s">
        <v>73</v>
      </c>
      <c r="B55" s="6" t="s">
        <v>202</v>
      </c>
      <c r="C55" s="6" t="s">
        <v>203</v>
      </c>
      <c r="D55" s="6" t="s">
        <v>204</v>
      </c>
      <c r="P55" s="5" t="s">
        <v>73</v>
      </c>
      <c r="Q55" s="6" t="s">
        <v>245</v>
      </c>
      <c r="R55" s="6" t="s">
        <v>246</v>
      </c>
      <c r="S55" s="6" t="s">
        <v>247</v>
      </c>
    </row>
    <row r="56" spans="1:19" ht="15" thickBot="1" x14ac:dyDescent="0.35">
      <c r="A56" s="5" t="s">
        <v>75</v>
      </c>
      <c r="B56" s="6" t="s">
        <v>205</v>
      </c>
      <c r="C56" s="6" t="s">
        <v>206</v>
      </c>
      <c r="D56" s="6" t="s">
        <v>207</v>
      </c>
      <c r="P56" s="5" t="s">
        <v>75</v>
      </c>
      <c r="Q56" s="6" t="s">
        <v>248</v>
      </c>
      <c r="R56" s="6" t="s">
        <v>249</v>
      </c>
      <c r="S56" s="6" t="s">
        <v>250</v>
      </c>
    </row>
    <row r="57" spans="1:19" ht="15" thickBot="1" x14ac:dyDescent="0.35">
      <c r="A57" s="5" t="s">
        <v>77</v>
      </c>
      <c r="B57" s="6" t="s">
        <v>208</v>
      </c>
      <c r="C57" s="6" t="s">
        <v>209</v>
      </c>
      <c r="D57" s="6" t="s">
        <v>210</v>
      </c>
      <c r="P57" s="5" t="s">
        <v>77</v>
      </c>
      <c r="Q57" s="6" t="s">
        <v>251</v>
      </c>
      <c r="R57" s="6" t="s">
        <v>252</v>
      </c>
      <c r="S57" s="6" t="s">
        <v>253</v>
      </c>
    </row>
    <row r="58" spans="1:19" ht="15" thickBot="1" x14ac:dyDescent="0.35">
      <c r="A58" s="5" t="s">
        <v>79</v>
      </c>
      <c r="B58" s="6" t="s">
        <v>211</v>
      </c>
      <c r="C58" s="6" t="s">
        <v>212</v>
      </c>
      <c r="D58" s="6" t="s">
        <v>213</v>
      </c>
      <c r="P58" s="5" t="s">
        <v>79</v>
      </c>
      <c r="Q58" s="6" t="s">
        <v>254</v>
      </c>
      <c r="R58" s="6" t="s">
        <v>255</v>
      </c>
      <c r="S58" s="6" t="s">
        <v>256</v>
      </c>
    </row>
    <row r="59" spans="1:19" ht="15" thickBot="1" x14ac:dyDescent="0.35">
      <c r="A59" s="5" t="s">
        <v>81</v>
      </c>
      <c r="B59" s="6" t="s">
        <v>214</v>
      </c>
      <c r="C59" s="6" t="s">
        <v>215</v>
      </c>
      <c r="D59" s="6" t="s">
        <v>216</v>
      </c>
      <c r="P59" s="5" t="s">
        <v>81</v>
      </c>
      <c r="Q59" s="6" t="s">
        <v>257</v>
      </c>
      <c r="R59" s="6" t="s">
        <v>258</v>
      </c>
      <c r="S59" s="6" t="s">
        <v>259</v>
      </c>
    </row>
    <row r="60" spans="1:19" ht="15" thickBot="1" x14ac:dyDescent="0.35">
      <c r="A60" s="5" t="s">
        <v>83</v>
      </c>
      <c r="B60" s="6" t="s">
        <v>217</v>
      </c>
      <c r="C60" s="6" t="s">
        <v>218</v>
      </c>
      <c r="D60" s="6" t="s">
        <v>219</v>
      </c>
      <c r="P60" s="5" t="s">
        <v>83</v>
      </c>
      <c r="Q60" s="6" t="s">
        <v>260</v>
      </c>
      <c r="R60" s="6" t="s">
        <v>261</v>
      </c>
      <c r="S60" s="6" t="s">
        <v>262</v>
      </c>
    </row>
    <row r="61" spans="1:19" ht="15" thickBot="1" x14ac:dyDescent="0.35">
      <c r="A61" s="5" t="s">
        <v>85</v>
      </c>
      <c r="B61" s="6" t="s">
        <v>220</v>
      </c>
      <c r="C61" s="6" t="s">
        <v>221</v>
      </c>
      <c r="D61" s="6" t="s">
        <v>222</v>
      </c>
      <c r="P61" s="5" t="s">
        <v>85</v>
      </c>
      <c r="Q61" s="6" t="s">
        <v>263</v>
      </c>
      <c r="R61" s="6" t="s">
        <v>264</v>
      </c>
      <c r="S61" s="6" t="s">
        <v>265</v>
      </c>
    </row>
    <row r="62" spans="1:19" ht="15" thickBot="1" x14ac:dyDescent="0.35">
      <c r="A62" s="5" t="s">
        <v>86</v>
      </c>
      <c r="B62" s="6" t="s">
        <v>223</v>
      </c>
      <c r="C62" s="6" t="s">
        <v>224</v>
      </c>
      <c r="D62" s="6" t="s">
        <v>225</v>
      </c>
      <c r="P62" s="5" t="s">
        <v>86</v>
      </c>
      <c r="Q62" s="6" t="s">
        <v>266</v>
      </c>
      <c r="R62" s="6" t="s">
        <v>267</v>
      </c>
      <c r="S62" s="6" t="s">
        <v>268</v>
      </c>
    </row>
    <row r="63" spans="1:19" ht="15" thickBot="1" x14ac:dyDescent="0.35">
      <c r="A63" s="5" t="s">
        <v>87</v>
      </c>
      <c r="B63" s="6" t="s">
        <v>226</v>
      </c>
      <c r="C63" s="6" t="s">
        <v>227</v>
      </c>
      <c r="D63" s="6" t="s">
        <v>228</v>
      </c>
      <c r="P63" s="5" t="s">
        <v>87</v>
      </c>
      <c r="Q63" s="6" t="s">
        <v>269</v>
      </c>
      <c r="R63" s="6" t="s">
        <v>270</v>
      </c>
      <c r="S63" s="6" t="s">
        <v>271</v>
      </c>
    </row>
    <row r="64" spans="1:19" ht="15" thickBot="1" x14ac:dyDescent="0.35">
      <c r="A64" s="5" t="s">
        <v>88</v>
      </c>
      <c r="B64" s="6" t="s">
        <v>229</v>
      </c>
      <c r="C64" s="6" t="s">
        <v>230</v>
      </c>
      <c r="D64" s="6" t="s">
        <v>65</v>
      </c>
      <c r="P64" s="5" t="s">
        <v>88</v>
      </c>
      <c r="Q64" s="6" t="s">
        <v>272</v>
      </c>
      <c r="R64" s="6" t="s">
        <v>273</v>
      </c>
      <c r="S64" s="6" t="s">
        <v>65</v>
      </c>
    </row>
    <row r="65" spans="1:19" ht="18.600000000000001" thickBot="1" x14ac:dyDescent="0.35">
      <c r="A65" s="1"/>
      <c r="P65" s="1"/>
    </row>
    <row r="66" spans="1:19" ht="15" thickBot="1" x14ac:dyDescent="0.35">
      <c r="A66" s="5" t="s">
        <v>89</v>
      </c>
      <c r="B66" s="5" t="s">
        <v>38</v>
      </c>
      <c r="C66" s="5" t="s">
        <v>39</v>
      </c>
      <c r="D66" s="5" t="s">
        <v>40</v>
      </c>
      <c r="P66" s="5" t="s">
        <v>89</v>
      </c>
      <c r="Q66" s="5" t="s">
        <v>38</v>
      </c>
      <c r="R66" s="5" t="s">
        <v>39</v>
      </c>
      <c r="S66" s="5" t="s">
        <v>40</v>
      </c>
    </row>
    <row r="67" spans="1:19" ht="15" thickBot="1" x14ac:dyDescent="0.35">
      <c r="A67" s="5" t="s">
        <v>60</v>
      </c>
      <c r="B67" s="6">
        <v>500.6</v>
      </c>
      <c r="C67" s="6">
        <v>493.1</v>
      </c>
      <c r="D67" s="6">
        <v>21.4</v>
      </c>
      <c r="P67" s="5" t="s">
        <v>60</v>
      </c>
      <c r="Q67" s="6">
        <v>497.9</v>
      </c>
      <c r="R67" s="6">
        <v>513</v>
      </c>
      <c r="S67" s="6">
        <v>21.6</v>
      </c>
    </row>
    <row r="68" spans="1:19" ht="15" thickBot="1" x14ac:dyDescent="0.35">
      <c r="A68" s="5" t="s">
        <v>67</v>
      </c>
      <c r="B68" s="6">
        <v>499.6</v>
      </c>
      <c r="C68" s="6">
        <v>492.1</v>
      </c>
      <c r="D68" s="6">
        <v>19.899999999999999</v>
      </c>
      <c r="P68" s="5" t="s">
        <v>67</v>
      </c>
      <c r="Q68" s="6">
        <v>496.9</v>
      </c>
      <c r="R68" s="6">
        <v>512</v>
      </c>
      <c r="S68" s="6">
        <v>20.6</v>
      </c>
    </row>
    <row r="69" spans="1:19" ht="15" thickBot="1" x14ac:dyDescent="0.35">
      <c r="A69" s="5" t="s">
        <v>68</v>
      </c>
      <c r="B69" s="6">
        <v>498.6</v>
      </c>
      <c r="C69" s="6">
        <v>491.1</v>
      </c>
      <c r="D69" s="6">
        <v>18.899999999999999</v>
      </c>
      <c r="P69" s="5" t="s">
        <v>68</v>
      </c>
      <c r="Q69" s="6">
        <v>495.9</v>
      </c>
      <c r="R69" s="6">
        <v>511</v>
      </c>
      <c r="S69" s="6">
        <v>18.100000000000001</v>
      </c>
    </row>
    <row r="70" spans="1:19" ht="15" thickBot="1" x14ac:dyDescent="0.35">
      <c r="A70" s="5" t="s">
        <v>70</v>
      </c>
      <c r="B70" s="6">
        <v>497.6</v>
      </c>
      <c r="C70" s="6">
        <v>490.1</v>
      </c>
      <c r="D70" s="6">
        <v>17.899999999999999</v>
      </c>
      <c r="P70" s="5" t="s">
        <v>70</v>
      </c>
      <c r="Q70" s="6">
        <v>494.9</v>
      </c>
      <c r="R70" s="6">
        <v>510</v>
      </c>
      <c r="S70" s="6">
        <v>14.6</v>
      </c>
    </row>
    <row r="71" spans="1:19" ht="15" thickBot="1" x14ac:dyDescent="0.35">
      <c r="A71" s="5" t="s">
        <v>73</v>
      </c>
      <c r="B71" s="6">
        <v>496.6</v>
      </c>
      <c r="C71" s="6">
        <v>489.1</v>
      </c>
      <c r="D71" s="6">
        <v>16.899999999999999</v>
      </c>
      <c r="P71" s="5" t="s">
        <v>73</v>
      </c>
      <c r="Q71" s="6">
        <v>493.9</v>
      </c>
      <c r="R71" s="6">
        <v>509</v>
      </c>
      <c r="S71" s="6">
        <v>9.5</v>
      </c>
    </row>
    <row r="72" spans="1:19" ht="15" thickBot="1" x14ac:dyDescent="0.35">
      <c r="A72" s="5" t="s">
        <v>75</v>
      </c>
      <c r="B72" s="6">
        <v>495.6</v>
      </c>
      <c r="C72" s="6">
        <v>488.1</v>
      </c>
      <c r="D72" s="6">
        <v>15.9</v>
      </c>
      <c r="P72" s="5" t="s">
        <v>75</v>
      </c>
      <c r="Q72" s="6">
        <v>492.9</v>
      </c>
      <c r="R72" s="6">
        <v>508</v>
      </c>
      <c r="S72" s="6">
        <v>8.5</v>
      </c>
    </row>
    <row r="73" spans="1:19" ht="15" thickBot="1" x14ac:dyDescent="0.35">
      <c r="A73" s="5" t="s">
        <v>77</v>
      </c>
      <c r="B73" s="6">
        <v>494.6</v>
      </c>
      <c r="C73" s="6">
        <v>487.1</v>
      </c>
      <c r="D73" s="6">
        <v>14.9</v>
      </c>
      <c r="P73" s="5" t="s">
        <v>77</v>
      </c>
      <c r="Q73" s="6">
        <v>491.9</v>
      </c>
      <c r="R73" s="6">
        <v>507</v>
      </c>
      <c r="S73" s="6">
        <v>7.5</v>
      </c>
    </row>
    <row r="74" spans="1:19" ht="15" thickBot="1" x14ac:dyDescent="0.35">
      <c r="A74" s="5" t="s">
        <v>79</v>
      </c>
      <c r="B74" s="6">
        <v>493.6</v>
      </c>
      <c r="C74" s="6">
        <v>486.1</v>
      </c>
      <c r="D74" s="6">
        <v>13.9</v>
      </c>
      <c r="P74" s="5" t="s">
        <v>79</v>
      </c>
      <c r="Q74" s="6">
        <v>490.9</v>
      </c>
      <c r="R74" s="6">
        <v>506</v>
      </c>
      <c r="S74" s="6">
        <v>6.5</v>
      </c>
    </row>
    <row r="75" spans="1:19" ht="15" thickBot="1" x14ac:dyDescent="0.35">
      <c r="A75" s="5" t="s">
        <v>81</v>
      </c>
      <c r="B75" s="6">
        <v>492.6</v>
      </c>
      <c r="C75" s="6">
        <v>485.1</v>
      </c>
      <c r="D75" s="6">
        <v>13</v>
      </c>
      <c r="P75" s="5" t="s">
        <v>81</v>
      </c>
      <c r="Q75" s="6">
        <v>489.9</v>
      </c>
      <c r="R75" s="6">
        <v>504.9</v>
      </c>
      <c r="S75" s="6">
        <v>5.5</v>
      </c>
    </row>
    <row r="76" spans="1:19" ht="15" thickBot="1" x14ac:dyDescent="0.35">
      <c r="A76" s="5" t="s">
        <v>83</v>
      </c>
      <c r="B76" s="6">
        <v>491.6</v>
      </c>
      <c r="C76" s="6">
        <v>484.1</v>
      </c>
      <c r="D76" s="6">
        <v>12</v>
      </c>
      <c r="P76" s="5" t="s">
        <v>83</v>
      </c>
      <c r="Q76" s="6">
        <v>488.9</v>
      </c>
      <c r="R76" s="6">
        <v>503.9</v>
      </c>
      <c r="S76" s="6">
        <v>4.5</v>
      </c>
    </row>
    <row r="77" spans="1:19" ht="15" thickBot="1" x14ac:dyDescent="0.35">
      <c r="A77" s="5" t="s">
        <v>85</v>
      </c>
      <c r="B77" s="6">
        <v>490.6</v>
      </c>
      <c r="C77" s="6">
        <v>483.1</v>
      </c>
      <c r="D77" s="6">
        <v>11</v>
      </c>
      <c r="P77" s="5" t="s">
        <v>85</v>
      </c>
      <c r="Q77" s="6">
        <v>487.9</v>
      </c>
      <c r="R77" s="6">
        <v>502.9</v>
      </c>
      <c r="S77" s="6">
        <v>3.5</v>
      </c>
    </row>
    <row r="78" spans="1:19" ht="15" thickBot="1" x14ac:dyDescent="0.35">
      <c r="A78" s="5" t="s">
        <v>86</v>
      </c>
      <c r="B78" s="6">
        <v>489.6</v>
      </c>
      <c r="C78" s="6">
        <v>482.1</v>
      </c>
      <c r="D78" s="6">
        <v>3.5</v>
      </c>
      <c r="P78" s="5" t="s">
        <v>86</v>
      </c>
      <c r="Q78" s="6">
        <v>486.9</v>
      </c>
      <c r="R78" s="6">
        <v>501.9</v>
      </c>
      <c r="S78" s="6">
        <v>2.5</v>
      </c>
    </row>
    <row r="79" spans="1:19" ht="15" thickBot="1" x14ac:dyDescent="0.35">
      <c r="A79" s="5" t="s">
        <v>87</v>
      </c>
      <c r="B79" s="6">
        <v>488.6</v>
      </c>
      <c r="C79" s="6">
        <v>481.2</v>
      </c>
      <c r="D79" s="6">
        <v>1</v>
      </c>
      <c r="P79" s="5" t="s">
        <v>87</v>
      </c>
      <c r="Q79" s="6">
        <v>485.9</v>
      </c>
      <c r="R79" s="6">
        <v>500.9</v>
      </c>
      <c r="S79" s="6">
        <v>1.5</v>
      </c>
    </row>
    <row r="80" spans="1:19" ht="15" thickBot="1" x14ac:dyDescent="0.35">
      <c r="A80" s="5" t="s">
        <v>88</v>
      </c>
      <c r="B80" s="6">
        <v>483.6</v>
      </c>
      <c r="C80" s="6">
        <v>480.2</v>
      </c>
      <c r="D80" s="6">
        <v>0</v>
      </c>
      <c r="P80" s="5" t="s">
        <v>88</v>
      </c>
      <c r="Q80" s="6">
        <v>484.9</v>
      </c>
      <c r="R80" s="6">
        <v>499.9</v>
      </c>
      <c r="S80" s="6">
        <v>0</v>
      </c>
    </row>
    <row r="81" spans="1:23" ht="18.600000000000001" thickBot="1" x14ac:dyDescent="0.35">
      <c r="A81" s="1"/>
      <c r="P81" s="1"/>
    </row>
    <row r="82" spans="1:23" ht="15" thickBot="1" x14ac:dyDescent="0.35">
      <c r="A82" s="5" t="s">
        <v>231</v>
      </c>
      <c r="B82" s="5" t="s">
        <v>38</v>
      </c>
      <c r="C82" s="5" t="s">
        <v>39</v>
      </c>
      <c r="D82" s="5" t="s">
        <v>40</v>
      </c>
      <c r="E82" s="5" t="s">
        <v>91</v>
      </c>
      <c r="F82" s="5" t="s">
        <v>92</v>
      </c>
      <c r="G82" s="5" t="s">
        <v>93</v>
      </c>
      <c r="H82" s="5" t="s">
        <v>94</v>
      </c>
      <c r="P82" s="5" t="s">
        <v>231</v>
      </c>
      <c r="Q82" s="5" t="s">
        <v>38</v>
      </c>
      <c r="R82" s="5" t="s">
        <v>39</v>
      </c>
      <c r="S82" s="5" t="s">
        <v>40</v>
      </c>
      <c r="T82" s="5" t="s">
        <v>91</v>
      </c>
      <c r="U82" s="5" t="s">
        <v>92</v>
      </c>
      <c r="V82" s="5" t="s">
        <v>93</v>
      </c>
      <c r="W82" s="5" t="s">
        <v>94</v>
      </c>
    </row>
    <row r="83" spans="1:23" ht="15" thickBot="1" x14ac:dyDescent="0.35">
      <c r="A83" s="5" t="s">
        <v>45</v>
      </c>
      <c r="B83" s="6">
        <v>498.6</v>
      </c>
      <c r="C83" s="6">
        <v>490.1</v>
      </c>
      <c r="D83" s="6">
        <v>19.899999999999999</v>
      </c>
      <c r="E83" s="6">
        <v>1008.6</v>
      </c>
      <c r="F83" s="6">
        <v>1000</v>
      </c>
      <c r="G83" s="6">
        <v>-8.6</v>
      </c>
      <c r="H83" s="6">
        <v>-0.86</v>
      </c>
      <c r="P83" s="5" t="s">
        <v>45</v>
      </c>
      <c r="Q83" s="6">
        <v>486.9</v>
      </c>
      <c r="R83" s="6">
        <v>502.9</v>
      </c>
      <c r="S83" s="6">
        <v>1.5</v>
      </c>
      <c r="T83" s="6">
        <v>991.3</v>
      </c>
      <c r="U83" s="6">
        <v>1000</v>
      </c>
      <c r="V83" s="6">
        <v>8.6999999999999993</v>
      </c>
      <c r="W83" s="6">
        <v>0.87</v>
      </c>
    </row>
    <row r="84" spans="1:23" ht="15" thickBot="1" x14ac:dyDescent="0.35">
      <c r="A84" s="5" t="s">
        <v>46</v>
      </c>
      <c r="B84" s="6">
        <v>498.6</v>
      </c>
      <c r="C84" s="6">
        <v>490.1</v>
      </c>
      <c r="D84" s="6">
        <v>19.899999999999999</v>
      </c>
      <c r="E84" s="6">
        <v>1008.6</v>
      </c>
      <c r="F84" s="6">
        <v>1000</v>
      </c>
      <c r="G84" s="6">
        <v>-8.6</v>
      </c>
      <c r="H84" s="6">
        <v>-0.86</v>
      </c>
      <c r="P84" s="5" t="s">
        <v>46</v>
      </c>
      <c r="Q84" s="6">
        <v>486.9</v>
      </c>
      <c r="R84" s="6">
        <v>502.9</v>
      </c>
      <c r="S84" s="6">
        <v>1.5</v>
      </c>
      <c r="T84" s="6">
        <v>991.3</v>
      </c>
      <c r="U84" s="6">
        <v>1000</v>
      </c>
      <c r="V84" s="6">
        <v>8.6999999999999993</v>
      </c>
      <c r="W84" s="6">
        <v>0.87</v>
      </c>
    </row>
    <row r="85" spans="1:23" ht="15" thickBot="1" x14ac:dyDescent="0.35">
      <c r="A85" s="5" t="s">
        <v>47</v>
      </c>
      <c r="B85" s="6">
        <v>498.6</v>
      </c>
      <c r="C85" s="6">
        <v>490.1</v>
      </c>
      <c r="D85" s="6">
        <v>19.899999999999999</v>
      </c>
      <c r="E85" s="6">
        <v>1008.6</v>
      </c>
      <c r="F85" s="6">
        <v>1000</v>
      </c>
      <c r="G85" s="6">
        <v>-8.6</v>
      </c>
      <c r="H85" s="6">
        <v>-0.86</v>
      </c>
      <c r="P85" s="5" t="s">
        <v>47</v>
      </c>
      <c r="Q85" s="6">
        <v>486.9</v>
      </c>
      <c r="R85" s="6">
        <v>502.9</v>
      </c>
      <c r="S85" s="6">
        <v>1.5</v>
      </c>
      <c r="T85" s="6">
        <v>991.3</v>
      </c>
      <c r="U85" s="6">
        <v>1000</v>
      </c>
      <c r="V85" s="6">
        <v>8.6999999999999993</v>
      </c>
      <c r="W85" s="6">
        <v>0.87</v>
      </c>
    </row>
    <row r="86" spans="1:23" ht="15" thickBot="1" x14ac:dyDescent="0.35">
      <c r="A86" s="5" t="s">
        <v>48</v>
      </c>
      <c r="B86" s="6">
        <v>500.6</v>
      </c>
      <c r="C86" s="6">
        <v>491.1</v>
      </c>
      <c r="D86" s="6">
        <v>19.899999999999999</v>
      </c>
      <c r="E86" s="6">
        <v>1011.6</v>
      </c>
      <c r="F86" s="6">
        <v>1000</v>
      </c>
      <c r="G86" s="6">
        <v>-11.6</v>
      </c>
      <c r="H86" s="6">
        <v>-1.1599999999999999</v>
      </c>
      <c r="P86" s="5" t="s">
        <v>48</v>
      </c>
      <c r="Q86" s="6">
        <v>484.9</v>
      </c>
      <c r="R86" s="6">
        <v>501.9</v>
      </c>
      <c r="S86" s="6">
        <v>1.5</v>
      </c>
      <c r="T86" s="6">
        <v>988.3</v>
      </c>
      <c r="U86" s="6">
        <v>1000</v>
      </c>
      <c r="V86" s="6">
        <v>11.7</v>
      </c>
      <c r="W86" s="6">
        <v>1.17</v>
      </c>
    </row>
    <row r="87" spans="1:23" ht="15" thickBot="1" x14ac:dyDescent="0.35">
      <c r="A87" s="5" t="s">
        <v>49</v>
      </c>
      <c r="B87" s="6">
        <v>491.6</v>
      </c>
      <c r="C87" s="6">
        <v>492.1</v>
      </c>
      <c r="D87" s="6">
        <v>3.5</v>
      </c>
      <c r="E87" s="6">
        <v>987.2</v>
      </c>
      <c r="F87" s="6">
        <v>1000</v>
      </c>
      <c r="G87" s="6">
        <v>12.8</v>
      </c>
      <c r="H87" s="6">
        <v>1.28</v>
      </c>
      <c r="P87" s="5" t="s">
        <v>49</v>
      </c>
      <c r="Q87" s="6">
        <v>493.9</v>
      </c>
      <c r="R87" s="6">
        <v>500.9</v>
      </c>
      <c r="S87" s="6">
        <v>18.100000000000001</v>
      </c>
      <c r="T87" s="6">
        <v>1012.9</v>
      </c>
      <c r="U87" s="6">
        <v>1000</v>
      </c>
      <c r="V87" s="6">
        <v>-12.9</v>
      </c>
      <c r="W87" s="6">
        <v>-1.29</v>
      </c>
    </row>
    <row r="88" spans="1:23" ht="15" thickBot="1" x14ac:dyDescent="0.35">
      <c r="A88" s="5" t="s">
        <v>50</v>
      </c>
      <c r="B88" s="6">
        <v>483.6</v>
      </c>
      <c r="C88" s="6">
        <v>490.1</v>
      </c>
      <c r="D88" s="6">
        <v>11</v>
      </c>
      <c r="E88" s="6">
        <v>984.7</v>
      </c>
      <c r="F88" s="6">
        <v>1000</v>
      </c>
      <c r="G88" s="6">
        <v>15.3</v>
      </c>
      <c r="H88" s="6">
        <v>1.53</v>
      </c>
      <c r="P88" s="5" t="s">
        <v>50</v>
      </c>
      <c r="Q88" s="6">
        <v>497.9</v>
      </c>
      <c r="R88" s="6">
        <v>502.9</v>
      </c>
      <c r="S88" s="6">
        <v>14.6</v>
      </c>
      <c r="T88" s="6">
        <v>1015.4</v>
      </c>
      <c r="U88" s="6">
        <v>1000</v>
      </c>
      <c r="V88" s="6">
        <v>-15.4</v>
      </c>
      <c r="W88" s="6">
        <v>-1.54</v>
      </c>
    </row>
    <row r="89" spans="1:23" ht="15" thickBot="1" x14ac:dyDescent="0.35">
      <c r="A89" s="5" t="s">
        <v>51</v>
      </c>
      <c r="B89" s="6">
        <v>498.6</v>
      </c>
      <c r="C89" s="6">
        <v>490.1</v>
      </c>
      <c r="D89" s="6">
        <v>19.899999999999999</v>
      </c>
      <c r="E89" s="6">
        <v>1008.6</v>
      </c>
      <c r="F89" s="6">
        <v>1000</v>
      </c>
      <c r="G89" s="6">
        <v>-8.6</v>
      </c>
      <c r="H89" s="6">
        <v>-0.86</v>
      </c>
      <c r="P89" s="5" t="s">
        <v>51</v>
      </c>
      <c r="Q89" s="6">
        <v>486.9</v>
      </c>
      <c r="R89" s="6">
        <v>502.9</v>
      </c>
      <c r="S89" s="6">
        <v>1.5</v>
      </c>
      <c r="T89" s="6">
        <v>991.3</v>
      </c>
      <c r="U89" s="6">
        <v>1000</v>
      </c>
      <c r="V89" s="6">
        <v>8.6999999999999993</v>
      </c>
      <c r="W89" s="6">
        <v>0.87</v>
      </c>
    </row>
    <row r="90" spans="1:23" ht="15" thickBot="1" x14ac:dyDescent="0.35">
      <c r="A90" s="5" t="s">
        <v>52</v>
      </c>
      <c r="B90" s="6">
        <v>489.6</v>
      </c>
      <c r="C90" s="6">
        <v>490.1</v>
      </c>
      <c r="D90" s="6">
        <v>19.899999999999999</v>
      </c>
      <c r="E90" s="6">
        <v>999.7</v>
      </c>
      <c r="F90" s="6">
        <v>1000</v>
      </c>
      <c r="G90" s="6">
        <v>0.3</v>
      </c>
      <c r="H90" s="6">
        <v>0.03</v>
      </c>
      <c r="P90" s="5" t="s">
        <v>52</v>
      </c>
      <c r="Q90" s="6">
        <v>495.9</v>
      </c>
      <c r="R90" s="6">
        <v>502.9</v>
      </c>
      <c r="S90" s="6">
        <v>1.5</v>
      </c>
      <c r="T90" s="6">
        <v>1000.4</v>
      </c>
      <c r="U90" s="6">
        <v>1000</v>
      </c>
      <c r="V90" s="6">
        <v>-0.4</v>
      </c>
      <c r="W90" s="6">
        <v>-0.04</v>
      </c>
    </row>
    <row r="91" spans="1:23" ht="15" thickBot="1" x14ac:dyDescent="0.35">
      <c r="A91" s="5" t="s">
        <v>53</v>
      </c>
      <c r="B91" s="6">
        <v>498.6</v>
      </c>
      <c r="C91" s="6">
        <v>493.1</v>
      </c>
      <c r="D91" s="6">
        <v>19.899999999999999</v>
      </c>
      <c r="E91" s="6">
        <v>1011.6</v>
      </c>
      <c r="F91" s="6">
        <v>1000</v>
      </c>
      <c r="G91" s="6">
        <v>-11.6</v>
      </c>
      <c r="H91" s="6">
        <v>-1.1599999999999999</v>
      </c>
      <c r="P91" s="5" t="s">
        <v>53</v>
      </c>
      <c r="Q91" s="6">
        <v>486.9</v>
      </c>
      <c r="R91" s="6">
        <v>499.9</v>
      </c>
      <c r="S91" s="6">
        <v>1.5</v>
      </c>
      <c r="T91" s="6">
        <v>988.3</v>
      </c>
      <c r="U91" s="6">
        <v>1000</v>
      </c>
      <c r="V91" s="6">
        <v>11.7</v>
      </c>
      <c r="W91" s="6">
        <v>1.17</v>
      </c>
    </row>
    <row r="92" spans="1:23" ht="15" thickBot="1" x14ac:dyDescent="0.35">
      <c r="A92" s="5" t="s">
        <v>54</v>
      </c>
      <c r="B92" s="6">
        <v>499.6</v>
      </c>
      <c r="C92" s="6">
        <v>490.1</v>
      </c>
      <c r="D92" s="6">
        <v>21.4</v>
      </c>
      <c r="E92" s="6">
        <v>1011.1</v>
      </c>
      <c r="F92" s="6">
        <v>1000</v>
      </c>
      <c r="G92" s="6">
        <v>-11.1</v>
      </c>
      <c r="H92" s="6">
        <v>-1.1100000000000001</v>
      </c>
      <c r="P92" s="5" t="s">
        <v>54</v>
      </c>
      <c r="Q92" s="6">
        <v>485.9</v>
      </c>
      <c r="R92" s="6">
        <v>502.9</v>
      </c>
      <c r="S92" s="6">
        <v>0</v>
      </c>
      <c r="T92" s="6">
        <v>988.8</v>
      </c>
      <c r="U92" s="6">
        <v>1000</v>
      </c>
      <c r="V92" s="6">
        <v>11.2</v>
      </c>
      <c r="W92" s="6">
        <v>1.1200000000000001</v>
      </c>
    </row>
    <row r="93" spans="1:23" ht="15" thickBot="1" x14ac:dyDescent="0.35">
      <c r="A93" s="5" t="s">
        <v>55</v>
      </c>
      <c r="B93" s="6">
        <v>498.6</v>
      </c>
      <c r="C93" s="6">
        <v>490.1</v>
      </c>
      <c r="D93" s="6">
        <v>1</v>
      </c>
      <c r="E93" s="6">
        <v>989.7</v>
      </c>
      <c r="F93" s="6">
        <v>1000</v>
      </c>
      <c r="G93" s="6">
        <v>10.3</v>
      </c>
      <c r="H93" s="6">
        <v>1.03</v>
      </c>
      <c r="P93" s="5" t="s">
        <v>55</v>
      </c>
      <c r="Q93" s="6">
        <v>486.9</v>
      </c>
      <c r="R93" s="6">
        <v>502.9</v>
      </c>
      <c r="S93" s="6">
        <v>20.6</v>
      </c>
      <c r="T93" s="6">
        <v>1010.4</v>
      </c>
      <c r="U93" s="6">
        <v>1000</v>
      </c>
      <c r="V93" s="6">
        <v>-10.4</v>
      </c>
      <c r="W93" s="6">
        <v>-1.04</v>
      </c>
    </row>
    <row r="94" spans="1:23" ht="15" thickBot="1" x14ac:dyDescent="0.35">
      <c r="A94" s="5" t="s">
        <v>56</v>
      </c>
      <c r="B94" s="6">
        <v>488.6</v>
      </c>
      <c r="C94" s="6">
        <v>480.2</v>
      </c>
      <c r="D94" s="6">
        <v>12</v>
      </c>
      <c r="E94" s="6">
        <v>980.7</v>
      </c>
      <c r="F94" s="6">
        <v>1000</v>
      </c>
      <c r="G94" s="6">
        <v>19.3</v>
      </c>
      <c r="H94" s="6">
        <v>1.93</v>
      </c>
      <c r="P94" s="5" t="s">
        <v>56</v>
      </c>
      <c r="Q94" s="6">
        <v>496.9</v>
      </c>
      <c r="R94" s="6">
        <v>513</v>
      </c>
      <c r="S94" s="6">
        <v>9.5</v>
      </c>
      <c r="T94" s="6">
        <v>1019.4</v>
      </c>
      <c r="U94" s="6">
        <v>1000</v>
      </c>
      <c r="V94" s="6">
        <v>-19.399999999999999</v>
      </c>
      <c r="W94" s="6">
        <v>-1.94</v>
      </c>
    </row>
    <row r="95" spans="1:23" ht="15" thickBot="1" x14ac:dyDescent="0.35">
      <c r="A95" s="5" t="s">
        <v>57</v>
      </c>
      <c r="B95" s="6">
        <v>490.6</v>
      </c>
      <c r="C95" s="6">
        <v>490.1</v>
      </c>
      <c r="D95" s="6">
        <v>19.899999999999999</v>
      </c>
      <c r="E95" s="6">
        <v>1000.7</v>
      </c>
      <c r="F95" s="6">
        <v>1000</v>
      </c>
      <c r="G95" s="6">
        <v>-0.7</v>
      </c>
      <c r="H95" s="6">
        <v>-7.0000000000000007E-2</v>
      </c>
      <c r="P95" s="5" t="s">
        <v>57</v>
      </c>
      <c r="Q95" s="6">
        <v>494.9</v>
      </c>
      <c r="R95" s="6">
        <v>502.9</v>
      </c>
      <c r="S95" s="6">
        <v>1.5</v>
      </c>
      <c r="T95" s="6">
        <v>999.4</v>
      </c>
      <c r="U95" s="6">
        <v>1000</v>
      </c>
      <c r="V95" s="6">
        <v>0.6</v>
      </c>
      <c r="W95" s="6">
        <v>0.06</v>
      </c>
    </row>
    <row r="96" spans="1:23" ht="15" thickBot="1" x14ac:dyDescent="0.35">
      <c r="A96" s="5" t="s">
        <v>58</v>
      </c>
      <c r="B96" s="6">
        <v>498.6</v>
      </c>
      <c r="C96" s="6">
        <v>490.1</v>
      </c>
      <c r="D96" s="6">
        <v>0</v>
      </c>
      <c r="E96" s="6">
        <v>988.7</v>
      </c>
      <c r="F96" s="6">
        <v>1000</v>
      </c>
      <c r="G96" s="6">
        <v>11.3</v>
      </c>
      <c r="H96" s="6">
        <v>1.1299999999999999</v>
      </c>
      <c r="P96" s="5" t="s">
        <v>58</v>
      </c>
      <c r="Q96" s="6">
        <v>486.9</v>
      </c>
      <c r="R96" s="6">
        <v>502.9</v>
      </c>
      <c r="S96" s="6">
        <v>21.6</v>
      </c>
      <c r="T96" s="6">
        <v>1011.4</v>
      </c>
      <c r="U96" s="6">
        <v>1000</v>
      </c>
      <c r="V96" s="6">
        <v>-11.4</v>
      </c>
      <c r="W96" s="6">
        <v>-1.1399999999999999</v>
      </c>
    </row>
    <row r="97" spans="1:17" ht="15" thickBot="1" x14ac:dyDescent="0.35"/>
    <row r="98" spans="1:17" ht="15" thickBot="1" x14ac:dyDescent="0.35">
      <c r="A98" s="7" t="s">
        <v>95</v>
      </c>
      <c r="B98" s="8">
        <v>1015.1</v>
      </c>
      <c r="P98" s="7" t="s">
        <v>95</v>
      </c>
      <c r="Q98" s="8">
        <v>1032.5</v>
      </c>
    </row>
    <row r="99" spans="1:17" ht="15" thickBot="1" x14ac:dyDescent="0.35">
      <c r="A99" s="7" t="s">
        <v>96</v>
      </c>
      <c r="B99" s="8">
        <v>963.8</v>
      </c>
      <c r="P99" s="7" t="s">
        <v>96</v>
      </c>
      <c r="Q99" s="8">
        <v>984.8</v>
      </c>
    </row>
    <row r="100" spans="1:17" ht="15" thickBot="1" x14ac:dyDescent="0.35">
      <c r="A100" s="7" t="s">
        <v>97</v>
      </c>
      <c r="B100" s="8">
        <v>14000.1</v>
      </c>
      <c r="P100" s="7" t="s">
        <v>97</v>
      </c>
      <c r="Q100" s="8">
        <v>13999.9</v>
      </c>
    </row>
    <row r="101" spans="1:17" ht="15" thickBot="1" x14ac:dyDescent="0.35">
      <c r="A101" s="7" t="s">
        <v>98</v>
      </c>
      <c r="B101" s="8">
        <v>14000</v>
      </c>
      <c r="P101" s="7" t="s">
        <v>98</v>
      </c>
      <c r="Q101" s="8">
        <v>14000</v>
      </c>
    </row>
    <row r="102" spans="1:17" ht="15" thickBot="1" x14ac:dyDescent="0.35">
      <c r="A102" s="7" t="s">
        <v>99</v>
      </c>
      <c r="B102" s="8">
        <v>0.1</v>
      </c>
      <c r="P102" s="7" t="s">
        <v>99</v>
      </c>
      <c r="Q102" s="8">
        <v>-0.1</v>
      </c>
    </row>
    <row r="103" spans="1:17" ht="15" thickBot="1" x14ac:dyDescent="0.35">
      <c r="A103" s="7" t="s">
        <v>100</v>
      </c>
      <c r="B103" s="8"/>
      <c r="P103" s="7" t="s">
        <v>100</v>
      </c>
      <c r="Q103" s="8"/>
    </row>
    <row r="104" spans="1:17" ht="15" thickBot="1" x14ac:dyDescent="0.35">
      <c r="A104" s="7" t="s">
        <v>101</v>
      </c>
      <c r="B104" s="8"/>
      <c r="P104" s="7" t="s">
        <v>101</v>
      </c>
      <c r="Q104" s="8"/>
    </row>
    <row r="105" spans="1:17" ht="15" thickBot="1" x14ac:dyDescent="0.35">
      <c r="A105" s="7" t="s">
        <v>102</v>
      </c>
      <c r="B105" s="8">
        <v>0</v>
      </c>
      <c r="P105" s="7" t="s">
        <v>102</v>
      </c>
      <c r="Q105" s="8">
        <v>0</v>
      </c>
    </row>
    <row r="107" spans="1:17" x14ac:dyDescent="0.3">
      <c r="A107" s="9" t="s">
        <v>103</v>
      </c>
      <c r="P107" s="9" t="s">
        <v>103</v>
      </c>
    </row>
    <row r="109" spans="1:17" x14ac:dyDescent="0.3">
      <c r="A109" s="10" t="s">
        <v>140</v>
      </c>
      <c r="P109" s="10" t="s">
        <v>140</v>
      </c>
    </row>
    <row r="110" spans="1:17" x14ac:dyDescent="0.3">
      <c r="A110" s="10" t="s">
        <v>123</v>
      </c>
      <c r="P110" s="10" t="s">
        <v>123</v>
      </c>
    </row>
  </sheetData>
  <hyperlinks>
    <hyperlink ref="A107" r:id="rId1" display="https://miau.my-x.hu/myx-free/coco/test/494642420241028151642.html" xr:uid="{9B5ACCF8-4280-401B-8FE3-C6DCFD4F7C59}"/>
    <hyperlink ref="P107" r:id="rId2" display="https://miau.my-x.hu/myx-free/coco/test/266695220241028151728.html" xr:uid="{F822CCB4-EFC3-48B6-B3D2-512532D6D315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47724-44FF-4B5B-8467-6B65F0430996}">
  <dimension ref="L8:Q24"/>
  <sheetViews>
    <sheetView zoomScale="47" workbookViewId="0"/>
  </sheetViews>
  <sheetFormatPr defaultRowHeight="14.4" x14ac:dyDescent="0.3"/>
  <cols>
    <col min="16" max="16" width="12" bestFit="1" customWidth="1"/>
    <col min="17" max="17" width="17.44140625" bestFit="1" customWidth="1"/>
  </cols>
  <sheetData>
    <row r="8" spans="12:17" x14ac:dyDescent="0.3">
      <c r="L8" s="16">
        <f>CORREL(L11:L24,Q11:Q24)</f>
        <v>0.6380664076848338</v>
      </c>
      <c r="M8" t="s">
        <v>354</v>
      </c>
    </row>
    <row r="9" spans="12:17" x14ac:dyDescent="0.3">
      <c r="L9" t="s">
        <v>280</v>
      </c>
      <c r="P9" t="s">
        <v>280</v>
      </c>
    </row>
    <row r="10" spans="12:17" x14ac:dyDescent="0.3">
      <c r="L10" t="str">
        <f>'masodik reteg'!M1</f>
        <v>Ábra</v>
      </c>
      <c r="M10" s="15" t="str">
        <f>'elso reteg'!AP17</f>
        <v>buborékC</v>
      </c>
      <c r="N10" s="15" t="str">
        <f>'elso reteg'!AQ17</f>
        <v>buborékB</v>
      </c>
      <c r="O10" s="15" t="str">
        <f>'elso reteg'!AR17</f>
        <v>buborékA</v>
      </c>
      <c r="P10" t="s">
        <v>279</v>
      </c>
      <c r="Q10" t="str">
        <f>invalid!$M1</f>
        <v>Ábra_validitás nélkül</v>
      </c>
    </row>
    <row r="11" spans="12:17" x14ac:dyDescent="0.3">
      <c r="L11">
        <f>'masodik reteg'!M2</f>
        <v>8.6000000000000227</v>
      </c>
      <c r="M11" s="15">
        <f>'elso reteg'!AP18</f>
        <v>0</v>
      </c>
      <c r="N11" s="15">
        <f>'elso reteg'!AQ18</f>
        <v>0</v>
      </c>
      <c r="O11" s="15">
        <f>'elso reteg'!AR18</f>
        <v>0</v>
      </c>
      <c r="P11" s="15">
        <f>L11-8.6</f>
        <v>2.3092638912203256E-14</v>
      </c>
      <c r="Q11">
        <f>invalid!$M2</f>
        <v>14.799999999999955</v>
      </c>
    </row>
    <row r="12" spans="12:17" x14ac:dyDescent="0.3">
      <c r="L12">
        <f>'masodik reteg'!M3</f>
        <v>8.6000000000000227</v>
      </c>
      <c r="M12" s="15">
        <f>'elso reteg'!AP19</f>
        <v>0</v>
      </c>
      <c r="N12" s="15">
        <f>'elso reteg'!AQ19</f>
        <v>0</v>
      </c>
      <c r="O12" s="15">
        <f>'elso reteg'!AR19</f>
        <v>0</v>
      </c>
      <c r="P12" s="15">
        <f t="shared" ref="P12:P24" si="0">L12-8.6</f>
        <v>2.3092638912203256E-14</v>
      </c>
      <c r="Q12">
        <f>invalid!$M3</f>
        <v>17.799999999999955</v>
      </c>
    </row>
    <row r="13" spans="12:17" x14ac:dyDescent="0.3">
      <c r="L13">
        <f>'masodik reteg'!M4</f>
        <v>8.6000000000000227</v>
      </c>
      <c r="M13" s="15">
        <f>'elso reteg'!AP20</f>
        <v>0</v>
      </c>
      <c r="N13" s="15">
        <f>'elso reteg'!AQ20</f>
        <v>0</v>
      </c>
      <c r="O13" s="15">
        <f>'elso reteg'!AR20</f>
        <v>0</v>
      </c>
      <c r="P13" s="15">
        <f t="shared" si="0"/>
        <v>2.3092638912203256E-14</v>
      </c>
      <c r="Q13">
        <f>invalid!$M4</f>
        <v>6.7999999999999545</v>
      </c>
    </row>
    <row r="14" spans="12:17" x14ac:dyDescent="0.3">
      <c r="L14">
        <f>'masodik reteg'!M5</f>
        <v>11.600000000000023</v>
      </c>
      <c r="M14" s="15">
        <f>'elso reteg'!AP21</f>
        <v>18907.800000000003</v>
      </c>
      <c r="N14" s="15">
        <f>'elso reteg'!AQ21</f>
        <v>2639.0999999999985</v>
      </c>
      <c r="O14" s="15">
        <f>'elso reteg'!AR21</f>
        <v>0</v>
      </c>
      <c r="P14" s="15">
        <f t="shared" si="0"/>
        <v>3.0000000000000231</v>
      </c>
      <c r="Q14">
        <f>invalid!$M5</f>
        <v>13.799999999999955</v>
      </c>
    </row>
    <row r="15" spans="12:17" x14ac:dyDescent="0.3">
      <c r="L15">
        <f>'masodik reteg'!M6</f>
        <v>-12.799999999999955</v>
      </c>
      <c r="M15" s="15">
        <f>'elso reteg'!AP22</f>
        <v>-1011</v>
      </c>
      <c r="N15" s="15">
        <f>'elso reteg'!AQ22</f>
        <v>12398.399999999994</v>
      </c>
      <c r="O15" s="15">
        <f>'elso reteg'!AR22</f>
        <v>-3080.8000000000029</v>
      </c>
      <c r="P15" s="15">
        <f t="shared" si="0"/>
        <v>-21.399999999999956</v>
      </c>
      <c r="Q15">
        <f>invalid!$M6</f>
        <v>1.7999999999999545</v>
      </c>
    </row>
    <row r="16" spans="12:17" x14ac:dyDescent="0.3">
      <c r="L16">
        <f>'masodik reteg'!M7</f>
        <v>-15.299999999999955</v>
      </c>
      <c r="M16" s="15">
        <f>'elso reteg'!AP23</f>
        <v>-14621.8</v>
      </c>
      <c r="N16" s="15">
        <f>'elso reteg'!AQ23</f>
        <v>0</v>
      </c>
      <c r="O16" s="15">
        <f>'elso reteg'!AR23</f>
        <v>-1925.5</v>
      </c>
      <c r="P16" s="15">
        <f t="shared" si="0"/>
        <v>-23.899999999999956</v>
      </c>
      <c r="Q16">
        <f>invalid!$M7</f>
        <v>-8.2999999999999545</v>
      </c>
    </row>
    <row r="17" spans="12:17" x14ac:dyDescent="0.3">
      <c r="L17">
        <f>'masodik reteg'!M8</f>
        <v>8.6000000000000227</v>
      </c>
      <c r="M17" s="15">
        <f>'elso reteg'!AP24</f>
        <v>0</v>
      </c>
      <c r="N17" s="15">
        <f>'elso reteg'!AQ24</f>
        <v>0</v>
      </c>
      <c r="O17" s="15">
        <f>'elso reteg'!AR24</f>
        <v>0</v>
      </c>
      <c r="P17" s="15">
        <f t="shared" si="0"/>
        <v>2.3092638912203256E-14</v>
      </c>
      <c r="Q17">
        <f>invalid!$M8</f>
        <v>-12.299999999999955</v>
      </c>
    </row>
    <row r="18" spans="12:17" x14ac:dyDescent="0.3">
      <c r="L18">
        <f>'masodik reteg'!M9</f>
        <v>-0.29999999999995453</v>
      </c>
      <c r="M18" s="15">
        <f>'elso reteg'!AP25</f>
        <v>-6179.5999999999985</v>
      </c>
      <c r="N18" s="15">
        <f>'elso reteg'!AQ25</f>
        <v>0</v>
      </c>
      <c r="O18" s="15">
        <f>'elso reteg'!AR25</f>
        <v>0</v>
      </c>
      <c r="P18" s="15">
        <f t="shared" si="0"/>
        <v>-8.8999999999999542</v>
      </c>
      <c r="Q18">
        <f>invalid!$M9</f>
        <v>-11.799999999999955</v>
      </c>
    </row>
    <row r="19" spans="12:17" x14ac:dyDescent="0.3">
      <c r="L19">
        <f>'masodik reteg'!M10</f>
        <v>11.600000000000023</v>
      </c>
      <c r="M19" s="15">
        <f>'elso reteg'!AP26</f>
        <v>0</v>
      </c>
      <c r="N19" s="15">
        <f>'elso reteg'!AQ26</f>
        <v>14314.100000000006</v>
      </c>
      <c r="O19" s="15">
        <f>'elso reteg'!AR26</f>
        <v>0</v>
      </c>
      <c r="P19" s="15">
        <f t="shared" si="0"/>
        <v>3.0000000000000231</v>
      </c>
      <c r="Q19">
        <f>invalid!$M10</f>
        <v>4.7999999999999545</v>
      </c>
    </row>
    <row r="20" spans="12:17" x14ac:dyDescent="0.3">
      <c r="L20">
        <f>'masodik reteg'!M11</f>
        <v>11.100000000000023</v>
      </c>
      <c r="M20" s="15">
        <f>'elso reteg'!AP27</f>
        <v>1953.4000000000015</v>
      </c>
      <c r="N20" s="15">
        <f>'elso reteg'!AQ27</f>
        <v>0</v>
      </c>
      <c r="O20" s="15">
        <f>'elso reteg'!AR27</f>
        <v>12628.599999999999</v>
      </c>
      <c r="P20" s="15">
        <f t="shared" si="0"/>
        <v>2.5000000000000231</v>
      </c>
      <c r="Q20">
        <f>invalid!$M11</f>
        <v>7.7999999999999545</v>
      </c>
    </row>
    <row r="21" spans="12:17" x14ac:dyDescent="0.3">
      <c r="L21">
        <f>'masodik reteg'!M12</f>
        <v>-10.299999999999955</v>
      </c>
      <c r="M21" s="15">
        <f>'elso reteg'!AP28</f>
        <v>0</v>
      </c>
      <c r="N21" s="15">
        <f>'elso reteg'!AQ28</f>
        <v>0</v>
      </c>
      <c r="O21" s="15">
        <f>'elso reteg'!AR28</f>
        <v>-27452.5</v>
      </c>
      <c r="P21" s="15">
        <f t="shared" si="0"/>
        <v>-18.899999999999956</v>
      </c>
      <c r="Q21">
        <f>invalid!$M12</f>
        <v>-13.299999999999955</v>
      </c>
    </row>
    <row r="22" spans="12:17" x14ac:dyDescent="0.3">
      <c r="L22">
        <f>'masodik reteg'!M13</f>
        <v>-19.299999999999955</v>
      </c>
      <c r="M22" s="15">
        <f>'elso reteg'!AP29</f>
        <v>-9377.7000000000007</v>
      </c>
      <c r="N22" s="15">
        <f>'elso reteg'!AQ29</f>
        <v>-11007.8</v>
      </c>
      <c r="O22" s="15">
        <f>'elso reteg'!AR29</f>
        <v>-1567.4000000000015</v>
      </c>
      <c r="P22" s="15">
        <f t="shared" si="0"/>
        <v>-27.899999999999956</v>
      </c>
      <c r="Q22">
        <f>invalid!$M13</f>
        <v>-7.2999999999999545</v>
      </c>
    </row>
    <row r="23" spans="12:17" x14ac:dyDescent="0.3">
      <c r="L23">
        <f>'masodik reteg'!M14</f>
        <v>0.70000000000004547</v>
      </c>
      <c r="M23" s="15">
        <f>'elso reteg'!AP30</f>
        <v>-2336.6999999999971</v>
      </c>
      <c r="N23" s="15">
        <f>'elso reteg'!AQ30</f>
        <v>0</v>
      </c>
      <c r="O23" s="15">
        <f>'elso reteg'!AR30</f>
        <v>0</v>
      </c>
      <c r="P23" s="15">
        <f t="shared" si="0"/>
        <v>-7.8999999999999542</v>
      </c>
      <c r="Q23">
        <f>invalid!$M14</f>
        <v>-3.2999999999999545</v>
      </c>
    </row>
    <row r="24" spans="12:17" x14ac:dyDescent="0.3">
      <c r="L24">
        <f>'masodik reteg'!M15</f>
        <v>-11.299999999999955</v>
      </c>
      <c r="M24" s="15">
        <f>'elso reteg'!AP31</f>
        <v>0</v>
      </c>
      <c r="N24" s="15">
        <f>'elso reteg'!AQ31</f>
        <v>0</v>
      </c>
      <c r="O24" s="15">
        <f>'elso reteg'!AR31</f>
        <v>-35496.400000000001</v>
      </c>
      <c r="P24" s="15">
        <f t="shared" si="0"/>
        <v>-19.899999999999956</v>
      </c>
      <c r="Q24">
        <f>invalid!$M15</f>
        <v>-11.299999999999955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1CDA-990A-4162-8552-9955A69580BD}">
  <dimension ref="A1:AA110"/>
  <sheetViews>
    <sheetView zoomScale="38" workbookViewId="0"/>
  </sheetViews>
  <sheetFormatPr defaultRowHeight="14.4" x14ac:dyDescent="0.3"/>
  <sheetData>
    <row r="1" spans="1:19" x14ac:dyDescent="0.3">
      <c r="B1" t="str">
        <f>'masodik reteg'!B1</f>
        <v>forrásC</v>
      </c>
      <c r="C1" t="str">
        <f>'masodik reteg'!C1</f>
        <v>forrásB</v>
      </c>
      <c r="D1" t="str">
        <f>'masodik reteg'!D1</f>
        <v>forrásA</v>
      </c>
      <c r="E1" t="str">
        <f>'masodik reteg'!E1</f>
        <v>Y0</v>
      </c>
      <c r="G1" t="str">
        <f>B1</f>
        <v>forrásC</v>
      </c>
      <c r="H1" t="str">
        <f>C1</f>
        <v>forrásB</v>
      </c>
      <c r="I1" t="str">
        <f>D1</f>
        <v>forrásA</v>
      </c>
      <c r="J1" t="str">
        <f>E1</f>
        <v>Y0</v>
      </c>
      <c r="K1" t="str">
        <f>E82</f>
        <v>Becslés</v>
      </c>
      <c r="L1" t="s">
        <v>274</v>
      </c>
      <c r="M1" t="s">
        <v>353</v>
      </c>
      <c r="P1" t="s">
        <v>106</v>
      </c>
      <c r="Q1" t="s">
        <v>106</v>
      </c>
      <c r="R1" t="s">
        <v>106</v>
      </c>
    </row>
    <row r="2" spans="1:19" x14ac:dyDescent="0.3">
      <c r="A2" t="str">
        <f>'masodik reteg'!A2</f>
        <v>eset1</v>
      </c>
      <c r="B2" s="15">
        <f>'elso reteg'!AK18-'elso reteg'!AJ18</f>
        <v>697.29999999999927</v>
      </c>
      <c r="C2" s="15">
        <f>'elso reteg'!$AK34-'elso reteg'!$AJ34</f>
        <v>18928.099999999999</v>
      </c>
      <c r="D2" s="15">
        <f>'elso reteg'!$AK50-'elso reteg'!$AJ50</f>
        <v>16216.400000000001</v>
      </c>
      <c r="E2">
        <v>1000</v>
      </c>
      <c r="G2">
        <f t="shared" ref="G2:G15" si="0">RANK(B2,B$2:B$15,0)</f>
        <v>7</v>
      </c>
      <c r="H2">
        <f t="shared" ref="H2:H15" si="1">RANK(C2,C$2:C$15,0)</f>
        <v>1</v>
      </c>
      <c r="I2">
        <f t="shared" ref="I2:I15" si="2">RANK(D2,D$2:D$15,0)</f>
        <v>3</v>
      </c>
      <c r="J2">
        <f t="shared" ref="J2:J15" si="3">E2</f>
        <v>1000</v>
      </c>
      <c r="K2" s="15">
        <f t="shared" ref="K2:K15" si="4">E83</f>
        <v>1014.8</v>
      </c>
      <c r="L2">
        <f>IF(H83*W83&lt;=0,1,0)</f>
        <v>1</v>
      </c>
      <c r="M2" s="15">
        <f>K2-1000</f>
        <v>14.799999999999955</v>
      </c>
      <c r="P2">
        <f t="shared" ref="P2:P15" si="5">15-G2</f>
        <v>8</v>
      </c>
      <c r="Q2">
        <f t="shared" ref="Q2:Q15" si="6">15-H2</f>
        <v>14</v>
      </c>
      <c r="R2">
        <f t="shared" ref="R2:R15" si="7">15-I2</f>
        <v>12</v>
      </c>
      <c r="S2">
        <f t="shared" ref="S2:S15" si="8">J2</f>
        <v>1000</v>
      </c>
    </row>
    <row r="3" spans="1:19" x14ac:dyDescent="0.3">
      <c r="A3" t="str">
        <f>'masodik reteg'!A3</f>
        <v>eset2</v>
      </c>
      <c r="B3" s="15">
        <f>'elso reteg'!AK19-'elso reteg'!AJ19</f>
        <v>16128.400000000001</v>
      </c>
      <c r="C3" s="15">
        <f>'elso reteg'!$AK35-'elso reteg'!$AJ35</f>
        <v>15273.400000000001</v>
      </c>
      <c r="D3" s="15">
        <f>'elso reteg'!$AK51-'elso reteg'!$AJ51</f>
        <v>26020.5</v>
      </c>
      <c r="E3">
        <v>1000</v>
      </c>
      <c r="G3">
        <f t="shared" si="0"/>
        <v>2</v>
      </c>
      <c r="H3">
        <f t="shared" si="1"/>
        <v>2</v>
      </c>
      <c r="I3">
        <f t="shared" si="2"/>
        <v>1</v>
      </c>
      <c r="J3">
        <f t="shared" si="3"/>
        <v>1000</v>
      </c>
      <c r="K3" s="15">
        <f t="shared" si="4"/>
        <v>1017.8</v>
      </c>
      <c r="L3">
        <f t="shared" ref="L3:L15" si="9">IF(H84*W84&lt;=0,1,0)</f>
        <v>1</v>
      </c>
      <c r="M3" s="15">
        <f t="shared" ref="M3:M15" si="10">K3-1000</f>
        <v>17.799999999999955</v>
      </c>
      <c r="P3">
        <f t="shared" si="5"/>
        <v>13</v>
      </c>
      <c r="Q3">
        <f t="shared" si="6"/>
        <v>13</v>
      </c>
      <c r="R3">
        <f t="shared" si="7"/>
        <v>14</v>
      </c>
      <c r="S3">
        <f t="shared" si="8"/>
        <v>1000</v>
      </c>
    </row>
    <row r="4" spans="1:19" x14ac:dyDescent="0.3">
      <c r="A4" t="str">
        <f>'masodik reteg'!A4</f>
        <v>eset3</v>
      </c>
      <c r="B4" s="15">
        <f>'elso reteg'!AK20-'elso reteg'!AJ20</f>
        <v>1674.8000000000029</v>
      </c>
      <c r="C4" s="15">
        <f>'elso reteg'!$AK36-'elso reteg'!$AJ36</f>
        <v>1012.5</v>
      </c>
      <c r="D4" s="15">
        <f>'elso reteg'!$AK52-'elso reteg'!$AJ52</f>
        <v>23594.9</v>
      </c>
      <c r="E4">
        <v>1000</v>
      </c>
      <c r="G4">
        <f t="shared" si="0"/>
        <v>6</v>
      </c>
      <c r="H4">
        <f t="shared" si="1"/>
        <v>8</v>
      </c>
      <c r="I4">
        <f t="shared" si="2"/>
        <v>2</v>
      </c>
      <c r="J4">
        <f t="shared" si="3"/>
        <v>1000</v>
      </c>
      <c r="K4" s="15">
        <f t="shared" si="4"/>
        <v>1006.8</v>
      </c>
      <c r="L4">
        <f t="shared" si="9"/>
        <v>1</v>
      </c>
      <c r="M4" s="15">
        <f t="shared" si="10"/>
        <v>6.7999999999999545</v>
      </c>
      <c r="P4">
        <f t="shared" si="5"/>
        <v>9</v>
      </c>
      <c r="Q4">
        <f t="shared" si="6"/>
        <v>7</v>
      </c>
      <c r="R4">
        <f t="shared" si="7"/>
        <v>13</v>
      </c>
      <c r="S4">
        <f t="shared" si="8"/>
        <v>1000</v>
      </c>
    </row>
    <row r="5" spans="1:19" x14ac:dyDescent="0.3">
      <c r="A5" t="str">
        <f>'masodik reteg'!A5</f>
        <v>eset4</v>
      </c>
      <c r="B5" s="15">
        <f>'elso reteg'!AK21-'elso reteg'!AJ21</f>
        <v>18907.800000000003</v>
      </c>
      <c r="C5" s="15">
        <f>'elso reteg'!$AK37-'elso reteg'!$AJ37</f>
        <v>2639.0999999999985</v>
      </c>
      <c r="D5" s="15">
        <f>'elso reteg'!$AK53-'elso reteg'!$AJ53</f>
        <v>10662.400000000001</v>
      </c>
      <c r="E5">
        <v>1000</v>
      </c>
      <c r="G5">
        <f t="shared" si="0"/>
        <v>1</v>
      </c>
      <c r="H5">
        <f t="shared" si="1"/>
        <v>7</v>
      </c>
      <c r="I5">
        <f t="shared" si="2"/>
        <v>5</v>
      </c>
      <c r="J5">
        <f t="shared" si="3"/>
        <v>1000</v>
      </c>
      <c r="K5" s="15">
        <f t="shared" si="4"/>
        <v>1013.8</v>
      </c>
      <c r="L5">
        <f t="shared" si="9"/>
        <v>1</v>
      </c>
      <c r="M5" s="15">
        <f t="shared" si="10"/>
        <v>13.799999999999955</v>
      </c>
      <c r="P5">
        <f t="shared" si="5"/>
        <v>14</v>
      </c>
      <c r="Q5">
        <f t="shared" si="6"/>
        <v>8</v>
      </c>
      <c r="R5">
        <f t="shared" si="7"/>
        <v>10</v>
      </c>
      <c r="S5">
        <f t="shared" si="8"/>
        <v>1000</v>
      </c>
    </row>
    <row r="6" spans="1:19" x14ac:dyDescent="0.3">
      <c r="A6" t="str">
        <f>'masodik reteg'!A6</f>
        <v>eset5</v>
      </c>
      <c r="B6" s="15">
        <f>'elso reteg'!AK22-'elso reteg'!AJ22</f>
        <v>-1011</v>
      </c>
      <c r="C6" s="15">
        <f>'elso reteg'!$AK38-'elso reteg'!$AJ38</f>
        <v>12398.399999999994</v>
      </c>
      <c r="D6" s="15">
        <f>'elso reteg'!$AK54-'elso reteg'!$AJ54</f>
        <v>-3080.8000000000029</v>
      </c>
      <c r="E6">
        <v>1000</v>
      </c>
      <c r="G6">
        <f t="shared" si="0"/>
        <v>8</v>
      </c>
      <c r="H6">
        <f t="shared" si="1"/>
        <v>4</v>
      </c>
      <c r="I6">
        <f t="shared" si="2"/>
        <v>9</v>
      </c>
      <c r="J6">
        <f t="shared" si="3"/>
        <v>1000</v>
      </c>
      <c r="K6" s="15">
        <f t="shared" si="4"/>
        <v>1001.8</v>
      </c>
      <c r="L6">
        <f t="shared" si="9"/>
        <v>1</v>
      </c>
      <c r="M6" s="15">
        <f t="shared" si="10"/>
        <v>1.7999999999999545</v>
      </c>
      <c r="P6">
        <f t="shared" si="5"/>
        <v>7</v>
      </c>
      <c r="Q6">
        <f t="shared" si="6"/>
        <v>11</v>
      </c>
      <c r="R6">
        <f t="shared" si="7"/>
        <v>6</v>
      </c>
      <c r="S6">
        <f t="shared" si="8"/>
        <v>1000</v>
      </c>
    </row>
    <row r="7" spans="1:19" x14ac:dyDescent="0.3">
      <c r="A7" t="str">
        <f>'masodik reteg'!A7</f>
        <v>eset6</v>
      </c>
      <c r="B7" s="15">
        <f>'elso reteg'!AK23-'elso reteg'!AJ23</f>
        <v>-14621.8</v>
      </c>
      <c r="C7" s="15">
        <f>'elso reteg'!$AK39-'elso reteg'!$AJ39</f>
        <v>6265.5999999999985</v>
      </c>
      <c r="D7" s="15">
        <f>'elso reteg'!$AK55-'elso reteg'!$AJ55</f>
        <v>-1925.5</v>
      </c>
      <c r="E7">
        <v>1000</v>
      </c>
      <c r="G7">
        <f t="shared" si="0"/>
        <v>14</v>
      </c>
      <c r="H7">
        <f t="shared" si="1"/>
        <v>5</v>
      </c>
      <c r="I7">
        <f t="shared" si="2"/>
        <v>7</v>
      </c>
      <c r="J7">
        <f t="shared" si="3"/>
        <v>1000</v>
      </c>
      <c r="K7" s="15">
        <f t="shared" si="4"/>
        <v>991.7</v>
      </c>
      <c r="L7">
        <f t="shared" si="9"/>
        <v>1</v>
      </c>
      <c r="M7" s="15">
        <f t="shared" si="10"/>
        <v>-8.2999999999999545</v>
      </c>
      <c r="P7">
        <f t="shared" si="5"/>
        <v>1</v>
      </c>
      <c r="Q7">
        <f t="shared" si="6"/>
        <v>10</v>
      </c>
      <c r="R7">
        <f t="shared" si="7"/>
        <v>8</v>
      </c>
      <c r="S7">
        <f t="shared" si="8"/>
        <v>1000</v>
      </c>
    </row>
    <row r="8" spans="1:19" x14ac:dyDescent="0.3">
      <c r="A8" t="str">
        <f>'masodik reteg'!A8</f>
        <v>eset7</v>
      </c>
      <c r="B8" s="15">
        <f>'elso reteg'!AK24-'elso reteg'!AJ24</f>
        <v>-13947</v>
      </c>
      <c r="C8" s="15">
        <f>'elso reteg'!$AK40-'elso reteg'!$AJ40</f>
        <v>-4003.1000000000058</v>
      </c>
      <c r="D8" s="15">
        <f>'elso reteg'!$AK56-'elso reteg'!$AJ56</f>
        <v>-4161.8000000000029</v>
      </c>
      <c r="E8">
        <v>1000</v>
      </c>
      <c r="G8">
        <f t="shared" si="0"/>
        <v>13</v>
      </c>
      <c r="H8">
        <f t="shared" si="1"/>
        <v>10</v>
      </c>
      <c r="I8">
        <f t="shared" si="2"/>
        <v>11</v>
      </c>
      <c r="J8">
        <f t="shared" si="3"/>
        <v>1000</v>
      </c>
      <c r="K8" s="15">
        <f t="shared" si="4"/>
        <v>987.7</v>
      </c>
      <c r="L8">
        <f t="shared" si="9"/>
        <v>1</v>
      </c>
      <c r="M8" s="15">
        <f t="shared" si="10"/>
        <v>-12.299999999999955</v>
      </c>
      <c r="P8">
        <f t="shared" si="5"/>
        <v>2</v>
      </c>
      <c r="Q8">
        <f t="shared" si="6"/>
        <v>5</v>
      </c>
      <c r="R8">
        <f t="shared" si="7"/>
        <v>4</v>
      </c>
      <c r="S8">
        <f t="shared" si="8"/>
        <v>1000</v>
      </c>
    </row>
    <row r="9" spans="1:19" x14ac:dyDescent="0.3">
      <c r="A9" t="str">
        <f>'masodik reteg'!A9</f>
        <v>eset8</v>
      </c>
      <c r="B9" s="15">
        <f>'elso reteg'!AK25-'elso reteg'!AJ25</f>
        <v>-6179.5999999999985</v>
      </c>
      <c r="C9" s="15">
        <f>'elso reteg'!$AK41-'elso reteg'!$AJ41</f>
        <v>-16706.199999999997</v>
      </c>
      <c r="D9" s="15">
        <f>'elso reteg'!$AK57-'elso reteg'!$AJ57</f>
        <v>-3459.1999999999971</v>
      </c>
      <c r="E9">
        <v>1000</v>
      </c>
      <c r="G9">
        <f t="shared" si="0"/>
        <v>10</v>
      </c>
      <c r="H9">
        <f t="shared" si="1"/>
        <v>13</v>
      </c>
      <c r="I9">
        <f t="shared" si="2"/>
        <v>10</v>
      </c>
      <c r="J9">
        <f t="shared" si="3"/>
        <v>1000</v>
      </c>
      <c r="K9" s="15">
        <f t="shared" si="4"/>
        <v>988.2</v>
      </c>
      <c r="L9">
        <f t="shared" si="9"/>
        <v>1</v>
      </c>
      <c r="M9" s="15">
        <f t="shared" si="10"/>
        <v>-11.799999999999955</v>
      </c>
      <c r="P9">
        <f t="shared" si="5"/>
        <v>5</v>
      </c>
      <c r="Q9">
        <f t="shared" si="6"/>
        <v>2</v>
      </c>
      <c r="R9">
        <f t="shared" si="7"/>
        <v>5</v>
      </c>
      <c r="S9">
        <f t="shared" si="8"/>
        <v>1000</v>
      </c>
    </row>
    <row r="10" spans="1:19" x14ac:dyDescent="0.3">
      <c r="A10" t="str">
        <f>'masodik reteg'!A10</f>
        <v>eset9</v>
      </c>
      <c r="B10" s="15">
        <f>'elso reteg'!AK26-'elso reteg'!AJ26</f>
        <v>13233.400000000001</v>
      </c>
      <c r="C10" s="15">
        <f>'elso reteg'!$AK42-'elso reteg'!$AJ42</f>
        <v>14314.100000000006</v>
      </c>
      <c r="D10" s="15">
        <f>'elso reteg'!$AK58-'elso reteg'!$AJ58</f>
        <v>-7067.4000000000015</v>
      </c>
      <c r="E10">
        <v>1000</v>
      </c>
      <c r="G10">
        <f t="shared" si="0"/>
        <v>3</v>
      </c>
      <c r="H10">
        <f t="shared" si="1"/>
        <v>3</v>
      </c>
      <c r="I10">
        <f t="shared" si="2"/>
        <v>12</v>
      </c>
      <c r="J10">
        <f t="shared" si="3"/>
        <v>1000</v>
      </c>
      <c r="K10" s="15">
        <f t="shared" si="4"/>
        <v>1004.8</v>
      </c>
      <c r="L10">
        <f t="shared" si="9"/>
        <v>1</v>
      </c>
      <c r="M10" s="15">
        <f t="shared" si="10"/>
        <v>4.7999999999999545</v>
      </c>
      <c r="P10">
        <f t="shared" si="5"/>
        <v>12</v>
      </c>
      <c r="Q10">
        <f t="shared" si="6"/>
        <v>12</v>
      </c>
      <c r="R10">
        <f t="shared" si="7"/>
        <v>3</v>
      </c>
      <c r="S10">
        <f t="shared" si="8"/>
        <v>1000</v>
      </c>
    </row>
    <row r="11" spans="1:19" x14ac:dyDescent="0.3">
      <c r="A11" t="str">
        <f>'masodik reteg'!A11</f>
        <v>eset10</v>
      </c>
      <c r="B11" s="15">
        <f>'elso reteg'!AK27-'elso reteg'!AJ27</f>
        <v>1953.4000000000015</v>
      </c>
      <c r="C11" s="15">
        <f>'elso reteg'!$AK43-'elso reteg'!$AJ43</f>
        <v>5293.8000000000029</v>
      </c>
      <c r="D11" s="15">
        <f>'elso reteg'!$AK59-'elso reteg'!$AJ59</f>
        <v>12628.599999999999</v>
      </c>
      <c r="E11">
        <v>1000</v>
      </c>
      <c r="G11">
        <f t="shared" si="0"/>
        <v>5</v>
      </c>
      <c r="H11">
        <f t="shared" si="1"/>
        <v>6</v>
      </c>
      <c r="I11">
        <f t="shared" si="2"/>
        <v>4</v>
      </c>
      <c r="J11">
        <f t="shared" si="3"/>
        <v>1000</v>
      </c>
      <c r="K11" s="15">
        <f t="shared" si="4"/>
        <v>1007.8</v>
      </c>
      <c r="L11">
        <f t="shared" si="9"/>
        <v>1</v>
      </c>
      <c r="M11" s="15">
        <f t="shared" si="10"/>
        <v>7.7999999999999545</v>
      </c>
      <c r="P11">
        <f t="shared" si="5"/>
        <v>10</v>
      </c>
      <c r="Q11">
        <f t="shared" si="6"/>
        <v>9</v>
      </c>
      <c r="R11">
        <f t="shared" si="7"/>
        <v>11</v>
      </c>
      <c r="S11">
        <f t="shared" si="8"/>
        <v>1000</v>
      </c>
    </row>
    <row r="12" spans="1:19" x14ac:dyDescent="0.3">
      <c r="A12" t="str">
        <f>'masodik reteg'!A12</f>
        <v>eset11</v>
      </c>
      <c r="B12" s="15">
        <f>'elso reteg'!AK28-'elso reteg'!AJ28</f>
        <v>-8702.9000000000015</v>
      </c>
      <c r="C12" s="15">
        <f>'elso reteg'!$AK44-'elso reteg'!$AJ44</f>
        <v>-15107.800000000003</v>
      </c>
      <c r="D12" s="15">
        <f>'elso reteg'!$AK60-'elso reteg'!$AJ60</f>
        <v>-27452.5</v>
      </c>
      <c r="E12">
        <v>1000</v>
      </c>
      <c r="G12">
        <f t="shared" si="0"/>
        <v>11</v>
      </c>
      <c r="H12">
        <f t="shared" si="1"/>
        <v>12</v>
      </c>
      <c r="I12">
        <f t="shared" si="2"/>
        <v>13</v>
      </c>
      <c r="J12">
        <f t="shared" si="3"/>
        <v>1000</v>
      </c>
      <c r="K12" s="15">
        <f t="shared" si="4"/>
        <v>986.7</v>
      </c>
      <c r="L12">
        <f t="shared" si="9"/>
        <v>1</v>
      </c>
      <c r="M12" s="15">
        <f t="shared" si="10"/>
        <v>-13.299999999999955</v>
      </c>
      <c r="P12">
        <f t="shared" si="5"/>
        <v>4</v>
      </c>
      <c r="Q12">
        <f t="shared" si="6"/>
        <v>3</v>
      </c>
      <c r="R12">
        <f t="shared" si="7"/>
        <v>2</v>
      </c>
      <c r="S12">
        <f t="shared" si="8"/>
        <v>1000</v>
      </c>
    </row>
    <row r="13" spans="1:19" x14ac:dyDescent="0.3">
      <c r="A13" t="str">
        <f>'masodik reteg'!A13</f>
        <v>eset12</v>
      </c>
      <c r="B13" s="15">
        <f>'elso reteg'!AK29-'elso reteg'!AJ29</f>
        <v>-9377.7000000000007</v>
      </c>
      <c r="C13" s="15">
        <f>'elso reteg'!$AK45-'elso reteg'!$AJ45</f>
        <v>-11007.8</v>
      </c>
      <c r="D13" s="15">
        <f>'elso reteg'!$AK61-'elso reteg'!$AJ61</f>
        <v>-1567.4000000000015</v>
      </c>
      <c r="E13">
        <v>1000</v>
      </c>
      <c r="G13">
        <f t="shared" si="0"/>
        <v>12</v>
      </c>
      <c r="H13">
        <f t="shared" si="1"/>
        <v>11</v>
      </c>
      <c r="I13">
        <f t="shared" si="2"/>
        <v>6</v>
      </c>
      <c r="J13">
        <f t="shared" si="3"/>
        <v>1000</v>
      </c>
      <c r="K13" s="15">
        <f t="shared" si="4"/>
        <v>992.7</v>
      </c>
      <c r="L13">
        <f t="shared" si="9"/>
        <v>1</v>
      </c>
      <c r="M13" s="15">
        <f t="shared" si="10"/>
        <v>-7.2999999999999545</v>
      </c>
      <c r="P13">
        <f t="shared" si="5"/>
        <v>3</v>
      </c>
      <c r="Q13">
        <f t="shared" si="6"/>
        <v>4</v>
      </c>
      <c r="R13">
        <f t="shared" si="7"/>
        <v>9</v>
      </c>
      <c r="S13">
        <f t="shared" si="8"/>
        <v>1000</v>
      </c>
    </row>
    <row r="14" spans="1:19" x14ac:dyDescent="0.3">
      <c r="A14" t="str">
        <f>'masodik reteg'!A14</f>
        <v>eset13</v>
      </c>
      <c r="B14" s="15">
        <f>'elso reteg'!AK30-'elso reteg'!AJ30</f>
        <v>-2336.6999999999971</v>
      </c>
      <c r="C14" s="15">
        <f>'elso reteg'!$AK46-'elso reteg'!$AJ46</f>
        <v>406.30000000000291</v>
      </c>
      <c r="D14" s="15">
        <f>'elso reteg'!$AK62-'elso reteg'!$AJ62</f>
        <v>-2756.5</v>
      </c>
      <c r="E14">
        <v>1000</v>
      </c>
      <c r="G14">
        <f t="shared" si="0"/>
        <v>9</v>
      </c>
      <c r="H14">
        <f t="shared" si="1"/>
        <v>9</v>
      </c>
      <c r="I14">
        <f t="shared" si="2"/>
        <v>8</v>
      </c>
      <c r="J14">
        <f t="shared" si="3"/>
        <v>1000</v>
      </c>
      <c r="K14" s="15">
        <f t="shared" si="4"/>
        <v>996.7</v>
      </c>
      <c r="L14">
        <f t="shared" si="9"/>
        <v>1</v>
      </c>
      <c r="M14" s="15">
        <f t="shared" si="10"/>
        <v>-3.2999999999999545</v>
      </c>
      <c r="P14">
        <f t="shared" si="5"/>
        <v>6</v>
      </c>
      <c r="Q14">
        <f t="shared" si="6"/>
        <v>6</v>
      </c>
      <c r="R14">
        <f t="shared" si="7"/>
        <v>7</v>
      </c>
      <c r="S14">
        <f t="shared" si="8"/>
        <v>1000</v>
      </c>
    </row>
    <row r="15" spans="1:19" x14ac:dyDescent="0.3">
      <c r="A15" t="str">
        <f>'masodik reteg'!A15</f>
        <v>eset14</v>
      </c>
      <c r="B15" s="15">
        <f>'elso reteg'!AK31-'elso reteg'!AJ31</f>
        <v>3581.6999999999971</v>
      </c>
      <c r="C15" s="15">
        <f>'elso reteg'!$AK47-'elso reteg'!$AJ47</f>
        <v>-29706.199999999997</v>
      </c>
      <c r="D15" s="15">
        <f>'elso reteg'!$AK63-'elso reteg'!$AJ63</f>
        <v>-35496.400000000001</v>
      </c>
      <c r="E15">
        <v>1000</v>
      </c>
      <c r="G15">
        <f t="shared" si="0"/>
        <v>4</v>
      </c>
      <c r="H15">
        <f t="shared" si="1"/>
        <v>14</v>
      </c>
      <c r="I15">
        <f t="shared" si="2"/>
        <v>14</v>
      </c>
      <c r="J15">
        <f t="shared" si="3"/>
        <v>1000</v>
      </c>
      <c r="K15" s="15">
        <f t="shared" si="4"/>
        <v>988.7</v>
      </c>
      <c r="L15">
        <f t="shared" si="9"/>
        <v>1</v>
      </c>
      <c r="M15" s="15">
        <f t="shared" si="10"/>
        <v>-11.299999999999955</v>
      </c>
      <c r="P15">
        <f t="shared" si="5"/>
        <v>11</v>
      </c>
      <c r="Q15">
        <f t="shared" si="6"/>
        <v>1</v>
      </c>
      <c r="R15">
        <f t="shared" si="7"/>
        <v>1</v>
      </c>
      <c r="S15">
        <f t="shared" si="8"/>
        <v>1000</v>
      </c>
    </row>
    <row r="28" spans="1:27" ht="18" x14ac:dyDescent="0.3">
      <c r="A28" s="1"/>
      <c r="P28" s="1"/>
    </row>
    <row r="29" spans="1:27" x14ac:dyDescent="0.3">
      <c r="A29" s="2"/>
      <c r="P29" s="2"/>
    </row>
    <row r="32" spans="1:27" ht="18" x14ac:dyDescent="0.3">
      <c r="A32" s="3" t="s">
        <v>30</v>
      </c>
      <c r="B32" s="4">
        <v>5879452</v>
      </c>
      <c r="C32" s="3" t="s">
        <v>31</v>
      </c>
      <c r="D32" s="4">
        <v>14</v>
      </c>
      <c r="E32" s="3" t="s">
        <v>32</v>
      </c>
      <c r="F32" s="4">
        <v>3</v>
      </c>
      <c r="G32" s="3" t="s">
        <v>33</v>
      </c>
      <c r="H32" s="4">
        <v>14</v>
      </c>
      <c r="I32" s="3" t="s">
        <v>34</v>
      </c>
      <c r="J32" s="4">
        <v>0</v>
      </c>
      <c r="K32" s="3" t="s">
        <v>35</v>
      </c>
      <c r="L32" s="4" t="s">
        <v>281</v>
      </c>
      <c r="P32" s="3" t="s">
        <v>30</v>
      </c>
      <c r="Q32" s="4">
        <v>7216639</v>
      </c>
      <c r="R32" s="3" t="s">
        <v>31</v>
      </c>
      <c r="S32" s="4">
        <v>14</v>
      </c>
      <c r="T32" s="3" t="s">
        <v>32</v>
      </c>
      <c r="U32" s="4">
        <v>3</v>
      </c>
      <c r="V32" s="3" t="s">
        <v>33</v>
      </c>
      <c r="W32" s="4">
        <v>14</v>
      </c>
      <c r="X32" s="3" t="s">
        <v>34</v>
      </c>
      <c r="Y32" s="4">
        <v>0</v>
      </c>
      <c r="Z32" s="3" t="s">
        <v>35</v>
      </c>
      <c r="AA32" s="4" t="s">
        <v>322</v>
      </c>
    </row>
    <row r="33" spans="1:20" ht="18.600000000000001" thickBot="1" x14ac:dyDescent="0.35">
      <c r="A33" s="1"/>
      <c r="P33" s="1"/>
    </row>
    <row r="34" spans="1:20" ht="15" thickBot="1" x14ac:dyDescent="0.35">
      <c r="A34" s="5" t="s">
        <v>37</v>
      </c>
      <c r="B34" s="5" t="s">
        <v>38</v>
      </c>
      <c r="C34" s="5" t="s">
        <v>39</v>
      </c>
      <c r="D34" s="5" t="s">
        <v>40</v>
      </c>
      <c r="E34" s="5" t="s">
        <v>189</v>
      </c>
      <c r="P34" s="5" t="s">
        <v>37</v>
      </c>
      <c r="Q34" s="5" t="s">
        <v>38</v>
      </c>
      <c r="R34" s="5" t="s">
        <v>39</v>
      </c>
      <c r="S34" s="5" t="s">
        <v>40</v>
      </c>
      <c r="T34" s="5" t="s">
        <v>189</v>
      </c>
    </row>
    <row r="35" spans="1:20" ht="15" thickBot="1" x14ac:dyDescent="0.35">
      <c r="A35" s="5" t="s">
        <v>45</v>
      </c>
      <c r="B35" s="6">
        <v>7</v>
      </c>
      <c r="C35" s="6">
        <v>1</v>
      </c>
      <c r="D35" s="6">
        <v>3</v>
      </c>
      <c r="E35" s="6">
        <v>1000</v>
      </c>
      <c r="P35" s="5" t="s">
        <v>45</v>
      </c>
      <c r="Q35" s="6">
        <v>8</v>
      </c>
      <c r="R35" s="6">
        <v>14</v>
      </c>
      <c r="S35" s="6">
        <v>12</v>
      </c>
      <c r="T35" s="6">
        <v>1000</v>
      </c>
    </row>
    <row r="36" spans="1:20" ht="15" thickBot="1" x14ac:dyDescent="0.35">
      <c r="A36" s="5" t="s">
        <v>46</v>
      </c>
      <c r="B36" s="6">
        <v>2</v>
      </c>
      <c r="C36" s="6">
        <v>2</v>
      </c>
      <c r="D36" s="6">
        <v>1</v>
      </c>
      <c r="E36" s="6">
        <v>1000</v>
      </c>
      <c r="P36" s="5" t="s">
        <v>46</v>
      </c>
      <c r="Q36" s="6">
        <v>13</v>
      </c>
      <c r="R36" s="6">
        <v>13</v>
      </c>
      <c r="S36" s="6">
        <v>14</v>
      </c>
      <c r="T36" s="6">
        <v>1000</v>
      </c>
    </row>
    <row r="37" spans="1:20" ht="15" thickBot="1" x14ac:dyDescent="0.35">
      <c r="A37" s="5" t="s">
        <v>47</v>
      </c>
      <c r="B37" s="6">
        <v>6</v>
      </c>
      <c r="C37" s="6">
        <v>8</v>
      </c>
      <c r="D37" s="6">
        <v>2</v>
      </c>
      <c r="E37" s="6">
        <v>1000</v>
      </c>
      <c r="P37" s="5" t="s">
        <v>47</v>
      </c>
      <c r="Q37" s="6">
        <v>9</v>
      </c>
      <c r="R37" s="6">
        <v>7</v>
      </c>
      <c r="S37" s="6">
        <v>13</v>
      </c>
      <c r="T37" s="6">
        <v>1000</v>
      </c>
    </row>
    <row r="38" spans="1:20" ht="15" thickBot="1" x14ac:dyDescent="0.35">
      <c r="A38" s="5" t="s">
        <v>48</v>
      </c>
      <c r="B38" s="6">
        <v>1</v>
      </c>
      <c r="C38" s="6">
        <v>7</v>
      </c>
      <c r="D38" s="6">
        <v>5</v>
      </c>
      <c r="E38" s="6">
        <v>1000</v>
      </c>
      <c r="P38" s="5" t="s">
        <v>48</v>
      </c>
      <c r="Q38" s="6">
        <v>14</v>
      </c>
      <c r="R38" s="6">
        <v>8</v>
      </c>
      <c r="S38" s="6">
        <v>10</v>
      </c>
      <c r="T38" s="6">
        <v>1000</v>
      </c>
    </row>
    <row r="39" spans="1:20" ht="15" thickBot="1" x14ac:dyDescent="0.35">
      <c r="A39" s="5" t="s">
        <v>49</v>
      </c>
      <c r="B39" s="6">
        <v>8</v>
      </c>
      <c r="C39" s="6">
        <v>4</v>
      </c>
      <c r="D39" s="6">
        <v>9</v>
      </c>
      <c r="E39" s="6">
        <v>1000</v>
      </c>
      <c r="P39" s="5" t="s">
        <v>49</v>
      </c>
      <c r="Q39" s="6">
        <v>7</v>
      </c>
      <c r="R39" s="6">
        <v>11</v>
      </c>
      <c r="S39" s="6">
        <v>6</v>
      </c>
      <c r="T39" s="6">
        <v>1000</v>
      </c>
    </row>
    <row r="40" spans="1:20" ht="15" thickBot="1" x14ac:dyDescent="0.35">
      <c r="A40" s="5" t="s">
        <v>50</v>
      </c>
      <c r="B40" s="6">
        <v>14</v>
      </c>
      <c r="C40" s="6">
        <v>5</v>
      </c>
      <c r="D40" s="6">
        <v>7</v>
      </c>
      <c r="E40" s="6">
        <v>1000</v>
      </c>
      <c r="P40" s="5" t="s">
        <v>50</v>
      </c>
      <c r="Q40" s="6">
        <v>1</v>
      </c>
      <c r="R40" s="6">
        <v>10</v>
      </c>
      <c r="S40" s="6">
        <v>8</v>
      </c>
      <c r="T40" s="6">
        <v>1000</v>
      </c>
    </row>
    <row r="41" spans="1:20" ht="15" thickBot="1" x14ac:dyDescent="0.35">
      <c r="A41" s="5" t="s">
        <v>51</v>
      </c>
      <c r="B41" s="6">
        <v>13</v>
      </c>
      <c r="C41" s="6">
        <v>10</v>
      </c>
      <c r="D41" s="6">
        <v>11</v>
      </c>
      <c r="E41" s="6">
        <v>1000</v>
      </c>
      <c r="P41" s="5" t="s">
        <v>51</v>
      </c>
      <c r="Q41" s="6">
        <v>2</v>
      </c>
      <c r="R41" s="6">
        <v>5</v>
      </c>
      <c r="S41" s="6">
        <v>4</v>
      </c>
      <c r="T41" s="6">
        <v>1000</v>
      </c>
    </row>
    <row r="42" spans="1:20" ht="15" thickBot="1" x14ac:dyDescent="0.35">
      <c r="A42" s="5" t="s">
        <v>52</v>
      </c>
      <c r="B42" s="6">
        <v>10</v>
      </c>
      <c r="C42" s="6">
        <v>13</v>
      </c>
      <c r="D42" s="6">
        <v>10</v>
      </c>
      <c r="E42" s="6">
        <v>1000</v>
      </c>
      <c r="P42" s="5" t="s">
        <v>52</v>
      </c>
      <c r="Q42" s="6">
        <v>5</v>
      </c>
      <c r="R42" s="6">
        <v>2</v>
      </c>
      <c r="S42" s="6">
        <v>5</v>
      </c>
      <c r="T42" s="6">
        <v>1000</v>
      </c>
    </row>
    <row r="43" spans="1:20" ht="15" thickBot="1" x14ac:dyDescent="0.35">
      <c r="A43" s="5" t="s">
        <v>53</v>
      </c>
      <c r="B43" s="6">
        <v>3</v>
      </c>
      <c r="C43" s="6">
        <v>3</v>
      </c>
      <c r="D43" s="6">
        <v>12</v>
      </c>
      <c r="E43" s="6">
        <v>1000</v>
      </c>
      <c r="P43" s="5" t="s">
        <v>53</v>
      </c>
      <c r="Q43" s="6">
        <v>12</v>
      </c>
      <c r="R43" s="6">
        <v>12</v>
      </c>
      <c r="S43" s="6">
        <v>3</v>
      </c>
      <c r="T43" s="6">
        <v>1000</v>
      </c>
    </row>
    <row r="44" spans="1:20" ht="15" thickBot="1" x14ac:dyDescent="0.35">
      <c r="A44" s="5" t="s">
        <v>54</v>
      </c>
      <c r="B44" s="6">
        <v>5</v>
      </c>
      <c r="C44" s="6">
        <v>6</v>
      </c>
      <c r="D44" s="6">
        <v>4</v>
      </c>
      <c r="E44" s="6">
        <v>1000</v>
      </c>
      <c r="P44" s="5" t="s">
        <v>54</v>
      </c>
      <c r="Q44" s="6">
        <v>10</v>
      </c>
      <c r="R44" s="6">
        <v>9</v>
      </c>
      <c r="S44" s="6">
        <v>11</v>
      </c>
      <c r="T44" s="6">
        <v>1000</v>
      </c>
    </row>
    <row r="45" spans="1:20" ht="15" thickBot="1" x14ac:dyDescent="0.35">
      <c r="A45" s="5" t="s">
        <v>55</v>
      </c>
      <c r="B45" s="6">
        <v>11</v>
      </c>
      <c r="C45" s="6">
        <v>12</v>
      </c>
      <c r="D45" s="6">
        <v>13</v>
      </c>
      <c r="E45" s="6">
        <v>1000</v>
      </c>
      <c r="P45" s="5" t="s">
        <v>55</v>
      </c>
      <c r="Q45" s="6">
        <v>4</v>
      </c>
      <c r="R45" s="6">
        <v>3</v>
      </c>
      <c r="S45" s="6">
        <v>2</v>
      </c>
      <c r="T45" s="6">
        <v>1000</v>
      </c>
    </row>
    <row r="46" spans="1:20" ht="15" thickBot="1" x14ac:dyDescent="0.35">
      <c r="A46" s="5" t="s">
        <v>56</v>
      </c>
      <c r="B46" s="6">
        <v>12</v>
      </c>
      <c r="C46" s="6">
        <v>11</v>
      </c>
      <c r="D46" s="6">
        <v>6</v>
      </c>
      <c r="E46" s="6">
        <v>1000</v>
      </c>
      <c r="P46" s="5" t="s">
        <v>56</v>
      </c>
      <c r="Q46" s="6">
        <v>3</v>
      </c>
      <c r="R46" s="6">
        <v>4</v>
      </c>
      <c r="S46" s="6">
        <v>9</v>
      </c>
      <c r="T46" s="6">
        <v>1000</v>
      </c>
    </row>
    <row r="47" spans="1:20" ht="15" thickBot="1" x14ac:dyDescent="0.35">
      <c r="A47" s="5" t="s">
        <v>57</v>
      </c>
      <c r="B47" s="6">
        <v>9</v>
      </c>
      <c r="C47" s="6">
        <v>9</v>
      </c>
      <c r="D47" s="6">
        <v>8</v>
      </c>
      <c r="E47" s="6">
        <v>1000</v>
      </c>
      <c r="P47" s="5" t="s">
        <v>57</v>
      </c>
      <c r="Q47" s="6">
        <v>6</v>
      </c>
      <c r="R47" s="6">
        <v>6</v>
      </c>
      <c r="S47" s="6">
        <v>7</v>
      </c>
      <c r="T47" s="6">
        <v>1000</v>
      </c>
    </row>
    <row r="48" spans="1:20" ht="15" thickBot="1" x14ac:dyDescent="0.35">
      <c r="A48" s="5" t="s">
        <v>58</v>
      </c>
      <c r="B48" s="6">
        <v>4</v>
      </c>
      <c r="C48" s="6">
        <v>14</v>
      </c>
      <c r="D48" s="6">
        <v>14</v>
      </c>
      <c r="E48" s="6">
        <v>1000</v>
      </c>
      <c r="P48" s="5" t="s">
        <v>58</v>
      </c>
      <c r="Q48" s="6">
        <v>11</v>
      </c>
      <c r="R48" s="6">
        <v>1</v>
      </c>
      <c r="S48" s="6">
        <v>1</v>
      </c>
      <c r="T48" s="6">
        <v>1000</v>
      </c>
    </row>
    <row r="49" spans="1:19" ht="18.600000000000001" thickBot="1" x14ac:dyDescent="0.35">
      <c r="A49" s="1"/>
      <c r="P49" s="1"/>
    </row>
    <row r="50" spans="1:19" ht="15" thickBot="1" x14ac:dyDescent="0.35">
      <c r="A50" s="5" t="s">
        <v>59</v>
      </c>
      <c r="B50" s="5" t="s">
        <v>38</v>
      </c>
      <c r="C50" s="5" t="s">
        <v>39</v>
      </c>
      <c r="D50" s="5" t="s">
        <v>40</v>
      </c>
      <c r="P50" s="5" t="s">
        <v>59</v>
      </c>
      <c r="Q50" s="5" t="s">
        <v>38</v>
      </c>
      <c r="R50" s="5" t="s">
        <v>39</v>
      </c>
      <c r="S50" s="5" t="s">
        <v>40</v>
      </c>
    </row>
    <row r="51" spans="1:19" ht="15" thickBot="1" x14ac:dyDescent="0.35">
      <c r="A51" s="5" t="s">
        <v>60</v>
      </c>
      <c r="B51" s="6" t="s">
        <v>282</v>
      </c>
      <c r="C51" s="6" t="s">
        <v>283</v>
      </c>
      <c r="D51" s="6" t="s">
        <v>284</v>
      </c>
      <c r="P51" s="5" t="s">
        <v>60</v>
      </c>
      <c r="Q51" s="6" t="s">
        <v>323</v>
      </c>
      <c r="R51" s="6" t="s">
        <v>324</v>
      </c>
      <c r="S51" s="6" t="s">
        <v>325</v>
      </c>
    </row>
    <row r="52" spans="1:19" ht="15" thickBot="1" x14ac:dyDescent="0.35">
      <c r="A52" s="5" t="s">
        <v>67</v>
      </c>
      <c r="B52" s="6" t="s">
        <v>285</v>
      </c>
      <c r="C52" s="6" t="s">
        <v>286</v>
      </c>
      <c r="D52" s="6" t="s">
        <v>287</v>
      </c>
      <c r="P52" s="5" t="s">
        <v>67</v>
      </c>
      <c r="Q52" s="6" t="s">
        <v>326</v>
      </c>
      <c r="R52" s="6" t="s">
        <v>327</v>
      </c>
      <c r="S52" s="6" t="s">
        <v>328</v>
      </c>
    </row>
    <row r="53" spans="1:19" ht="15" thickBot="1" x14ac:dyDescent="0.35">
      <c r="A53" s="5" t="s">
        <v>68</v>
      </c>
      <c r="B53" s="6" t="s">
        <v>288</v>
      </c>
      <c r="C53" s="6" t="s">
        <v>289</v>
      </c>
      <c r="D53" s="6" t="s">
        <v>290</v>
      </c>
      <c r="P53" s="5" t="s">
        <v>68</v>
      </c>
      <c r="Q53" s="6" t="s">
        <v>329</v>
      </c>
      <c r="R53" s="6" t="s">
        <v>330</v>
      </c>
      <c r="S53" s="6" t="s">
        <v>290</v>
      </c>
    </row>
    <row r="54" spans="1:19" ht="15" thickBot="1" x14ac:dyDescent="0.35">
      <c r="A54" s="5" t="s">
        <v>70</v>
      </c>
      <c r="B54" s="6" t="s">
        <v>291</v>
      </c>
      <c r="C54" s="6" t="s">
        <v>292</v>
      </c>
      <c r="D54" s="6" t="s">
        <v>293</v>
      </c>
      <c r="P54" s="5" t="s">
        <v>70</v>
      </c>
      <c r="Q54" s="6" t="s">
        <v>331</v>
      </c>
      <c r="R54" s="6" t="s">
        <v>332</v>
      </c>
      <c r="S54" s="6" t="s">
        <v>293</v>
      </c>
    </row>
    <row r="55" spans="1:19" ht="15" thickBot="1" x14ac:dyDescent="0.35">
      <c r="A55" s="5" t="s">
        <v>73</v>
      </c>
      <c r="B55" s="6" t="s">
        <v>294</v>
      </c>
      <c r="C55" s="6" t="s">
        <v>295</v>
      </c>
      <c r="D55" s="6" t="s">
        <v>296</v>
      </c>
      <c r="P55" s="5" t="s">
        <v>73</v>
      </c>
      <c r="Q55" s="6" t="s">
        <v>333</v>
      </c>
      <c r="R55" s="6" t="s">
        <v>334</v>
      </c>
      <c r="S55" s="6" t="s">
        <v>296</v>
      </c>
    </row>
    <row r="56" spans="1:19" ht="15" thickBot="1" x14ac:dyDescent="0.35">
      <c r="A56" s="5" t="s">
        <v>75</v>
      </c>
      <c r="B56" s="6" t="s">
        <v>297</v>
      </c>
      <c r="C56" s="6" t="s">
        <v>298</v>
      </c>
      <c r="D56" s="6" t="s">
        <v>299</v>
      </c>
      <c r="P56" s="5" t="s">
        <v>75</v>
      </c>
      <c r="Q56" s="6" t="s">
        <v>335</v>
      </c>
      <c r="R56" s="6" t="s">
        <v>336</v>
      </c>
      <c r="S56" s="6" t="s">
        <v>299</v>
      </c>
    </row>
    <row r="57" spans="1:19" ht="15" thickBot="1" x14ac:dyDescent="0.35">
      <c r="A57" s="5" t="s">
        <v>77</v>
      </c>
      <c r="B57" s="6" t="s">
        <v>300</v>
      </c>
      <c r="C57" s="6" t="s">
        <v>301</v>
      </c>
      <c r="D57" s="6" t="s">
        <v>302</v>
      </c>
      <c r="P57" s="5" t="s">
        <v>77</v>
      </c>
      <c r="Q57" s="6" t="s">
        <v>337</v>
      </c>
      <c r="R57" s="6" t="s">
        <v>338</v>
      </c>
      <c r="S57" s="6" t="s">
        <v>302</v>
      </c>
    </row>
    <row r="58" spans="1:19" ht="15" thickBot="1" x14ac:dyDescent="0.35">
      <c r="A58" s="5" t="s">
        <v>79</v>
      </c>
      <c r="B58" s="6" t="s">
        <v>303</v>
      </c>
      <c r="C58" s="6" t="s">
        <v>304</v>
      </c>
      <c r="D58" s="6" t="s">
        <v>305</v>
      </c>
      <c r="P58" s="5" t="s">
        <v>79</v>
      </c>
      <c r="Q58" s="6" t="s">
        <v>339</v>
      </c>
      <c r="R58" s="6" t="s">
        <v>340</v>
      </c>
      <c r="S58" s="6" t="s">
        <v>305</v>
      </c>
    </row>
    <row r="59" spans="1:19" ht="15" thickBot="1" x14ac:dyDescent="0.35">
      <c r="A59" s="5" t="s">
        <v>81</v>
      </c>
      <c r="B59" s="6" t="s">
        <v>306</v>
      </c>
      <c r="C59" s="6" t="s">
        <v>307</v>
      </c>
      <c r="D59" s="6" t="s">
        <v>308</v>
      </c>
      <c r="P59" s="5" t="s">
        <v>81</v>
      </c>
      <c r="Q59" s="6" t="s">
        <v>341</v>
      </c>
      <c r="R59" s="6" t="s">
        <v>342</v>
      </c>
      <c r="S59" s="6" t="s">
        <v>308</v>
      </c>
    </row>
    <row r="60" spans="1:19" ht="15" thickBot="1" x14ac:dyDescent="0.35">
      <c r="A60" s="5" t="s">
        <v>83</v>
      </c>
      <c r="B60" s="6" t="s">
        <v>309</v>
      </c>
      <c r="C60" s="6" t="s">
        <v>310</v>
      </c>
      <c r="D60" s="6" t="s">
        <v>311</v>
      </c>
      <c r="P60" s="5" t="s">
        <v>83</v>
      </c>
      <c r="Q60" s="6" t="s">
        <v>343</v>
      </c>
      <c r="R60" s="6" t="s">
        <v>344</v>
      </c>
      <c r="S60" s="6" t="s">
        <v>311</v>
      </c>
    </row>
    <row r="61" spans="1:19" ht="15" thickBot="1" x14ac:dyDescent="0.35">
      <c r="A61" s="5" t="s">
        <v>85</v>
      </c>
      <c r="B61" s="6" t="s">
        <v>312</v>
      </c>
      <c r="C61" s="6" t="s">
        <v>313</v>
      </c>
      <c r="D61" s="6" t="s">
        <v>314</v>
      </c>
      <c r="P61" s="5" t="s">
        <v>85</v>
      </c>
      <c r="Q61" s="6" t="s">
        <v>345</v>
      </c>
      <c r="R61" s="6" t="s">
        <v>346</v>
      </c>
      <c r="S61" s="6" t="s">
        <v>314</v>
      </c>
    </row>
    <row r="62" spans="1:19" ht="15" thickBot="1" x14ac:dyDescent="0.35">
      <c r="A62" s="5" t="s">
        <v>86</v>
      </c>
      <c r="B62" s="6" t="s">
        <v>315</v>
      </c>
      <c r="C62" s="6" t="s">
        <v>316</v>
      </c>
      <c r="D62" s="6" t="s">
        <v>317</v>
      </c>
      <c r="P62" s="5" t="s">
        <v>86</v>
      </c>
      <c r="Q62" s="6" t="s">
        <v>347</v>
      </c>
      <c r="R62" s="6" t="s">
        <v>348</v>
      </c>
      <c r="S62" s="6" t="s">
        <v>317</v>
      </c>
    </row>
    <row r="63" spans="1:19" ht="15" thickBot="1" x14ac:dyDescent="0.35">
      <c r="A63" s="5" t="s">
        <v>87</v>
      </c>
      <c r="B63" s="6" t="s">
        <v>318</v>
      </c>
      <c r="C63" s="6" t="s">
        <v>319</v>
      </c>
      <c r="D63" s="6" t="s">
        <v>228</v>
      </c>
      <c r="P63" s="5" t="s">
        <v>87</v>
      </c>
      <c r="Q63" s="6" t="s">
        <v>349</v>
      </c>
      <c r="R63" s="6" t="s">
        <v>350</v>
      </c>
      <c r="S63" s="6" t="s">
        <v>228</v>
      </c>
    </row>
    <row r="64" spans="1:19" ht="15" thickBot="1" x14ac:dyDescent="0.35">
      <c r="A64" s="5" t="s">
        <v>88</v>
      </c>
      <c r="B64" s="6" t="s">
        <v>320</v>
      </c>
      <c r="C64" s="6" t="s">
        <v>321</v>
      </c>
      <c r="D64" s="6" t="s">
        <v>65</v>
      </c>
      <c r="P64" s="5" t="s">
        <v>88</v>
      </c>
      <c r="Q64" s="6" t="s">
        <v>351</v>
      </c>
      <c r="R64" s="6" t="s">
        <v>65</v>
      </c>
      <c r="S64" s="6" t="s">
        <v>65</v>
      </c>
    </row>
    <row r="65" spans="1:19" ht="18.600000000000001" thickBot="1" x14ac:dyDescent="0.35">
      <c r="A65" s="1"/>
      <c r="P65" s="1"/>
    </row>
    <row r="66" spans="1:19" ht="15" thickBot="1" x14ac:dyDescent="0.35">
      <c r="A66" s="5" t="s">
        <v>89</v>
      </c>
      <c r="B66" s="5" t="s">
        <v>38</v>
      </c>
      <c r="C66" s="5" t="s">
        <v>39</v>
      </c>
      <c r="D66" s="5" t="s">
        <v>40</v>
      </c>
      <c r="P66" s="5" t="s">
        <v>89</v>
      </c>
      <c r="Q66" s="5" t="s">
        <v>38</v>
      </c>
      <c r="R66" s="5" t="s">
        <v>39</v>
      </c>
      <c r="S66" s="5" t="s">
        <v>40</v>
      </c>
    </row>
    <row r="67" spans="1:19" ht="15" thickBot="1" x14ac:dyDescent="0.35">
      <c r="A67" s="5" t="s">
        <v>60</v>
      </c>
      <c r="B67" s="6">
        <v>504.6</v>
      </c>
      <c r="C67" s="6">
        <v>509.1</v>
      </c>
      <c r="D67" s="6">
        <v>13</v>
      </c>
      <c r="P67" s="5" t="s">
        <v>60</v>
      </c>
      <c r="Q67" s="6">
        <v>995.3</v>
      </c>
      <c r="R67" s="6">
        <v>18</v>
      </c>
      <c r="S67" s="6">
        <v>13</v>
      </c>
    </row>
    <row r="68" spans="1:19" ht="15" thickBot="1" x14ac:dyDescent="0.35">
      <c r="A68" s="5" t="s">
        <v>67</v>
      </c>
      <c r="B68" s="6">
        <v>499.6</v>
      </c>
      <c r="C68" s="6">
        <v>505.1</v>
      </c>
      <c r="D68" s="6">
        <v>12</v>
      </c>
      <c r="P68" s="5" t="s">
        <v>67</v>
      </c>
      <c r="Q68" s="6">
        <v>990.3</v>
      </c>
      <c r="R68" s="6">
        <v>16.5</v>
      </c>
      <c r="S68" s="6">
        <v>12</v>
      </c>
    </row>
    <row r="69" spans="1:19" ht="15" thickBot="1" x14ac:dyDescent="0.35">
      <c r="A69" s="5" t="s">
        <v>68</v>
      </c>
      <c r="B69" s="6">
        <v>498.6</v>
      </c>
      <c r="C69" s="6">
        <v>504.1</v>
      </c>
      <c r="D69" s="6">
        <v>11</v>
      </c>
      <c r="P69" s="5" t="s">
        <v>68</v>
      </c>
      <c r="Q69" s="6">
        <v>989.3</v>
      </c>
      <c r="R69" s="6">
        <v>14</v>
      </c>
      <c r="S69" s="6">
        <v>11</v>
      </c>
    </row>
    <row r="70" spans="1:19" ht="15" thickBot="1" x14ac:dyDescent="0.35">
      <c r="A70" s="5" t="s">
        <v>70</v>
      </c>
      <c r="B70" s="6">
        <v>497.6</v>
      </c>
      <c r="C70" s="6">
        <v>503.1</v>
      </c>
      <c r="D70" s="6">
        <v>10</v>
      </c>
      <c r="P70" s="5" t="s">
        <v>70</v>
      </c>
      <c r="Q70" s="6">
        <v>987.3</v>
      </c>
      <c r="R70" s="6">
        <v>13</v>
      </c>
      <c r="S70" s="6">
        <v>10</v>
      </c>
    </row>
    <row r="71" spans="1:19" ht="15" thickBot="1" x14ac:dyDescent="0.35">
      <c r="A71" s="5" t="s">
        <v>73</v>
      </c>
      <c r="B71" s="6">
        <v>496.6</v>
      </c>
      <c r="C71" s="6">
        <v>502.1</v>
      </c>
      <c r="D71" s="6">
        <v>9</v>
      </c>
      <c r="P71" s="5" t="s">
        <v>73</v>
      </c>
      <c r="Q71" s="6">
        <v>986.3</v>
      </c>
      <c r="R71" s="6">
        <v>12</v>
      </c>
      <c r="S71" s="6">
        <v>9</v>
      </c>
    </row>
    <row r="72" spans="1:19" ht="15" thickBot="1" x14ac:dyDescent="0.35">
      <c r="A72" s="5" t="s">
        <v>75</v>
      </c>
      <c r="B72" s="6">
        <v>495.6</v>
      </c>
      <c r="C72" s="6">
        <v>501.1</v>
      </c>
      <c r="D72" s="6">
        <v>8</v>
      </c>
      <c r="P72" s="5" t="s">
        <v>75</v>
      </c>
      <c r="Q72" s="6">
        <v>985.3</v>
      </c>
      <c r="R72" s="6">
        <v>11</v>
      </c>
      <c r="S72" s="6">
        <v>8</v>
      </c>
    </row>
    <row r="73" spans="1:19" ht="15" thickBot="1" x14ac:dyDescent="0.35">
      <c r="A73" s="5" t="s">
        <v>77</v>
      </c>
      <c r="B73" s="6">
        <v>494.6</v>
      </c>
      <c r="C73" s="6">
        <v>500.1</v>
      </c>
      <c r="D73" s="6">
        <v>7</v>
      </c>
      <c r="P73" s="5" t="s">
        <v>77</v>
      </c>
      <c r="Q73" s="6">
        <v>984.3</v>
      </c>
      <c r="R73" s="6">
        <v>10</v>
      </c>
      <c r="S73" s="6">
        <v>7</v>
      </c>
    </row>
    <row r="74" spans="1:19" ht="15" thickBot="1" x14ac:dyDescent="0.35">
      <c r="A74" s="5" t="s">
        <v>79</v>
      </c>
      <c r="B74" s="6">
        <v>493.6</v>
      </c>
      <c r="C74" s="6">
        <v>499.1</v>
      </c>
      <c r="D74" s="6">
        <v>6</v>
      </c>
      <c r="P74" s="5" t="s">
        <v>79</v>
      </c>
      <c r="Q74" s="6">
        <v>983.3</v>
      </c>
      <c r="R74" s="6">
        <v>9</v>
      </c>
      <c r="S74" s="6">
        <v>6</v>
      </c>
    </row>
    <row r="75" spans="1:19" ht="15" thickBot="1" x14ac:dyDescent="0.35">
      <c r="A75" s="5" t="s">
        <v>81</v>
      </c>
      <c r="B75" s="6">
        <v>492.6</v>
      </c>
      <c r="C75" s="6">
        <v>498.1</v>
      </c>
      <c r="D75" s="6">
        <v>5</v>
      </c>
      <c r="P75" s="5" t="s">
        <v>81</v>
      </c>
      <c r="Q75" s="6">
        <v>982.3</v>
      </c>
      <c r="R75" s="6">
        <v>8</v>
      </c>
      <c r="S75" s="6">
        <v>5</v>
      </c>
    </row>
    <row r="76" spans="1:19" ht="15" thickBot="1" x14ac:dyDescent="0.35">
      <c r="A76" s="5" t="s">
        <v>83</v>
      </c>
      <c r="B76" s="6">
        <v>491.6</v>
      </c>
      <c r="C76" s="6">
        <v>497.1</v>
      </c>
      <c r="D76" s="6">
        <v>4</v>
      </c>
      <c r="P76" s="5" t="s">
        <v>83</v>
      </c>
      <c r="Q76" s="6">
        <v>981.3</v>
      </c>
      <c r="R76" s="6">
        <v>7</v>
      </c>
      <c r="S76" s="6">
        <v>4</v>
      </c>
    </row>
    <row r="77" spans="1:19" ht="15" thickBot="1" x14ac:dyDescent="0.35">
      <c r="A77" s="5" t="s">
        <v>85</v>
      </c>
      <c r="B77" s="6">
        <v>490.6</v>
      </c>
      <c r="C77" s="6">
        <v>496.1</v>
      </c>
      <c r="D77" s="6">
        <v>3</v>
      </c>
      <c r="P77" s="5" t="s">
        <v>85</v>
      </c>
      <c r="Q77" s="6">
        <v>980.3</v>
      </c>
      <c r="R77" s="6">
        <v>6</v>
      </c>
      <c r="S77" s="6">
        <v>3</v>
      </c>
    </row>
    <row r="78" spans="1:19" ht="15" thickBot="1" x14ac:dyDescent="0.35">
      <c r="A78" s="5" t="s">
        <v>86</v>
      </c>
      <c r="B78" s="6">
        <v>488.6</v>
      </c>
      <c r="C78" s="6">
        <v>495.1</v>
      </c>
      <c r="D78" s="6">
        <v>2</v>
      </c>
      <c r="P78" s="5" t="s">
        <v>86</v>
      </c>
      <c r="Q78" s="6">
        <v>979.3</v>
      </c>
      <c r="R78" s="6">
        <v>5</v>
      </c>
      <c r="S78" s="6">
        <v>2</v>
      </c>
    </row>
    <row r="79" spans="1:19" ht="15" thickBot="1" x14ac:dyDescent="0.35">
      <c r="A79" s="5" t="s">
        <v>87</v>
      </c>
      <c r="B79" s="6">
        <v>487.6</v>
      </c>
      <c r="C79" s="6">
        <v>492.6</v>
      </c>
      <c r="D79" s="6">
        <v>1</v>
      </c>
      <c r="P79" s="5" t="s">
        <v>87</v>
      </c>
      <c r="Q79" s="6">
        <v>978.3</v>
      </c>
      <c r="R79" s="6">
        <v>4</v>
      </c>
      <c r="S79" s="6">
        <v>1</v>
      </c>
    </row>
    <row r="80" spans="1:19" ht="15" thickBot="1" x14ac:dyDescent="0.35">
      <c r="A80" s="5" t="s">
        <v>88</v>
      </c>
      <c r="B80" s="6">
        <v>482.6</v>
      </c>
      <c r="C80" s="6">
        <v>491.1</v>
      </c>
      <c r="D80" s="6">
        <v>0</v>
      </c>
      <c r="P80" s="5" t="s">
        <v>88</v>
      </c>
      <c r="Q80" s="6">
        <v>973.3</v>
      </c>
      <c r="R80" s="6">
        <v>0</v>
      </c>
      <c r="S80" s="6">
        <v>0</v>
      </c>
    </row>
    <row r="81" spans="1:23" ht="18.600000000000001" thickBot="1" x14ac:dyDescent="0.35">
      <c r="A81" s="1"/>
      <c r="P81" s="1"/>
    </row>
    <row r="82" spans="1:23" ht="15" thickBot="1" x14ac:dyDescent="0.35">
      <c r="A82" s="5" t="s">
        <v>231</v>
      </c>
      <c r="B82" s="5" t="s">
        <v>38</v>
      </c>
      <c r="C82" s="5" t="s">
        <v>39</v>
      </c>
      <c r="D82" s="5" t="s">
        <v>40</v>
      </c>
      <c r="E82" s="5" t="s">
        <v>91</v>
      </c>
      <c r="F82" s="5" t="s">
        <v>92</v>
      </c>
      <c r="G82" s="5" t="s">
        <v>93</v>
      </c>
      <c r="H82" s="5" t="s">
        <v>94</v>
      </c>
      <c r="P82" s="5" t="s">
        <v>231</v>
      </c>
      <c r="Q82" s="5" t="s">
        <v>38</v>
      </c>
      <c r="R82" s="5" t="s">
        <v>39</v>
      </c>
      <c r="S82" s="5" t="s">
        <v>40</v>
      </c>
      <c r="T82" s="5" t="s">
        <v>91</v>
      </c>
      <c r="U82" s="5" t="s">
        <v>92</v>
      </c>
      <c r="V82" s="5" t="s">
        <v>93</v>
      </c>
      <c r="W82" s="5" t="s">
        <v>94</v>
      </c>
    </row>
    <row r="83" spans="1:23" ht="15" thickBot="1" x14ac:dyDescent="0.35">
      <c r="A83" s="5" t="s">
        <v>45</v>
      </c>
      <c r="B83" s="6">
        <v>494.6</v>
      </c>
      <c r="C83" s="6">
        <v>509.1</v>
      </c>
      <c r="D83" s="6">
        <v>11</v>
      </c>
      <c r="E83" s="6">
        <v>1014.8</v>
      </c>
      <c r="F83" s="6">
        <v>1000</v>
      </c>
      <c r="G83" s="6">
        <v>-14.8</v>
      </c>
      <c r="H83" s="6">
        <v>-1.48</v>
      </c>
      <c r="P83" s="5" t="s">
        <v>45</v>
      </c>
      <c r="Q83" s="6">
        <v>983.3</v>
      </c>
      <c r="R83" s="6">
        <v>0</v>
      </c>
      <c r="S83" s="6">
        <v>2</v>
      </c>
      <c r="T83" s="6">
        <v>985.3</v>
      </c>
      <c r="U83" s="6">
        <v>1000</v>
      </c>
      <c r="V83" s="6">
        <v>14.7</v>
      </c>
      <c r="W83" s="6">
        <v>1.47</v>
      </c>
    </row>
    <row r="84" spans="1:23" ht="15" thickBot="1" x14ac:dyDescent="0.35">
      <c r="A84" s="5" t="s">
        <v>46</v>
      </c>
      <c r="B84" s="6">
        <v>499.6</v>
      </c>
      <c r="C84" s="6">
        <v>505.1</v>
      </c>
      <c r="D84" s="6">
        <v>13</v>
      </c>
      <c r="E84" s="6">
        <v>1017.8</v>
      </c>
      <c r="F84" s="6">
        <v>1000</v>
      </c>
      <c r="G84" s="6">
        <v>-17.8</v>
      </c>
      <c r="H84" s="6">
        <v>-1.78</v>
      </c>
      <c r="P84" s="5" t="s">
        <v>46</v>
      </c>
      <c r="Q84" s="6">
        <v>978.3</v>
      </c>
      <c r="R84" s="6">
        <v>4</v>
      </c>
      <c r="S84" s="6">
        <v>0</v>
      </c>
      <c r="T84" s="6">
        <v>982.3</v>
      </c>
      <c r="U84" s="6">
        <v>1000</v>
      </c>
      <c r="V84" s="6">
        <v>17.7</v>
      </c>
      <c r="W84" s="6">
        <v>1.77</v>
      </c>
    </row>
    <row r="85" spans="1:23" ht="15" thickBot="1" x14ac:dyDescent="0.35">
      <c r="A85" s="5" t="s">
        <v>47</v>
      </c>
      <c r="B85" s="6">
        <v>495.6</v>
      </c>
      <c r="C85" s="6">
        <v>499.1</v>
      </c>
      <c r="D85" s="6">
        <v>12</v>
      </c>
      <c r="E85" s="6">
        <v>1006.8</v>
      </c>
      <c r="F85" s="6">
        <v>1000</v>
      </c>
      <c r="G85" s="6">
        <v>-6.8</v>
      </c>
      <c r="H85" s="6">
        <v>-0.68</v>
      </c>
      <c r="P85" s="5" t="s">
        <v>47</v>
      </c>
      <c r="Q85" s="6">
        <v>982.3</v>
      </c>
      <c r="R85" s="6">
        <v>10</v>
      </c>
      <c r="S85" s="6">
        <v>1</v>
      </c>
      <c r="T85" s="6">
        <v>993.3</v>
      </c>
      <c r="U85" s="6">
        <v>1000</v>
      </c>
      <c r="V85" s="6">
        <v>6.7</v>
      </c>
      <c r="W85" s="6">
        <v>0.67</v>
      </c>
    </row>
    <row r="86" spans="1:23" ht="15" thickBot="1" x14ac:dyDescent="0.35">
      <c r="A86" s="5" t="s">
        <v>48</v>
      </c>
      <c r="B86" s="6">
        <v>504.6</v>
      </c>
      <c r="C86" s="6">
        <v>500.1</v>
      </c>
      <c r="D86" s="6">
        <v>9</v>
      </c>
      <c r="E86" s="6">
        <v>1013.8</v>
      </c>
      <c r="F86" s="6">
        <v>1000</v>
      </c>
      <c r="G86" s="6">
        <v>-13.8</v>
      </c>
      <c r="H86" s="6">
        <v>-1.38</v>
      </c>
      <c r="P86" s="5" t="s">
        <v>48</v>
      </c>
      <c r="Q86" s="6">
        <v>973.3</v>
      </c>
      <c r="R86" s="6">
        <v>9</v>
      </c>
      <c r="S86" s="6">
        <v>4</v>
      </c>
      <c r="T86" s="6">
        <v>986.3</v>
      </c>
      <c r="U86" s="6">
        <v>1000</v>
      </c>
      <c r="V86" s="6">
        <v>13.7</v>
      </c>
      <c r="W86" s="6">
        <v>1.37</v>
      </c>
    </row>
    <row r="87" spans="1:23" ht="15" thickBot="1" x14ac:dyDescent="0.35">
      <c r="A87" s="5" t="s">
        <v>49</v>
      </c>
      <c r="B87" s="6">
        <v>493.6</v>
      </c>
      <c r="C87" s="6">
        <v>503.1</v>
      </c>
      <c r="D87" s="6">
        <v>5</v>
      </c>
      <c r="E87" s="6">
        <v>1001.8</v>
      </c>
      <c r="F87" s="6">
        <v>1000</v>
      </c>
      <c r="G87" s="6">
        <v>-1.8</v>
      </c>
      <c r="H87" s="6">
        <v>-0.18</v>
      </c>
      <c r="P87" s="5" t="s">
        <v>49</v>
      </c>
      <c r="Q87" s="6">
        <v>984.3</v>
      </c>
      <c r="R87" s="6">
        <v>6</v>
      </c>
      <c r="S87" s="6">
        <v>8</v>
      </c>
      <c r="T87" s="6">
        <v>998.3</v>
      </c>
      <c r="U87" s="6">
        <v>1000</v>
      </c>
      <c r="V87" s="6">
        <v>1.7</v>
      </c>
      <c r="W87" s="6">
        <v>0.17</v>
      </c>
    </row>
    <row r="88" spans="1:23" ht="15" thickBot="1" x14ac:dyDescent="0.35">
      <c r="A88" s="5" t="s">
        <v>50</v>
      </c>
      <c r="B88" s="6">
        <v>482.6</v>
      </c>
      <c r="C88" s="6">
        <v>502.1</v>
      </c>
      <c r="D88" s="6">
        <v>7</v>
      </c>
      <c r="E88" s="6">
        <v>991.7</v>
      </c>
      <c r="F88" s="6">
        <v>1000</v>
      </c>
      <c r="G88" s="6">
        <v>8.3000000000000007</v>
      </c>
      <c r="H88" s="6">
        <v>0.83</v>
      </c>
      <c r="P88" s="5" t="s">
        <v>50</v>
      </c>
      <c r="Q88" s="6">
        <v>995.3</v>
      </c>
      <c r="R88" s="6">
        <v>7</v>
      </c>
      <c r="S88" s="6">
        <v>6</v>
      </c>
      <c r="T88" s="6">
        <v>1008.2</v>
      </c>
      <c r="U88" s="6">
        <v>1000</v>
      </c>
      <c r="V88" s="6">
        <v>-8.1999999999999993</v>
      </c>
      <c r="W88" s="6">
        <v>-0.82</v>
      </c>
    </row>
    <row r="89" spans="1:23" ht="15" thickBot="1" x14ac:dyDescent="0.35">
      <c r="A89" s="5" t="s">
        <v>51</v>
      </c>
      <c r="B89" s="6">
        <v>487.6</v>
      </c>
      <c r="C89" s="6">
        <v>497.1</v>
      </c>
      <c r="D89" s="6">
        <v>3</v>
      </c>
      <c r="E89" s="6">
        <v>987.7</v>
      </c>
      <c r="F89" s="6">
        <v>1000</v>
      </c>
      <c r="G89" s="6">
        <v>12.3</v>
      </c>
      <c r="H89" s="6">
        <v>1.23</v>
      </c>
      <c r="P89" s="5" t="s">
        <v>51</v>
      </c>
      <c r="Q89" s="6">
        <v>990.3</v>
      </c>
      <c r="R89" s="6">
        <v>12</v>
      </c>
      <c r="S89" s="6">
        <v>10</v>
      </c>
      <c r="T89" s="6">
        <v>1012.2</v>
      </c>
      <c r="U89" s="6">
        <v>1000</v>
      </c>
      <c r="V89" s="6">
        <v>-12.2</v>
      </c>
      <c r="W89" s="6">
        <v>-1.22</v>
      </c>
    </row>
    <row r="90" spans="1:23" ht="15" thickBot="1" x14ac:dyDescent="0.35">
      <c r="A90" s="5" t="s">
        <v>52</v>
      </c>
      <c r="B90" s="6">
        <v>491.6</v>
      </c>
      <c r="C90" s="6">
        <v>492.6</v>
      </c>
      <c r="D90" s="6">
        <v>4</v>
      </c>
      <c r="E90" s="6">
        <v>988.2</v>
      </c>
      <c r="F90" s="6">
        <v>1000</v>
      </c>
      <c r="G90" s="6">
        <v>11.8</v>
      </c>
      <c r="H90" s="6">
        <v>1.18</v>
      </c>
      <c r="P90" s="5" t="s">
        <v>52</v>
      </c>
      <c r="Q90" s="6">
        <v>986.3</v>
      </c>
      <c r="R90" s="6">
        <v>16.5</v>
      </c>
      <c r="S90" s="6">
        <v>9</v>
      </c>
      <c r="T90" s="6">
        <v>1011.7</v>
      </c>
      <c r="U90" s="6">
        <v>1000</v>
      </c>
      <c r="V90" s="6">
        <v>-11.7</v>
      </c>
      <c r="W90" s="6">
        <v>-1.17</v>
      </c>
    </row>
    <row r="91" spans="1:23" ht="15" thickBot="1" x14ac:dyDescent="0.35">
      <c r="A91" s="5" t="s">
        <v>53</v>
      </c>
      <c r="B91" s="6">
        <v>498.6</v>
      </c>
      <c r="C91" s="6">
        <v>504.1</v>
      </c>
      <c r="D91" s="6">
        <v>2</v>
      </c>
      <c r="E91" s="6">
        <v>1004.8</v>
      </c>
      <c r="F91" s="6">
        <v>1000</v>
      </c>
      <c r="G91" s="6">
        <v>-4.8</v>
      </c>
      <c r="H91" s="6">
        <v>-0.48</v>
      </c>
      <c r="P91" s="5" t="s">
        <v>53</v>
      </c>
      <c r="Q91" s="6">
        <v>979.3</v>
      </c>
      <c r="R91" s="6">
        <v>5</v>
      </c>
      <c r="S91" s="6">
        <v>11</v>
      </c>
      <c r="T91" s="6">
        <v>995.3</v>
      </c>
      <c r="U91" s="6">
        <v>1000</v>
      </c>
      <c r="V91" s="6">
        <v>4.7</v>
      </c>
      <c r="W91" s="6">
        <v>0.47</v>
      </c>
    </row>
    <row r="92" spans="1:23" ht="15" thickBot="1" x14ac:dyDescent="0.35">
      <c r="A92" s="5" t="s">
        <v>54</v>
      </c>
      <c r="B92" s="6">
        <v>496.6</v>
      </c>
      <c r="C92" s="6">
        <v>501.1</v>
      </c>
      <c r="D92" s="6">
        <v>10</v>
      </c>
      <c r="E92" s="6">
        <v>1007.8</v>
      </c>
      <c r="F92" s="6">
        <v>1000</v>
      </c>
      <c r="G92" s="6">
        <v>-7.8</v>
      </c>
      <c r="H92" s="6">
        <v>-0.78</v>
      </c>
      <c r="P92" s="5" t="s">
        <v>54</v>
      </c>
      <c r="Q92" s="6">
        <v>981.3</v>
      </c>
      <c r="R92" s="6">
        <v>8</v>
      </c>
      <c r="S92" s="6">
        <v>3</v>
      </c>
      <c r="T92" s="6">
        <v>992.3</v>
      </c>
      <c r="U92" s="6">
        <v>1000</v>
      </c>
      <c r="V92" s="6">
        <v>7.7</v>
      </c>
      <c r="W92" s="6">
        <v>0.77</v>
      </c>
    </row>
    <row r="93" spans="1:23" ht="15" thickBot="1" x14ac:dyDescent="0.35">
      <c r="A93" s="5" t="s">
        <v>55</v>
      </c>
      <c r="B93" s="6">
        <v>490.6</v>
      </c>
      <c r="C93" s="6">
        <v>495.1</v>
      </c>
      <c r="D93" s="6">
        <v>1</v>
      </c>
      <c r="E93" s="6">
        <v>986.7</v>
      </c>
      <c r="F93" s="6">
        <v>1000</v>
      </c>
      <c r="G93" s="6">
        <v>13.3</v>
      </c>
      <c r="H93" s="6">
        <v>1.33</v>
      </c>
      <c r="P93" s="5" t="s">
        <v>55</v>
      </c>
      <c r="Q93" s="6">
        <v>987.3</v>
      </c>
      <c r="R93" s="6">
        <v>14</v>
      </c>
      <c r="S93" s="6">
        <v>12</v>
      </c>
      <c r="T93" s="6">
        <v>1013.2</v>
      </c>
      <c r="U93" s="6">
        <v>1000</v>
      </c>
      <c r="V93" s="6">
        <v>-13.2</v>
      </c>
      <c r="W93" s="6">
        <v>-1.32</v>
      </c>
    </row>
    <row r="94" spans="1:23" ht="15" thickBot="1" x14ac:dyDescent="0.35">
      <c r="A94" s="5" t="s">
        <v>56</v>
      </c>
      <c r="B94" s="6">
        <v>488.6</v>
      </c>
      <c r="C94" s="6">
        <v>496.1</v>
      </c>
      <c r="D94" s="6">
        <v>8</v>
      </c>
      <c r="E94" s="6">
        <v>992.7</v>
      </c>
      <c r="F94" s="6">
        <v>1000</v>
      </c>
      <c r="G94" s="6">
        <v>7.3</v>
      </c>
      <c r="H94" s="6">
        <v>0.73</v>
      </c>
      <c r="P94" s="5" t="s">
        <v>56</v>
      </c>
      <c r="Q94" s="6">
        <v>989.3</v>
      </c>
      <c r="R94" s="6">
        <v>13</v>
      </c>
      <c r="S94" s="6">
        <v>5</v>
      </c>
      <c r="T94" s="6">
        <v>1007.2</v>
      </c>
      <c r="U94" s="6">
        <v>1000</v>
      </c>
      <c r="V94" s="6">
        <v>-7.2</v>
      </c>
      <c r="W94" s="6">
        <v>-0.72</v>
      </c>
    </row>
    <row r="95" spans="1:23" ht="15" thickBot="1" x14ac:dyDescent="0.35">
      <c r="A95" s="5" t="s">
        <v>57</v>
      </c>
      <c r="B95" s="6">
        <v>492.6</v>
      </c>
      <c r="C95" s="6">
        <v>498.1</v>
      </c>
      <c r="D95" s="6">
        <v>6</v>
      </c>
      <c r="E95" s="6">
        <v>996.7</v>
      </c>
      <c r="F95" s="6">
        <v>1000</v>
      </c>
      <c r="G95" s="6">
        <v>3.3</v>
      </c>
      <c r="H95" s="6">
        <v>0.33</v>
      </c>
      <c r="P95" s="5" t="s">
        <v>57</v>
      </c>
      <c r="Q95" s="6">
        <v>985.3</v>
      </c>
      <c r="R95" s="6">
        <v>11</v>
      </c>
      <c r="S95" s="6">
        <v>7</v>
      </c>
      <c r="T95" s="6">
        <v>1003.2</v>
      </c>
      <c r="U95" s="6">
        <v>1000</v>
      </c>
      <c r="V95" s="6">
        <v>-3.2</v>
      </c>
      <c r="W95" s="6">
        <v>-0.32</v>
      </c>
    </row>
    <row r="96" spans="1:23" ht="15" thickBot="1" x14ac:dyDescent="0.35">
      <c r="A96" s="5" t="s">
        <v>58</v>
      </c>
      <c r="B96" s="6">
        <v>497.6</v>
      </c>
      <c r="C96" s="6">
        <v>491.1</v>
      </c>
      <c r="D96" s="6">
        <v>0</v>
      </c>
      <c r="E96" s="6">
        <v>988.7</v>
      </c>
      <c r="F96" s="6">
        <v>1000</v>
      </c>
      <c r="G96" s="6">
        <v>11.3</v>
      </c>
      <c r="H96" s="6">
        <v>1.1299999999999999</v>
      </c>
      <c r="P96" s="5" t="s">
        <v>58</v>
      </c>
      <c r="Q96" s="6">
        <v>980.3</v>
      </c>
      <c r="R96" s="6">
        <v>18</v>
      </c>
      <c r="S96" s="6">
        <v>13</v>
      </c>
      <c r="T96" s="6">
        <v>1011.2</v>
      </c>
      <c r="U96" s="6">
        <v>1000</v>
      </c>
      <c r="V96" s="6">
        <v>-11.2</v>
      </c>
      <c r="W96" s="6">
        <v>-1.1200000000000001</v>
      </c>
    </row>
    <row r="97" spans="1:17" ht="15" thickBot="1" x14ac:dyDescent="0.35"/>
    <row r="98" spans="1:17" ht="15" thickBot="1" x14ac:dyDescent="0.35">
      <c r="A98" s="7" t="s">
        <v>95</v>
      </c>
      <c r="B98" s="8">
        <v>1026.7</v>
      </c>
      <c r="P98" s="7" t="s">
        <v>95</v>
      </c>
      <c r="Q98" s="8">
        <v>1026.3</v>
      </c>
    </row>
    <row r="99" spans="1:17" ht="15" thickBot="1" x14ac:dyDescent="0.35">
      <c r="A99" s="7" t="s">
        <v>96</v>
      </c>
      <c r="B99" s="8">
        <v>973.7</v>
      </c>
      <c r="P99" s="7" t="s">
        <v>96</v>
      </c>
      <c r="Q99" s="8">
        <v>973.3</v>
      </c>
    </row>
    <row r="100" spans="1:17" ht="15" thickBot="1" x14ac:dyDescent="0.35">
      <c r="A100" s="7" t="s">
        <v>97</v>
      </c>
      <c r="B100" s="8">
        <v>14000</v>
      </c>
      <c r="P100" s="7" t="s">
        <v>97</v>
      </c>
      <c r="Q100" s="8">
        <v>14000</v>
      </c>
    </row>
    <row r="101" spans="1:17" ht="15" thickBot="1" x14ac:dyDescent="0.35">
      <c r="A101" s="7" t="s">
        <v>98</v>
      </c>
      <c r="B101" s="8">
        <v>14000</v>
      </c>
      <c r="P101" s="7" t="s">
        <v>98</v>
      </c>
      <c r="Q101" s="8">
        <v>14000</v>
      </c>
    </row>
    <row r="102" spans="1:17" ht="15" thickBot="1" x14ac:dyDescent="0.35">
      <c r="A102" s="7" t="s">
        <v>99</v>
      </c>
      <c r="B102" s="8">
        <v>0</v>
      </c>
      <c r="P102" s="7" t="s">
        <v>99</v>
      </c>
      <c r="Q102" s="8">
        <v>0</v>
      </c>
    </row>
    <row r="103" spans="1:17" ht="15" thickBot="1" x14ac:dyDescent="0.35">
      <c r="A103" s="7" t="s">
        <v>100</v>
      </c>
      <c r="B103" s="8"/>
      <c r="P103" s="7" t="s">
        <v>100</v>
      </c>
      <c r="Q103" s="8"/>
    </row>
    <row r="104" spans="1:17" ht="15" thickBot="1" x14ac:dyDescent="0.35">
      <c r="A104" s="7" t="s">
        <v>101</v>
      </c>
      <c r="B104" s="8"/>
      <c r="P104" s="7" t="s">
        <v>101</v>
      </c>
      <c r="Q104" s="8"/>
    </row>
    <row r="105" spans="1:17" ht="15" thickBot="1" x14ac:dyDescent="0.35">
      <c r="A105" s="7" t="s">
        <v>102</v>
      </c>
      <c r="B105" s="8">
        <v>0</v>
      </c>
      <c r="P105" s="7" t="s">
        <v>102</v>
      </c>
      <c r="Q105" s="8">
        <v>0</v>
      </c>
    </row>
    <row r="107" spans="1:17" x14ac:dyDescent="0.3">
      <c r="A107" s="9" t="s">
        <v>103</v>
      </c>
      <c r="P107" s="9" t="s">
        <v>103</v>
      </c>
    </row>
    <row r="109" spans="1:17" x14ac:dyDescent="0.3">
      <c r="A109" s="10" t="s">
        <v>140</v>
      </c>
      <c r="P109" s="10" t="s">
        <v>140</v>
      </c>
    </row>
    <row r="110" spans="1:17" x14ac:dyDescent="0.3">
      <c r="A110" s="10" t="s">
        <v>123</v>
      </c>
      <c r="P110" s="10" t="s">
        <v>352</v>
      </c>
    </row>
  </sheetData>
  <hyperlinks>
    <hyperlink ref="A107" r:id="rId1" display="https://miau.my-x.hu/myx-free/coco/test/587945220241028152950.html" xr:uid="{FD6238D5-1B9D-4D44-92CF-F17639FF5391}"/>
    <hyperlink ref="P107" r:id="rId2" display="https://miau.my-x.hu/myx-free/coco/test/721663920241028153036.html" xr:uid="{F45E747A-B9F5-4DA7-8EEE-FFDF15B30D2D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elso reteg</vt:lpstr>
      <vt:lpstr>modellek</vt:lpstr>
      <vt:lpstr>masodik reteg</vt:lpstr>
      <vt:lpstr>valid</vt:lpstr>
      <vt:lpstr>invalid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2024-10-28T13:54:16Z</dcterms:created>
  <dcterms:modified xsi:type="dcterms:W3CDTF">2024-12-02T11:41:32Z</dcterms:modified>
</cp:coreProperties>
</file>