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6294\var\www\miau\data\miau\317\"/>
    </mc:Choice>
  </mc:AlternateContent>
  <xr:revisionPtr revIDLastSave="0" documentId="8_{A093C3D3-0FF2-4CB3-8E88-B116F6DF7A29}" xr6:coauthVersionLast="47" xr6:coauthVersionMax="47" xr10:uidLastSave="{00000000-0000-0000-0000-000000000000}"/>
  <bookViews>
    <workbookView xWindow="-108" yWindow="-108" windowWidth="23256" windowHeight="12456" firstSheet="3" activeTab="7" xr2:uid="{D1929765-BCA2-4129-A9F6-2E86738BF87E}"/>
  </bookViews>
  <sheets>
    <sheet name="7.1.1.2." sheetId="1" r:id="rId1"/>
    <sheet name="Információk" sheetId="2" r:id="rId2"/>
    <sheet name="Chatgpt 4o" sheetId="3" r:id="rId3"/>
    <sheet name="Saját becslés" sheetId="4" r:id="rId4"/>
    <sheet name="Saját becslés (2)" sheetId="5" r:id="rId5"/>
    <sheet name="Saját becslés (3)" sheetId="6" r:id="rId6"/>
    <sheet name="Saját becslés (4)" sheetId="7" r:id="rId7"/>
    <sheet name="Saját becslés (5)" sheetId="8" r:id="rId8"/>
  </sheets>
  <definedNames>
    <definedName name="solver_adj" localSheetId="3" hidden="1">'Saját becslés'!$B$37:$D$41</definedName>
    <definedName name="solver_adj" localSheetId="4" hidden="1">'Saját becslés (2)'!$B$37:$D$41</definedName>
    <definedName name="solver_adj" localSheetId="5" hidden="1">'Saját becslés (3)'!$B$37:$D$41</definedName>
    <definedName name="solver_adj" localSheetId="6" hidden="1">'Saját becslés (4)'!$B$37:$D$41</definedName>
    <definedName name="solver_adj" localSheetId="7" hidden="1">'Saját becslés (5)'!$B$37:$D$41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lhs1" localSheetId="3" hidden="1">'Saját becslés'!$B$37</definedName>
    <definedName name="solver_lhs1" localSheetId="4" hidden="1">'Saját becslés (2)'!$B$37</definedName>
    <definedName name="solver_lhs1" localSheetId="5" hidden="1">'Saját becslés (3)'!$B$37</definedName>
    <definedName name="solver_lhs1" localSheetId="6" hidden="1">'Saját becslés (4)'!$B$37</definedName>
    <definedName name="solver_lhs1" localSheetId="7" hidden="1">'Saját becslés (5)'!$B$37</definedName>
    <definedName name="solver_lhs2" localSheetId="3" hidden="1">'Saját becslés'!$B$38</definedName>
    <definedName name="solver_lhs2" localSheetId="4" hidden="1">'Saját becslés (2)'!$B$38</definedName>
    <definedName name="solver_lhs2" localSheetId="5" hidden="1">'Saját becslés (3)'!$B$38</definedName>
    <definedName name="solver_lhs2" localSheetId="6" hidden="1">'Saját becslés (4)'!$B$38</definedName>
    <definedName name="solver_lhs2" localSheetId="7" hidden="1">'Saját becslés (5)'!$B$38</definedName>
    <definedName name="solver_lhs3" localSheetId="3" hidden="1">'Saját becslés'!$D$37</definedName>
    <definedName name="solver_lhs3" localSheetId="4" hidden="1">'Saját becslés (2)'!$D$37</definedName>
    <definedName name="solver_lhs3" localSheetId="5" hidden="1">'Saját becslés (3)'!$D$37</definedName>
    <definedName name="solver_lhs3" localSheetId="6" hidden="1">'Saját becslés (4)'!$D$37</definedName>
    <definedName name="solver_lhs3" localSheetId="7" hidden="1">'Saját becslés (5)'!$D$37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um" localSheetId="3" hidden="1">2</definedName>
    <definedName name="solver_num" localSheetId="4" hidden="1">2</definedName>
    <definedName name="solver_num" localSheetId="5" hidden="1">2</definedName>
    <definedName name="solver_num" localSheetId="6" hidden="1">2</definedName>
    <definedName name="solver_num" localSheetId="7" hidden="1">2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opt" localSheetId="3" hidden="1">'Saját becslés'!$F$51</definedName>
    <definedName name="solver_opt" localSheetId="4" hidden="1">'Saját becslés (2)'!$F$51</definedName>
    <definedName name="solver_opt" localSheetId="5" hidden="1">'Saját becslés (3)'!$F$51</definedName>
    <definedName name="solver_opt" localSheetId="6" hidden="1">'Saját becslés (4)'!$F$51</definedName>
    <definedName name="solver_opt" localSheetId="7" hidden="1">'Saját becslés (5)'!$F$51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el1" localSheetId="3" hidden="1">3</definedName>
    <definedName name="solver_rel1" localSheetId="4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" localSheetId="6" hidden="1">3</definedName>
    <definedName name="solver_rel2" localSheetId="7" hidden="1">3</definedName>
    <definedName name="solver_rel3" localSheetId="3" hidden="1">1</definedName>
    <definedName name="solver_rel3" localSheetId="4" hidden="1">1</definedName>
    <definedName name="solver_rel3" localSheetId="5" hidden="1">1</definedName>
    <definedName name="solver_rel3" localSheetId="6" hidden="1">1</definedName>
    <definedName name="solver_rel3" localSheetId="7" hidden="1">1</definedName>
    <definedName name="solver_rhs1" localSheetId="3" hidden="1">'Saját becslés'!$B$36</definedName>
    <definedName name="solver_rhs1" localSheetId="4" hidden="1">'Saját becslés (2)'!$B$36</definedName>
    <definedName name="solver_rhs1" localSheetId="5" hidden="1">'Saját becslés (3)'!$B$36</definedName>
    <definedName name="solver_rhs1" localSheetId="6" hidden="1">'Saját becslés (4)'!$B$36</definedName>
    <definedName name="solver_rhs1" localSheetId="7" hidden="1">'Saját becslés (5)'!$B$36</definedName>
    <definedName name="solver_rhs2" localSheetId="3" hidden="1">'Saját becslés'!$B$37</definedName>
    <definedName name="solver_rhs2" localSheetId="4" hidden="1">'Saját becslés (2)'!$B$37</definedName>
    <definedName name="solver_rhs2" localSheetId="5" hidden="1">'Saját becslés (3)'!$B$37</definedName>
    <definedName name="solver_rhs2" localSheetId="6" hidden="1">'Saját becslés (4)'!$B$37</definedName>
    <definedName name="solver_rhs2" localSheetId="7" hidden="1">'Saját becslés (5)'!$B$37</definedName>
    <definedName name="solver_rhs3" localSheetId="3" hidden="1">255000</definedName>
    <definedName name="solver_rhs3" localSheetId="4" hidden="1">255000</definedName>
    <definedName name="solver_rhs3" localSheetId="5" hidden="1">255000</definedName>
    <definedName name="solver_rhs3" localSheetId="6" hidden="1">255000</definedName>
    <definedName name="solver_rhs3" localSheetId="7" hidden="1">255000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8" l="1"/>
  <c r="H38" i="8"/>
  <c r="D50" i="8"/>
  <c r="D51" i="8" s="1"/>
  <c r="C50" i="8"/>
  <c r="C51" i="8" s="1"/>
  <c r="B50" i="8"/>
  <c r="B51" i="8" s="1"/>
  <c r="G38" i="8"/>
  <c r="E38" i="8"/>
  <c r="G37" i="8"/>
  <c r="E37" i="8"/>
  <c r="I36" i="8"/>
  <c r="H36" i="8"/>
  <c r="G36" i="8"/>
  <c r="I35" i="8"/>
  <c r="H35" i="8"/>
  <c r="G35" i="8"/>
  <c r="I34" i="8"/>
  <c r="H34" i="8"/>
  <c r="G34" i="8"/>
  <c r="I33" i="8"/>
  <c r="H33" i="8"/>
  <c r="G33" i="8"/>
  <c r="I32" i="8"/>
  <c r="H32" i="8"/>
  <c r="G32" i="8"/>
  <c r="I31" i="8"/>
  <c r="H31" i="8"/>
  <c r="G31" i="8"/>
  <c r="I30" i="8"/>
  <c r="H30" i="8"/>
  <c r="G30" i="8"/>
  <c r="I29" i="8"/>
  <c r="H29" i="8"/>
  <c r="G29" i="8"/>
  <c r="I28" i="8"/>
  <c r="H28" i="8"/>
  <c r="G28" i="8"/>
  <c r="I27" i="8"/>
  <c r="H27" i="8"/>
  <c r="G27" i="8"/>
  <c r="I26" i="8"/>
  <c r="H26" i="8"/>
  <c r="G26" i="8"/>
  <c r="I25" i="8"/>
  <c r="H25" i="8"/>
  <c r="G25" i="8"/>
  <c r="I24" i="8"/>
  <c r="H24" i="8"/>
  <c r="G24" i="8"/>
  <c r="I23" i="8"/>
  <c r="H23" i="8"/>
  <c r="G23" i="8"/>
  <c r="I22" i="8"/>
  <c r="H22" i="8"/>
  <c r="G22" i="8"/>
  <c r="I21" i="8"/>
  <c r="H21" i="8"/>
  <c r="G21" i="8"/>
  <c r="I20" i="8"/>
  <c r="H20" i="8"/>
  <c r="G20" i="8"/>
  <c r="I19" i="8"/>
  <c r="H19" i="8"/>
  <c r="G19" i="8"/>
  <c r="I18" i="8"/>
  <c r="H18" i="8"/>
  <c r="G18" i="8"/>
  <c r="I17" i="8"/>
  <c r="H17" i="8"/>
  <c r="G17" i="8"/>
  <c r="I16" i="8"/>
  <c r="H16" i="8"/>
  <c r="G16" i="8"/>
  <c r="I15" i="8"/>
  <c r="H15" i="8"/>
  <c r="G15" i="8"/>
  <c r="I14" i="8"/>
  <c r="H14" i="8"/>
  <c r="G14" i="8"/>
  <c r="I13" i="8"/>
  <c r="H13" i="8"/>
  <c r="G13" i="8"/>
  <c r="I12" i="8"/>
  <c r="H12" i="8"/>
  <c r="G12" i="8"/>
  <c r="I11" i="8"/>
  <c r="H11" i="8"/>
  <c r="G11" i="8"/>
  <c r="I10" i="8"/>
  <c r="H10" i="8"/>
  <c r="G10" i="8"/>
  <c r="I9" i="8"/>
  <c r="H9" i="8"/>
  <c r="G9" i="8"/>
  <c r="I8" i="8"/>
  <c r="H8" i="8"/>
  <c r="G8" i="8"/>
  <c r="I7" i="8"/>
  <c r="H7" i="8"/>
  <c r="G7" i="8"/>
  <c r="I6" i="8"/>
  <c r="H6" i="8"/>
  <c r="G6" i="8"/>
  <c r="I5" i="8"/>
  <c r="H5" i="8"/>
  <c r="G5" i="8"/>
  <c r="I4" i="8"/>
  <c r="H4" i="8"/>
  <c r="G4" i="8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B51" i="7"/>
  <c r="D50" i="7"/>
  <c r="C50" i="7"/>
  <c r="B50" i="7"/>
  <c r="D49" i="7"/>
  <c r="D51" i="7" s="1"/>
  <c r="C49" i="7"/>
  <c r="C51" i="7" s="1"/>
  <c r="G38" i="7"/>
  <c r="E38" i="7"/>
  <c r="G37" i="7"/>
  <c r="E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8" i="6"/>
  <c r="G37" i="6"/>
  <c r="D50" i="6"/>
  <c r="C50" i="6"/>
  <c r="B50" i="6"/>
  <c r="B51" i="6" s="1"/>
  <c r="D49" i="6"/>
  <c r="C49" i="6"/>
  <c r="E38" i="6"/>
  <c r="E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8" i="5"/>
  <c r="G37" i="5"/>
  <c r="B50" i="5"/>
  <c r="D50" i="5"/>
  <c r="C50" i="5"/>
  <c r="D49" i="5"/>
  <c r="C49" i="5"/>
  <c r="E38" i="5"/>
  <c r="E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4" i="4"/>
  <c r="A38" i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C50" i="4"/>
  <c r="D50" i="4"/>
  <c r="B50" i="4"/>
  <c r="C49" i="4"/>
  <c r="D49" i="4"/>
  <c r="B49" i="4"/>
  <c r="E38" i="4"/>
  <c r="E37" i="4"/>
  <c r="F51" i="8" l="1"/>
  <c r="F51" i="7"/>
  <c r="D51" i="6"/>
  <c r="C51" i="6"/>
  <c r="C51" i="5"/>
  <c r="D51" i="5"/>
  <c r="B51" i="5"/>
  <c r="D51" i="4"/>
  <c r="C51" i="4"/>
  <c r="B51" i="4"/>
  <c r="F51" i="6" l="1"/>
  <c r="F51" i="5"/>
  <c r="F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6D3479A4-FF38-4023-8CF0-4EACAC9F423B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D7C76213-F47A-4813-8EC6-5B35842F14A3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CA58D74C-3AEF-4E76-B47F-1B08C21A48A6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C2E9DF73-78C4-4218-865A-3E619A04872D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71E32C83-9138-43A8-A5D1-5431AF988289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F2CCA144-F97F-4BC0-AF32-68B0C4CE0B0A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EF75867E-F50C-4DFC-BA4C-E32EE66C8394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D3A605F4-F71F-4489-B12C-91DD7EBB7681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415B6B38-ED9D-48FE-8BC4-3048F6F24FDF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3122DC36-5BC6-4613-812F-996CD22121AB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EA1B6C61-4AF2-496B-A26A-A0B1E602A6B9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3CFEDAEE-D7FE-4966-93C0-F20F7B222275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B6298ABD-03C2-45B4-B37D-25EACEB0368E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54D22128-9C06-42D2-8C40-9E7FAC84F1C1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35F03E55-D331-4108-96D1-C860BD85A179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390BADA2-5946-4D9E-B89F-E350EF10EA8C}">
      <text>
        <r>
          <rPr>
            <sz val="8"/>
            <color indexed="8"/>
            <rFont val="Tahoma"/>
            <family val="2"/>
            <charset val="238"/>
          </rPr>
          <t xml:space="preserve">Éves megfigyelés adata.
</t>
        </r>
      </text>
    </comment>
    <comment ref="B22" authorId="0" shapeId="0" xr:uid="{B69EF2BE-0474-4F41-9FA1-6B4BD168F381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  <comment ref="C22" authorId="0" shapeId="0" xr:uid="{0E2481C9-4B32-49A1-A911-F611AF739616}">
      <text>
        <r>
          <rPr>
            <sz val="8"/>
            <color indexed="8"/>
            <rFont val="Tahoma"/>
            <family val="2"/>
            <charset val="238"/>
          </rPr>
          <t xml:space="preserve">2009-től az adatok TEÁOR'08 szerintiek, ezért összehasonlíthatóságuk korlátozott. </t>
        </r>
      </text>
    </comment>
  </commentList>
</comments>
</file>

<file path=xl/sharedStrings.xml><?xml version="1.0" encoding="utf-8"?>
<sst xmlns="http://schemas.openxmlformats.org/spreadsheetml/2006/main" count="136" uniqueCount="51">
  <si>
    <t>Év</t>
  </si>
  <si>
    <t>Építőipar</t>
  </si>
  <si>
    <t>Nem építőipari szervezetek</t>
  </si>
  <si>
    <t>Lakossági építkezés</t>
  </si>
  <si>
    <t>Összesen</t>
  </si>
  <si>
    <t>7.1.1.2. Az építőipari termelés értéke kivitelezők szerint [folyó áron, millió Ft]</t>
  </si>
  <si>
    <t>Jelmagyarázat</t>
  </si>
  <si>
    <t>Azonosító</t>
  </si>
  <si>
    <t>epi0002</t>
  </si>
  <si>
    <t>Forrás</t>
  </si>
  <si>
    <t>Ezt az állományt a Központi Statisztikai Hivatal Összefoglaló táblák (STADAT) rendszeréből töltötte le.</t>
  </si>
  <si>
    <t>URL</t>
  </si>
  <si>
    <t>https://www.ksh.hu/stadat_files/epi/hu/epi0002.html</t>
  </si>
  <si>
    <r>
      <t xml:space="preserve">Az adatok alapján, ha a trendeket figyelembe vesszük az építőipari termelés értékében, akkor </t>
    </r>
    <r>
      <rPr>
        <b/>
        <sz val="10"/>
        <color theme="1"/>
        <rFont val="Arial"/>
        <family val="2"/>
        <charset val="238"/>
      </rPr>
      <t>2024-re és 2025-re</t>
    </r>
    <r>
      <rPr>
        <sz val="10"/>
        <color theme="1"/>
        <rFont val="Arial"/>
        <family val="2"/>
        <charset val="238"/>
      </rPr>
      <t xml:space="preserve"> a következő becsléseket lehet tenni a folyamatos növekedési tendencia alapján:</t>
    </r>
  </si>
  <si>
    <r>
      <t>1. Építőipar</t>
    </r>
    <r>
      <rPr>
        <sz val="10"/>
        <color theme="1"/>
        <rFont val="Arial"/>
        <family val="2"/>
        <charset val="238"/>
      </rPr>
      <t>:</t>
    </r>
  </si>
  <si>
    <r>
      <t xml:space="preserve">Az éves növekedés 2019 és 2023 között átlagosan kb. </t>
    </r>
    <r>
      <rPr>
        <b/>
        <sz val="10"/>
        <color theme="1"/>
        <rFont val="Arial"/>
        <family val="2"/>
        <charset val="238"/>
      </rPr>
      <t>600-900 milliárd forint</t>
    </r>
    <r>
      <rPr>
        <sz val="10"/>
        <color theme="1"/>
        <rFont val="Arial"/>
        <family val="2"/>
        <charset val="238"/>
      </rPr>
      <t xml:space="preserve"> körül mozgott.</t>
    </r>
  </si>
  <si>
    <r>
      <t xml:space="preserve">2024-re: </t>
    </r>
    <r>
      <rPr>
        <b/>
        <sz val="10"/>
        <color theme="1"/>
        <rFont val="Arial"/>
        <family val="2"/>
        <charset val="238"/>
      </rPr>
      <t>7 900 000 - 8 200 000 millió Ft</t>
    </r>
  </si>
  <si>
    <r>
      <t xml:space="preserve">2025-re: </t>
    </r>
    <r>
      <rPr>
        <b/>
        <sz val="10"/>
        <color theme="1"/>
        <rFont val="Arial"/>
        <family val="2"/>
        <charset val="238"/>
      </rPr>
      <t>8 500 000 - 9 000 000 millió Ft</t>
    </r>
  </si>
  <si>
    <r>
      <t>2. Nem építőipari szervezetek</t>
    </r>
    <r>
      <rPr>
        <sz val="10"/>
        <color theme="1"/>
        <rFont val="Arial"/>
        <family val="2"/>
        <charset val="238"/>
      </rPr>
      <t>:</t>
    </r>
  </si>
  <si>
    <t>Itt az utóbbi években is növekedést láthatunk, különösen 2023-ban volt erős ugrás.</t>
  </si>
  <si>
    <r>
      <t xml:space="preserve">2024-re: </t>
    </r>
    <r>
      <rPr>
        <b/>
        <sz val="10"/>
        <color theme="1"/>
        <rFont val="Arial"/>
        <family val="2"/>
        <charset val="238"/>
      </rPr>
      <t>370 000 - 400 000 millió Ft</t>
    </r>
  </si>
  <si>
    <r>
      <t xml:space="preserve">2025-re: </t>
    </r>
    <r>
      <rPr>
        <b/>
        <sz val="10"/>
        <color theme="1"/>
        <rFont val="Arial"/>
        <family val="2"/>
        <charset val="238"/>
      </rPr>
      <t>400 000 - 450 000 millió Ft</t>
    </r>
  </si>
  <si>
    <r>
      <t>3. Lakossági építkezés</t>
    </r>
    <r>
      <rPr>
        <sz val="10"/>
        <color theme="1"/>
        <rFont val="Arial"/>
        <family val="2"/>
        <charset val="238"/>
      </rPr>
      <t>:</t>
    </r>
  </si>
  <si>
    <t>Itt hullámzó a tendencia, viszont 2022-ről 2023-ra csökkenés történt.</t>
  </si>
  <si>
    <r>
      <t xml:space="preserve">2024-re: </t>
    </r>
    <r>
      <rPr>
        <b/>
        <sz val="10"/>
        <color theme="1"/>
        <rFont val="Arial"/>
        <family val="2"/>
        <charset val="238"/>
      </rPr>
      <t>150 000 - 160 000 millió Ft</t>
    </r>
  </si>
  <si>
    <r>
      <t xml:space="preserve">2025-re: </t>
    </r>
    <r>
      <rPr>
        <b/>
        <sz val="10"/>
        <color theme="1"/>
        <rFont val="Arial"/>
        <family val="2"/>
        <charset val="238"/>
      </rPr>
      <t>160 000 - 180 000 millió Ft</t>
    </r>
  </si>
  <si>
    <r>
      <t>4. Összesen</t>
    </r>
    <r>
      <rPr>
        <sz val="10"/>
        <color theme="1"/>
        <rFont val="Arial"/>
        <family val="2"/>
        <charset val="238"/>
      </rPr>
      <t>:</t>
    </r>
  </si>
  <si>
    <r>
      <t xml:space="preserve">Az eddigi trendek alapján </t>
    </r>
    <r>
      <rPr>
        <b/>
        <sz val="10"/>
        <color theme="1"/>
        <rFont val="Arial"/>
        <family val="2"/>
        <charset val="238"/>
      </rPr>
      <t>éves szinten 500-800 milliárd forintos növekedés</t>
    </r>
    <r>
      <rPr>
        <sz val="10"/>
        <color theme="1"/>
        <rFont val="Arial"/>
        <family val="2"/>
        <charset val="238"/>
      </rPr>
      <t xml:space="preserve"> figyelhető meg.</t>
    </r>
  </si>
  <si>
    <r>
      <t xml:space="preserve">2024-re: </t>
    </r>
    <r>
      <rPr>
        <b/>
        <sz val="10"/>
        <color theme="1"/>
        <rFont val="Arial"/>
        <family val="2"/>
        <charset val="238"/>
      </rPr>
      <t>8 200 000 - 8 500 000 millió Ft</t>
    </r>
  </si>
  <si>
    <r>
      <t xml:space="preserve">2025-re: </t>
    </r>
    <r>
      <rPr>
        <b/>
        <sz val="10"/>
        <color theme="1"/>
        <rFont val="Arial"/>
        <family val="2"/>
        <charset val="238"/>
      </rPr>
      <t>8 900 000 - 9 500 000 millió Ft</t>
    </r>
  </si>
  <si>
    <t>Becslés összefoglalása:</t>
  </si>
  <si>
    <t>Korreláció1</t>
  </si>
  <si>
    <t>Korreláció2</t>
  </si>
  <si>
    <t>Különbség</t>
  </si>
  <si>
    <t>Hiba</t>
  </si>
  <si>
    <t>A becsléseimet egyszerű lineáris trendmodellezésre és átlagos növekedési ütem figyelembevételére alapoztam</t>
  </si>
  <si>
    <t>Az építőipari termelés és az összesített érték esetén megfigyelhető egy folyamatos növekedés, amely az utóbbi években gyorsult. Az adatokat vizsgálva az éves növekmény mértékét (pl. 2018-2023) átlagoltam, hogy meghatározzam a várható éves növekedést 2024-re és 2025-re.
Az építőipari termelés és az összesített érték esetén megfigyelhető egy folyamatos növekedés, amely az utóbbi években gyorsult. Az adatokat vizsgálva az éves növekmény mértékét (pl. 2018-2023) átlagoltam, hogy meghatározzam a várható éves növekedést 2024-re és 2025-re.
Az építőipari termelés és az összesített érték esetén megfigyelhető egy folyamatos növekedés, amely az utóbbi években gyorsult. Az adatokat vizsgálva az éves növekmény mértékét (pl. 2018-2023) átlagoltam, hogy meghatározzam a várható éves növekedést 2024-re és 2025-re.
Az építőipari termelés és az összesített érték esetén megfigyelhető egy folyamatos növekedés, amely az utóbbi években gyorsult. Az adatokat vizsgálva az éves növekmény mértékét (pl. 2018-2023) átlagoltam, hogy meghatározzam a várható éves növekedést 2024-re és 2025-re.</t>
  </si>
  <si>
    <t>NCM</t>
  </si>
  <si>
    <t>csak korreláció</t>
  </si>
  <si>
    <t>azonosság elvárás</t>
  </si>
  <si>
    <t>korrigált korrel</t>
  </si>
  <si>
    <t>évente</t>
  </si>
  <si>
    <t>elvárás: azonosság</t>
  </si>
  <si>
    <t>elvárás: ábra alapján minden évre</t>
  </si>
  <si>
    <t>B-oszlop</t>
  </si>
  <si>
    <t>C-oszlop</t>
  </si>
  <si>
    <t>D-oszlop</t>
  </si>
  <si>
    <t>C és D oszlop dinamika alapján megőrizve</t>
  </si>
  <si>
    <t>&lt;--a polinom alapján növekvő korrelációk is elvárhatók lennének</t>
  </si>
  <si>
    <t>Konklúzió: A teljes idősor (múlt+jövő) várható korrelációjának becslése a korreláció dinamikus alakulása alapján (vö. B-C-D-oszlop) lehetséges - operacionalizáltan (pl. naiv polinom-alapon) is...</t>
  </si>
  <si>
    <t>Konklúzió: A teljes idősor (múlt+jövő) várható korrelációjának becslése a korreláció dinamikus alakulása alapján (vö. B-C-D-oszlop) lehetséges - szakértői szemmel…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</si>
</sst>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0.00000"/>
  </numFmts>
  <fonts count="10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Tahoma"/>
      <family val="2"/>
      <charset val="238"/>
    </font>
    <font>
      <sz val="10"/>
      <color theme="1"/>
      <name val="Arial"/>
      <family val="2"/>
      <charset val="238"/>
    </font>
    <font>
      <b/>
      <sz val="13.5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3" fillId="0" borderId="0" xfId="1" applyFont="1" applyAlignment="1">
      <alignment horizontal="left" vertical="center" indent="3"/>
    </xf>
    <xf numFmtId="0" fontId="4" fillId="0" borderId="2" xfId="1" applyFont="1" applyBorder="1" applyAlignment="1">
      <alignment horizontal="left" vertical="center" wrapText="1" indent="3"/>
    </xf>
    <xf numFmtId="0" fontId="4" fillId="0" borderId="3" xfId="1" applyFont="1" applyBorder="1" applyAlignment="1">
      <alignment horizontal="left" vertical="center" wrapText="1" indent="3"/>
    </xf>
    <xf numFmtId="0" fontId="4" fillId="0" borderId="1" xfId="1" applyFont="1" applyBorder="1" applyAlignment="1">
      <alignment horizontal="left" vertical="center" wrapText="1" indent="3"/>
    </xf>
    <xf numFmtId="0" fontId="4" fillId="0" borderId="0" xfId="1" applyFont="1" applyAlignment="1">
      <alignment horizontal="left" indent="3"/>
    </xf>
    <xf numFmtId="3" fontId="4" fillId="0" borderId="0" xfId="0" applyNumberFormat="1" applyFont="1" applyAlignment="1">
      <alignment horizontal="left" indent="3"/>
    </xf>
    <xf numFmtId="3" fontId="4" fillId="0" borderId="0" xfId="0" applyNumberFormat="1" applyFont="1" applyAlignment="1">
      <alignment horizontal="left" vertical="center" indent="3"/>
    </xf>
    <xf numFmtId="164" fontId="0" fillId="2" borderId="0" xfId="2" applyNumberFormat="1" applyFont="1" applyFill="1"/>
    <xf numFmtId="3" fontId="4" fillId="2" borderId="0" xfId="0" applyNumberFormat="1" applyFont="1" applyFill="1" applyAlignment="1">
      <alignment horizontal="left" indent="3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 wrapText="1" indent="3"/>
    </xf>
    <xf numFmtId="2" fontId="0" fillId="0" borderId="0" xfId="0" applyNumberFormat="1"/>
    <xf numFmtId="2" fontId="0" fillId="3" borderId="0" xfId="0" applyNumberFormat="1" applyFill="1"/>
    <xf numFmtId="0" fontId="8" fillId="0" borderId="0" xfId="3"/>
    <xf numFmtId="168" fontId="0" fillId="3" borderId="0" xfId="0" applyNumberFormat="1" applyFill="1"/>
    <xf numFmtId="168" fontId="0" fillId="0" borderId="0" xfId="0" applyNumberFormat="1"/>
    <xf numFmtId="2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6" borderId="0" xfId="0" applyFill="1"/>
    <xf numFmtId="2" fontId="0" fillId="6" borderId="0" xfId="0" applyNumberFormat="1" applyFill="1"/>
    <xf numFmtId="0" fontId="9" fillId="6" borderId="0" xfId="0" applyFont="1" applyFill="1" applyAlignment="1">
      <alignment horizontal="center" vertical="center" wrapText="1"/>
    </xf>
  </cellXfs>
  <cellStyles count="4">
    <cellStyle name="Ezres" xfId="2" builtinId="3"/>
    <cellStyle name="Hivatkozás" xfId="3" builtinId="8"/>
    <cellStyle name="Normál" xfId="0" builtinId="0"/>
    <cellStyle name="Normál_F15A" xfId="1" xr:uid="{6B1DA3AB-A478-4681-A1A6-65659C1B28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 alakulása</a:t>
            </a:r>
            <a:r>
              <a:rPr lang="hu-HU" baseline="0"/>
              <a:t> idősorosan az építőipar kapcsán (B-oszlop)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938560099342419E-2"/>
          <c:y val="0.14683293745051465"/>
          <c:w val="0.86065514492140094"/>
          <c:h val="0.7098643399978803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'Saját becslés'!$G$4:$G$45</c:f>
              <c:numCache>
                <c:formatCode>0.00</c:formatCode>
                <c:ptCount val="42"/>
                <c:pt idx="0" formatCode="General">
                  <c:v>1</c:v>
                </c:pt>
                <c:pt idx="1">
                  <c:v>0.92695300853324636</c:v>
                </c:pt>
                <c:pt idx="2">
                  <c:v>0.96824343958505654</c:v>
                </c:pt>
                <c:pt idx="3">
                  <c:v>0.95709977285587378</c:v>
                </c:pt>
                <c:pt idx="4">
                  <c:v>0.9742780506282005</c:v>
                </c:pt>
                <c:pt idx="5">
                  <c:v>0.97199756392459224</c:v>
                </c:pt>
                <c:pt idx="6">
                  <c:v>0.95630582354147187</c:v>
                </c:pt>
                <c:pt idx="7">
                  <c:v>0.94581971006734411</c:v>
                </c:pt>
                <c:pt idx="8">
                  <c:v>0.94726849849420425</c:v>
                </c:pt>
                <c:pt idx="9">
                  <c:v>0.94948884335933759</c:v>
                </c:pt>
                <c:pt idx="10">
                  <c:v>0.9515185174816182</c:v>
                </c:pt>
                <c:pt idx="11">
                  <c:v>0.94827914986714923</c:v>
                </c:pt>
                <c:pt idx="12">
                  <c:v>0.95462110202538042</c:v>
                </c:pt>
                <c:pt idx="13">
                  <c:v>0.96000241620505167</c:v>
                </c:pt>
                <c:pt idx="14">
                  <c:v>0.96065226729528652</c:v>
                </c:pt>
                <c:pt idx="15">
                  <c:v>0.96309969583852229</c:v>
                </c:pt>
                <c:pt idx="16">
                  <c:v>0.96812150248440765</c:v>
                </c:pt>
                <c:pt idx="17">
                  <c:v>0.97047411819915463</c:v>
                </c:pt>
                <c:pt idx="18">
                  <c:v>0.97046602710389918</c:v>
                </c:pt>
                <c:pt idx="19">
                  <c:v>0.96012527221186261</c:v>
                </c:pt>
                <c:pt idx="20">
                  <c:v>0.94677835985149617</c:v>
                </c:pt>
                <c:pt idx="21">
                  <c:v>0.92521878767524834</c:v>
                </c:pt>
                <c:pt idx="22">
                  <c:v>0.91596076845223218</c:v>
                </c:pt>
                <c:pt idx="23">
                  <c:v>0.91820339441309928</c:v>
                </c:pt>
                <c:pt idx="24">
                  <c:v>0.92168272598466272</c:v>
                </c:pt>
                <c:pt idx="25">
                  <c:v>0.91035118325440967</c:v>
                </c:pt>
                <c:pt idx="26">
                  <c:v>0.91865631952724036</c:v>
                </c:pt>
                <c:pt idx="27">
                  <c:v>0.92104680615614953</c:v>
                </c:pt>
                <c:pt idx="28">
                  <c:v>0.90134928871308251</c:v>
                </c:pt>
                <c:pt idx="29">
                  <c:v>0.90133391249165895</c:v>
                </c:pt>
                <c:pt idx="30">
                  <c:v>0.89017299260891858</c:v>
                </c:pt>
                <c:pt idx="31">
                  <c:v>0.86725712953045131</c:v>
                </c:pt>
                <c:pt idx="32">
                  <c:v>0.85927670105472265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7-4B7B-BDCA-B946C43F5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81279"/>
        <c:axId val="314887039"/>
      </c:lineChart>
      <c:catAx>
        <c:axId val="3148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7039"/>
        <c:crosses val="autoZero"/>
        <c:auto val="1"/>
        <c:lblAlgn val="ctr"/>
        <c:lblOffset val="100"/>
        <c:noMultiLvlLbl val="0"/>
      </c:catAx>
      <c:valAx>
        <c:axId val="3148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Korreláció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'Saját becslés (4)'!$I$3</c:f>
              <c:strCache>
                <c:ptCount val="1"/>
                <c:pt idx="0">
                  <c:v>D-oszlop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9.4065835520559929E-2"/>
                  <c:y val="-0.483436862058909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'Saját becslés (4)'!$I$4:$I$36</c:f>
              <c:numCache>
                <c:formatCode>0.00</c:formatCode>
                <c:ptCount val="33"/>
                <c:pt idx="0">
                  <c:v>1</c:v>
                </c:pt>
                <c:pt idx="1">
                  <c:v>0.61175469426675588</c:v>
                </c:pt>
                <c:pt idx="2">
                  <c:v>0.52287829975427857</c:v>
                </c:pt>
                <c:pt idx="3">
                  <c:v>0.76417479029580093</c:v>
                </c:pt>
                <c:pt idx="4">
                  <c:v>0.82078686750903629</c:v>
                </c:pt>
                <c:pt idx="5">
                  <c:v>0.83511877745554575</c:v>
                </c:pt>
                <c:pt idx="6">
                  <c:v>0.8796941366700769</c:v>
                </c:pt>
                <c:pt idx="7">
                  <c:v>0.91605340708847993</c:v>
                </c:pt>
                <c:pt idx="8">
                  <c:v>0.93761838983487522</c:v>
                </c:pt>
                <c:pt idx="9">
                  <c:v>0.94689241200142549</c:v>
                </c:pt>
                <c:pt idx="10">
                  <c:v>0.95729990805205922</c:v>
                </c:pt>
                <c:pt idx="11">
                  <c:v>0.96637424783865411</c:v>
                </c:pt>
                <c:pt idx="12">
                  <c:v>0.96737285089147407</c:v>
                </c:pt>
                <c:pt idx="13">
                  <c:v>0.97185066121648256</c:v>
                </c:pt>
                <c:pt idx="14">
                  <c:v>0.96510082582980705</c:v>
                </c:pt>
                <c:pt idx="15">
                  <c:v>0.95457794015469299</c:v>
                </c:pt>
                <c:pt idx="16">
                  <c:v>0.94938681834020044</c:v>
                </c:pt>
                <c:pt idx="17">
                  <c:v>0.94385495124583096</c:v>
                </c:pt>
                <c:pt idx="18">
                  <c:v>0.91703407648920354</c:v>
                </c:pt>
                <c:pt idx="19">
                  <c:v>0.83174272887522449</c:v>
                </c:pt>
                <c:pt idx="20">
                  <c:v>0.739046676350682</c:v>
                </c:pt>
                <c:pt idx="21">
                  <c:v>0.64064130218997373</c:v>
                </c:pt>
                <c:pt idx="22">
                  <c:v>0.50443583231739708</c:v>
                </c:pt>
                <c:pt idx="23">
                  <c:v>0.3958067332684283</c:v>
                </c:pt>
                <c:pt idx="24">
                  <c:v>0.29963970301421444</c:v>
                </c:pt>
                <c:pt idx="25">
                  <c:v>0.21781322416997953</c:v>
                </c:pt>
                <c:pt idx="26">
                  <c:v>0.18530956291508013</c:v>
                </c:pt>
                <c:pt idx="27">
                  <c:v>0.17830929408046353</c:v>
                </c:pt>
                <c:pt idx="28">
                  <c:v>0.18724439043985158</c:v>
                </c:pt>
                <c:pt idx="29">
                  <c:v>0.27008666395145497</c:v>
                </c:pt>
                <c:pt idx="30">
                  <c:v>0.24708580016751297</c:v>
                </c:pt>
                <c:pt idx="31">
                  <c:v>0.27232832188647443</c:v>
                </c:pt>
                <c:pt idx="32">
                  <c:v>0.27176387253841205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7-4782-842F-BAA28CA60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721440"/>
        <c:axId val="1825301200"/>
      </c:barChart>
      <c:catAx>
        <c:axId val="1672721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301200"/>
        <c:crosses val="autoZero"/>
        <c:auto val="1"/>
        <c:lblAlgn val="ctr"/>
        <c:lblOffset val="100"/>
        <c:noMultiLvlLbl val="0"/>
      </c:catAx>
      <c:valAx>
        <c:axId val="18253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2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 alakulása</a:t>
            </a:r>
            <a:r>
              <a:rPr lang="hu-HU" baseline="0"/>
              <a:t> idősorosan az építőipar kapcsán (B-oszlop)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938560099342419E-2"/>
          <c:y val="0.14683293745051465"/>
          <c:w val="0.86065514492140094"/>
          <c:h val="0.7098643399978803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43-4885-A280-79D0F64228FD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43-4885-A280-79D0F64228FD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'Saját becslés (5)'!$G$4:$G$45</c:f>
              <c:numCache>
                <c:formatCode>0.00</c:formatCode>
                <c:ptCount val="42"/>
                <c:pt idx="0" formatCode="General">
                  <c:v>1</c:v>
                </c:pt>
                <c:pt idx="1">
                  <c:v>0.92695300853324636</c:v>
                </c:pt>
                <c:pt idx="2">
                  <c:v>0.96824343958505654</c:v>
                </c:pt>
                <c:pt idx="3">
                  <c:v>0.95709977285587378</c:v>
                </c:pt>
                <c:pt idx="4">
                  <c:v>0.9742780506282005</c:v>
                </c:pt>
                <c:pt idx="5">
                  <c:v>0.97199756392459224</c:v>
                </c:pt>
                <c:pt idx="6">
                  <c:v>0.95630582354147187</c:v>
                </c:pt>
                <c:pt idx="7">
                  <c:v>0.94581971006734411</c:v>
                </c:pt>
                <c:pt idx="8">
                  <c:v>0.94726849849420425</c:v>
                </c:pt>
                <c:pt idx="9">
                  <c:v>0.94948884335933759</c:v>
                </c:pt>
                <c:pt idx="10">
                  <c:v>0.9515185174816182</c:v>
                </c:pt>
                <c:pt idx="11">
                  <c:v>0.94827914986714923</c:v>
                </c:pt>
                <c:pt idx="12">
                  <c:v>0.95462110202538042</c:v>
                </c:pt>
                <c:pt idx="13">
                  <c:v>0.96000241620505167</c:v>
                </c:pt>
                <c:pt idx="14">
                  <c:v>0.96065226729528652</c:v>
                </c:pt>
                <c:pt idx="15">
                  <c:v>0.96309969583852229</c:v>
                </c:pt>
                <c:pt idx="16">
                  <c:v>0.96812150248440765</c:v>
                </c:pt>
                <c:pt idx="17">
                  <c:v>0.97047411819915463</c:v>
                </c:pt>
                <c:pt idx="18">
                  <c:v>0.97046602710389918</c:v>
                </c:pt>
                <c:pt idx="19">
                  <c:v>0.96012527221186261</c:v>
                </c:pt>
                <c:pt idx="20">
                  <c:v>0.94677835985149617</c:v>
                </c:pt>
                <c:pt idx="21">
                  <c:v>0.92521878767524834</c:v>
                </c:pt>
                <c:pt idx="22">
                  <c:v>0.91596076845223218</c:v>
                </c:pt>
                <c:pt idx="23">
                  <c:v>0.91820339441309928</c:v>
                </c:pt>
                <c:pt idx="24">
                  <c:v>0.92168272598466272</c:v>
                </c:pt>
                <c:pt idx="25">
                  <c:v>0.91035118325440967</c:v>
                </c:pt>
                <c:pt idx="26">
                  <c:v>0.91865631952724036</c:v>
                </c:pt>
                <c:pt idx="27">
                  <c:v>0.92104680615614953</c:v>
                </c:pt>
                <c:pt idx="28">
                  <c:v>0.90134928871308251</c:v>
                </c:pt>
                <c:pt idx="29">
                  <c:v>0.90133391249165895</c:v>
                </c:pt>
                <c:pt idx="30">
                  <c:v>0.89017299260891858</c:v>
                </c:pt>
                <c:pt idx="31">
                  <c:v>0.86725712953045131</c:v>
                </c:pt>
                <c:pt idx="32">
                  <c:v>0.85927670105472265</c:v>
                </c:pt>
                <c:pt idx="33">
                  <c:v>0.85</c:v>
                </c:pt>
                <c:pt idx="3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43-4885-A280-79D0F642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81279"/>
        <c:axId val="314887039"/>
      </c:lineChart>
      <c:catAx>
        <c:axId val="3148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7039"/>
        <c:crosses val="autoZero"/>
        <c:auto val="1"/>
        <c:lblAlgn val="ctr"/>
        <c:lblOffset val="100"/>
        <c:noMultiLvlLbl val="0"/>
      </c:catAx>
      <c:valAx>
        <c:axId val="3148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Korreláció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'Saját becslés (5)'!$A$1</c:f>
          <c:strCache>
            <c:ptCount val="1"/>
            <c:pt idx="0">
              <c:v>7.1.1.2. Az építőipari termelés értéke kivitelezők szerint [folyó áron, millió Ft]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'Saját becslés (5)'!$B$2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21-4B29-90AF-3064BE3EDBE5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21-4B29-90AF-3064BE3EDBE5}"/>
              </c:ext>
            </c:extLst>
          </c:dPt>
          <c:cat>
            <c:numRef>
              <c:f>'Saját becslés (5)'!$A$3:$A$38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'Saját becslés (5)'!$B$3:$B$38</c:f>
              <c:numCache>
                <c:formatCode>#,##0</c:formatCode>
                <c:ptCount val="36"/>
                <c:pt idx="0">
                  <c:v>165069</c:v>
                </c:pt>
                <c:pt idx="1">
                  <c:v>171280</c:v>
                </c:pt>
                <c:pt idx="2">
                  <c:v>206619</c:v>
                </c:pt>
                <c:pt idx="3">
                  <c:v>238503</c:v>
                </c:pt>
                <c:pt idx="4">
                  <c:v>307037</c:v>
                </c:pt>
                <c:pt idx="5">
                  <c:v>320728</c:v>
                </c:pt>
                <c:pt idx="6">
                  <c:v>410588</c:v>
                </c:pt>
                <c:pt idx="7">
                  <c:v>531806</c:v>
                </c:pt>
                <c:pt idx="8">
                  <c:v>678575</c:v>
                </c:pt>
                <c:pt idx="9">
                  <c:v>816106</c:v>
                </c:pt>
                <c:pt idx="10">
                  <c:v>978939</c:v>
                </c:pt>
                <c:pt idx="11">
                  <c:v>1161045</c:v>
                </c:pt>
                <c:pt idx="12">
                  <c:v>1424543</c:v>
                </c:pt>
                <c:pt idx="13">
                  <c:v>1539861</c:v>
                </c:pt>
                <c:pt idx="14">
                  <c:v>1720262</c:v>
                </c:pt>
                <c:pt idx="15">
                  <c:v>2023467</c:v>
                </c:pt>
                <c:pt idx="16">
                  <c:v>2222382</c:v>
                </c:pt>
                <c:pt idx="17">
                  <c:v>2004406</c:v>
                </c:pt>
                <c:pt idx="18">
                  <c:v>2006918</c:v>
                </c:pt>
                <c:pt idx="19">
                  <c:v>2006410</c:v>
                </c:pt>
                <c:pt idx="20">
                  <c:v>1786611</c:v>
                </c:pt>
                <c:pt idx="21">
                  <c:v>1731794</c:v>
                </c:pt>
                <c:pt idx="22">
                  <c:v>1587765</c:v>
                </c:pt>
                <c:pt idx="23">
                  <c:v>1774914</c:v>
                </c:pt>
                <c:pt idx="24">
                  <c:v>2056152</c:v>
                </c:pt>
                <c:pt idx="25">
                  <c:v>2153389</c:v>
                </c:pt>
                <c:pt idx="26">
                  <c:v>1813855</c:v>
                </c:pt>
                <c:pt idx="27">
                  <c:v>2455341</c:v>
                </c:pt>
                <c:pt idx="28">
                  <c:v>3306919</c:v>
                </c:pt>
                <c:pt idx="29">
                  <c:v>4354723</c:v>
                </c:pt>
                <c:pt idx="30">
                  <c:v>4339342</c:v>
                </c:pt>
                <c:pt idx="31">
                  <c:v>5310868</c:v>
                </c:pt>
                <c:pt idx="32">
                  <c:v>6670651</c:v>
                </c:pt>
                <c:pt idx="33">
                  <c:v>7229146</c:v>
                </c:pt>
                <c:pt idx="34">
                  <c:v>7491344.7640876966</c:v>
                </c:pt>
                <c:pt idx="35">
                  <c:v>10280811.831357708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21-4B29-90AF-3064BE3ED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78879"/>
        <c:axId val="314879839"/>
      </c:lineChart>
      <c:catAx>
        <c:axId val="3148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9839"/>
        <c:crosses val="autoZero"/>
        <c:auto val="1"/>
        <c:lblAlgn val="ctr"/>
        <c:lblOffset val="100"/>
        <c:noMultiLvlLbl val="0"/>
      </c:catAx>
      <c:valAx>
        <c:axId val="3148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'Saját becslés (5)'!$H$3</c:f>
              <c:strCache>
                <c:ptCount val="1"/>
                <c:pt idx="0">
                  <c:v>C-oszlop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5.9484470691163603E-2"/>
                  <c:y val="0.507019174686497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'Saját becslés (5)'!$H$4:$H$36</c:f>
              <c:numCache>
                <c:formatCode>0.00</c:formatCode>
                <c:ptCount val="33"/>
                <c:pt idx="0">
                  <c:v>-1</c:v>
                </c:pt>
                <c:pt idx="1">
                  <c:v>-0.93030209078048121</c:v>
                </c:pt>
                <c:pt idx="2">
                  <c:v>-0.93716314534005318</c:v>
                </c:pt>
                <c:pt idx="3">
                  <c:v>-0.96714506262596789</c:v>
                </c:pt>
                <c:pt idx="4">
                  <c:v>-0.96755779751361126</c:v>
                </c:pt>
                <c:pt idx="5">
                  <c:v>-0.75366818682916925</c:v>
                </c:pt>
                <c:pt idx="6">
                  <c:v>-0.25107064851359806</c:v>
                </c:pt>
                <c:pt idx="7">
                  <c:v>0.2168916257264682</c:v>
                </c:pt>
                <c:pt idx="8">
                  <c:v>0.50773734895923606</c:v>
                </c:pt>
                <c:pt idx="9">
                  <c:v>0.65925782016335466</c:v>
                </c:pt>
                <c:pt idx="10">
                  <c:v>0.75114958306614832</c:v>
                </c:pt>
                <c:pt idx="11">
                  <c:v>0.72389182779182859</c:v>
                </c:pt>
                <c:pt idx="12">
                  <c:v>0.78670734935466557</c:v>
                </c:pt>
                <c:pt idx="13">
                  <c:v>0.82731650534781431</c:v>
                </c:pt>
                <c:pt idx="14">
                  <c:v>0.84928454259334818</c:v>
                </c:pt>
                <c:pt idx="15">
                  <c:v>0.85607121291485255</c:v>
                </c:pt>
                <c:pt idx="16">
                  <c:v>0.87858785406360196</c:v>
                </c:pt>
                <c:pt idx="17">
                  <c:v>0.87669789717359892</c:v>
                </c:pt>
                <c:pt idx="18">
                  <c:v>0.88444013218506756</c:v>
                </c:pt>
                <c:pt idx="19">
                  <c:v>0.86816961268658832</c:v>
                </c:pt>
                <c:pt idx="20">
                  <c:v>0.78550774518378241</c:v>
                </c:pt>
                <c:pt idx="21">
                  <c:v>0.69068296422396858</c:v>
                </c:pt>
                <c:pt idx="22">
                  <c:v>0.62086331345099721</c:v>
                </c:pt>
                <c:pt idx="23">
                  <c:v>0.59953614842821146</c:v>
                </c:pt>
                <c:pt idx="24">
                  <c:v>0.59359119460990961</c:v>
                </c:pt>
                <c:pt idx="25">
                  <c:v>0.53111277059988238</c:v>
                </c:pt>
                <c:pt idx="26">
                  <c:v>0.52526782365353408</c:v>
                </c:pt>
                <c:pt idx="27">
                  <c:v>0.55122786031991688</c:v>
                </c:pt>
                <c:pt idx="28">
                  <c:v>0.5912175525158333</c:v>
                </c:pt>
                <c:pt idx="29">
                  <c:v>0.63749834724781185</c:v>
                </c:pt>
                <c:pt idx="30">
                  <c:v>0.67796835079897955</c:v>
                </c:pt>
                <c:pt idx="31">
                  <c:v>0.71127472252242097</c:v>
                </c:pt>
                <c:pt idx="32">
                  <c:v>0.72729598850585375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8-4AEA-8F97-E7C06A69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115392"/>
        <c:axId val="1281117312"/>
      </c:barChart>
      <c:catAx>
        <c:axId val="128111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117312"/>
        <c:crosses val="autoZero"/>
        <c:auto val="1"/>
        <c:lblAlgn val="ctr"/>
        <c:lblOffset val="100"/>
        <c:noMultiLvlLbl val="0"/>
      </c:catAx>
      <c:valAx>
        <c:axId val="12811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11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'Saját becslés (5)'!$I$3</c:f>
              <c:strCache>
                <c:ptCount val="1"/>
                <c:pt idx="0">
                  <c:v>D-oszlop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9.4065835520559929E-2"/>
                  <c:y val="-0.483436862058909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'Saját becslés (5)'!$I$4:$I$36</c:f>
              <c:numCache>
                <c:formatCode>0.00</c:formatCode>
                <c:ptCount val="33"/>
                <c:pt idx="0">
                  <c:v>1</c:v>
                </c:pt>
                <c:pt idx="1">
                  <c:v>0.61175469426675588</c:v>
                </c:pt>
                <c:pt idx="2">
                  <c:v>0.52287829975427857</c:v>
                </c:pt>
                <c:pt idx="3">
                  <c:v>0.76417479029580093</c:v>
                </c:pt>
                <c:pt idx="4">
                  <c:v>0.82078686750903629</c:v>
                </c:pt>
                <c:pt idx="5">
                  <c:v>0.83511877745554575</c:v>
                </c:pt>
                <c:pt idx="6">
                  <c:v>0.8796941366700769</c:v>
                </c:pt>
                <c:pt idx="7">
                  <c:v>0.91605340708847993</c:v>
                </c:pt>
                <c:pt idx="8">
                  <c:v>0.93761838983487522</c:v>
                </c:pt>
                <c:pt idx="9">
                  <c:v>0.94689241200142549</c:v>
                </c:pt>
                <c:pt idx="10">
                  <c:v>0.95729990805205922</c:v>
                </c:pt>
                <c:pt idx="11">
                  <c:v>0.96637424783865411</c:v>
                </c:pt>
                <c:pt idx="12">
                  <c:v>0.96737285089147407</c:v>
                </c:pt>
                <c:pt idx="13">
                  <c:v>0.97185066121648256</c:v>
                </c:pt>
                <c:pt idx="14">
                  <c:v>0.96510082582980705</c:v>
                </c:pt>
                <c:pt idx="15">
                  <c:v>0.95457794015469299</c:v>
                </c:pt>
                <c:pt idx="16">
                  <c:v>0.94938681834020044</c:v>
                </c:pt>
                <c:pt idx="17">
                  <c:v>0.94385495124583096</c:v>
                </c:pt>
                <c:pt idx="18">
                  <c:v>0.91703407648920354</c:v>
                </c:pt>
                <c:pt idx="19">
                  <c:v>0.83174272887522449</c:v>
                </c:pt>
                <c:pt idx="20">
                  <c:v>0.739046676350682</c:v>
                </c:pt>
                <c:pt idx="21">
                  <c:v>0.64064130218997373</c:v>
                </c:pt>
                <c:pt idx="22">
                  <c:v>0.50443583231739708</c:v>
                </c:pt>
                <c:pt idx="23">
                  <c:v>0.3958067332684283</c:v>
                </c:pt>
                <c:pt idx="24">
                  <c:v>0.29963970301421444</c:v>
                </c:pt>
                <c:pt idx="25">
                  <c:v>0.21781322416997953</c:v>
                </c:pt>
                <c:pt idx="26">
                  <c:v>0.18530956291508013</c:v>
                </c:pt>
                <c:pt idx="27">
                  <c:v>0.17830929408046353</c:v>
                </c:pt>
                <c:pt idx="28">
                  <c:v>0.18724439043985158</c:v>
                </c:pt>
                <c:pt idx="29">
                  <c:v>0.27008666395145497</c:v>
                </c:pt>
                <c:pt idx="30">
                  <c:v>0.24708580016751297</c:v>
                </c:pt>
                <c:pt idx="31">
                  <c:v>0.27232832188647443</c:v>
                </c:pt>
                <c:pt idx="32">
                  <c:v>0.27176387253841205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6-4FDE-80E1-6D54C992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721440"/>
        <c:axId val="1825301200"/>
      </c:barChart>
      <c:catAx>
        <c:axId val="1672721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5301200"/>
        <c:crosses val="autoZero"/>
        <c:auto val="1"/>
        <c:lblAlgn val="ctr"/>
        <c:lblOffset val="100"/>
        <c:noMultiLvlLbl val="0"/>
      </c:catAx>
      <c:valAx>
        <c:axId val="18253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72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'Saját becslés'!$A$1</c:f>
          <c:strCache>
            <c:ptCount val="1"/>
            <c:pt idx="0">
              <c:v>7.1.1.2. Az építőipari termelés értéke kivitelezők szerint [folyó áron, millió Ft]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'Saját becslés'!$B$2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C6D-498D-AA62-CED74A6D92DF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6D-498D-AA62-CED74A6D92DF}"/>
              </c:ext>
            </c:extLst>
          </c:dPt>
          <c:cat>
            <c:numRef>
              <c:f>'Saját becslés'!$A$3:$A$38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'Saját becslés'!$B$3:$B$38</c:f>
              <c:numCache>
                <c:formatCode>#,##0</c:formatCode>
                <c:ptCount val="36"/>
                <c:pt idx="0">
                  <c:v>165069</c:v>
                </c:pt>
                <c:pt idx="1">
                  <c:v>171280</c:v>
                </c:pt>
                <c:pt idx="2">
                  <c:v>206619</c:v>
                </c:pt>
                <c:pt idx="3">
                  <c:v>238503</c:v>
                </c:pt>
                <c:pt idx="4">
                  <c:v>307037</c:v>
                </c:pt>
                <c:pt idx="5">
                  <c:v>320728</c:v>
                </c:pt>
                <c:pt idx="6">
                  <c:v>410588</c:v>
                </c:pt>
                <c:pt idx="7">
                  <c:v>531806</c:v>
                </c:pt>
                <c:pt idx="8">
                  <c:v>678575</c:v>
                </c:pt>
                <c:pt idx="9">
                  <c:v>816106</c:v>
                </c:pt>
                <c:pt idx="10">
                  <c:v>978939</c:v>
                </c:pt>
                <c:pt idx="11">
                  <c:v>1161045</c:v>
                </c:pt>
                <c:pt idx="12">
                  <c:v>1424543</c:v>
                </c:pt>
                <c:pt idx="13">
                  <c:v>1539861</c:v>
                </c:pt>
                <c:pt idx="14">
                  <c:v>1720262</c:v>
                </c:pt>
                <c:pt idx="15">
                  <c:v>2023467</c:v>
                </c:pt>
                <c:pt idx="16">
                  <c:v>2222382</c:v>
                </c:pt>
                <c:pt idx="17">
                  <c:v>2004406</c:v>
                </c:pt>
                <c:pt idx="18">
                  <c:v>2006918</c:v>
                </c:pt>
                <c:pt idx="19">
                  <c:v>2006410</c:v>
                </c:pt>
                <c:pt idx="20">
                  <c:v>1786611</c:v>
                </c:pt>
                <c:pt idx="21">
                  <c:v>1731794</c:v>
                </c:pt>
                <c:pt idx="22">
                  <c:v>1587765</c:v>
                </c:pt>
                <c:pt idx="23">
                  <c:v>1774914</c:v>
                </c:pt>
                <c:pt idx="24">
                  <c:v>2056152</c:v>
                </c:pt>
                <c:pt idx="25">
                  <c:v>2153389</c:v>
                </c:pt>
                <c:pt idx="26">
                  <c:v>1813855</c:v>
                </c:pt>
                <c:pt idx="27">
                  <c:v>2455341</c:v>
                </c:pt>
                <c:pt idx="28">
                  <c:v>3306919</c:v>
                </c:pt>
                <c:pt idx="29">
                  <c:v>4354723</c:v>
                </c:pt>
                <c:pt idx="30">
                  <c:v>4339342</c:v>
                </c:pt>
                <c:pt idx="31">
                  <c:v>5310868</c:v>
                </c:pt>
                <c:pt idx="32">
                  <c:v>6670651</c:v>
                </c:pt>
                <c:pt idx="33">
                  <c:v>7229146</c:v>
                </c:pt>
                <c:pt idx="34">
                  <c:v>7243162.9538226742</c:v>
                </c:pt>
                <c:pt idx="35">
                  <c:v>8814828.7293324359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F-403B-B94A-6B86EB05B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78879"/>
        <c:axId val="314879839"/>
      </c:lineChart>
      <c:catAx>
        <c:axId val="3148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9839"/>
        <c:crosses val="autoZero"/>
        <c:auto val="1"/>
        <c:lblAlgn val="ctr"/>
        <c:lblOffset val="100"/>
        <c:noMultiLvlLbl val="0"/>
      </c:catAx>
      <c:valAx>
        <c:axId val="3148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 alakulása</a:t>
            </a:r>
            <a:r>
              <a:rPr lang="hu-HU" baseline="0"/>
              <a:t> idősorosan az építőipar kapcsán (B-oszlop)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938560099342419E-2"/>
          <c:y val="0.14683293745051465"/>
          <c:w val="0.86065514492140094"/>
          <c:h val="0.7098643399978803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'Saját becslés (2)'!$G$4:$G$45</c:f>
              <c:numCache>
                <c:formatCode>0.00</c:formatCode>
                <c:ptCount val="42"/>
                <c:pt idx="0" formatCode="General">
                  <c:v>1</c:v>
                </c:pt>
                <c:pt idx="1">
                  <c:v>0.92695300853324636</c:v>
                </c:pt>
                <c:pt idx="2">
                  <c:v>0.96824343958505654</c:v>
                </c:pt>
                <c:pt idx="3">
                  <c:v>0.95709977285587378</c:v>
                </c:pt>
                <c:pt idx="4">
                  <c:v>0.9742780506282005</c:v>
                </c:pt>
                <c:pt idx="5">
                  <c:v>0.97199756392459224</c:v>
                </c:pt>
                <c:pt idx="6">
                  <c:v>0.95630582354147187</c:v>
                </c:pt>
                <c:pt idx="7">
                  <c:v>0.94581971006734411</c:v>
                </c:pt>
                <c:pt idx="8">
                  <c:v>0.94726849849420425</c:v>
                </c:pt>
                <c:pt idx="9">
                  <c:v>0.94948884335933759</c:v>
                </c:pt>
                <c:pt idx="10">
                  <c:v>0.9515185174816182</c:v>
                </c:pt>
                <c:pt idx="11">
                  <c:v>0.94827914986714923</c:v>
                </c:pt>
                <c:pt idx="12">
                  <c:v>0.95462110202538042</c:v>
                </c:pt>
                <c:pt idx="13">
                  <c:v>0.96000241620505167</c:v>
                </c:pt>
                <c:pt idx="14">
                  <c:v>0.96065226729528652</c:v>
                </c:pt>
                <c:pt idx="15">
                  <c:v>0.96309969583852229</c:v>
                </c:pt>
                <c:pt idx="16">
                  <c:v>0.96812150248440765</c:v>
                </c:pt>
                <c:pt idx="17">
                  <c:v>0.97047411819915463</c:v>
                </c:pt>
                <c:pt idx="18">
                  <c:v>0.97046602710389918</c:v>
                </c:pt>
                <c:pt idx="19">
                  <c:v>0.96012527221186261</c:v>
                </c:pt>
                <c:pt idx="20">
                  <c:v>0.94677835985149617</c:v>
                </c:pt>
                <c:pt idx="21">
                  <c:v>0.92521878767524834</c:v>
                </c:pt>
                <c:pt idx="22">
                  <c:v>0.91596076845223218</c:v>
                </c:pt>
                <c:pt idx="23">
                  <c:v>0.91820339441309928</c:v>
                </c:pt>
                <c:pt idx="24">
                  <c:v>0.92168272598466272</c:v>
                </c:pt>
                <c:pt idx="25">
                  <c:v>0.91035118325440967</c:v>
                </c:pt>
                <c:pt idx="26">
                  <c:v>0.91865631952724036</c:v>
                </c:pt>
                <c:pt idx="27">
                  <c:v>0.92104680615614953</c:v>
                </c:pt>
                <c:pt idx="28">
                  <c:v>0.90134928871308251</c:v>
                </c:pt>
                <c:pt idx="29">
                  <c:v>0.90133391249165895</c:v>
                </c:pt>
                <c:pt idx="30">
                  <c:v>0.89017299260891858</c:v>
                </c:pt>
                <c:pt idx="31">
                  <c:v>0.86725712953045131</c:v>
                </c:pt>
                <c:pt idx="32">
                  <c:v>0.85927670105472265</c:v>
                </c:pt>
                <c:pt idx="33">
                  <c:v>0.85</c:v>
                </c:pt>
                <c:pt idx="3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15-486A-B374-397E72949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81279"/>
        <c:axId val="314887039"/>
      </c:lineChart>
      <c:catAx>
        <c:axId val="3148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7039"/>
        <c:crosses val="autoZero"/>
        <c:auto val="1"/>
        <c:lblAlgn val="ctr"/>
        <c:lblOffset val="100"/>
        <c:noMultiLvlLbl val="0"/>
      </c:catAx>
      <c:valAx>
        <c:axId val="3148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Korreláció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'Saját becslés (2)'!$A$1</c:f>
          <c:strCache>
            <c:ptCount val="1"/>
            <c:pt idx="0">
              <c:v>7.1.1.2. Az építőipari termelés értéke kivitelezők szerint [folyó áron, millió Ft]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'Saját becslés (2)'!$B$2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D2-4999-9DC2-07B09FF80239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D2-4999-9DC2-07B09FF80239}"/>
              </c:ext>
            </c:extLst>
          </c:dPt>
          <c:cat>
            <c:numRef>
              <c:f>'Saját becslés (2)'!$A$3:$A$38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'Saját becslés (2)'!$B$3:$B$38</c:f>
              <c:numCache>
                <c:formatCode>#,##0</c:formatCode>
                <c:ptCount val="36"/>
                <c:pt idx="0">
                  <c:v>165069</c:v>
                </c:pt>
                <c:pt idx="1">
                  <c:v>171280</c:v>
                </c:pt>
                <c:pt idx="2">
                  <c:v>206619</c:v>
                </c:pt>
                <c:pt idx="3">
                  <c:v>238503</c:v>
                </c:pt>
                <c:pt idx="4">
                  <c:v>307037</c:v>
                </c:pt>
                <c:pt idx="5">
                  <c:v>320728</c:v>
                </c:pt>
                <c:pt idx="6">
                  <c:v>410588</c:v>
                </c:pt>
                <c:pt idx="7">
                  <c:v>531806</c:v>
                </c:pt>
                <c:pt idx="8">
                  <c:v>678575</c:v>
                </c:pt>
                <c:pt idx="9">
                  <c:v>816106</c:v>
                </c:pt>
                <c:pt idx="10">
                  <c:v>978939</c:v>
                </c:pt>
                <c:pt idx="11">
                  <c:v>1161045</c:v>
                </c:pt>
                <c:pt idx="12">
                  <c:v>1424543</c:v>
                </c:pt>
                <c:pt idx="13">
                  <c:v>1539861</c:v>
                </c:pt>
                <c:pt idx="14">
                  <c:v>1720262</c:v>
                </c:pt>
                <c:pt idx="15">
                  <c:v>2023467</c:v>
                </c:pt>
                <c:pt idx="16">
                  <c:v>2222382</c:v>
                </c:pt>
                <c:pt idx="17">
                  <c:v>2004406</c:v>
                </c:pt>
                <c:pt idx="18">
                  <c:v>2006918</c:v>
                </c:pt>
                <c:pt idx="19">
                  <c:v>2006410</c:v>
                </c:pt>
                <c:pt idx="20">
                  <c:v>1786611</c:v>
                </c:pt>
                <c:pt idx="21">
                  <c:v>1731794</c:v>
                </c:pt>
                <c:pt idx="22">
                  <c:v>1587765</c:v>
                </c:pt>
                <c:pt idx="23">
                  <c:v>1774914</c:v>
                </c:pt>
                <c:pt idx="24">
                  <c:v>2056152</c:v>
                </c:pt>
                <c:pt idx="25">
                  <c:v>2153389</c:v>
                </c:pt>
                <c:pt idx="26">
                  <c:v>1813855</c:v>
                </c:pt>
                <c:pt idx="27">
                  <c:v>2455341</c:v>
                </c:pt>
                <c:pt idx="28">
                  <c:v>3306919</c:v>
                </c:pt>
                <c:pt idx="29">
                  <c:v>4354723</c:v>
                </c:pt>
                <c:pt idx="30">
                  <c:v>4339342</c:v>
                </c:pt>
                <c:pt idx="31">
                  <c:v>5310868</c:v>
                </c:pt>
                <c:pt idx="32">
                  <c:v>6670651</c:v>
                </c:pt>
                <c:pt idx="33">
                  <c:v>7229146</c:v>
                </c:pt>
                <c:pt idx="34">
                  <c:v>7382043.3298232527</c:v>
                </c:pt>
                <c:pt idx="35">
                  <c:v>9553118.8700907752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D2-4999-9DC2-07B09FF80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78879"/>
        <c:axId val="314879839"/>
      </c:lineChart>
      <c:catAx>
        <c:axId val="3148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9839"/>
        <c:crosses val="autoZero"/>
        <c:auto val="1"/>
        <c:lblAlgn val="ctr"/>
        <c:lblOffset val="100"/>
        <c:noMultiLvlLbl val="0"/>
      </c:catAx>
      <c:valAx>
        <c:axId val="3148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 alakulása</a:t>
            </a:r>
            <a:r>
              <a:rPr lang="hu-HU" baseline="0"/>
              <a:t> idősorosan az építőipar kapcsán (B-oszlop)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938560099342419E-2"/>
          <c:y val="0.14683293745051465"/>
          <c:w val="0.86065514492140094"/>
          <c:h val="0.7098643399978803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5A-4234-B2A4-96625303D445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65A-4234-B2A4-96625303D445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'Saját becslés (3)'!$G$4:$G$45</c:f>
              <c:numCache>
                <c:formatCode>0.00</c:formatCode>
                <c:ptCount val="42"/>
                <c:pt idx="0" formatCode="General">
                  <c:v>1</c:v>
                </c:pt>
                <c:pt idx="1">
                  <c:v>0.92695300853324636</c:v>
                </c:pt>
                <c:pt idx="2">
                  <c:v>0.96824343958505654</c:v>
                </c:pt>
                <c:pt idx="3">
                  <c:v>0.95709977285587378</c:v>
                </c:pt>
                <c:pt idx="4">
                  <c:v>0.9742780506282005</c:v>
                </c:pt>
                <c:pt idx="5">
                  <c:v>0.97199756392459224</c:v>
                </c:pt>
                <c:pt idx="6">
                  <c:v>0.95630582354147187</c:v>
                </c:pt>
                <c:pt idx="7">
                  <c:v>0.94581971006734411</c:v>
                </c:pt>
                <c:pt idx="8">
                  <c:v>0.94726849849420425</c:v>
                </c:pt>
                <c:pt idx="9">
                  <c:v>0.94948884335933759</c:v>
                </c:pt>
                <c:pt idx="10">
                  <c:v>0.9515185174816182</c:v>
                </c:pt>
                <c:pt idx="11">
                  <c:v>0.94827914986714923</c:v>
                </c:pt>
                <c:pt idx="12">
                  <c:v>0.95462110202538042</c:v>
                </c:pt>
                <c:pt idx="13">
                  <c:v>0.96000241620505167</c:v>
                </c:pt>
                <c:pt idx="14">
                  <c:v>0.96065226729528652</c:v>
                </c:pt>
                <c:pt idx="15">
                  <c:v>0.96309969583852229</c:v>
                </c:pt>
                <c:pt idx="16">
                  <c:v>0.96812150248440765</c:v>
                </c:pt>
                <c:pt idx="17">
                  <c:v>0.97047411819915463</c:v>
                </c:pt>
                <c:pt idx="18">
                  <c:v>0.97046602710389918</c:v>
                </c:pt>
                <c:pt idx="19">
                  <c:v>0.96012527221186261</c:v>
                </c:pt>
                <c:pt idx="20">
                  <c:v>0.94677835985149617</c:v>
                </c:pt>
                <c:pt idx="21">
                  <c:v>0.92521878767524834</c:v>
                </c:pt>
                <c:pt idx="22">
                  <c:v>0.91596076845223218</c:v>
                </c:pt>
                <c:pt idx="23">
                  <c:v>0.91820339441309928</c:v>
                </c:pt>
                <c:pt idx="24">
                  <c:v>0.92168272598466272</c:v>
                </c:pt>
                <c:pt idx="25">
                  <c:v>0.91035118325440967</c:v>
                </c:pt>
                <c:pt idx="26">
                  <c:v>0.91865631952724036</c:v>
                </c:pt>
                <c:pt idx="27">
                  <c:v>0.92104680615614953</c:v>
                </c:pt>
                <c:pt idx="28">
                  <c:v>0.90134928871308251</c:v>
                </c:pt>
                <c:pt idx="29">
                  <c:v>0.90133391249165895</c:v>
                </c:pt>
                <c:pt idx="30">
                  <c:v>0.89017299260891858</c:v>
                </c:pt>
                <c:pt idx="31">
                  <c:v>0.86725712953045131</c:v>
                </c:pt>
                <c:pt idx="32">
                  <c:v>0.85927670105472265</c:v>
                </c:pt>
                <c:pt idx="33">
                  <c:v>0.85</c:v>
                </c:pt>
                <c:pt idx="3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5A-4234-B2A4-96625303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81279"/>
        <c:axId val="314887039"/>
      </c:lineChart>
      <c:catAx>
        <c:axId val="3148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7039"/>
        <c:crosses val="autoZero"/>
        <c:auto val="1"/>
        <c:lblAlgn val="ctr"/>
        <c:lblOffset val="100"/>
        <c:noMultiLvlLbl val="0"/>
      </c:catAx>
      <c:valAx>
        <c:axId val="3148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Korreláció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'Saját becslés (3)'!$A$1</c:f>
          <c:strCache>
            <c:ptCount val="1"/>
            <c:pt idx="0">
              <c:v>7.1.1.2. Az építőipari termelés értéke kivitelezők szerint [folyó áron, millió Ft]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'Saját becslés (3)'!$B$2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50-4537-B063-39790568EDD4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50-4537-B063-39790568EDD4}"/>
              </c:ext>
            </c:extLst>
          </c:dPt>
          <c:cat>
            <c:numRef>
              <c:f>'Saját becslés (3)'!$A$3:$A$38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'Saját becslés (3)'!$B$3:$B$38</c:f>
              <c:numCache>
                <c:formatCode>#,##0</c:formatCode>
                <c:ptCount val="36"/>
                <c:pt idx="0">
                  <c:v>165069</c:v>
                </c:pt>
                <c:pt idx="1">
                  <c:v>171280</c:v>
                </c:pt>
                <c:pt idx="2">
                  <c:v>206619</c:v>
                </c:pt>
                <c:pt idx="3">
                  <c:v>238503</c:v>
                </c:pt>
                <c:pt idx="4">
                  <c:v>307037</c:v>
                </c:pt>
                <c:pt idx="5">
                  <c:v>320728</c:v>
                </c:pt>
                <c:pt idx="6">
                  <c:v>410588</c:v>
                </c:pt>
                <c:pt idx="7">
                  <c:v>531806</c:v>
                </c:pt>
                <c:pt idx="8">
                  <c:v>678575</c:v>
                </c:pt>
                <c:pt idx="9">
                  <c:v>816106</c:v>
                </c:pt>
                <c:pt idx="10">
                  <c:v>978939</c:v>
                </c:pt>
                <c:pt idx="11">
                  <c:v>1161045</c:v>
                </c:pt>
                <c:pt idx="12">
                  <c:v>1424543</c:v>
                </c:pt>
                <c:pt idx="13">
                  <c:v>1539861</c:v>
                </c:pt>
                <c:pt idx="14">
                  <c:v>1720262</c:v>
                </c:pt>
                <c:pt idx="15">
                  <c:v>2023467</c:v>
                </c:pt>
                <c:pt idx="16">
                  <c:v>2222382</c:v>
                </c:pt>
                <c:pt idx="17">
                  <c:v>2004406</c:v>
                </c:pt>
                <c:pt idx="18">
                  <c:v>2006918</c:v>
                </c:pt>
                <c:pt idx="19">
                  <c:v>2006410</c:v>
                </c:pt>
                <c:pt idx="20">
                  <c:v>1786611</c:v>
                </c:pt>
                <c:pt idx="21">
                  <c:v>1731794</c:v>
                </c:pt>
                <c:pt idx="22">
                  <c:v>1587765</c:v>
                </c:pt>
                <c:pt idx="23">
                  <c:v>1774914</c:v>
                </c:pt>
                <c:pt idx="24">
                  <c:v>2056152</c:v>
                </c:pt>
                <c:pt idx="25">
                  <c:v>2153389</c:v>
                </c:pt>
                <c:pt idx="26">
                  <c:v>1813855</c:v>
                </c:pt>
                <c:pt idx="27">
                  <c:v>2455341</c:v>
                </c:pt>
                <c:pt idx="28">
                  <c:v>3306919</c:v>
                </c:pt>
                <c:pt idx="29">
                  <c:v>4354723</c:v>
                </c:pt>
                <c:pt idx="30">
                  <c:v>4339342</c:v>
                </c:pt>
                <c:pt idx="31">
                  <c:v>5310868</c:v>
                </c:pt>
                <c:pt idx="32">
                  <c:v>6670651</c:v>
                </c:pt>
                <c:pt idx="33">
                  <c:v>7229146</c:v>
                </c:pt>
                <c:pt idx="34">
                  <c:v>7491288.6349980589</c:v>
                </c:pt>
                <c:pt idx="35">
                  <c:v>10280814.098141529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50-4537-B063-39790568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78879"/>
        <c:axId val="314879839"/>
      </c:lineChart>
      <c:catAx>
        <c:axId val="3148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9839"/>
        <c:crosses val="autoZero"/>
        <c:auto val="1"/>
        <c:lblAlgn val="ctr"/>
        <c:lblOffset val="100"/>
        <c:noMultiLvlLbl val="0"/>
      </c:catAx>
      <c:valAx>
        <c:axId val="3148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 alakulása</a:t>
            </a:r>
            <a:r>
              <a:rPr lang="hu-HU" baseline="0"/>
              <a:t> idősorosan az építőipar kapcsán (B-oszlop)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938560099342419E-2"/>
          <c:y val="0.14683293745051465"/>
          <c:w val="0.86065514492140094"/>
          <c:h val="0.7098643399978803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CB-402A-8AE5-3B2C536D1A0E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CB-402A-8AE5-3B2C536D1A0E}"/>
              </c:ext>
            </c:extLst>
          </c:dPt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'Saját becslés (4)'!$G$4:$G$45</c:f>
              <c:numCache>
                <c:formatCode>0.00</c:formatCode>
                <c:ptCount val="42"/>
                <c:pt idx="0" formatCode="General">
                  <c:v>1</c:v>
                </c:pt>
                <c:pt idx="1">
                  <c:v>0.92695300853324636</c:v>
                </c:pt>
                <c:pt idx="2">
                  <c:v>0.96824343958505654</c:v>
                </c:pt>
                <c:pt idx="3">
                  <c:v>0.95709977285587378</c:v>
                </c:pt>
                <c:pt idx="4">
                  <c:v>0.9742780506282005</c:v>
                </c:pt>
                <c:pt idx="5">
                  <c:v>0.97199756392459224</c:v>
                </c:pt>
                <c:pt idx="6">
                  <c:v>0.95630582354147187</c:v>
                </c:pt>
                <c:pt idx="7">
                  <c:v>0.94581971006734411</c:v>
                </c:pt>
                <c:pt idx="8">
                  <c:v>0.94726849849420425</c:v>
                </c:pt>
                <c:pt idx="9">
                  <c:v>0.94948884335933759</c:v>
                </c:pt>
                <c:pt idx="10">
                  <c:v>0.9515185174816182</c:v>
                </c:pt>
                <c:pt idx="11">
                  <c:v>0.94827914986714923</c:v>
                </c:pt>
                <c:pt idx="12">
                  <c:v>0.95462110202538042</c:v>
                </c:pt>
                <c:pt idx="13">
                  <c:v>0.96000241620505167</c:v>
                </c:pt>
                <c:pt idx="14">
                  <c:v>0.96065226729528652</c:v>
                </c:pt>
                <c:pt idx="15">
                  <c:v>0.96309969583852229</c:v>
                </c:pt>
                <c:pt idx="16">
                  <c:v>0.96812150248440765</c:v>
                </c:pt>
                <c:pt idx="17">
                  <c:v>0.97047411819915463</c:v>
                </c:pt>
                <c:pt idx="18">
                  <c:v>0.97046602710389918</c:v>
                </c:pt>
                <c:pt idx="19">
                  <c:v>0.96012527221186261</c:v>
                </c:pt>
                <c:pt idx="20">
                  <c:v>0.94677835985149617</c:v>
                </c:pt>
                <c:pt idx="21">
                  <c:v>0.92521878767524834</c:v>
                </c:pt>
                <c:pt idx="22">
                  <c:v>0.91596076845223218</c:v>
                </c:pt>
                <c:pt idx="23">
                  <c:v>0.91820339441309928</c:v>
                </c:pt>
                <c:pt idx="24">
                  <c:v>0.92168272598466272</c:v>
                </c:pt>
                <c:pt idx="25">
                  <c:v>0.91035118325440967</c:v>
                </c:pt>
                <c:pt idx="26">
                  <c:v>0.91865631952724036</c:v>
                </c:pt>
                <c:pt idx="27">
                  <c:v>0.92104680615614953</c:v>
                </c:pt>
                <c:pt idx="28">
                  <c:v>0.90134928871308251</c:v>
                </c:pt>
                <c:pt idx="29">
                  <c:v>0.90133391249165895</c:v>
                </c:pt>
                <c:pt idx="30">
                  <c:v>0.89017299260891858</c:v>
                </c:pt>
                <c:pt idx="31">
                  <c:v>0.86725712953045131</c:v>
                </c:pt>
                <c:pt idx="32">
                  <c:v>0.85927670105472265</c:v>
                </c:pt>
                <c:pt idx="33">
                  <c:v>0.85</c:v>
                </c:pt>
                <c:pt idx="3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CB-402A-8AE5-3B2C536D1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81279"/>
        <c:axId val="314887039"/>
      </c:lineChart>
      <c:catAx>
        <c:axId val="3148812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7039"/>
        <c:crosses val="autoZero"/>
        <c:auto val="1"/>
        <c:lblAlgn val="ctr"/>
        <c:lblOffset val="100"/>
        <c:noMultiLvlLbl val="0"/>
      </c:catAx>
      <c:valAx>
        <c:axId val="31488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Korreláció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8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'Saját becslés (4)'!$A$1</c:f>
          <c:strCache>
            <c:ptCount val="1"/>
            <c:pt idx="0">
              <c:v>7.1.1.2. Az építőipari termelés értéke kivitelezők szerint [folyó áron, millió Ft]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'Saját becslés (4)'!$B$2</c:f>
              <c:strCache>
                <c:ptCount val="1"/>
                <c:pt idx="0">
                  <c:v>Építőipar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6-4CEA-8E6A-C35E7DEA2B5D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FF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56-4CEA-8E6A-C35E7DEA2B5D}"/>
              </c:ext>
            </c:extLst>
          </c:dPt>
          <c:cat>
            <c:numRef>
              <c:f>'Saját becslés (4)'!$A$3:$A$38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'Saját becslés (4)'!$B$3:$B$38</c:f>
              <c:numCache>
                <c:formatCode>#,##0</c:formatCode>
                <c:ptCount val="36"/>
                <c:pt idx="0">
                  <c:v>165069</c:v>
                </c:pt>
                <c:pt idx="1">
                  <c:v>171280</c:v>
                </c:pt>
                <c:pt idx="2">
                  <c:v>206619</c:v>
                </c:pt>
                <c:pt idx="3">
                  <c:v>238503</c:v>
                </c:pt>
                <c:pt idx="4">
                  <c:v>307037</c:v>
                </c:pt>
                <c:pt idx="5">
                  <c:v>320728</c:v>
                </c:pt>
                <c:pt idx="6">
                  <c:v>410588</c:v>
                </c:pt>
                <c:pt idx="7">
                  <c:v>531806</c:v>
                </c:pt>
                <c:pt idx="8">
                  <c:v>678575</c:v>
                </c:pt>
                <c:pt idx="9">
                  <c:v>816106</c:v>
                </c:pt>
                <c:pt idx="10">
                  <c:v>978939</c:v>
                </c:pt>
                <c:pt idx="11">
                  <c:v>1161045</c:v>
                </c:pt>
                <c:pt idx="12">
                  <c:v>1424543</c:v>
                </c:pt>
                <c:pt idx="13">
                  <c:v>1539861</c:v>
                </c:pt>
                <c:pt idx="14">
                  <c:v>1720262</c:v>
                </c:pt>
                <c:pt idx="15">
                  <c:v>2023467</c:v>
                </c:pt>
                <c:pt idx="16">
                  <c:v>2222382</c:v>
                </c:pt>
                <c:pt idx="17">
                  <c:v>2004406</c:v>
                </c:pt>
                <c:pt idx="18">
                  <c:v>2006918</c:v>
                </c:pt>
                <c:pt idx="19">
                  <c:v>2006410</c:v>
                </c:pt>
                <c:pt idx="20">
                  <c:v>1786611</c:v>
                </c:pt>
                <c:pt idx="21">
                  <c:v>1731794</c:v>
                </c:pt>
                <c:pt idx="22">
                  <c:v>1587765</c:v>
                </c:pt>
                <c:pt idx="23">
                  <c:v>1774914</c:v>
                </c:pt>
                <c:pt idx="24">
                  <c:v>2056152</c:v>
                </c:pt>
                <c:pt idx="25">
                  <c:v>2153389</c:v>
                </c:pt>
                <c:pt idx="26">
                  <c:v>1813855</c:v>
                </c:pt>
                <c:pt idx="27">
                  <c:v>2455341</c:v>
                </c:pt>
                <c:pt idx="28">
                  <c:v>3306919</c:v>
                </c:pt>
                <c:pt idx="29">
                  <c:v>4354723</c:v>
                </c:pt>
                <c:pt idx="30">
                  <c:v>4339342</c:v>
                </c:pt>
                <c:pt idx="31">
                  <c:v>5310868</c:v>
                </c:pt>
                <c:pt idx="32">
                  <c:v>6670651</c:v>
                </c:pt>
                <c:pt idx="33">
                  <c:v>7229146</c:v>
                </c:pt>
                <c:pt idx="34">
                  <c:v>7491288.6349980589</c:v>
                </c:pt>
                <c:pt idx="35">
                  <c:v>10280814.098141529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56-4CEA-8E6A-C35E7DEA2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878879"/>
        <c:axId val="314879839"/>
      </c:lineChart>
      <c:catAx>
        <c:axId val="31487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9839"/>
        <c:crosses val="autoZero"/>
        <c:auto val="1"/>
        <c:lblAlgn val="ctr"/>
        <c:lblOffset val="100"/>
        <c:noMultiLvlLbl val="0"/>
      </c:catAx>
      <c:valAx>
        <c:axId val="31487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7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'Saját becslés (4)'!$H$3</c:f>
              <c:strCache>
                <c:ptCount val="1"/>
                <c:pt idx="0">
                  <c:v>C-oszlop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5.9484470691163603E-2"/>
                  <c:y val="0.507019174686497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'Saját becslés (4)'!$H$4:$H$36</c:f>
              <c:numCache>
                <c:formatCode>0.00</c:formatCode>
                <c:ptCount val="33"/>
                <c:pt idx="0">
                  <c:v>-1</c:v>
                </c:pt>
                <c:pt idx="1">
                  <c:v>-0.93030209078048121</c:v>
                </c:pt>
                <c:pt idx="2">
                  <c:v>-0.93716314534005318</c:v>
                </c:pt>
                <c:pt idx="3">
                  <c:v>-0.96714506262596789</c:v>
                </c:pt>
                <c:pt idx="4">
                  <c:v>-0.96755779751361126</c:v>
                </c:pt>
                <c:pt idx="5">
                  <c:v>-0.75366818682916925</c:v>
                </c:pt>
                <c:pt idx="6">
                  <c:v>-0.25107064851359806</c:v>
                </c:pt>
                <c:pt idx="7">
                  <c:v>0.2168916257264682</c:v>
                </c:pt>
                <c:pt idx="8">
                  <c:v>0.50773734895923606</c:v>
                </c:pt>
                <c:pt idx="9">
                  <c:v>0.65925782016335466</c:v>
                </c:pt>
                <c:pt idx="10">
                  <c:v>0.75114958306614832</c:v>
                </c:pt>
                <c:pt idx="11">
                  <c:v>0.72389182779182859</c:v>
                </c:pt>
                <c:pt idx="12">
                  <c:v>0.78670734935466557</c:v>
                </c:pt>
                <c:pt idx="13">
                  <c:v>0.82731650534781431</c:v>
                </c:pt>
                <c:pt idx="14">
                  <c:v>0.84928454259334818</c:v>
                </c:pt>
                <c:pt idx="15">
                  <c:v>0.85607121291485255</c:v>
                </c:pt>
                <c:pt idx="16">
                  <c:v>0.87858785406360196</c:v>
                </c:pt>
                <c:pt idx="17">
                  <c:v>0.87669789717359892</c:v>
                </c:pt>
                <c:pt idx="18">
                  <c:v>0.88444013218506756</c:v>
                </c:pt>
                <c:pt idx="19">
                  <c:v>0.86816961268658832</c:v>
                </c:pt>
                <c:pt idx="20">
                  <c:v>0.78550774518378241</c:v>
                </c:pt>
                <c:pt idx="21">
                  <c:v>0.69068296422396858</c:v>
                </c:pt>
                <c:pt idx="22">
                  <c:v>0.62086331345099721</c:v>
                </c:pt>
                <c:pt idx="23">
                  <c:v>0.59953614842821146</c:v>
                </c:pt>
                <c:pt idx="24">
                  <c:v>0.59359119460990961</c:v>
                </c:pt>
                <c:pt idx="25">
                  <c:v>0.53111277059988238</c:v>
                </c:pt>
                <c:pt idx="26">
                  <c:v>0.52526782365353408</c:v>
                </c:pt>
                <c:pt idx="27">
                  <c:v>0.55122786031991688</c:v>
                </c:pt>
                <c:pt idx="28">
                  <c:v>0.5912175525158333</c:v>
                </c:pt>
                <c:pt idx="29">
                  <c:v>0.63749834724781185</c:v>
                </c:pt>
                <c:pt idx="30">
                  <c:v>0.67796835079897955</c:v>
                </c:pt>
                <c:pt idx="31">
                  <c:v>0.71127472252242097</c:v>
                </c:pt>
                <c:pt idx="32">
                  <c:v>0.72729598850585375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A-4480-AC7A-26C82CFE4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1115392"/>
        <c:axId val="1281117312"/>
      </c:barChart>
      <c:catAx>
        <c:axId val="128111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117312"/>
        <c:crosses val="autoZero"/>
        <c:auto val="1"/>
        <c:lblAlgn val="ctr"/>
        <c:lblOffset val="100"/>
        <c:noMultiLvlLbl val="0"/>
      </c:catAx>
      <c:valAx>
        <c:axId val="12811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11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</xdr:colOff>
      <xdr:row>5</xdr:row>
      <xdr:rowOff>40277</xdr:rowOff>
    </xdr:from>
    <xdr:to>
      <xdr:col>20</xdr:col>
      <xdr:colOff>533400</xdr:colOff>
      <xdr:row>24</xdr:row>
      <xdr:rowOff>63137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B50D217-CD37-4B83-080A-C7A206E89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32657</xdr:colOff>
      <xdr:row>28</xdr:row>
      <xdr:rowOff>163284</xdr:rowOff>
    </xdr:from>
    <xdr:to>
      <xdr:col>20</xdr:col>
      <xdr:colOff>500743</xdr:colOff>
      <xdr:row>45</xdr:row>
      <xdr:rowOff>163284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A69897-6B2F-699D-3643-BFA4E79E1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</xdr:colOff>
      <xdr:row>5</xdr:row>
      <xdr:rowOff>40277</xdr:rowOff>
    </xdr:from>
    <xdr:to>
      <xdr:col>20</xdr:col>
      <xdr:colOff>533400</xdr:colOff>
      <xdr:row>24</xdr:row>
      <xdr:rowOff>63137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00F5D49-CF56-48DD-B1BC-A49D89E92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32657</xdr:colOff>
      <xdr:row>28</xdr:row>
      <xdr:rowOff>163284</xdr:rowOff>
    </xdr:from>
    <xdr:to>
      <xdr:col>20</xdr:col>
      <xdr:colOff>541867</xdr:colOff>
      <xdr:row>45</xdr:row>
      <xdr:rowOff>163284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E5103CB-BCB6-4761-A8E2-76EC50D7B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53339</xdr:colOff>
      <xdr:row>5</xdr:row>
      <xdr:rowOff>40277</xdr:rowOff>
    </xdr:from>
    <xdr:to>
      <xdr:col>20</xdr:col>
      <xdr:colOff>533400</xdr:colOff>
      <xdr:row>24</xdr:row>
      <xdr:rowOff>63137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2FE5DE-5C78-46E0-9B99-79DA733CB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32656</xdr:colOff>
      <xdr:row>28</xdr:row>
      <xdr:rowOff>163284</xdr:rowOff>
    </xdr:from>
    <xdr:to>
      <xdr:col>20</xdr:col>
      <xdr:colOff>558799</xdr:colOff>
      <xdr:row>45</xdr:row>
      <xdr:rowOff>163284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436941-00B2-4B68-B16A-EC950EA47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307339</xdr:colOff>
      <xdr:row>1</xdr:row>
      <xdr:rowOff>124944</xdr:rowOff>
    </xdr:from>
    <xdr:to>
      <xdr:col>24</xdr:col>
      <xdr:colOff>177800</xdr:colOff>
      <xdr:row>18</xdr:row>
      <xdr:rowOff>130870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7B1961-26BC-44A0-A1D0-7A0D1BDF5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354389</xdr:colOff>
      <xdr:row>19</xdr:row>
      <xdr:rowOff>61684</xdr:rowOff>
    </xdr:from>
    <xdr:to>
      <xdr:col>24</xdr:col>
      <xdr:colOff>270932</xdr:colOff>
      <xdr:row>36</xdr:row>
      <xdr:rowOff>61684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BE75A3-9BC9-4735-AC1B-6C998C2DA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42334</xdr:colOff>
      <xdr:row>1</xdr:row>
      <xdr:rowOff>254001</xdr:rowOff>
    </xdr:from>
    <xdr:to>
      <xdr:col>32</xdr:col>
      <xdr:colOff>347134</xdr:colOff>
      <xdr:row>16</xdr:row>
      <xdr:rowOff>101601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5383C5A-13F5-4911-6E8C-7F71B62E0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364067</xdr:colOff>
      <xdr:row>1</xdr:row>
      <xdr:rowOff>237067</xdr:rowOff>
    </xdr:from>
    <xdr:to>
      <xdr:col>41</xdr:col>
      <xdr:colOff>59267</xdr:colOff>
      <xdr:row>16</xdr:row>
      <xdr:rowOff>84667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3884E93-2C03-B3C9-6320-6C28FE1BB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307339</xdr:colOff>
      <xdr:row>1</xdr:row>
      <xdr:rowOff>124944</xdr:rowOff>
    </xdr:from>
    <xdr:to>
      <xdr:col>24</xdr:col>
      <xdr:colOff>177800</xdr:colOff>
      <xdr:row>18</xdr:row>
      <xdr:rowOff>130870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B9DAC6-33D5-4154-A566-ECC348AAD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354389</xdr:colOff>
      <xdr:row>19</xdr:row>
      <xdr:rowOff>61684</xdr:rowOff>
    </xdr:from>
    <xdr:to>
      <xdr:col>24</xdr:col>
      <xdr:colOff>270932</xdr:colOff>
      <xdr:row>36</xdr:row>
      <xdr:rowOff>61684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441D864-8293-4BBF-B8F5-615C24D02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42334</xdr:colOff>
      <xdr:row>1</xdr:row>
      <xdr:rowOff>254001</xdr:rowOff>
    </xdr:from>
    <xdr:to>
      <xdr:col>32</xdr:col>
      <xdr:colOff>347134</xdr:colOff>
      <xdr:row>16</xdr:row>
      <xdr:rowOff>101601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FF982CB-8EAE-4F68-B23C-155C91986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364067</xdr:colOff>
      <xdr:row>1</xdr:row>
      <xdr:rowOff>237067</xdr:rowOff>
    </xdr:from>
    <xdr:to>
      <xdr:col>41</xdr:col>
      <xdr:colOff>59267</xdr:colOff>
      <xdr:row>16</xdr:row>
      <xdr:rowOff>84667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6FA762D-86A0-464C-8F7D-5413AE3B2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tadat_files/epi/hu/epi000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C8F4-FC6A-493C-8E69-A8A998C5877B}">
  <dimension ref="A1:E38"/>
  <sheetViews>
    <sheetView zoomScale="91" workbookViewId="0"/>
  </sheetViews>
  <sheetFormatPr defaultRowHeight="13.2" x14ac:dyDescent="0.25"/>
  <cols>
    <col min="1" max="1" width="8.44140625" customWidth="1"/>
    <col min="2" max="5" width="17.88671875" customWidth="1"/>
  </cols>
  <sheetData>
    <row r="1" spans="1:5" ht="20.100000000000001" customHeight="1" x14ac:dyDescent="0.25">
      <c r="A1" s="1" t="s">
        <v>5</v>
      </c>
      <c r="B1" s="1"/>
      <c r="C1" s="1"/>
      <c r="D1" s="1"/>
      <c r="E1" s="1"/>
    </row>
    <row r="2" spans="1:5" ht="22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2" t="s">
        <v>4</v>
      </c>
    </row>
    <row r="3" spans="1:5" ht="11.25" customHeight="1" x14ac:dyDescent="0.25">
      <c r="A3" s="3">
        <v>1990</v>
      </c>
      <c r="B3" s="4">
        <v>165069</v>
      </c>
      <c r="C3" s="4">
        <v>65553</v>
      </c>
      <c r="D3" s="4">
        <v>33177</v>
      </c>
      <c r="E3" s="4">
        <v>263799</v>
      </c>
    </row>
    <row r="4" spans="1:5" ht="11.25" customHeight="1" x14ac:dyDescent="0.25">
      <c r="A4" s="3">
        <v>1991</v>
      </c>
      <c r="B4" s="4">
        <v>171280</v>
      </c>
      <c r="C4" s="4">
        <v>56000</v>
      </c>
      <c r="D4" s="4">
        <v>35806</v>
      </c>
      <c r="E4" s="4">
        <v>263086</v>
      </c>
    </row>
    <row r="5" spans="1:5" ht="11.25" customHeight="1" x14ac:dyDescent="0.25">
      <c r="A5" s="3">
        <v>1992</v>
      </c>
      <c r="B5" s="4">
        <v>206619</v>
      </c>
      <c r="C5" s="4">
        <v>54200</v>
      </c>
      <c r="D5" s="4">
        <v>34800</v>
      </c>
      <c r="E5" s="4">
        <v>295619</v>
      </c>
    </row>
    <row r="6" spans="1:5" ht="11.25" customHeight="1" x14ac:dyDescent="0.25">
      <c r="A6" s="3">
        <v>1993</v>
      </c>
      <c r="B6" s="4">
        <v>238503</v>
      </c>
      <c r="C6" s="4">
        <v>51010</v>
      </c>
      <c r="D6" s="4">
        <v>35000</v>
      </c>
      <c r="E6" s="4">
        <v>324513</v>
      </c>
    </row>
    <row r="7" spans="1:5" ht="11.25" customHeight="1" x14ac:dyDescent="0.25">
      <c r="A7" s="3">
        <v>1994</v>
      </c>
      <c r="B7" s="4">
        <v>307037</v>
      </c>
      <c r="C7" s="4">
        <v>45300</v>
      </c>
      <c r="D7" s="4">
        <v>45800</v>
      </c>
      <c r="E7" s="4">
        <v>398137</v>
      </c>
    </row>
    <row r="8" spans="1:5" ht="11.25" customHeight="1" x14ac:dyDescent="0.25">
      <c r="A8" s="3">
        <v>1995</v>
      </c>
      <c r="B8" s="4">
        <v>320728</v>
      </c>
      <c r="C8" s="4">
        <v>44142</v>
      </c>
      <c r="D8" s="4">
        <v>65050</v>
      </c>
      <c r="E8" s="4">
        <v>429920</v>
      </c>
    </row>
    <row r="9" spans="1:5" ht="11.25" customHeight="1" x14ac:dyDescent="0.25">
      <c r="A9" s="3">
        <v>1996</v>
      </c>
      <c r="B9" s="4">
        <v>410588</v>
      </c>
      <c r="C9" s="4">
        <v>53046</v>
      </c>
      <c r="D9" s="4">
        <v>102600</v>
      </c>
      <c r="E9" s="4">
        <v>566234</v>
      </c>
    </row>
    <row r="10" spans="1:5" ht="11.25" customHeight="1" x14ac:dyDescent="0.25">
      <c r="A10" s="3">
        <v>1997</v>
      </c>
      <c r="B10" s="4">
        <v>531806</v>
      </c>
      <c r="C10" s="4">
        <v>63394</v>
      </c>
      <c r="D10" s="4">
        <v>131336</v>
      </c>
      <c r="E10" s="4">
        <v>726536</v>
      </c>
    </row>
    <row r="11" spans="1:5" ht="11.25" customHeight="1" x14ac:dyDescent="0.25">
      <c r="A11" s="3">
        <v>1998</v>
      </c>
      <c r="B11" s="4">
        <v>678575</v>
      </c>
      <c r="C11" s="4">
        <v>73848</v>
      </c>
      <c r="D11" s="4">
        <v>147488</v>
      </c>
      <c r="E11" s="4">
        <v>899911</v>
      </c>
    </row>
    <row r="12" spans="1:5" ht="11.25" customHeight="1" x14ac:dyDescent="0.25">
      <c r="A12" s="3">
        <v>1999</v>
      </c>
      <c r="B12" s="4">
        <v>816106</v>
      </c>
      <c r="C12" s="4">
        <v>87255</v>
      </c>
      <c r="D12" s="4">
        <v>147981</v>
      </c>
      <c r="E12" s="4">
        <v>1051342</v>
      </c>
    </row>
    <row r="13" spans="1:5" ht="11.25" customHeight="1" x14ac:dyDescent="0.25">
      <c r="A13" s="3">
        <v>2000</v>
      </c>
      <c r="B13" s="4">
        <v>978939</v>
      </c>
      <c r="C13" s="4">
        <v>95557</v>
      </c>
      <c r="D13" s="4">
        <v>149679</v>
      </c>
      <c r="E13" s="4">
        <v>1224175</v>
      </c>
    </row>
    <row r="14" spans="1:5" ht="11.25" customHeight="1" x14ac:dyDescent="0.25">
      <c r="A14" s="3">
        <v>2001</v>
      </c>
      <c r="B14" s="4">
        <v>1161045</v>
      </c>
      <c r="C14" s="4">
        <v>105107</v>
      </c>
      <c r="D14" s="4">
        <v>168374</v>
      </c>
      <c r="E14" s="4">
        <v>1434526</v>
      </c>
    </row>
    <row r="15" spans="1:5" ht="11.25" customHeight="1" x14ac:dyDescent="0.25">
      <c r="A15" s="3">
        <v>2002</v>
      </c>
      <c r="B15" s="4">
        <v>1424543</v>
      </c>
      <c r="C15" s="4">
        <v>75995</v>
      </c>
      <c r="D15" s="4">
        <v>189271</v>
      </c>
      <c r="E15" s="4">
        <v>1689809</v>
      </c>
    </row>
    <row r="16" spans="1:5" ht="11.25" customHeight="1" x14ac:dyDescent="0.25">
      <c r="A16" s="3">
        <v>2003</v>
      </c>
      <c r="B16" s="4">
        <v>1539861</v>
      </c>
      <c r="C16" s="4">
        <v>113033</v>
      </c>
      <c r="D16" s="4">
        <v>240164</v>
      </c>
      <c r="E16" s="4">
        <v>1893058</v>
      </c>
    </row>
    <row r="17" spans="1:5" ht="11.25" customHeight="1" x14ac:dyDescent="0.25">
      <c r="A17" s="3">
        <v>2004</v>
      </c>
      <c r="B17" s="4">
        <v>1720262</v>
      </c>
      <c r="C17" s="4">
        <v>111195</v>
      </c>
      <c r="D17" s="4">
        <v>254811</v>
      </c>
      <c r="E17" s="4">
        <v>2086268</v>
      </c>
    </row>
    <row r="18" spans="1:5" ht="11.25" customHeight="1" x14ac:dyDescent="0.25">
      <c r="A18" s="3">
        <v>2005</v>
      </c>
      <c r="B18" s="4">
        <v>2023467</v>
      </c>
      <c r="C18" s="4">
        <v>146616.75</v>
      </c>
      <c r="D18" s="4">
        <v>205756</v>
      </c>
      <c r="E18" s="4">
        <v>2375839.75</v>
      </c>
    </row>
    <row r="19" spans="1:5" ht="11.25" customHeight="1" x14ac:dyDescent="0.25">
      <c r="A19" s="3">
        <v>2006</v>
      </c>
      <c r="B19" s="4">
        <v>2222382</v>
      </c>
      <c r="C19" s="4">
        <v>177109</v>
      </c>
      <c r="D19" s="4">
        <v>201877</v>
      </c>
      <c r="E19" s="4">
        <v>2601368</v>
      </c>
    </row>
    <row r="20" spans="1:5" ht="11.25" customHeight="1" x14ac:dyDescent="0.25">
      <c r="A20" s="3">
        <v>2007</v>
      </c>
      <c r="B20" s="4">
        <v>2004406</v>
      </c>
      <c r="C20" s="4">
        <v>149553</v>
      </c>
      <c r="D20" s="4">
        <v>213727</v>
      </c>
      <c r="E20" s="4">
        <v>2367686</v>
      </c>
    </row>
    <row r="21" spans="1:5" ht="11.25" customHeight="1" x14ac:dyDescent="0.25">
      <c r="A21" s="3">
        <v>2008</v>
      </c>
      <c r="B21" s="4">
        <v>2006918</v>
      </c>
      <c r="C21" s="4">
        <v>218147</v>
      </c>
      <c r="D21" s="4">
        <v>216265</v>
      </c>
      <c r="E21" s="4">
        <v>2441330</v>
      </c>
    </row>
    <row r="22" spans="1:5" ht="11.25" customHeight="1" x14ac:dyDescent="0.25">
      <c r="A22" s="3">
        <v>2009</v>
      </c>
      <c r="B22" s="5">
        <v>2006410</v>
      </c>
      <c r="C22" s="5">
        <v>154992</v>
      </c>
      <c r="D22" s="4">
        <v>183640</v>
      </c>
      <c r="E22" s="4">
        <v>2345042</v>
      </c>
    </row>
    <row r="23" spans="1:5" ht="11.25" customHeight="1" x14ac:dyDescent="0.25">
      <c r="A23" s="3">
        <v>2010</v>
      </c>
      <c r="B23" s="6">
        <v>1786611</v>
      </c>
      <c r="C23" s="6">
        <v>130689</v>
      </c>
      <c r="D23" s="4">
        <v>122473</v>
      </c>
      <c r="E23" s="4">
        <v>2039773</v>
      </c>
    </row>
    <row r="24" spans="1:5" ht="11.25" customHeight="1" x14ac:dyDescent="0.25">
      <c r="A24" s="3">
        <v>2011</v>
      </c>
      <c r="B24" s="6">
        <v>1731794</v>
      </c>
      <c r="C24" s="6">
        <v>84734</v>
      </c>
      <c r="D24" s="4">
        <v>108094</v>
      </c>
      <c r="E24" s="4">
        <v>1924622</v>
      </c>
    </row>
    <row r="25" spans="1:5" ht="11.25" customHeight="1" x14ac:dyDescent="0.25">
      <c r="A25" s="3">
        <v>2012</v>
      </c>
      <c r="B25" s="6">
        <v>1587765</v>
      </c>
      <c r="C25" s="6">
        <v>72923</v>
      </c>
      <c r="D25" s="4">
        <v>94410</v>
      </c>
      <c r="E25" s="4">
        <v>1755098</v>
      </c>
    </row>
    <row r="26" spans="1:5" ht="11.25" customHeight="1" x14ac:dyDescent="0.25">
      <c r="A26" s="3">
        <v>2013</v>
      </c>
      <c r="B26" s="6">
        <v>1774914</v>
      </c>
      <c r="C26" s="6">
        <v>80478</v>
      </c>
      <c r="D26" s="4">
        <v>54861</v>
      </c>
      <c r="E26" s="4">
        <v>1910253</v>
      </c>
    </row>
    <row r="27" spans="1:5" ht="11.25" customHeight="1" x14ac:dyDescent="0.25">
      <c r="A27" s="3">
        <v>2014</v>
      </c>
      <c r="B27" s="6">
        <v>2056152</v>
      </c>
      <c r="C27" s="6">
        <v>107021</v>
      </c>
      <c r="D27" s="4">
        <v>60200</v>
      </c>
      <c r="E27" s="4">
        <v>2223373</v>
      </c>
    </row>
    <row r="28" spans="1:5" ht="11.25" customHeight="1" x14ac:dyDescent="0.25">
      <c r="A28" s="3">
        <v>2015</v>
      </c>
      <c r="B28" s="6">
        <v>2153389</v>
      </c>
      <c r="C28" s="6">
        <v>117520</v>
      </c>
      <c r="D28" s="4">
        <v>57425</v>
      </c>
      <c r="E28" s="4">
        <v>2328334</v>
      </c>
    </row>
    <row r="29" spans="1:5" ht="11.25" customHeight="1" x14ac:dyDescent="0.25">
      <c r="A29" s="3">
        <v>2016</v>
      </c>
      <c r="B29" s="6">
        <v>1813855</v>
      </c>
      <c r="C29" s="6">
        <v>78264</v>
      </c>
      <c r="D29" s="4">
        <v>58500</v>
      </c>
      <c r="E29" s="4">
        <v>1950619</v>
      </c>
    </row>
    <row r="30" spans="1:5" ht="11.25" customHeight="1" x14ac:dyDescent="0.25">
      <c r="A30" s="3">
        <v>2017</v>
      </c>
      <c r="B30" s="6">
        <v>2455341</v>
      </c>
      <c r="C30" s="6">
        <v>113530</v>
      </c>
      <c r="D30" s="4">
        <v>100732</v>
      </c>
      <c r="E30" s="4">
        <v>2669603</v>
      </c>
    </row>
    <row r="31" spans="1:5" ht="11.25" customHeight="1" x14ac:dyDescent="0.25">
      <c r="A31" s="3">
        <v>2018</v>
      </c>
      <c r="B31" s="6">
        <v>3306919</v>
      </c>
      <c r="C31" s="6">
        <v>143384</v>
      </c>
      <c r="D31" s="4">
        <v>126495</v>
      </c>
      <c r="E31" s="4">
        <v>3576798</v>
      </c>
    </row>
    <row r="32" spans="1:5" ht="11.25" customHeight="1" x14ac:dyDescent="0.25">
      <c r="A32" s="3">
        <v>2019</v>
      </c>
      <c r="B32" s="6">
        <v>4354723</v>
      </c>
      <c r="C32" s="6">
        <v>168440</v>
      </c>
      <c r="D32" s="4">
        <v>145208</v>
      </c>
      <c r="E32" s="4">
        <v>4668371</v>
      </c>
    </row>
    <row r="33" spans="1:5" ht="11.25" customHeight="1" x14ac:dyDescent="0.25">
      <c r="A33" s="3">
        <v>2020</v>
      </c>
      <c r="B33" s="6">
        <v>4339342</v>
      </c>
      <c r="C33" s="6">
        <v>202769</v>
      </c>
      <c r="D33" s="4">
        <v>255473</v>
      </c>
      <c r="E33" s="4">
        <v>4797584</v>
      </c>
    </row>
    <row r="34" spans="1:5" ht="11.25" customHeight="1" x14ac:dyDescent="0.25">
      <c r="A34" s="3">
        <v>2021</v>
      </c>
      <c r="B34" s="6">
        <v>5310868</v>
      </c>
      <c r="C34" s="6">
        <v>247624</v>
      </c>
      <c r="D34" s="4">
        <v>115177</v>
      </c>
      <c r="E34" s="4">
        <v>5673669</v>
      </c>
    </row>
    <row r="35" spans="1:5" ht="11.25" customHeight="1" x14ac:dyDescent="0.25">
      <c r="A35" s="3">
        <v>2022</v>
      </c>
      <c r="B35" s="6">
        <v>6670651</v>
      </c>
      <c r="C35" s="6">
        <v>265351</v>
      </c>
      <c r="D35" s="4">
        <v>179413</v>
      </c>
      <c r="E35" s="4">
        <v>7115415</v>
      </c>
    </row>
    <row r="36" spans="1:5" ht="11.25" customHeight="1" x14ac:dyDescent="0.25">
      <c r="A36" s="3">
        <v>2023</v>
      </c>
      <c r="B36" s="6">
        <v>7229146</v>
      </c>
      <c r="C36" s="6">
        <v>341645</v>
      </c>
      <c r="D36" s="4">
        <v>145411</v>
      </c>
      <c r="E36" s="4">
        <v>7716202</v>
      </c>
    </row>
    <row r="38" spans="1:5" x14ac:dyDescent="0.25">
      <c r="A38" t="str">
        <f>Információk!B3</f>
        <v>https://www.ksh.hu/stadat_files/epi/hu/epi0002.html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2422-39D5-44B8-9A13-33F53771FB0B}">
  <dimension ref="A1:B4"/>
  <sheetViews>
    <sheetView workbookViewId="0"/>
  </sheetViews>
  <sheetFormatPr defaultRowHeight="13.2" x14ac:dyDescent="0.25"/>
  <cols>
    <col min="1" max="1" width="13.6640625" bestFit="1" customWidth="1"/>
    <col min="2" max="2" width="84.109375" bestFit="1" customWidth="1"/>
  </cols>
  <sheetData>
    <row r="1" spans="1:2" x14ac:dyDescent="0.25">
      <c r="A1" s="9" t="s">
        <v>7</v>
      </c>
      <c r="B1" t="s">
        <v>8</v>
      </c>
    </row>
    <row r="2" spans="1:2" x14ac:dyDescent="0.25">
      <c r="A2" s="9" t="s">
        <v>9</v>
      </c>
      <c r="B2" t="s">
        <v>10</v>
      </c>
    </row>
    <row r="3" spans="1:2" x14ac:dyDescent="0.25">
      <c r="A3" s="9" t="s">
        <v>11</v>
      </c>
      <c r="B3" s="29" t="s">
        <v>12</v>
      </c>
    </row>
    <row r="4" spans="1:2" x14ac:dyDescent="0.25">
      <c r="A4" s="9" t="s">
        <v>6</v>
      </c>
    </row>
  </sheetData>
  <hyperlinks>
    <hyperlink ref="B3" r:id="rId1" xr:uid="{89E5A067-BF2F-4719-9BF5-978B697FDDD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FF32-F2E7-40B2-8760-F4A696DCDDED}">
  <dimension ref="A1:E41"/>
  <sheetViews>
    <sheetView workbookViewId="0"/>
  </sheetViews>
  <sheetFormatPr defaultColWidth="52.33203125" defaultRowHeight="13.2" x14ac:dyDescent="0.25"/>
  <cols>
    <col min="1" max="1" width="52.21875" style="22" bestFit="1" customWidth="1"/>
    <col min="2" max="2" width="9.109375" style="22" bestFit="1" customWidth="1"/>
    <col min="3" max="3" width="24.88671875" style="22" bestFit="1" customWidth="1"/>
    <col min="4" max="4" width="18.77734375" style="22" bestFit="1" customWidth="1"/>
    <col min="5" max="5" width="9.5546875" style="22" bestFit="1" customWidth="1"/>
    <col min="6" max="16384" width="52.33203125" style="22"/>
  </cols>
  <sheetData>
    <row r="1" spans="1:1" ht="52.8" x14ac:dyDescent="0.25">
      <c r="A1" s="22" t="s">
        <v>13</v>
      </c>
    </row>
    <row r="2" spans="1:1" x14ac:dyDescent="0.25">
      <c r="A2" s="23"/>
    </row>
    <row r="3" spans="1:1" x14ac:dyDescent="0.25">
      <c r="A3" s="24" t="s">
        <v>14</v>
      </c>
    </row>
    <row r="4" spans="1:1" x14ac:dyDescent="0.25">
      <c r="A4" s="23"/>
    </row>
    <row r="5" spans="1:1" x14ac:dyDescent="0.25">
      <c r="A5" s="23"/>
    </row>
    <row r="6" spans="1:1" ht="26.4" x14ac:dyDescent="0.25">
      <c r="A6" s="23" t="s">
        <v>15</v>
      </c>
    </row>
    <row r="7" spans="1:1" x14ac:dyDescent="0.25">
      <c r="A7" s="23" t="s">
        <v>16</v>
      </c>
    </row>
    <row r="8" spans="1:1" x14ac:dyDescent="0.25">
      <c r="A8" s="23" t="s">
        <v>17</v>
      </c>
    </row>
    <row r="9" spans="1:1" x14ac:dyDescent="0.25">
      <c r="A9" s="23"/>
    </row>
    <row r="10" spans="1:1" x14ac:dyDescent="0.25">
      <c r="A10" s="24" t="s">
        <v>18</v>
      </c>
    </row>
    <row r="11" spans="1:1" x14ac:dyDescent="0.25">
      <c r="A11" s="23"/>
    </row>
    <row r="12" spans="1:1" x14ac:dyDescent="0.25">
      <c r="A12" s="23"/>
    </row>
    <row r="13" spans="1:1" ht="26.4" x14ac:dyDescent="0.25">
      <c r="A13" s="23" t="s">
        <v>19</v>
      </c>
    </row>
    <row r="14" spans="1:1" x14ac:dyDescent="0.25">
      <c r="A14" s="23" t="s">
        <v>20</v>
      </c>
    </row>
    <row r="15" spans="1:1" x14ac:dyDescent="0.25">
      <c r="A15" s="23" t="s">
        <v>21</v>
      </c>
    </row>
    <row r="16" spans="1:1" x14ac:dyDescent="0.25">
      <c r="A16" s="23"/>
    </row>
    <row r="17" spans="1:1" x14ac:dyDescent="0.25">
      <c r="A17" s="24" t="s">
        <v>22</v>
      </c>
    </row>
    <row r="18" spans="1:1" x14ac:dyDescent="0.25">
      <c r="A18" s="23"/>
    </row>
    <row r="19" spans="1:1" x14ac:dyDescent="0.25">
      <c r="A19" s="23"/>
    </row>
    <row r="20" spans="1:1" ht="26.4" x14ac:dyDescent="0.25">
      <c r="A20" s="23" t="s">
        <v>23</v>
      </c>
    </row>
    <row r="21" spans="1:1" x14ac:dyDescent="0.25">
      <c r="A21" s="23" t="s">
        <v>24</v>
      </c>
    </row>
    <row r="22" spans="1:1" x14ac:dyDescent="0.25">
      <c r="A22" s="23" t="s">
        <v>25</v>
      </c>
    </row>
    <row r="23" spans="1:1" x14ac:dyDescent="0.25">
      <c r="A23" s="23"/>
    </row>
    <row r="24" spans="1:1" x14ac:dyDescent="0.25">
      <c r="A24" s="24" t="s">
        <v>26</v>
      </c>
    </row>
    <row r="25" spans="1:1" x14ac:dyDescent="0.25">
      <c r="A25" s="23"/>
    </row>
    <row r="26" spans="1:1" x14ac:dyDescent="0.25">
      <c r="A26" s="23"/>
    </row>
    <row r="27" spans="1:1" ht="26.4" x14ac:dyDescent="0.25">
      <c r="A27" s="23" t="s">
        <v>27</v>
      </c>
    </row>
    <row r="28" spans="1:1" x14ac:dyDescent="0.25">
      <c r="A28" s="23" t="s">
        <v>28</v>
      </c>
    </row>
    <row r="29" spans="1:1" x14ac:dyDescent="0.25">
      <c r="A29" s="23" t="s">
        <v>29</v>
      </c>
    </row>
    <row r="31" spans="1:1" ht="17.399999999999999" x14ac:dyDescent="0.25">
      <c r="A31" s="25" t="s">
        <v>30</v>
      </c>
    </row>
    <row r="33" spans="1:5" x14ac:dyDescent="0.25">
      <c r="A33" s="10" t="s">
        <v>0</v>
      </c>
      <c r="B33" s="10" t="s">
        <v>1</v>
      </c>
      <c r="C33" s="10" t="s">
        <v>2</v>
      </c>
      <c r="D33" s="10" t="s">
        <v>3</v>
      </c>
      <c r="E33" s="10" t="s">
        <v>4</v>
      </c>
    </row>
    <row r="34" spans="1:5" x14ac:dyDescent="0.25">
      <c r="A34" s="11">
        <v>2024</v>
      </c>
      <c r="B34" s="12">
        <v>8000000</v>
      </c>
      <c r="C34" s="12">
        <v>380000</v>
      </c>
      <c r="D34" s="12">
        <v>155000</v>
      </c>
      <c r="E34" s="12">
        <v>8500000</v>
      </c>
    </row>
    <row r="35" spans="1:5" x14ac:dyDescent="0.25">
      <c r="A35" s="11">
        <v>2025</v>
      </c>
      <c r="B35" s="12">
        <v>8700000</v>
      </c>
      <c r="C35" s="12">
        <v>420000</v>
      </c>
      <c r="D35" s="12">
        <v>170000</v>
      </c>
      <c r="E35" s="12">
        <v>9300000</v>
      </c>
    </row>
    <row r="39" spans="1:5" ht="26.4" x14ac:dyDescent="0.25">
      <c r="A39" s="22" t="s">
        <v>35</v>
      </c>
    </row>
    <row r="41" spans="1:5" ht="264" x14ac:dyDescent="0.25">
      <c r="A41" s="2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F4BF-1977-4ED7-8BD6-D992EA3003EB}">
  <dimension ref="A1:G53"/>
  <sheetViews>
    <sheetView zoomScale="40" zoomScaleNormal="40" workbookViewId="0">
      <selection activeCell="B53" sqref="B53"/>
    </sheetView>
  </sheetViews>
  <sheetFormatPr defaultRowHeight="13.2" x14ac:dyDescent="0.25"/>
  <cols>
    <col min="1" max="1" width="17" customWidth="1"/>
    <col min="2" max="4" width="18.21875" bestFit="1" customWidth="1"/>
    <col min="5" max="5" width="12.77734375" bestFit="1" customWidth="1"/>
    <col min="6" max="6" width="13.44140625" bestFit="1" customWidth="1"/>
    <col min="7" max="7" width="12.6640625" bestFit="1" customWidth="1"/>
  </cols>
  <sheetData>
    <row r="1" spans="1:7" x14ac:dyDescent="0.25">
      <c r="A1" s="13" t="s">
        <v>5</v>
      </c>
      <c r="B1" s="13"/>
      <c r="C1" s="13"/>
      <c r="D1" s="13"/>
      <c r="E1" s="13"/>
      <c r="G1" t="s">
        <v>37</v>
      </c>
    </row>
    <row r="2" spans="1:7" ht="40.799999999999997" x14ac:dyDescent="0.25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G2" s="26" t="s">
        <v>38</v>
      </c>
    </row>
    <row r="3" spans="1:7" x14ac:dyDescent="0.25">
      <c r="A3" s="17">
        <v>1990</v>
      </c>
      <c r="B3" s="18">
        <v>165069</v>
      </c>
      <c r="C3" s="18">
        <v>65553</v>
      </c>
      <c r="D3" s="18">
        <v>33177</v>
      </c>
      <c r="E3" s="18">
        <v>263799</v>
      </c>
    </row>
    <row r="4" spans="1:7" x14ac:dyDescent="0.25">
      <c r="A4" s="17">
        <v>1991</v>
      </c>
      <c r="B4" s="18">
        <v>171280</v>
      </c>
      <c r="C4" s="18">
        <v>56000</v>
      </c>
      <c r="D4" s="18">
        <v>35806</v>
      </c>
      <c r="E4" s="18">
        <v>263086</v>
      </c>
      <c r="G4">
        <f>CORREL($A$3:A4,$B$3:B4)</f>
        <v>1</v>
      </c>
    </row>
    <row r="5" spans="1:7" x14ac:dyDescent="0.25">
      <c r="A5" s="17">
        <v>1992</v>
      </c>
      <c r="B5" s="18">
        <v>206619</v>
      </c>
      <c r="C5" s="18">
        <v>54200</v>
      </c>
      <c r="D5" s="18">
        <v>34800</v>
      </c>
      <c r="E5" s="18">
        <v>295619</v>
      </c>
      <c r="G5" s="27">
        <f>CORREL($A$3:A5,$B$3:B5)</f>
        <v>0.92695300853324636</v>
      </c>
    </row>
    <row r="6" spans="1:7" x14ac:dyDescent="0.25">
      <c r="A6" s="17">
        <v>1993</v>
      </c>
      <c r="B6" s="18">
        <v>238503</v>
      </c>
      <c r="C6" s="18">
        <v>51010</v>
      </c>
      <c r="D6" s="18">
        <v>35000</v>
      </c>
      <c r="E6" s="18">
        <v>324513</v>
      </c>
      <c r="G6" s="27">
        <f>CORREL($A$3:A6,$B$3:B6)</f>
        <v>0.96824343958505654</v>
      </c>
    </row>
    <row r="7" spans="1:7" x14ac:dyDescent="0.25">
      <c r="A7" s="17">
        <v>1994</v>
      </c>
      <c r="B7" s="18">
        <v>307037</v>
      </c>
      <c r="C7" s="18">
        <v>45300</v>
      </c>
      <c r="D7" s="18">
        <v>45800</v>
      </c>
      <c r="E7" s="18">
        <v>398137</v>
      </c>
      <c r="G7" s="27">
        <f>CORREL($A$3:A7,$B$3:B7)</f>
        <v>0.95709977285587378</v>
      </c>
    </row>
    <row r="8" spans="1:7" x14ac:dyDescent="0.25">
      <c r="A8" s="17">
        <v>1995</v>
      </c>
      <c r="B8" s="18">
        <v>320728</v>
      </c>
      <c r="C8" s="18">
        <v>44142</v>
      </c>
      <c r="D8" s="18">
        <v>65050</v>
      </c>
      <c r="E8" s="18">
        <v>429920</v>
      </c>
      <c r="G8" s="27">
        <f>CORREL($A$3:A8,$B$3:B8)</f>
        <v>0.9742780506282005</v>
      </c>
    </row>
    <row r="9" spans="1:7" x14ac:dyDescent="0.25">
      <c r="A9" s="17">
        <v>1996</v>
      </c>
      <c r="B9" s="18">
        <v>410588</v>
      </c>
      <c r="C9" s="18">
        <v>53046</v>
      </c>
      <c r="D9" s="18">
        <v>102600</v>
      </c>
      <c r="E9" s="18">
        <v>566234</v>
      </c>
      <c r="G9" s="27">
        <f>CORREL($A$3:A9,$B$3:B9)</f>
        <v>0.97199756392459224</v>
      </c>
    </row>
    <row r="10" spans="1:7" x14ac:dyDescent="0.25">
      <c r="A10" s="17">
        <v>1997</v>
      </c>
      <c r="B10" s="18">
        <v>531806</v>
      </c>
      <c r="C10" s="18">
        <v>63394</v>
      </c>
      <c r="D10" s="18">
        <v>131336</v>
      </c>
      <c r="E10" s="18">
        <v>726536</v>
      </c>
      <c r="G10" s="27">
        <f>CORREL($A$3:A10,$B$3:B10)</f>
        <v>0.95630582354147187</v>
      </c>
    </row>
    <row r="11" spans="1:7" x14ac:dyDescent="0.25">
      <c r="A11" s="17">
        <v>1998</v>
      </c>
      <c r="B11" s="18">
        <v>678575</v>
      </c>
      <c r="C11" s="18">
        <v>73848</v>
      </c>
      <c r="D11" s="18">
        <v>147488</v>
      </c>
      <c r="E11" s="18">
        <v>899911</v>
      </c>
      <c r="G11" s="27">
        <f>CORREL($A$3:A11,$B$3:B11)</f>
        <v>0.94581971006734411</v>
      </c>
    </row>
    <row r="12" spans="1:7" x14ac:dyDescent="0.25">
      <c r="A12" s="17">
        <v>1999</v>
      </c>
      <c r="B12" s="18">
        <v>816106</v>
      </c>
      <c r="C12" s="18">
        <v>87255</v>
      </c>
      <c r="D12" s="18">
        <v>147981</v>
      </c>
      <c r="E12" s="18">
        <v>1051342</v>
      </c>
      <c r="G12" s="27">
        <f>CORREL($A$3:A12,$B$3:B12)</f>
        <v>0.94726849849420425</v>
      </c>
    </row>
    <row r="13" spans="1:7" x14ac:dyDescent="0.25">
      <c r="A13" s="17">
        <v>2000</v>
      </c>
      <c r="B13" s="18">
        <v>978939</v>
      </c>
      <c r="C13" s="18">
        <v>95557</v>
      </c>
      <c r="D13" s="18">
        <v>149679</v>
      </c>
      <c r="E13" s="18">
        <v>1224175</v>
      </c>
      <c r="G13" s="27">
        <f>CORREL($A$3:A13,$B$3:B13)</f>
        <v>0.94948884335933759</v>
      </c>
    </row>
    <row r="14" spans="1:7" x14ac:dyDescent="0.25">
      <c r="A14" s="17">
        <v>2001</v>
      </c>
      <c r="B14" s="18">
        <v>1161045</v>
      </c>
      <c r="C14" s="18">
        <v>105107</v>
      </c>
      <c r="D14" s="18">
        <v>168374</v>
      </c>
      <c r="E14" s="18">
        <v>1434526</v>
      </c>
      <c r="G14" s="27">
        <f>CORREL($A$3:A14,$B$3:B14)</f>
        <v>0.9515185174816182</v>
      </c>
    </row>
    <row r="15" spans="1:7" x14ac:dyDescent="0.25">
      <c r="A15" s="17">
        <v>2002</v>
      </c>
      <c r="B15" s="18">
        <v>1424543</v>
      </c>
      <c r="C15" s="18">
        <v>75995</v>
      </c>
      <c r="D15" s="18">
        <v>189271</v>
      </c>
      <c r="E15" s="18">
        <v>1689809</v>
      </c>
      <c r="G15" s="27">
        <f>CORREL($A$3:A15,$B$3:B15)</f>
        <v>0.94827914986714923</v>
      </c>
    </row>
    <row r="16" spans="1:7" x14ac:dyDescent="0.25">
      <c r="A16" s="17">
        <v>2003</v>
      </c>
      <c r="B16" s="18">
        <v>1539861</v>
      </c>
      <c r="C16" s="18">
        <v>113033</v>
      </c>
      <c r="D16" s="18">
        <v>240164</v>
      </c>
      <c r="E16" s="18">
        <v>1893058</v>
      </c>
      <c r="G16" s="27">
        <f>CORREL($A$3:A16,$B$3:B16)</f>
        <v>0.95462110202538042</v>
      </c>
    </row>
    <row r="17" spans="1:7" x14ac:dyDescent="0.25">
      <c r="A17" s="17">
        <v>2004</v>
      </c>
      <c r="B17" s="18">
        <v>1720262</v>
      </c>
      <c r="C17" s="18">
        <v>111195</v>
      </c>
      <c r="D17" s="18">
        <v>254811</v>
      </c>
      <c r="E17" s="18">
        <v>2086268</v>
      </c>
      <c r="G17" s="27">
        <f>CORREL($A$3:A17,$B$3:B17)</f>
        <v>0.96000241620505167</v>
      </c>
    </row>
    <row r="18" spans="1:7" x14ac:dyDescent="0.25">
      <c r="A18" s="17">
        <v>2005</v>
      </c>
      <c r="B18" s="18">
        <v>2023467</v>
      </c>
      <c r="C18" s="18">
        <v>146616.75</v>
      </c>
      <c r="D18" s="18">
        <v>205756</v>
      </c>
      <c r="E18" s="18">
        <v>2375839.75</v>
      </c>
      <c r="G18" s="27">
        <f>CORREL($A$3:A18,$B$3:B18)</f>
        <v>0.96065226729528652</v>
      </c>
    </row>
    <row r="19" spans="1:7" x14ac:dyDescent="0.25">
      <c r="A19" s="17">
        <v>2006</v>
      </c>
      <c r="B19" s="18">
        <v>2222382</v>
      </c>
      <c r="C19" s="18">
        <v>177109</v>
      </c>
      <c r="D19" s="18">
        <v>201877</v>
      </c>
      <c r="E19" s="18">
        <v>2601368</v>
      </c>
      <c r="G19" s="27">
        <f>CORREL($A$3:A19,$B$3:B19)</f>
        <v>0.96309969583852229</v>
      </c>
    </row>
    <row r="20" spans="1:7" x14ac:dyDescent="0.25">
      <c r="A20" s="17">
        <v>2007</v>
      </c>
      <c r="B20" s="18">
        <v>2004406</v>
      </c>
      <c r="C20" s="18">
        <v>149553</v>
      </c>
      <c r="D20" s="18">
        <v>213727</v>
      </c>
      <c r="E20" s="18">
        <v>2367686</v>
      </c>
      <c r="G20" s="27">
        <f>CORREL($A$3:A20,$B$3:B20)</f>
        <v>0.96812150248440765</v>
      </c>
    </row>
    <row r="21" spans="1:7" x14ac:dyDescent="0.25">
      <c r="A21" s="17">
        <v>2008</v>
      </c>
      <c r="B21" s="18">
        <v>2006918</v>
      </c>
      <c r="C21" s="18">
        <v>218147</v>
      </c>
      <c r="D21" s="18">
        <v>216265</v>
      </c>
      <c r="E21" s="18">
        <v>2441330</v>
      </c>
      <c r="G21" s="27">
        <f>CORREL($A$3:A21,$B$3:B21)</f>
        <v>0.97047411819915463</v>
      </c>
    </row>
    <row r="22" spans="1:7" x14ac:dyDescent="0.25">
      <c r="A22" s="17">
        <v>2009</v>
      </c>
      <c r="B22" s="19">
        <v>2006410</v>
      </c>
      <c r="C22" s="19">
        <v>154992</v>
      </c>
      <c r="D22" s="18">
        <v>183640</v>
      </c>
      <c r="E22" s="18">
        <v>2345042</v>
      </c>
      <c r="G22" s="27">
        <f>CORREL($A$3:A22,$B$3:B22)</f>
        <v>0.97046602710389918</v>
      </c>
    </row>
    <row r="23" spans="1:7" x14ac:dyDescent="0.25">
      <c r="A23" s="17">
        <v>2010</v>
      </c>
      <c r="B23" s="18">
        <v>1786611</v>
      </c>
      <c r="C23" s="18">
        <v>130689</v>
      </c>
      <c r="D23" s="18">
        <v>122473</v>
      </c>
      <c r="E23" s="18">
        <v>2039773</v>
      </c>
      <c r="G23" s="27">
        <f>CORREL($A$3:A23,$B$3:B23)</f>
        <v>0.96012527221186261</v>
      </c>
    </row>
    <row r="24" spans="1:7" x14ac:dyDescent="0.25">
      <c r="A24" s="17">
        <v>2011</v>
      </c>
      <c r="B24" s="18">
        <v>1731794</v>
      </c>
      <c r="C24" s="18">
        <v>84734</v>
      </c>
      <c r="D24" s="18">
        <v>108094</v>
      </c>
      <c r="E24" s="18">
        <v>1924622</v>
      </c>
      <c r="G24" s="27">
        <f>CORREL($A$3:A24,$B$3:B24)</f>
        <v>0.94677835985149617</v>
      </c>
    </row>
    <row r="25" spans="1:7" x14ac:dyDescent="0.25">
      <c r="A25" s="17">
        <v>2012</v>
      </c>
      <c r="B25" s="18">
        <v>1587765</v>
      </c>
      <c r="C25" s="18">
        <v>72923</v>
      </c>
      <c r="D25" s="18">
        <v>94410</v>
      </c>
      <c r="E25" s="18">
        <v>1755098</v>
      </c>
      <c r="G25" s="27">
        <f>CORREL($A$3:A25,$B$3:B25)</f>
        <v>0.92521878767524834</v>
      </c>
    </row>
    <row r="26" spans="1:7" x14ac:dyDescent="0.25">
      <c r="A26" s="17">
        <v>2013</v>
      </c>
      <c r="B26" s="18">
        <v>1774914</v>
      </c>
      <c r="C26" s="18">
        <v>80478</v>
      </c>
      <c r="D26" s="18">
        <v>54861</v>
      </c>
      <c r="E26" s="18">
        <v>1910253</v>
      </c>
      <c r="G26" s="27">
        <f>CORREL($A$3:A26,$B$3:B26)</f>
        <v>0.91596076845223218</v>
      </c>
    </row>
    <row r="27" spans="1:7" x14ac:dyDescent="0.25">
      <c r="A27" s="17">
        <v>2014</v>
      </c>
      <c r="B27" s="18">
        <v>2056152</v>
      </c>
      <c r="C27" s="18">
        <v>107021</v>
      </c>
      <c r="D27" s="18">
        <v>60200</v>
      </c>
      <c r="E27" s="18">
        <v>2223373</v>
      </c>
      <c r="G27" s="27">
        <f>CORREL($A$3:A27,$B$3:B27)</f>
        <v>0.91820339441309928</v>
      </c>
    </row>
    <row r="28" spans="1:7" x14ac:dyDescent="0.25">
      <c r="A28" s="17">
        <v>2015</v>
      </c>
      <c r="B28" s="18">
        <v>2153389</v>
      </c>
      <c r="C28" s="18">
        <v>117520</v>
      </c>
      <c r="D28" s="18">
        <v>57425</v>
      </c>
      <c r="E28" s="18">
        <v>2328334</v>
      </c>
      <c r="G28" s="27">
        <f>CORREL($A$3:A28,$B$3:B28)</f>
        <v>0.92168272598466272</v>
      </c>
    </row>
    <row r="29" spans="1:7" x14ac:dyDescent="0.25">
      <c r="A29" s="17">
        <v>2016</v>
      </c>
      <c r="B29" s="18">
        <v>1813855</v>
      </c>
      <c r="C29" s="18">
        <v>78264</v>
      </c>
      <c r="D29" s="18">
        <v>58500</v>
      </c>
      <c r="E29" s="18">
        <v>1950619</v>
      </c>
      <c r="G29" s="27">
        <f>CORREL($A$3:A29,$B$3:B29)</f>
        <v>0.91035118325440967</v>
      </c>
    </row>
    <row r="30" spans="1:7" x14ac:dyDescent="0.25">
      <c r="A30" s="17">
        <v>2017</v>
      </c>
      <c r="B30" s="18">
        <v>2455341</v>
      </c>
      <c r="C30" s="18">
        <v>113530</v>
      </c>
      <c r="D30" s="18">
        <v>100732</v>
      </c>
      <c r="E30" s="18">
        <v>2669603</v>
      </c>
      <c r="G30" s="27">
        <f>CORREL($A$3:A30,$B$3:B30)</f>
        <v>0.91865631952724036</v>
      </c>
    </row>
    <row r="31" spans="1:7" x14ac:dyDescent="0.25">
      <c r="A31" s="17">
        <v>2018</v>
      </c>
      <c r="B31" s="18">
        <v>3306919</v>
      </c>
      <c r="C31" s="18">
        <v>143384</v>
      </c>
      <c r="D31" s="18">
        <v>126495</v>
      </c>
      <c r="E31" s="18">
        <v>3576798</v>
      </c>
      <c r="G31" s="27">
        <f>CORREL($A$3:A31,$B$3:B31)</f>
        <v>0.92104680615614953</v>
      </c>
    </row>
    <row r="32" spans="1:7" x14ac:dyDescent="0.25">
      <c r="A32" s="17">
        <v>2019</v>
      </c>
      <c r="B32" s="18">
        <v>4354723</v>
      </c>
      <c r="C32" s="18">
        <v>168440</v>
      </c>
      <c r="D32" s="18">
        <v>145208</v>
      </c>
      <c r="E32" s="18">
        <v>4668371</v>
      </c>
      <c r="G32" s="27">
        <f>CORREL($A$3:A32,$B$3:B32)</f>
        <v>0.90134928871308251</v>
      </c>
    </row>
    <row r="33" spans="1:7" x14ac:dyDescent="0.25">
      <c r="A33" s="17">
        <v>2020</v>
      </c>
      <c r="B33" s="18">
        <v>4339342</v>
      </c>
      <c r="C33" s="18">
        <v>202769</v>
      </c>
      <c r="D33" s="18">
        <v>255473</v>
      </c>
      <c r="E33" s="18">
        <v>4797584</v>
      </c>
      <c r="G33" s="27">
        <f>CORREL($A$3:A33,$B$3:B33)</f>
        <v>0.90133391249165895</v>
      </c>
    </row>
    <row r="34" spans="1:7" x14ac:dyDescent="0.25">
      <c r="A34" s="17">
        <v>2021</v>
      </c>
      <c r="B34" s="18">
        <v>5310868</v>
      </c>
      <c r="C34" s="18">
        <v>247624</v>
      </c>
      <c r="D34" s="18">
        <v>115177</v>
      </c>
      <c r="E34" s="18">
        <v>5673669</v>
      </c>
      <c r="G34" s="27">
        <f>CORREL($A$3:A34,$B$3:B34)</f>
        <v>0.89017299260891858</v>
      </c>
    </row>
    <row r="35" spans="1:7" x14ac:dyDescent="0.25">
      <c r="A35" s="17">
        <v>2022</v>
      </c>
      <c r="B35" s="18">
        <v>6670651</v>
      </c>
      <c r="C35" s="18">
        <v>265351</v>
      </c>
      <c r="D35" s="18">
        <v>179413</v>
      </c>
      <c r="E35" s="18">
        <v>7115415</v>
      </c>
      <c r="G35" s="27">
        <f>CORREL($A$3:A35,$B$3:B35)</f>
        <v>0.86725712953045131</v>
      </c>
    </row>
    <row r="36" spans="1:7" x14ac:dyDescent="0.25">
      <c r="A36" s="17">
        <v>2023</v>
      </c>
      <c r="B36" s="18">
        <v>7229146</v>
      </c>
      <c r="C36" s="18">
        <v>341645</v>
      </c>
      <c r="D36" s="18">
        <v>145411</v>
      </c>
      <c r="E36" s="18">
        <v>7716202</v>
      </c>
      <c r="G36" s="27">
        <f>CORREL($A$3:A36,$B$3:B36)</f>
        <v>0.85927670105472265</v>
      </c>
    </row>
    <row r="37" spans="1:7" x14ac:dyDescent="0.25">
      <c r="A37" s="17">
        <v>2024</v>
      </c>
      <c r="B37" s="21">
        <v>7243162.9538226742</v>
      </c>
      <c r="C37" s="21">
        <v>310701.43887161562</v>
      </c>
      <c r="D37" s="21">
        <v>260347.8172353449</v>
      </c>
      <c r="E37" s="20">
        <f>SUM(B37:D37)</f>
        <v>7814212.2099296348</v>
      </c>
    </row>
    <row r="38" spans="1:7" x14ac:dyDescent="0.25">
      <c r="A38" s="17">
        <v>2025</v>
      </c>
      <c r="B38" s="21">
        <v>8814828.7293324359</v>
      </c>
      <c r="C38" s="21">
        <v>134663.7788049037</v>
      </c>
      <c r="D38" s="21">
        <v>63982.946157902348</v>
      </c>
      <c r="E38" s="20">
        <f>SUM(B38:D38)</f>
        <v>9013475.4542952422</v>
      </c>
    </row>
    <row r="39" spans="1:7" x14ac:dyDescent="0.25">
      <c r="B39">
        <v>0</v>
      </c>
      <c r="C39">
        <v>0</v>
      </c>
      <c r="D39">
        <v>0</v>
      </c>
    </row>
    <row r="40" spans="1:7" x14ac:dyDescent="0.25">
      <c r="B40">
        <v>0</v>
      </c>
      <c r="C40">
        <v>0</v>
      </c>
      <c r="D40">
        <v>0</v>
      </c>
    </row>
    <row r="41" spans="1:7" x14ac:dyDescent="0.25">
      <c r="B41">
        <v>0</v>
      </c>
      <c r="C41">
        <v>0</v>
      </c>
      <c r="D41">
        <v>0</v>
      </c>
    </row>
    <row r="47" spans="1:7" x14ac:dyDescent="0.25">
      <c r="B47" t="s">
        <v>39</v>
      </c>
      <c r="C47" t="s">
        <v>39</v>
      </c>
      <c r="D47" t="s">
        <v>39</v>
      </c>
    </row>
    <row r="49" spans="1:6" x14ac:dyDescent="0.25">
      <c r="A49" t="s">
        <v>31</v>
      </c>
      <c r="B49">
        <f>CORREL($A$3:$A$36,B3:B36)</f>
        <v>0.85927670105472265</v>
      </c>
      <c r="C49">
        <f t="shared" ref="C49:D49" si="0">CORREL($A$3:$A$36,C3:C36)</f>
        <v>0.72729598850585375</v>
      </c>
      <c r="D49">
        <f t="shared" si="0"/>
        <v>0.27176387253841205</v>
      </c>
    </row>
    <row r="50" spans="1:6" x14ac:dyDescent="0.25">
      <c r="A50" t="s">
        <v>32</v>
      </c>
      <c r="B50">
        <f>CORREL($A$3:$A$38,B3:B38)</f>
        <v>0.85927670029387648</v>
      </c>
      <c r="C50">
        <f t="shared" ref="C50:D50" si="1">CORREL($A$3:$A$38,C3:C38)</f>
        <v>0.72729591598597165</v>
      </c>
      <c r="D50">
        <f t="shared" si="1"/>
        <v>0.27176387746734643</v>
      </c>
      <c r="F50" t="s">
        <v>34</v>
      </c>
    </row>
    <row r="51" spans="1:6" x14ac:dyDescent="0.25">
      <c r="A51" t="s">
        <v>33</v>
      </c>
      <c r="B51">
        <f>B49-B50</f>
        <v>7.6084616384974879E-10</v>
      </c>
      <c r="C51">
        <f t="shared" ref="C51:D51" si="2">C49-C50</f>
        <v>7.2519882099442157E-8</v>
      </c>
      <c r="D51">
        <f t="shared" si="2"/>
        <v>-4.928934371761784E-9</v>
      </c>
      <c r="F51">
        <f>SUMSQ(B51:D51)</f>
        <v>5.2840065806431704E-15</v>
      </c>
    </row>
    <row r="53" spans="1:6" x14ac:dyDescent="0.25">
      <c r="B53" t="s">
        <v>42</v>
      </c>
      <c r="C53" t="s">
        <v>42</v>
      </c>
      <c r="D53" t="s">
        <v>42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1485-6FF1-444E-9289-E1E691EA1944}">
  <dimension ref="A1:G53"/>
  <sheetViews>
    <sheetView zoomScale="45" zoomScaleNormal="70" workbookViewId="0">
      <selection activeCell="B53" sqref="B53"/>
    </sheetView>
  </sheetViews>
  <sheetFormatPr defaultRowHeight="13.2" x14ac:dyDescent="0.25"/>
  <cols>
    <col min="1" max="1" width="18.88671875" customWidth="1"/>
    <col min="2" max="2" width="18.6640625" bestFit="1" customWidth="1"/>
    <col min="3" max="4" width="17.6640625" bestFit="1" customWidth="1"/>
    <col min="5" max="5" width="12.6640625" bestFit="1" customWidth="1"/>
    <col min="6" max="6" width="12.44140625" bestFit="1" customWidth="1"/>
    <col min="7" max="7" width="12.21875" bestFit="1" customWidth="1"/>
  </cols>
  <sheetData>
    <row r="1" spans="1:7" x14ac:dyDescent="0.25">
      <c r="A1" s="13" t="s">
        <v>5</v>
      </c>
      <c r="B1" s="13"/>
      <c r="C1" s="13"/>
      <c r="D1" s="13"/>
      <c r="E1" s="13"/>
      <c r="G1" t="s">
        <v>37</v>
      </c>
    </row>
    <row r="2" spans="1:7" ht="40.799999999999997" x14ac:dyDescent="0.25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G2" s="26" t="s">
        <v>38</v>
      </c>
    </row>
    <row r="3" spans="1:7" x14ac:dyDescent="0.25">
      <c r="A3" s="17">
        <v>1990</v>
      </c>
      <c r="B3" s="18">
        <v>165069</v>
      </c>
      <c r="C3" s="18">
        <v>65553</v>
      </c>
      <c r="D3" s="18">
        <v>33177</v>
      </c>
      <c r="E3" s="18">
        <v>263799</v>
      </c>
    </row>
    <row r="4" spans="1:7" x14ac:dyDescent="0.25">
      <c r="A4" s="17">
        <v>1991</v>
      </c>
      <c r="B4" s="18">
        <v>171280</v>
      </c>
      <c r="C4" s="18">
        <v>56000</v>
      </c>
      <c r="D4" s="18">
        <v>35806</v>
      </c>
      <c r="E4" s="18">
        <v>263086</v>
      </c>
      <c r="G4">
        <f>CORREL($A$3:A4,$B$3:B4)</f>
        <v>1</v>
      </c>
    </row>
    <row r="5" spans="1:7" x14ac:dyDescent="0.25">
      <c r="A5" s="17">
        <v>1992</v>
      </c>
      <c r="B5" s="18">
        <v>206619</v>
      </c>
      <c r="C5" s="18">
        <v>54200</v>
      </c>
      <c r="D5" s="18">
        <v>34800</v>
      </c>
      <c r="E5" s="18">
        <v>295619</v>
      </c>
      <c r="G5" s="27">
        <f>CORREL($A$3:A5,$B$3:B5)</f>
        <v>0.92695300853324636</v>
      </c>
    </row>
    <row r="6" spans="1:7" x14ac:dyDescent="0.25">
      <c r="A6" s="17">
        <v>1993</v>
      </c>
      <c r="B6" s="18">
        <v>238503</v>
      </c>
      <c r="C6" s="18">
        <v>51010</v>
      </c>
      <c r="D6" s="18">
        <v>35000</v>
      </c>
      <c r="E6" s="18">
        <v>324513</v>
      </c>
      <c r="G6" s="27">
        <f>CORREL($A$3:A6,$B$3:B6)</f>
        <v>0.96824343958505654</v>
      </c>
    </row>
    <row r="7" spans="1:7" x14ac:dyDescent="0.25">
      <c r="A7" s="17">
        <v>1994</v>
      </c>
      <c r="B7" s="18">
        <v>307037</v>
      </c>
      <c r="C7" s="18">
        <v>45300</v>
      </c>
      <c r="D7" s="18">
        <v>45800</v>
      </c>
      <c r="E7" s="18">
        <v>398137</v>
      </c>
      <c r="G7" s="27">
        <f>CORREL($A$3:A7,$B$3:B7)</f>
        <v>0.95709977285587378</v>
      </c>
    </row>
    <row r="8" spans="1:7" x14ac:dyDescent="0.25">
      <c r="A8" s="17">
        <v>1995</v>
      </c>
      <c r="B8" s="18">
        <v>320728</v>
      </c>
      <c r="C8" s="18">
        <v>44142</v>
      </c>
      <c r="D8" s="18">
        <v>65050</v>
      </c>
      <c r="E8" s="18">
        <v>429920</v>
      </c>
      <c r="G8" s="27">
        <f>CORREL($A$3:A8,$B$3:B8)</f>
        <v>0.9742780506282005</v>
      </c>
    </row>
    <row r="9" spans="1:7" x14ac:dyDescent="0.25">
      <c r="A9" s="17">
        <v>1996</v>
      </c>
      <c r="B9" s="18">
        <v>410588</v>
      </c>
      <c r="C9" s="18">
        <v>53046</v>
      </c>
      <c r="D9" s="18">
        <v>102600</v>
      </c>
      <c r="E9" s="18">
        <v>566234</v>
      </c>
      <c r="G9" s="27">
        <f>CORREL($A$3:A9,$B$3:B9)</f>
        <v>0.97199756392459224</v>
      </c>
    </row>
    <row r="10" spans="1:7" x14ac:dyDescent="0.25">
      <c r="A10" s="17">
        <v>1997</v>
      </c>
      <c r="B10" s="18">
        <v>531806</v>
      </c>
      <c r="C10" s="18">
        <v>63394</v>
      </c>
      <c r="D10" s="18">
        <v>131336</v>
      </c>
      <c r="E10" s="18">
        <v>726536</v>
      </c>
      <c r="G10" s="27">
        <f>CORREL($A$3:A10,$B$3:B10)</f>
        <v>0.95630582354147187</v>
      </c>
    </row>
    <row r="11" spans="1:7" x14ac:dyDescent="0.25">
      <c r="A11" s="17">
        <v>1998</v>
      </c>
      <c r="B11" s="18">
        <v>678575</v>
      </c>
      <c r="C11" s="18">
        <v>73848</v>
      </c>
      <c r="D11" s="18">
        <v>147488</v>
      </c>
      <c r="E11" s="18">
        <v>899911</v>
      </c>
      <c r="G11" s="27">
        <f>CORREL($A$3:A11,$B$3:B11)</f>
        <v>0.94581971006734411</v>
      </c>
    </row>
    <row r="12" spans="1:7" x14ac:dyDescent="0.25">
      <c r="A12" s="17">
        <v>1999</v>
      </c>
      <c r="B12" s="18">
        <v>816106</v>
      </c>
      <c r="C12" s="18">
        <v>87255</v>
      </c>
      <c r="D12" s="18">
        <v>147981</v>
      </c>
      <c r="E12" s="18">
        <v>1051342</v>
      </c>
      <c r="G12" s="27">
        <f>CORREL($A$3:A12,$B$3:B12)</f>
        <v>0.94726849849420425</v>
      </c>
    </row>
    <row r="13" spans="1:7" x14ac:dyDescent="0.25">
      <c r="A13" s="17">
        <v>2000</v>
      </c>
      <c r="B13" s="18">
        <v>978939</v>
      </c>
      <c r="C13" s="18">
        <v>95557</v>
      </c>
      <c r="D13" s="18">
        <v>149679</v>
      </c>
      <c r="E13" s="18">
        <v>1224175</v>
      </c>
      <c r="G13" s="27">
        <f>CORREL($A$3:A13,$B$3:B13)</f>
        <v>0.94948884335933759</v>
      </c>
    </row>
    <row r="14" spans="1:7" x14ac:dyDescent="0.25">
      <c r="A14" s="17">
        <v>2001</v>
      </c>
      <c r="B14" s="18">
        <v>1161045</v>
      </c>
      <c r="C14" s="18">
        <v>105107</v>
      </c>
      <c r="D14" s="18">
        <v>168374</v>
      </c>
      <c r="E14" s="18">
        <v>1434526</v>
      </c>
      <c r="G14" s="27">
        <f>CORREL($A$3:A14,$B$3:B14)</f>
        <v>0.9515185174816182</v>
      </c>
    </row>
    <row r="15" spans="1:7" x14ac:dyDescent="0.25">
      <c r="A15" s="17">
        <v>2002</v>
      </c>
      <c r="B15" s="18">
        <v>1424543</v>
      </c>
      <c r="C15" s="18">
        <v>75995</v>
      </c>
      <c r="D15" s="18">
        <v>189271</v>
      </c>
      <c r="E15" s="18">
        <v>1689809</v>
      </c>
      <c r="G15" s="27">
        <f>CORREL($A$3:A15,$B$3:B15)</f>
        <v>0.94827914986714923</v>
      </c>
    </row>
    <row r="16" spans="1:7" x14ac:dyDescent="0.25">
      <c r="A16" s="17">
        <v>2003</v>
      </c>
      <c r="B16" s="18">
        <v>1539861</v>
      </c>
      <c r="C16" s="18">
        <v>113033</v>
      </c>
      <c r="D16" s="18">
        <v>240164</v>
      </c>
      <c r="E16" s="18">
        <v>1893058</v>
      </c>
      <c r="G16" s="27">
        <f>CORREL($A$3:A16,$B$3:B16)</f>
        <v>0.95462110202538042</v>
      </c>
    </row>
    <row r="17" spans="1:7" x14ac:dyDescent="0.25">
      <c r="A17" s="17">
        <v>2004</v>
      </c>
      <c r="B17" s="18">
        <v>1720262</v>
      </c>
      <c r="C17" s="18">
        <v>111195</v>
      </c>
      <c r="D17" s="18">
        <v>254811</v>
      </c>
      <c r="E17" s="18">
        <v>2086268</v>
      </c>
      <c r="G17" s="27">
        <f>CORREL($A$3:A17,$B$3:B17)</f>
        <v>0.96000241620505167</v>
      </c>
    </row>
    <row r="18" spans="1:7" x14ac:dyDescent="0.25">
      <c r="A18" s="17">
        <v>2005</v>
      </c>
      <c r="B18" s="18">
        <v>2023467</v>
      </c>
      <c r="C18" s="18">
        <v>146616.75</v>
      </c>
      <c r="D18" s="18">
        <v>205756</v>
      </c>
      <c r="E18" s="18">
        <v>2375839.75</v>
      </c>
      <c r="G18" s="27">
        <f>CORREL($A$3:A18,$B$3:B18)</f>
        <v>0.96065226729528652</v>
      </c>
    </row>
    <row r="19" spans="1:7" x14ac:dyDescent="0.25">
      <c r="A19" s="17">
        <v>2006</v>
      </c>
      <c r="B19" s="18">
        <v>2222382</v>
      </c>
      <c r="C19" s="18">
        <v>177109</v>
      </c>
      <c r="D19" s="18">
        <v>201877</v>
      </c>
      <c r="E19" s="18">
        <v>2601368</v>
      </c>
      <c r="G19" s="27">
        <f>CORREL($A$3:A19,$B$3:B19)</f>
        <v>0.96309969583852229</v>
      </c>
    </row>
    <row r="20" spans="1:7" x14ac:dyDescent="0.25">
      <c r="A20" s="17">
        <v>2007</v>
      </c>
      <c r="B20" s="18">
        <v>2004406</v>
      </c>
      <c r="C20" s="18">
        <v>149553</v>
      </c>
      <c r="D20" s="18">
        <v>213727</v>
      </c>
      <c r="E20" s="18">
        <v>2367686</v>
      </c>
      <c r="G20" s="27">
        <f>CORREL($A$3:A20,$B$3:B20)</f>
        <v>0.96812150248440765</v>
      </c>
    </row>
    <row r="21" spans="1:7" x14ac:dyDescent="0.25">
      <c r="A21" s="17">
        <v>2008</v>
      </c>
      <c r="B21" s="18">
        <v>2006918</v>
      </c>
      <c r="C21" s="18">
        <v>218147</v>
      </c>
      <c r="D21" s="18">
        <v>216265</v>
      </c>
      <c r="E21" s="18">
        <v>2441330</v>
      </c>
      <c r="G21" s="27">
        <f>CORREL($A$3:A21,$B$3:B21)</f>
        <v>0.97047411819915463</v>
      </c>
    </row>
    <row r="22" spans="1:7" x14ac:dyDescent="0.25">
      <c r="A22" s="17">
        <v>2009</v>
      </c>
      <c r="B22" s="19">
        <v>2006410</v>
      </c>
      <c r="C22" s="19">
        <v>154992</v>
      </c>
      <c r="D22" s="18">
        <v>183640</v>
      </c>
      <c r="E22" s="18">
        <v>2345042</v>
      </c>
      <c r="G22" s="27">
        <f>CORREL($A$3:A22,$B$3:B22)</f>
        <v>0.97046602710389918</v>
      </c>
    </row>
    <row r="23" spans="1:7" x14ac:dyDescent="0.25">
      <c r="A23" s="17">
        <v>2010</v>
      </c>
      <c r="B23" s="18">
        <v>1786611</v>
      </c>
      <c r="C23" s="18">
        <v>130689</v>
      </c>
      <c r="D23" s="18">
        <v>122473</v>
      </c>
      <c r="E23" s="18">
        <v>2039773</v>
      </c>
      <c r="G23" s="27">
        <f>CORREL($A$3:A23,$B$3:B23)</f>
        <v>0.96012527221186261</v>
      </c>
    </row>
    <row r="24" spans="1:7" x14ac:dyDescent="0.25">
      <c r="A24" s="17">
        <v>2011</v>
      </c>
      <c r="B24" s="18">
        <v>1731794</v>
      </c>
      <c r="C24" s="18">
        <v>84734</v>
      </c>
      <c r="D24" s="18">
        <v>108094</v>
      </c>
      <c r="E24" s="18">
        <v>1924622</v>
      </c>
      <c r="G24" s="27">
        <f>CORREL($A$3:A24,$B$3:B24)</f>
        <v>0.94677835985149617</v>
      </c>
    </row>
    <row r="25" spans="1:7" x14ac:dyDescent="0.25">
      <c r="A25" s="17">
        <v>2012</v>
      </c>
      <c r="B25" s="18">
        <v>1587765</v>
      </c>
      <c r="C25" s="18">
        <v>72923</v>
      </c>
      <c r="D25" s="18">
        <v>94410</v>
      </c>
      <c r="E25" s="18">
        <v>1755098</v>
      </c>
      <c r="G25" s="27">
        <f>CORREL($A$3:A25,$B$3:B25)</f>
        <v>0.92521878767524834</v>
      </c>
    </row>
    <row r="26" spans="1:7" x14ac:dyDescent="0.25">
      <c r="A26" s="17">
        <v>2013</v>
      </c>
      <c r="B26" s="18">
        <v>1774914</v>
      </c>
      <c r="C26" s="18">
        <v>80478</v>
      </c>
      <c r="D26" s="18">
        <v>54861</v>
      </c>
      <c r="E26" s="18">
        <v>1910253</v>
      </c>
      <c r="G26" s="27">
        <f>CORREL($A$3:A26,$B$3:B26)</f>
        <v>0.91596076845223218</v>
      </c>
    </row>
    <row r="27" spans="1:7" x14ac:dyDescent="0.25">
      <c r="A27" s="17">
        <v>2014</v>
      </c>
      <c r="B27" s="18">
        <v>2056152</v>
      </c>
      <c r="C27" s="18">
        <v>107021</v>
      </c>
      <c r="D27" s="18">
        <v>60200</v>
      </c>
      <c r="E27" s="18">
        <v>2223373</v>
      </c>
      <c r="G27" s="27">
        <f>CORREL($A$3:A27,$B$3:B27)</f>
        <v>0.91820339441309928</v>
      </c>
    </row>
    <row r="28" spans="1:7" x14ac:dyDescent="0.25">
      <c r="A28" s="17">
        <v>2015</v>
      </c>
      <c r="B28" s="18">
        <v>2153389</v>
      </c>
      <c r="C28" s="18">
        <v>117520</v>
      </c>
      <c r="D28" s="18">
        <v>57425</v>
      </c>
      <c r="E28" s="18">
        <v>2328334</v>
      </c>
      <c r="G28" s="27">
        <f>CORREL($A$3:A28,$B$3:B28)</f>
        <v>0.92168272598466272</v>
      </c>
    </row>
    <row r="29" spans="1:7" x14ac:dyDescent="0.25">
      <c r="A29" s="17">
        <v>2016</v>
      </c>
      <c r="B29" s="18">
        <v>1813855</v>
      </c>
      <c r="C29" s="18">
        <v>78264</v>
      </c>
      <c r="D29" s="18">
        <v>58500</v>
      </c>
      <c r="E29" s="18">
        <v>1950619</v>
      </c>
      <c r="G29" s="27">
        <f>CORREL($A$3:A29,$B$3:B29)</f>
        <v>0.91035118325440967</v>
      </c>
    </row>
    <row r="30" spans="1:7" x14ac:dyDescent="0.25">
      <c r="A30" s="17">
        <v>2017</v>
      </c>
      <c r="B30" s="18">
        <v>2455341</v>
      </c>
      <c r="C30" s="18">
        <v>113530</v>
      </c>
      <c r="D30" s="18">
        <v>100732</v>
      </c>
      <c r="E30" s="18">
        <v>2669603</v>
      </c>
      <c r="G30" s="27">
        <f>CORREL($A$3:A30,$B$3:B30)</f>
        <v>0.91865631952724036</v>
      </c>
    </row>
    <row r="31" spans="1:7" x14ac:dyDescent="0.25">
      <c r="A31" s="17">
        <v>2018</v>
      </c>
      <c r="B31" s="18">
        <v>3306919</v>
      </c>
      <c r="C31" s="18">
        <v>143384</v>
      </c>
      <c r="D31" s="18">
        <v>126495</v>
      </c>
      <c r="E31" s="18">
        <v>3576798</v>
      </c>
      <c r="G31" s="27">
        <f>CORREL($A$3:A31,$B$3:B31)</f>
        <v>0.92104680615614953</v>
      </c>
    </row>
    <row r="32" spans="1:7" x14ac:dyDescent="0.25">
      <c r="A32" s="17">
        <v>2019</v>
      </c>
      <c r="B32" s="18">
        <v>4354723</v>
      </c>
      <c r="C32" s="18">
        <v>168440</v>
      </c>
      <c r="D32" s="18">
        <v>145208</v>
      </c>
      <c r="E32" s="18">
        <v>4668371</v>
      </c>
      <c r="G32" s="27">
        <f>CORREL($A$3:A32,$B$3:B32)</f>
        <v>0.90134928871308251</v>
      </c>
    </row>
    <row r="33" spans="1:7" x14ac:dyDescent="0.25">
      <c r="A33" s="17">
        <v>2020</v>
      </c>
      <c r="B33" s="18">
        <v>4339342</v>
      </c>
      <c r="C33" s="18">
        <v>202769</v>
      </c>
      <c r="D33" s="18">
        <v>255473</v>
      </c>
      <c r="E33" s="18">
        <v>4797584</v>
      </c>
      <c r="G33" s="27">
        <f>CORREL($A$3:A33,$B$3:B33)</f>
        <v>0.90133391249165895</v>
      </c>
    </row>
    <row r="34" spans="1:7" x14ac:dyDescent="0.25">
      <c r="A34" s="17">
        <v>2021</v>
      </c>
      <c r="B34" s="18">
        <v>5310868</v>
      </c>
      <c r="C34" s="18">
        <v>247624</v>
      </c>
      <c r="D34" s="18">
        <v>115177</v>
      </c>
      <c r="E34" s="18">
        <v>5673669</v>
      </c>
      <c r="G34" s="27">
        <f>CORREL($A$3:A34,$B$3:B34)</f>
        <v>0.89017299260891858</v>
      </c>
    </row>
    <row r="35" spans="1:7" x14ac:dyDescent="0.25">
      <c r="A35" s="17">
        <v>2022</v>
      </c>
      <c r="B35" s="18">
        <v>6670651</v>
      </c>
      <c r="C35" s="18">
        <v>265351</v>
      </c>
      <c r="D35" s="18">
        <v>179413</v>
      </c>
      <c r="E35" s="18">
        <v>7115415</v>
      </c>
      <c r="G35" s="27">
        <f>CORREL($A$3:A35,$B$3:B35)</f>
        <v>0.86725712953045131</v>
      </c>
    </row>
    <row r="36" spans="1:7" x14ac:dyDescent="0.25">
      <c r="A36" s="17">
        <v>2023</v>
      </c>
      <c r="B36" s="18">
        <v>7229146</v>
      </c>
      <c r="C36" s="18">
        <v>341645</v>
      </c>
      <c r="D36" s="18">
        <v>145411</v>
      </c>
      <c r="E36" s="18">
        <v>7716202</v>
      </c>
      <c r="G36" s="27">
        <f>CORREL($A$3:A36,$B$3:B36)</f>
        <v>0.85927670105472265</v>
      </c>
    </row>
    <row r="37" spans="1:7" x14ac:dyDescent="0.25">
      <c r="A37" s="17">
        <v>2024</v>
      </c>
      <c r="B37" s="21">
        <v>7382043.3298232527</v>
      </c>
      <c r="C37" s="21">
        <v>310675.78047633346</v>
      </c>
      <c r="D37" s="21">
        <v>260338.27995538115</v>
      </c>
      <c r="E37" s="20">
        <f>SUM(B37:D37)</f>
        <v>7953057.3902549678</v>
      </c>
      <c r="G37" s="28">
        <f>B49</f>
        <v>0.85</v>
      </c>
    </row>
    <row r="38" spans="1:7" x14ac:dyDescent="0.25">
      <c r="A38" s="17">
        <v>2025</v>
      </c>
      <c r="B38" s="21">
        <v>9553118.8700907752</v>
      </c>
      <c r="C38" s="21">
        <v>134660.15515594569</v>
      </c>
      <c r="D38" s="21">
        <v>63988.150487006766</v>
      </c>
      <c r="E38" s="20">
        <f>SUM(B38:D38)</f>
        <v>9751767.1757337283</v>
      </c>
      <c r="G38" s="28">
        <f>G37</f>
        <v>0.85</v>
      </c>
    </row>
    <row r="39" spans="1:7" x14ac:dyDescent="0.25">
      <c r="B39">
        <v>0</v>
      </c>
      <c r="C39">
        <v>0</v>
      </c>
      <c r="D39">
        <v>0</v>
      </c>
    </row>
    <row r="40" spans="1:7" x14ac:dyDescent="0.25">
      <c r="B40">
        <v>0</v>
      </c>
      <c r="C40">
        <v>0</v>
      </c>
      <c r="D40">
        <v>0</v>
      </c>
    </row>
    <row r="41" spans="1:7" x14ac:dyDescent="0.25">
      <c r="B41">
        <v>0</v>
      </c>
      <c r="C41">
        <v>0</v>
      </c>
      <c r="D41">
        <v>0</v>
      </c>
    </row>
    <row r="47" spans="1:7" x14ac:dyDescent="0.25">
      <c r="B47" t="s">
        <v>40</v>
      </c>
      <c r="C47" t="s">
        <v>39</v>
      </c>
      <c r="D47" t="s">
        <v>39</v>
      </c>
    </row>
    <row r="49" spans="1:6" x14ac:dyDescent="0.25">
      <c r="A49" t="s">
        <v>31</v>
      </c>
      <c r="B49" s="30">
        <v>0.85</v>
      </c>
      <c r="C49" s="31">
        <f t="shared" ref="C49:D49" si="0">CORREL($A$3:$A$36,C3:C36)</f>
        <v>0.72729598850585375</v>
      </c>
      <c r="D49" s="31">
        <f t="shared" si="0"/>
        <v>0.27176387253841205</v>
      </c>
      <c r="E49" s="31"/>
      <c r="F49" s="31"/>
    </row>
    <row r="50" spans="1:6" x14ac:dyDescent="0.25">
      <c r="A50" t="s">
        <v>32</v>
      </c>
      <c r="B50" s="31">
        <f>CORREL($A$3:$A$38,B3:B38)</f>
        <v>0.85000000021385791</v>
      </c>
      <c r="C50" s="31">
        <f t="shared" ref="C50:D50" si="1">CORREL($A$3:$A$38,C3:C38)</f>
        <v>0.72729598200384438</v>
      </c>
      <c r="D50" s="31">
        <f t="shared" si="1"/>
        <v>0.27176379273945772</v>
      </c>
      <c r="E50" s="31"/>
      <c r="F50" s="31" t="s">
        <v>34</v>
      </c>
    </row>
    <row r="51" spans="1:6" x14ac:dyDescent="0.25">
      <c r="A51" t="s">
        <v>33</v>
      </c>
      <c r="B51" s="31">
        <f>B49-B50</f>
        <v>-2.1385793136374787E-10</v>
      </c>
      <c r="C51" s="31">
        <f t="shared" ref="C51:D51" si="2">C49-C50</f>
        <v>6.5020093753531683E-9</v>
      </c>
      <c r="D51" s="31">
        <f t="shared" si="2"/>
        <v>7.9798954333298866E-8</v>
      </c>
      <c r="E51" s="31"/>
      <c r="F51" s="31">
        <f>SUMSQ(B51:D51)</f>
        <v>6.4101949738199059E-15</v>
      </c>
    </row>
    <row r="53" spans="1:6" ht="26.4" x14ac:dyDescent="0.25">
      <c r="B53" s="34" t="s">
        <v>43</v>
      </c>
      <c r="C53" t="s">
        <v>42</v>
      </c>
      <c r="D53" t="s">
        <v>42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92E2-0C96-4823-85BB-F5C15BF69746}">
  <dimension ref="A1:G51"/>
  <sheetViews>
    <sheetView zoomScale="45" zoomScaleNormal="70" workbookViewId="0">
      <selection activeCell="B46" sqref="B46"/>
    </sheetView>
  </sheetViews>
  <sheetFormatPr defaultRowHeight="13.2" x14ac:dyDescent="0.25"/>
  <cols>
    <col min="1" max="1" width="17" customWidth="1"/>
    <col min="2" max="2" width="14.109375" bestFit="1" customWidth="1"/>
    <col min="3" max="3" width="16.88671875" bestFit="1" customWidth="1"/>
    <col min="4" max="4" width="16.88671875" customWidth="1"/>
    <col min="5" max="5" width="15" customWidth="1"/>
    <col min="7" max="7" width="13.77734375" customWidth="1"/>
  </cols>
  <sheetData>
    <row r="1" spans="1:7" x14ac:dyDescent="0.25">
      <c r="A1" s="13" t="s">
        <v>5</v>
      </c>
      <c r="B1" s="13"/>
      <c r="C1" s="13"/>
      <c r="D1" s="13"/>
      <c r="E1" s="13"/>
      <c r="G1" t="s">
        <v>37</v>
      </c>
    </row>
    <row r="2" spans="1:7" ht="40.799999999999997" x14ac:dyDescent="0.25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G2" s="26" t="s">
        <v>38</v>
      </c>
    </row>
    <row r="3" spans="1:7" x14ac:dyDescent="0.25">
      <c r="A3" s="17">
        <v>1990</v>
      </c>
      <c r="B3" s="18">
        <v>165069</v>
      </c>
      <c r="C3" s="18">
        <v>65553</v>
      </c>
      <c r="D3" s="18">
        <v>33177</v>
      </c>
      <c r="E3" s="18">
        <v>263799</v>
      </c>
    </row>
    <row r="4" spans="1:7" x14ac:dyDescent="0.25">
      <c r="A4" s="17">
        <v>1991</v>
      </c>
      <c r="B4" s="18">
        <v>171280</v>
      </c>
      <c r="C4" s="18">
        <v>56000</v>
      </c>
      <c r="D4" s="18">
        <v>35806</v>
      </c>
      <c r="E4" s="18">
        <v>263086</v>
      </c>
      <c r="G4">
        <f>CORREL($A$3:A4,$B$3:B4)</f>
        <v>1</v>
      </c>
    </row>
    <row r="5" spans="1:7" x14ac:dyDescent="0.25">
      <c r="A5" s="17">
        <v>1992</v>
      </c>
      <c r="B5" s="18">
        <v>206619</v>
      </c>
      <c r="C5" s="18">
        <v>54200</v>
      </c>
      <c r="D5" s="18">
        <v>34800</v>
      </c>
      <c r="E5" s="18">
        <v>295619</v>
      </c>
      <c r="G5" s="27">
        <f>CORREL($A$3:A5,$B$3:B5)</f>
        <v>0.92695300853324636</v>
      </c>
    </row>
    <row r="6" spans="1:7" x14ac:dyDescent="0.25">
      <c r="A6" s="17">
        <v>1993</v>
      </c>
      <c r="B6" s="18">
        <v>238503</v>
      </c>
      <c r="C6" s="18">
        <v>51010</v>
      </c>
      <c r="D6" s="18">
        <v>35000</v>
      </c>
      <c r="E6" s="18">
        <v>324513</v>
      </c>
      <c r="G6" s="27">
        <f>CORREL($A$3:A6,$B$3:B6)</f>
        <v>0.96824343958505654</v>
      </c>
    </row>
    <row r="7" spans="1:7" x14ac:dyDescent="0.25">
      <c r="A7" s="17">
        <v>1994</v>
      </c>
      <c r="B7" s="18">
        <v>307037</v>
      </c>
      <c r="C7" s="18">
        <v>45300</v>
      </c>
      <c r="D7" s="18">
        <v>45800</v>
      </c>
      <c r="E7" s="18">
        <v>398137</v>
      </c>
      <c r="G7" s="27">
        <f>CORREL($A$3:A7,$B$3:B7)</f>
        <v>0.95709977285587378</v>
      </c>
    </row>
    <row r="8" spans="1:7" x14ac:dyDescent="0.25">
      <c r="A8" s="17">
        <v>1995</v>
      </c>
      <c r="B8" s="18">
        <v>320728</v>
      </c>
      <c r="C8" s="18">
        <v>44142</v>
      </c>
      <c r="D8" s="18">
        <v>65050</v>
      </c>
      <c r="E8" s="18">
        <v>429920</v>
      </c>
      <c r="G8" s="27">
        <f>CORREL($A$3:A8,$B$3:B8)</f>
        <v>0.9742780506282005</v>
      </c>
    </row>
    <row r="9" spans="1:7" x14ac:dyDescent="0.25">
      <c r="A9" s="17">
        <v>1996</v>
      </c>
      <c r="B9" s="18">
        <v>410588</v>
      </c>
      <c r="C9" s="18">
        <v>53046</v>
      </c>
      <c r="D9" s="18">
        <v>102600</v>
      </c>
      <c r="E9" s="18">
        <v>566234</v>
      </c>
      <c r="G9" s="27">
        <f>CORREL($A$3:A9,$B$3:B9)</f>
        <v>0.97199756392459224</v>
      </c>
    </row>
    <row r="10" spans="1:7" x14ac:dyDescent="0.25">
      <c r="A10" s="17">
        <v>1997</v>
      </c>
      <c r="B10" s="18">
        <v>531806</v>
      </c>
      <c r="C10" s="18">
        <v>63394</v>
      </c>
      <c r="D10" s="18">
        <v>131336</v>
      </c>
      <c r="E10" s="18">
        <v>726536</v>
      </c>
      <c r="G10" s="27">
        <f>CORREL($A$3:A10,$B$3:B10)</f>
        <v>0.95630582354147187</v>
      </c>
    </row>
    <row r="11" spans="1:7" x14ac:dyDescent="0.25">
      <c r="A11" s="17">
        <v>1998</v>
      </c>
      <c r="B11" s="18">
        <v>678575</v>
      </c>
      <c r="C11" s="18">
        <v>73848</v>
      </c>
      <c r="D11" s="18">
        <v>147488</v>
      </c>
      <c r="E11" s="18">
        <v>899911</v>
      </c>
      <c r="G11" s="27">
        <f>CORREL($A$3:A11,$B$3:B11)</f>
        <v>0.94581971006734411</v>
      </c>
    </row>
    <row r="12" spans="1:7" x14ac:dyDescent="0.25">
      <c r="A12" s="17">
        <v>1999</v>
      </c>
      <c r="B12" s="18">
        <v>816106</v>
      </c>
      <c r="C12" s="18">
        <v>87255</v>
      </c>
      <c r="D12" s="18">
        <v>147981</v>
      </c>
      <c r="E12" s="18">
        <v>1051342</v>
      </c>
      <c r="G12" s="27">
        <f>CORREL($A$3:A12,$B$3:B12)</f>
        <v>0.94726849849420425</v>
      </c>
    </row>
    <row r="13" spans="1:7" x14ac:dyDescent="0.25">
      <c r="A13" s="17">
        <v>2000</v>
      </c>
      <c r="B13" s="18">
        <v>978939</v>
      </c>
      <c r="C13" s="18">
        <v>95557</v>
      </c>
      <c r="D13" s="18">
        <v>149679</v>
      </c>
      <c r="E13" s="18">
        <v>1224175</v>
      </c>
      <c r="G13" s="27">
        <f>CORREL($A$3:A13,$B$3:B13)</f>
        <v>0.94948884335933759</v>
      </c>
    </row>
    <row r="14" spans="1:7" x14ac:dyDescent="0.25">
      <c r="A14" s="17">
        <v>2001</v>
      </c>
      <c r="B14" s="18">
        <v>1161045</v>
      </c>
      <c r="C14" s="18">
        <v>105107</v>
      </c>
      <c r="D14" s="18">
        <v>168374</v>
      </c>
      <c r="E14" s="18">
        <v>1434526</v>
      </c>
      <c r="G14" s="27">
        <f>CORREL($A$3:A14,$B$3:B14)</f>
        <v>0.9515185174816182</v>
      </c>
    </row>
    <row r="15" spans="1:7" x14ac:dyDescent="0.25">
      <c r="A15" s="17">
        <v>2002</v>
      </c>
      <c r="B15" s="18">
        <v>1424543</v>
      </c>
      <c r="C15" s="18">
        <v>75995</v>
      </c>
      <c r="D15" s="18">
        <v>189271</v>
      </c>
      <c r="E15" s="18">
        <v>1689809</v>
      </c>
      <c r="G15" s="27">
        <f>CORREL($A$3:A15,$B$3:B15)</f>
        <v>0.94827914986714923</v>
      </c>
    </row>
    <row r="16" spans="1:7" x14ac:dyDescent="0.25">
      <c r="A16" s="17">
        <v>2003</v>
      </c>
      <c r="B16" s="18">
        <v>1539861</v>
      </c>
      <c r="C16" s="18">
        <v>113033</v>
      </c>
      <c r="D16" s="18">
        <v>240164</v>
      </c>
      <c r="E16" s="18">
        <v>1893058</v>
      </c>
      <c r="G16" s="27">
        <f>CORREL($A$3:A16,$B$3:B16)</f>
        <v>0.95462110202538042</v>
      </c>
    </row>
    <row r="17" spans="1:7" x14ac:dyDescent="0.25">
      <c r="A17" s="17">
        <v>2004</v>
      </c>
      <c r="B17" s="18">
        <v>1720262</v>
      </c>
      <c r="C17" s="18">
        <v>111195</v>
      </c>
      <c r="D17" s="18">
        <v>254811</v>
      </c>
      <c r="E17" s="18">
        <v>2086268</v>
      </c>
      <c r="G17" s="27">
        <f>CORREL($A$3:A17,$B$3:B17)</f>
        <v>0.96000241620505167</v>
      </c>
    </row>
    <row r="18" spans="1:7" x14ac:dyDescent="0.25">
      <c r="A18" s="17">
        <v>2005</v>
      </c>
      <c r="B18" s="18">
        <v>2023467</v>
      </c>
      <c r="C18" s="18">
        <v>146616.75</v>
      </c>
      <c r="D18" s="18">
        <v>205756</v>
      </c>
      <c r="E18" s="18">
        <v>2375839.75</v>
      </c>
      <c r="G18" s="27">
        <f>CORREL($A$3:A18,$B$3:B18)</f>
        <v>0.96065226729528652</v>
      </c>
    </row>
    <row r="19" spans="1:7" x14ac:dyDescent="0.25">
      <c r="A19" s="17">
        <v>2006</v>
      </c>
      <c r="B19" s="18">
        <v>2222382</v>
      </c>
      <c r="C19" s="18">
        <v>177109</v>
      </c>
      <c r="D19" s="18">
        <v>201877</v>
      </c>
      <c r="E19" s="18">
        <v>2601368</v>
      </c>
      <c r="G19" s="27">
        <f>CORREL($A$3:A19,$B$3:B19)</f>
        <v>0.96309969583852229</v>
      </c>
    </row>
    <row r="20" spans="1:7" x14ac:dyDescent="0.25">
      <c r="A20" s="17">
        <v>2007</v>
      </c>
      <c r="B20" s="18">
        <v>2004406</v>
      </c>
      <c r="C20" s="18">
        <v>149553</v>
      </c>
      <c r="D20" s="18">
        <v>213727</v>
      </c>
      <c r="E20" s="18">
        <v>2367686</v>
      </c>
      <c r="G20" s="27">
        <f>CORREL($A$3:A20,$B$3:B20)</f>
        <v>0.96812150248440765</v>
      </c>
    </row>
    <row r="21" spans="1:7" x14ac:dyDescent="0.25">
      <c r="A21" s="17">
        <v>2008</v>
      </c>
      <c r="B21" s="18">
        <v>2006918</v>
      </c>
      <c r="C21" s="18">
        <v>218147</v>
      </c>
      <c r="D21" s="18">
        <v>216265</v>
      </c>
      <c r="E21" s="18">
        <v>2441330</v>
      </c>
      <c r="G21" s="27">
        <f>CORREL($A$3:A21,$B$3:B21)</f>
        <v>0.97047411819915463</v>
      </c>
    </row>
    <row r="22" spans="1:7" x14ac:dyDescent="0.25">
      <c r="A22" s="17">
        <v>2009</v>
      </c>
      <c r="B22" s="19">
        <v>2006410</v>
      </c>
      <c r="C22" s="19">
        <v>154992</v>
      </c>
      <c r="D22" s="18">
        <v>183640</v>
      </c>
      <c r="E22" s="18">
        <v>2345042</v>
      </c>
      <c r="G22" s="27">
        <f>CORREL($A$3:A22,$B$3:B22)</f>
        <v>0.97046602710389918</v>
      </c>
    </row>
    <row r="23" spans="1:7" x14ac:dyDescent="0.25">
      <c r="A23" s="17">
        <v>2010</v>
      </c>
      <c r="B23" s="18">
        <v>1786611</v>
      </c>
      <c r="C23" s="18">
        <v>130689</v>
      </c>
      <c r="D23" s="18">
        <v>122473</v>
      </c>
      <c r="E23" s="18">
        <v>2039773</v>
      </c>
      <c r="G23" s="27">
        <f>CORREL($A$3:A23,$B$3:B23)</f>
        <v>0.96012527221186261</v>
      </c>
    </row>
    <row r="24" spans="1:7" x14ac:dyDescent="0.25">
      <c r="A24" s="17">
        <v>2011</v>
      </c>
      <c r="B24" s="18">
        <v>1731794</v>
      </c>
      <c r="C24" s="18">
        <v>84734</v>
      </c>
      <c r="D24" s="18">
        <v>108094</v>
      </c>
      <c r="E24" s="18">
        <v>1924622</v>
      </c>
      <c r="G24" s="27">
        <f>CORREL($A$3:A24,$B$3:B24)</f>
        <v>0.94677835985149617</v>
      </c>
    </row>
    <row r="25" spans="1:7" x14ac:dyDescent="0.25">
      <c r="A25" s="17">
        <v>2012</v>
      </c>
      <c r="B25" s="18">
        <v>1587765</v>
      </c>
      <c r="C25" s="18">
        <v>72923</v>
      </c>
      <c r="D25" s="18">
        <v>94410</v>
      </c>
      <c r="E25" s="18">
        <v>1755098</v>
      </c>
      <c r="G25" s="27">
        <f>CORREL($A$3:A25,$B$3:B25)</f>
        <v>0.92521878767524834</v>
      </c>
    </row>
    <row r="26" spans="1:7" x14ac:dyDescent="0.25">
      <c r="A26" s="17">
        <v>2013</v>
      </c>
      <c r="B26" s="18">
        <v>1774914</v>
      </c>
      <c r="C26" s="18">
        <v>80478</v>
      </c>
      <c r="D26" s="18">
        <v>54861</v>
      </c>
      <c r="E26" s="18">
        <v>1910253</v>
      </c>
      <c r="G26" s="27">
        <f>CORREL($A$3:A26,$B$3:B26)</f>
        <v>0.91596076845223218</v>
      </c>
    </row>
    <row r="27" spans="1:7" x14ac:dyDescent="0.25">
      <c r="A27" s="17">
        <v>2014</v>
      </c>
      <c r="B27" s="18">
        <v>2056152</v>
      </c>
      <c r="C27" s="18">
        <v>107021</v>
      </c>
      <c r="D27" s="18">
        <v>60200</v>
      </c>
      <c r="E27" s="18">
        <v>2223373</v>
      </c>
      <c r="G27" s="27">
        <f>CORREL($A$3:A27,$B$3:B27)</f>
        <v>0.91820339441309928</v>
      </c>
    </row>
    <row r="28" spans="1:7" x14ac:dyDescent="0.25">
      <c r="A28" s="17">
        <v>2015</v>
      </c>
      <c r="B28" s="18">
        <v>2153389</v>
      </c>
      <c r="C28" s="18">
        <v>117520</v>
      </c>
      <c r="D28" s="18">
        <v>57425</v>
      </c>
      <c r="E28" s="18">
        <v>2328334</v>
      </c>
      <c r="G28" s="27">
        <f>CORREL($A$3:A28,$B$3:B28)</f>
        <v>0.92168272598466272</v>
      </c>
    </row>
    <row r="29" spans="1:7" x14ac:dyDescent="0.25">
      <c r="A29" s="17">
        <v>2016</v>
      </c>
      <c r="B29" s="18">
        <v>1813855</v>
      </c>
      <c r="C29" s="18">
        <v>78264</v>
      </c>
      <c r="D29" s="18">
        <v>58500</v>
      </c>
      <c r="E29" s="18">
        <v>1950619</v>
      </c>
      <c r="G29" s="27">
        <f>CORREL($A$3:A29,$B$3:B29)</f>
        <v>0.91035118325440967</v>
      </c>
    </row>
    <row r="30" spans="1:7" x14ac:dyDescent="0.25">
      <c r="A30" s="17">
        <v>2017</v>
      </c>
      <c r="B30" s="18">
        <v>2455341</v>
      </c>
      <c r="C30" s="18">
        <v>113530</v>
      </c>
      <c r="D30" s="18">
        <v>100732</v>
      </c>
      <c r="E30" s="18">
        <v>2669603</v>
      </c>
      <c r="G30" s="27">
        <f>CORREL($A$3:A30,$B$3:B30)</f>
        <v>0.91865631952724036</v>
      </c>
    </row>
    <row r="31" spans="1:7" x14ac:dyDescent="0.25">
      <c r="A31" s="17">
        <v>2018</v>
      </c>
      <c r="B31" s="18">
        <v>3306919</v>
      </c>
      <c r="C31" s="18">
        <v>143384</v>
      </c>
      <c r="D31" s="18">
        <v>126495</v>
      </c>
      <c r="E31" s="18">
        <v>3576798</v>
      </c>
      <c r="G31" s="27">
        <f>CORREL($A$3:A31,$B$3:B31)</f>
        <v>0.92104680615614953</v>
      </c>
    </row>
    <row r="32" spans="1:7" x14ac:dyDescent="0.25">
      <c r="A32" s="17">
        <v>2019</v>
      </c>
      <c r="B32" s="18">
        <v>4354723</v>
      </c>
      <c r="C32" s="18">
        <v>168440</v>
      </c>
      <c r="D32" s="18">
        <v>145208</v>
      </c>
      <c r="E32" s="18">
        <v>4668371</v>
      </c>
      <c r="G32" s="27">
        <f>CORREL($A$3:A32,$B$3:B32)</f>
        <v>0.90134928871308251</v>
      </c>
    </row>
    <row r="33" spans="1:7" x14ac:dyDescent="0.25">
      <c r="A33" s="17">
        <v>2020</v>
      </c>
      <c r="B33" s="18">
        <v>4339342</v>
      </c>
      <c r="C33" s="18">
        <v>202769</v>
      </c>
      <c r="D33" s="18">
        <v>255473</v>
      </c>
      <c r="E33" s="18">
        <v>4797584</v>
      </c>
      <c r="G33" s="27">
        <f>CORREL($A$3:A33,$B$3:B33)</f>
        <v>0.90133391249165895</v>
      </c>
    </row>
    <row r="34" spans="1:7" x14ac:dyDescent="0.25">
      <c r="A34" s="17">
        <v>2021</v>
      </c>
      <c r="B34" s="18">
        <v>5310868</v>
      </c>
      <c r="C34" s="18">
        <v>247624</v>
      </c>
      <c r="D34" s="18">
        <v>115177</v>
      </c>
      <c r="E34" s="18">
        <v>5673669</v>
      </c>
      <c r="G34" s="27">
        <f>CORREL($A$3:A34,$B$3:B34)</f>
        <v>0.89017299260891858</v>
      </c>
    </row>
    <row r="35" spans="1:7" x14ac:dyDescent="0.25">
      <c r="A35" s="17">
        <v>2022</v>
      </c>
      <c r="B35" s="18">
        <v>6670651</v>
      </c>
      <c r="C35" s="18">
        <v>265351</v>
      </c>
      <c r="D35" s="18">
        <v>179413</v>
      </c>
      <c r="E35" s="18">
        <v>7115415</v>
      </c>
      <c r="G35" s="27">
        <f>CORREL($A$3:A35,$B$3:B35)</f>
        <v>0.86725712953045131</v>
      </c>
    </row>
    <row r="36" spans="1:7" x14ac:dyDescent="0.25">
      <c r="A36" s="17">
        <v>2023</v>
      </c>
      <c r="B36" s="18">
        <v>7229146</v>
      </c>
      <c r="C36" s="18">
        <v>341645</v>
      </c>
      <c r="D36" s="18">
        <v>145411</v>
      </c>
      <c r="E36" s="18">
        <v>7716202</v>
      </c>
      <c r="G36" s="27">
        <f>CORREL($A$3:A36,$B$3:B36)</f>
        <v>0.85927670105472265</v>
      </c>
    </row>
    <row r="37" spans="1:7" x14ac:dyDescent="0.25">
      <c r="A37" s="17">
        <v>2024</v>
      </c>
      <c r="B37" s="21">
        <v>7491288.6349980589</v>
      </c>
      <c r="C37" s="21">
        <v>310647.52155806671</v>
      </c>
      <c r="D37" s="21">
        <v>260327.77933600894</v>
      </c>
      <c r="E37" s="20">
        <f>SUM(B37:D37)</f>
        <v>8062263.9358921349</v>
      </c>
      <c r="G37" s="28">
        <f>'Saját becslés (2)'!G37</f>
        <v>0.85</v>
      </c>
    </row>
    <row r="38" spans="1:7" x14ac:dyDescent="0.25">
      <c r="A38" s="17">
        <v>2025</v>
      </c>
      <c r="B38" s="21">
        <v>10280814.098141529</v>
      </c>
      <c r="C38" s="21">
        <v>134655.9063502849</v>
      </c>
      <c r="D38" s="21">
        <v>63993.934590962097</v>
      </c>
      <c r="E38" s="20">
        <f>SUM(B38:D38)</f>
        <v>10479463.939082775</v>
      </c>
      <c r="G38" s="32">
        <f>B49</f>
        <v>0.84</v>
      </c>
    </row>
    <row r="39" spans="1:7" x14ac:dyDescent="0.25">
      <c r="B39">
        <v>0</v>
      </c>
      <c r="C39">
        <v>0</v>
      </c>
      <c r="D39">
        <v>0</v>
      </c>
    </row>
    <row r="40" spans="1:7" x14ac:dyDescent="0.25">
      <c r="B40">
        <v>0</v>
      </c>
      <c r="C40">
        <v>0</v>
      </c>
      <c r="D40">
        <v>0</v>
      </c>
    </row>
    <row r="41" spans="1:7" x14ac:dyDescent="0.25">
      <c r="B41">
        <v>0</v>
      </c>
      <c r="C41">
        <v>0</v>
      </c>
      <c r="D41">
        <v>0</v>
      </c>
    </row>
    <row r="46" spans="1:7" x14ac:dyDescent="0.25">
      <c r="B46" s="33" t="s">
        <v>41</v>
      </c>
    </row>
    <row r="47" spans="1:7" x14ac:dyDescent="0.25">
      <c r="B47" s="33" t="s">
        <v>40</v>
      </c>
      <c r="C47" t="s">
        <v>39</v>
      </c>
      <c r="D47" t="s">
        <v>39</v>
      </c>
    </row>
    <row r="49" spans="1:6" x14ac:dyDescent="0.25">
      <c r="A49" t="s">
        <v>31</v>
      </c>
      <c r="B49" s="33">
        <v>0.84</v>
      </c>
      <c r="C49">
        <f t="shared" ref="C49:D49" si="0">CORREL($A$3:$A$36,C3:C36)</f>
        <v>0.72729598850585375</v>
      </c>
      <c r="D49">
        <f t="shared" si="0"/>
        <v>0.27176387253841205</v>
      </c>
    </row>
    <row r="50" spans="1:6" x14ac:dyDescent="0.25">
      <c r="A50" t="s">
        <v>32</v>
      </c>
      <c r="B50">
        <f>CORREL($A$3:$A$38,B3:B38)</f>
        <v>0.84000027962217272</v>
      </c>
      <c r="C50">
        <f t="shared" ref="C50:D50" si="1">CORREL($A$3:$A$38,C3:C38)</f>
        <v>0.72729589686337748</v>
      </c>
      <c r="D50">
        <f t="shared" si="1"/>
        <v>0.27176374142122295</v>
      </c>
      <c r="F50" t="s">
        <v>34</v>
      </c>
    </row>
    <row r="51" spans="1:6" x14ac:dyDescent="0.25">
      <c r="A51" t="s">
        <v>33</v>
      </c>
      <c r="B51">
        <f>B49-B50</f>
        <v>-2.7962217274968282E-7</v>
      </c>
      <c r="C51">
        <f t="shared" ref="C51:D51" si="2">C49-C50</f>
        <v>9.1642476274245155E-8</v>
      </c>
      <c r="D51">
        <f t="shared" si="2"/>
        <v>1.3111718910607806E-7</v>
      </c>
      <c r="F51">
        <f>SUMSQ(B51:D51)</f>
        <v>1.0377862023000808E-13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748C-39E5-43D6-A254-226FADF4CF54}">
  <dimension ref="A1:AN51"/>
  <sheetViews>
    <sheetView zoomScale="45" zoomScaleNormal="70" workbookViewId="0">
      <selection activeCell="M40" sqref="M40:AN43"/>
    </sheetView>
  </sheetViews>
  <sheetFormatPr defaultRowHeight="13.2" x14ac:dyDescent="0.25"/>
  <cols>
    <col min="1" max="1" width="17" customWidth="1"/>
    <col min="2" max="2" width="14.109375" bestFit="1" customWidth="1"/>
    <col min="3" max="3" width="16.88671875" bestFit="1" customWidth="1"/>
    <col min="4" max="4" width="16.88671875" customWidth="1"/>
    <col min="5" max="5" width="15" customWidth="1"/>
    <col min="7" max="7" width="13.77734375" customWidth="1"/>
    <col min="8" max="8" width="11.21875" bestFit="1" customWidth="1"/>
    <col min="9" max="9" width="11.109375" bestFit="1" customWidth="1"/>
  </cols>
  <sheetData>
    <row r="1" spans="1:9" x14ac:dyDescent="0.25">
      <c r="A1" s="13" t="s">
        <v>5</v>
      </c>
      <c r="B1" s="13"/>
      <c r="C1" s="13"/>
      <c r="D1" s="13"/>
      <c r="E1" s="13"/>
      <c r="G1" t="s">
        <v>37</v>
      </c>
    </row>
    <row r="2" spans="1:9" ht="40.799999999999997" x14ac:dyDescent="0.25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G2" s="26" t="s">
        <v>38</v>
      </c>
    </row>
    <row r="3" spans="1:9" x14ac:dyDescent="0.25">
      <c r="A3" s="17">
        <v>1990</v>
      </c>
      <c r="B3" s="18">
        <v>165069</v>
      </c>
      <c r="C3" s="18">
        <v>65553</v>
      </c>
      <c r="D3" s="18">
        <v>33177</v>
      </c>
      <c r="E3" s="18">
        <v>263799</v>
      </c>
      <c r="G3" t="s">
        <v>44</v>
      </c>
      <c r="H3" t="s">
        <v>45</v>
      </c>
      <c r="I3" t="s">
        <v>46</v>
      </c>
    </row>
    <row r="4" spans="1:9" x14ac:dyDescent="0.25">
      <c r="A4" s="17">
        <v>1991</v>
      </c>
      <c r="B4" s="18">
        <v>171280</v>
      </c>
      <c r="C4" s="18">
        <v>56000</v>
      </c>
      <c r="D4" s="18">
        <v>35806</v>
      </c>
      <c r="E4" s="18">
        <v>263086</v>
      </c>
      <c r="G4">
        <f>CORREL($A$3:A4,$B$3:B4)</f>
        <v>1</v>
      </c>
      <c r="H4" s="27">
        <f>CORREL($A$3:A4,$C$3:C4)</f>
        <v>-1</v>
      </c>
      <c r="I4" s="27">
        <f>CORREL($A$3:A4,$D$3:D4)</f>
        <v>1</v>
      </c>
    </row>
    <row r="5" spans="1:9" x14ac:dyDescent="0.25">
      <c r="A5" s="17">
        <v>1992</v>
      </c>
      <c r="B5" s="18">
        <v>206619</v>
      </c>
      <c r="C5" s="18">
        <v>54200</v>
      </c>
      <c r="D5" s="18">
        <v>34800</v>
      </c>
      <c r="E5" s="18">
        <v>295619</v>
      </c>
      <c r="G5" s="27">
        <f>CORREL($A$3:A5,$B$3:B5)</f>
        <v>0.92695300853324636</v>
      </c>
      <c r="H5" s="27">
        <f>CORREL($A$3:A5,$C$3:C5)</f>
        <v>-0.93030209078048121</v>
      </c>
      <c r="I5" s="27">
        <f>CORREL($A$3:A5,$D$3:D5)</f>
        <v>0.61175469426675588</v>
      </c>
    </row>
    <row r="6" spans="1:9" x14ac:dyDescent="0.25">
      <c r="A6" s="17">
        <v>1993</v>
      </c>
      <c r="B6" s="18">
        <v>238503</v>
      </c>
      <c r="C6" s="18">
        <v>51010</v>
      </c>
      <c r="D6" s="18">
        <v>35000</v>
      </c>
      <c r="E6" s="18">
        <v>324513</v>
      </c>
      <c r="G6" s="27">
        <f>CORREL($A$3:A6,$B$3:B6)</f>
        <v>0.96824343958505654</v>
      </c>
      <c r="H6" s="27">
        <f>CORREL($A$3:A6,$C$3:C6)</f>
        <v>-0.93716314534005318</v>
      </c>
      <c r="I6" s="27">
        <f>CORREL($A$3:A6,$D$3:D6)</f>
        <v>0.52287829975427857</v>
      </c>
    </row>
    <row r="7" spans="1:9" x14ac:dyDescent="0.25">
      <c r="A7" s="17">
        <v>1994</v>
      </c>
      <c r="B7" s="18">
        <v>307037</v>
      </c>
      <c r="C7" s="18">
        <v>45300</v>
      </c>
      <c r="D7" s="18">
        <v>45800</v>
      </c>
      <c r="E7" s="18">
        <v>398137</v>
      </c>
      <c r="G7" s="27">
        <f>CORREL($A$3:A7,$B$3:B7)</f>
        <v>0.95709977285587378</v>
      </c>
      <c r="H7" s="27">
        <f>CORREL($A$3:A7,$C$3:C7)</f>
        <v>-0.96714506262596789</v>
      </c>
      <c r="I7" s="27">
        <f>CORREL($A$3:A7,$D$3:D7)</f>
        <v>0.76417479029580093</v>
      </c>
    </row>
    <row r="8" spans="1:9" x14ac:dyDescent="0.25">
      <c r="A8" s="17">
        <v>1995</v>
      </c>
      <c r="B8" s="18">
        <v>320728</v>
      </c>
      <c r="C8" s="18">
        <v>44142</v>
      </c>
      <c r="D8" s="18">
        <v>65050</v>
      </c>
      <c r="E8" s="18">
        <v>429920</v>
      </c>
      <c r="G8" s="27">
        <f>CORREL($A$3:A8,$B$3:B8)</f>
        <v>0.9742780506282005</v>
      </c>
      <c r="H8" s="27">
        <f>CORREL($A$3:A8,$C$3:C8)</f>
        <v>-0.96755779751361126</v>
      </c>
      <c r="I8" s="27">
        <f>CORREL($A$3:A8,$D$3:D8)</f>
        <v>0.82078686750903629</v>
      </c>
    </row>
    <row r="9" spans="1:9" x14ac:dyDescent="0.25">
      <c r="A9" s="17">
        <v>1996</v>
      </c>
      <c r="B9" s="18">
        <v>410588</v>
      </c>
      <c r="C9" s="18">
        <v>53046</v>
      </c>
      <c r="D9" s="18">
        <v>102600</v>
      </c>
      <c r="E9" s="18">
        <v>566234</v>
      </c>
      <c r="G9" s="27">
        <f>CORREL($A$3:A9,$B$3:B9)</f>
        <v>0.97199756392459224</v>
      </c>
      <c r="H9" s="27">
        <f>CORREL($A$3:A9,$C$3:C9)</f>
        <v>-0.75366818682916925</v>
      </c>
      <c r="I9" s="27">
        <f>CORREL($A$3:A9,$D$3:D9)</f>
        <v>0.83511877745554575</v>
      </c>
    </row>
    <row r="10" spans="1:9" x14ac:dyDescent="0.25">
      <c r="A10" s="17">
        <v>1997</v>
      </c>
      <c r="B10" s="18">
        <v>531806</v>
      </c>
      <c r="C10" s="18">
        <v>63394</v>
      </c>
      <c r="D10" s="18">
        <v>131336</v>
      </c>
      <c r="E10" s="18">
        <v>726536</v>
      </c>
      <c r="G10" s="27">
        <f>CORREL($A$3:A10,$B$3:B10)</f>
        <v>0.95630582354147187</v>
      </c>
      <c r="H10" s="27">
        <f>CORREL($A$3:A10,$C$3:C10)</f>
        <v>-0.25107064851359806</v>
      </c>
      <c r="I10" s="27">
        <f>CORREL($A$3:A10,$D$3:D10)</f>
        <v>0.8796941366700769</v>
      </c>
    </row>
    <row r="11" spans="1:9" x14ac:dyDescent="0.25">
      <c r="A11" s="17">
        <v>1998</v>
      </c>
      <c r="B11" s="18">
        <v>678575</v>
      </c>
      <c r="C11" s="18">
        <v>73848</v>
      </c>
      <c r="D11" s="18">
        <v>147488</v>
      </c>
      <c r="E11" s="18">
        <v>899911</v>
      </c>
      <c r="G11" s="27">
        <f>CORREL($A$3:A11,$B$3:B11)</f>
        <v>0.94581971006734411</v>
      </c>
      <c r="H11" s="27">
        <f>CORREL($A$3:A11,$C$3:C11)</f>
        <v>0.2168916257264682</v>
      </c>
      <c r="I11" s="27">
        <f>CORREL($A$3:A11,$D$3:D11)</f>
        <v>0.91605340708847993</v>
      </c>
    </row>
    <row r="12" spans="1:9" x14ac:dyDescent="0.25">
      <c r="A12" s="17">
        <v>1999</v>
      </c>
      <c r="B12" s="18">
        <v>816106</v>
      </c>
      <c r="C12" s="18">
        <v>87255</v>
      </c>
      <c r="D12" s="18">
        <v>147981</v>
      </c>
      <c r="E12" s="18">
        <v>1051342</v>
      </c>
      <c r="G12" s="27">
        <f>CORREL($A$3:A12,$B$3:B12)</f>
        <v>0.94726849849420425</v>
      </c>
      <c r="H12" s="27">
        <f>CORREL($A$3:A12,$C$3:C12)</f>
        <v>0.50773734895923606</v>
      </c>
      <c r="I12" s="27">
        <f>CORREL($A$3:A12,$D$3:D12)</f>
        <v>0.93761838983487522</v>
      </c>
    </row>
    <row r="13" spans="1:9" x14ac:dyDescent="0.25">
      <c r="A13" s="17">
        <v>2000</v>
      </c>
      <c r="B13" s="18">
        <v>978939</v>
      </c>
      <c r="C13" s="18">
        <v>95557</v>
      </c>
      <c r="D13" s="18">
        <v>149679</v>
      </c>
      <c r="E13" s="18">
        <v>1224175</v>
      </c>
      <c r="G13" s="27">
        <f>CORREL($A$3:A13,$B$3:B13)</f>
        <v>0.94948884335933759</v>
      </c>
      <c r="H13" s="27">
        <f>CORREL($A$3:A13,$C$3:C13)</f>
        <v>0.65925782016335466</v>
      </c>
      <c r="I13" s="27">
        <f>CORREL($A$3:A13,$D$3:D13)</f>
        <v>0.94689241200142549</v>
      </c>
    </row>
    <row r="14" spans="1:9" x14ac:dyDescent="0.25">
      <c r="A14" s="17">
        <v>2001</v>
      </c>
      <c r="B14" s="18">
        <v>1161045</v>
      </c>
      <c r="C14" s="18">
        <v>105107</v>
      </c>
      <c r="D14" s="18">
        <v>168374</v>
      </c>
      <c r="E14" s="18">
        <v>1434526</v>
      </c>
      <c r="G14" s="27">
        <f>CORREL($A$3:A14,$B$3:B14)</f>
        <v>0.9515185174816182</v>
      </c>
      <c r="H14" s="27">
        <f>CORREL($A$3:A14,$C$3:C14)</f>
        <v>0.75114958306614832</v>
      </c>
      <c r="I14" s="27">
        <f>CORREL($A$3:A14,$D$3:D14)</f>
        <v>0.95729990805205922</v>
      </c>
    </row>
    <row r="15" spans="1:9" x14ac:dyDescent="0.25">
      <c r="A15" s="17">
        <v>2002</v>
      </c>
      <c r="B15" s="18">
        <v>1424543</v>
      </c>
      <c r="C15" s="18">
        <v>75995</v>
      </c>
      <c r="D15" s="18">
        <v>189271</v>
      </c>
      <c r="E15" s="18">
        <v>1689809</v>
      </c>
      <c r="G15" s="27">
        <f>CORREL($A$3:A15,$B$3:B15)</f>
        <v>0.94827914986714923</v>
      </c>
      <c r="H15" s="27">
        <f>CORREL($A$3:A15,$C$3:C15)</f>
        <v>0.72389182779182859</v>
      </c>
      <c r="I15" s="27">
        <f>CORREL($A$3:A15,$D$3:D15)</f>
        <v>0.96637424783865411</v>
      </c>
    </row>
    <row r="16" spans="1:9" x14ac:dyDescent="0.25">
      <c r="A16" s="17">
        <v>2003</v>
      </c>
      <c r="B16" s="18">
        <v>1539861</v>
      </c>
      <c r="C16" s="18">
        <v>113033</v>
      </c>
      <c r="D16" s="18">
        <v>240164</v>
      </c>
      <c r="E16" s="18">
        <v>1893058</v>
      </c>
      <c r="G16" s="27">
        <f>CORREL($A$3:A16,$B$3:B16)</f>
        <v>0.95462110202538042</v>
      </c>
      <c r="H16" s="27">
        <f>CORREL($A$3:A16,$C$3:C16)</f>
        <v>0.78670734935466557</v>
      </c>
      <c r="I16" s="27">
        <f>CORREL($A$3:A16,$D$3:D16)</f>
        <v>0.96737285089147407</v>
      </c>
    </row>
    <row r="17" spans="1:9" x14ac:dyDescent="0.25">
      <c r="A17" s="17">
        <v>2004</v>
      </c>
      <c r="B17" s="18">
        <v>1720262</v>
      </c>
      <c r="C17" s="18">
        <v>111195</v>
      </c>
      <c r="D17" s="18">
        <v>254811</v>
      </c>
      <c r="E17" s="18">
        <v>2086268</v>
      </c>
      <c r="G17" s="27">
        <f>CORREL($A$3:A17,$B$3:B17)</f>
        <v>0.96000241620505167</v>
      </c>
      <c r="H17" s="27">
        <f>CORREL($A$3:A17,$C$3:C17)</f>
        <v>0.82731650534781431</v>
      </c>
      <c r="I17" s="27">
        <f>CORREL($A$3:A17,$D$3:D17)</f>
        <v>0.97185066121648256</v>
      </c>
    </row>
    <row r="18" spans="1:9" x14ac:dyDescent="0.25">
      <c r="A18" s="17">
        <v>2005</v>
      </c>
      <c r="B18" s="18">
        <v>2023467</v>
      </c>
      <c r="C18" s="18">
        <v>146616.75</v>
      </c>
      <c r="D18" s="18">
        <v>205756</v>
      </c>
      <c r="E18" s="18">
        <v>2375839.75</v>
      </c>
      <c r="G18" s="27">
        <f>CORREL($A$3:A18,$B$3:B18)</f>
        <v>0.96065226729528652</v>
      </c>
      <c r="H18" s="27">
        <f>CORREL($A$3:A18,$C$3:C18)</f>
        <v>0.84928454259334818</v>
      </c>
      <c r="I18" s="27">
        <f>CORREL($A$3:A18,$D$3:D18)</f>
        <v>0.96510082582980705</v>
      </c>
    </row>
    <row r="19" spans="1:9" x14ac:dyDescent="0.25">
      <c r="A19" s="17">
        <v>2006</v>
      </c>
      <c r="B19" s="18">
        <v>2222382</v>
      </c>
      <c r="C19" s="18">
        <v>177109</v>
      </c>
      <c r="D19" s="18">
        <v>201877</v>
      </c>
      <c r="E19" s="18">
        <v>2601368</v>
      </c>
      <c r="G19" s="27">
        <f>CORREL($A$3:A19,$B$3:B19)</f>
        <v>0.96309969583852229</v>
      </c>
      <c r="H19" s="27">
        <f>CORREL($A$3:A19,$C$3:C19)</f>
        <v>0.85607121291485255</v>
      </c>
      <c r="I19" s="27">
        <f>CORREL($A$3:A19,$D$3:D19)</f>
        <v>0.95457794015469299</v>
      </c>
    </row>
    <row r="20" spans="1:9" x14ac:dyDescent="0.25">
      <c r="A20" s="17">
        <v>2007</v>
      </c>
      <c r="B20" s="18">
        <v>2004406</v>
      </c>
      <c r="C20" s="18">
        <v>149553</v>
      </c>
      <c r="D20" s="18">
        <v>213727</v>
      </c>
      <c r="E20" s="18">
        <v>2367686</v>
      </c>
      <c r="G20" s="27">
        <f>CORREL($A$3:A20,$B$3:B20)</f>
        <v>0.96812150248440765</v>
      </c>
      <c r="H20" s="27">
        <f>CORREL($A$3:A20,$C$3:C20)</f>
        <v>0.87858785406360196</v>
      </c>
      <c r="I20" s="27">
        <f>CORREL($A$3:A20,$D$3:D20)</f>
        <v>0.94938681834020044</v>
      </c>
    </row>
    <row r="21" spans="1:9" x14ac:dyDescent="0.25">
      <c r="A21" s="17">
        <v>2008</v>
      </c>
      <c r="B21" s="18">
        <v>2006918</v>
      </c>
      <c r="C21" s="18">
        <v>218147</v>
      </c>
      <c r="D21" s="18">
        <v>216265</v>
      </c>
      <c r="E21" s="18">
        <v>2441330</v>
      </c>
      <c r="G21" s="27">
        <f>CORREL($A$3:A21,$B$3:B21)</f>
        <v>0.97047411819915463</v>
      </c>
      <c r="H21" s="27">
        <f>CORREL($A$3:A21,$C$3:C21)</f>
        <v>0.87669789717359892</v>
      </c>
      <c r="I21" s="27">
        <f>CORREL($A$3:A21,$D$3:D21)</f>
        <v>0.94385495124583096</v>
      </c>
    </row>
    <row r="22" spans="1:9" x14ac:dyDescent="0.25">
      <c r="A22" s="17">
        <v>2009</v>
      </c>
      <c r="B22" s="19">
        <v>2006410</v>
      </c>
      <c r="C22" s="19">
        <v>154992</v>
      </c>
      <c r="D22" s="18">
        <v>183640</v>
      </c>
      <c r="E22" s="18">
        <v>2345042</v>
      </c>
      <c r="G22" s="27">
        <f>CORREL($A$3:A22,$B$3:B22)</f>
        <v>0.97046602710389918</v>
      </c>
      <c r="H22" s="27">
        <f>CORREL($A$3:A22,$C$3:C22)</f>
        <v>0.88444013218506756</v>
      </c>
      <c r="I22" s="27">
        <f>CORREL($A$3:A22,$D$3:D22)</f>
        <v>0.91703407648920354</v>
      </c>
    </row>
    <row r="23" spans="1:9" x14ac:dyDescent="0.25">
      <c r="A23" s="17">
        <v>2010</v>
      </c>
      <c r="B23" s="18">
        <v>1786611</v>
      </c>
      <c r="C23" s="18">
        <v>130689</v>
      </c>
      <c r="D23" s="18">
        <v>122473</v>
      </c>
      <c r="E23" s="18">
        <v>2039773</v>
      </c>
      <c r="G23" s="27">
        <f>CORREL($A$3:A23,$B$3:B23)</f>
        <v>0.96012527221186261</v>
      </c>
      <c r="H23" s="27">
        <f>CORREL($A$3:A23,$C$3:C23)</f>
        <v>0.86816961268658832</v>
      </c>
      <c r="I23" s="27">
        <f>CORREL($A$3:A23,$D$3:D23)</f>
        <v>0.83174272887522449</v>
      </c>
    </row>
    <row r="24" spans="1:9" x14ac:dyDescent="0.25">
      <c r="A24" s="17">
        <v>2011</v>
      </c>
      <c r="B24" s="18">
        <v>1731794</v>
      </c>
      <c r="C24" s="18">
        <v>84734</v>
      </c>
      <c r="D24" s="18">
        <v>108094</v>
      </c>
      <c r="E24" s="18">
        <v>1924622</v>
      </c>
      <c r="G24" s="27">
        <f>CORREL($A$3:A24,$B$3:B24)</f>
        <v>0.94677835985149617</v>
      </c>
      <c r="H24" s="27">
        <f>CORREL($A$3:A24,$C$3:C24)</f>
        <v>0.78550774518378241</v>
      </c>
      <c r="I24" s="27">
        <f>CORREL($A$3:A24,$D$3:D24)</f>
        <v>0.739046676350682</v>
      </c>
    </row>
    <row r="25" spans="1:9" x14ac:dyDescent="0.25">
      <c r="A25" s="17">
        <v>2012</v>
      </c>
      <c r="B25" s="18">
        <v>1587765</v>
      </c>
      <c r="C25" s="18">
        <v>72923</v>
      </c>
      <c r="D25" s="18">
        <v>94410</v>
      </c>
      <c r="E25" s="18">
        <v>1755098</v>
      </c>
      <c r="G25" s="27">
        <f>CORREL($A$3:A25,$B$3:B25)</f>
        <v>0.92521878767524834</v>
      </c>
      <c r="H25" s="27">
        <f>CORREL($A$3:A25,$C$3:C25)</f>
        <v>0.69068296422396858</v>
      </c>
      <c r="I25" s="27">
        <f>CORREL($A$3:A25,$D$3:D25)</f>
        <v>0.64064130218997373</v>
      </c>
    </row>
    <row r="26" spans="1:9" x14ac:dyDescent="0.25">
      <c r="A26" s="17">
        <v>2013</v>
      </c>
      <c r="B26" s="18">
        <v>1774914</v>
      </c>
      <c r="C26" s="18">
        <v>80478</v>
      </c>
      <c r="D26" s="18">
        <v>54861</v>
      </c>
      <c r="E26" s="18">
        <v>1910253</v>
      </c>
      <c r="G26" s="27">
        <f>CORREL($A$3:A26,$B$3:B26)</f>
        <v>0.91596076845223218</v>
      </c>
      <c r="H26" s="27">
        <f>CORREL($A$3:A26,$C$3:C26)</f>
        <v>0.62086331345099721</v>
      </c>
      <c r="I26" s="27">
        <f>CORREL($A$3:A26,$D$3:D26)</f>
        <v>0.50443583231739708</v>
      </c>
    </row>
    <row r="27" spans="1:9" x14ac:dyDescent="0.25">
      <c r="A27" s="17">
        <v>2014</v>
      </c>
      <c r="B27" s="18">
        <v>2056152</v>
      </c>
      <c r="C27" s="18">
        <v>107021</v>
      </c>
      <c r="D27" s="18">
        <v>60200</v>
      </c>
      <c r="E27" s="18">
        <v>2223373</v>
      </c>
      <c r="G27" s="27">
        <f>CORREL($A$3:A27,$B$3:B27)</f>
        <v>0.91820339441309928</v>
      </c>
      <c r="H27" s="27">
        <f>CORREL($A$3:A27,$C$3:C27)</f>
        <v>0.59953614842821146</v>
      </c>
      <c r="I27" s="27">
        <f>CORREL($A$3:A27,$D$3:D27)</f>
        <v>0.3958067332684283</v>
      </c>
    </row>
    <row r="28" spans="1:9" x14ac:dyDescent="0.25">
      <c r="A28" s="17">
        <v>2015</v>
      </c>
      <c r="B28" s="18">
        <v>2153389</v>
      </c>
      <c r="C28" s="18">
        <v>117520</v>
      </c>
      <c r="D28" s="18">
        <v>57425</v>
      </c>
      <c r="E28" s="18">
        <v>2328334</v>
      </c>
      <c r="G28" s="27">
        <f>CORREL($A$3:A28,$B$3:B28)</f>
        <v>0.92168272598466272</v>
      </c>
      <c r="H28" s="27">
        <f>CORREL($A$3:A28,$C$3:C28)</f>
        <v>0.59359119460990961</v>
      </c>
      <c r="I28" s="27">
        <f>CORREL($A$3:A28,$D$3:D28)</f>
        <v>0.29963970301421444</v>
      </c>
    </row>
    <row r="29" spans="1:9" x14ac:dyDescent="0.25">
      <c r="A29" s="17">
        <v>2016</v>
      </c>
      <c r="B29" s="18">
        <v>1813855</v>
      </c>
      <c r="C29" s="18">
        <v>78264</v>
      </c>
      <c r="D29" s="18">
        <v>58500</v>
      </c>
      <c r="E29" s="18">
        <v>1950619</v>
      </c>
      <c r="G29" s="27">
        <f>CORREL($A$3:A29,$B$3:B29)</f>
        <v>0.91035118325440967</v>
      </c>
      <c r="H29" s="27">
        <f>CORREL($A$3:A29,$C$3:C29)</f>
        <v>0.53111277059988238</v>
      </c>
      <c r="I29" s="27">
        <f>CORREL($A$3:A29,$D$3:D29)</f>
        <v>0.21781322416997953</v>
      </c>
    </row>
    <row r="30" spans="1:9" x14ac:dyDescent="0.25">
      <c r="A30" s="17">
        <v>2017</v>
      </c>
      <c r="B30" s="18">
        <v>2455341</v>
      </c>
      <c r="C30" s="18">
        <v>113530</v>
      </c>
      <c r="D30" s="18">
        <v>100732</v>
      </c>
      <c r="E30" s="18">
        <v>2669603</v>
      </c>
      <c r="G30" s="27">
        <f>CORREL($A$3:A30,$B$3:B30)</f>
        <v>0.91865631952724036</v>
      </c>
      <c r="H30" s="27">
        <f>CORREL($A$3:A30,$C$3:C30)</f>
        <v>0.52526782365353408</v>
      </c>
      <c r="I30" s="27">
        <f>CORREL($A$3:A30,$D$3:D30)</f>
        <v>0.18530956291508013</v>
      </c>
    </row>
    <row r="31" spans="1:9" x14ac:dyDescent="0.25">
      <c r="A31" s="17">
        <v>2018</v>
      </c>
      <c r="B31" s="18">
        <v>3306919</v>
      </c>
      <c r="C31" s="18">
        <v>143384</v>
      </c>
      <c r="D31" s="18">
        <v>126495</v>
      </c>
      <c r="E31" s="18">
        <v>3576798</v>
      </c>
      <c r="G31" s="27">
        <f>CORREL($A$3:A31,$B$3:B31)</f>
        <v>0.92104680615614953</v>
      </c>
      <c r="H31" s="27">
        <f>CORREL($A$3:A31,$C$3:C31)</f>
        <v>0.55122786031991688</v>
      </c>
      <c r="I31" s="27">
        <f>CORREL($A$3:A31,$D$3:D31)</f>
        <v>0.17830929408046353</v>
      </c>
    </row>
    <row r="32" spans="1:9" x14ac:dyDescent="0.25">
      <c r="A32" s="17">
        <v>2019</v>
      </c>
      <c r="B32" s="18">
        <v>4354723</v>
      </c>
      <c r="C32" s="18">
        <v>168440</v>
      </c>
      <c r="D32" s="18">
        <v>145208</v>
      </c>
      <c r="E32" s="18">
        <v>4668371</v>
      </c>
      <c r="G32" s="27">
        <f>CORREL($A$3:A32,$B$3:B32)</f>
        <v>0.90134928871308251</v>
      </c>
      <c r="H32" s="27">
        <f>CORREL($A$3:A32,$C$3:C32)</f>
        <v>0.5912175525158333</v>
      </c>
      <c r="I32" s="27">
        <f>CORREL($A$3:A32,$D$3:D32)</f>
        <v>0.18724439043985158</v>
      </c>
    </row>
    <row r="33" spans="1:40" x14ac:dyDescent="0.25">
      <c r="A33" s="17">
        <v>2020</v>
      </c>
      <c r="B33" s="18">
        <v>4339342</v>
      </c>
      <c r="C33" s="18">
        <v>202769</v>
      </c>
      <c r="D33" s="18">
        <v>255473</v>
      </c>
      <c r="E33" s="18">
        <v>4797584</v>
      </c>
      <c r="G33" s="27">
        <f>CORREL($A$3:A33,$B$3:B33)</f>
        <v>0.90133391249165895</v>
      </c>
      <c r="H33" s="27">
        <f>CORREL($A$3:A33,$C$3:C33)</f>
        <v>0.63749834724781185</v>
      </c>
      <c r="I33" s="27">
        <f>CORREL($A$3:A33,$D$3:D33)</f>
        <v>0.27008666395145497</v>
      </c>
    </row>
    <row r="34" spans="1:40" x14ac:dyDescent="0.25">
      <c r="A34" s="17">
        <v>2021</v>
      </c>
      <c r="B34" s="18">
        <v>5310868</v>
      </c>
      <c r="C34" s="18">
        <v>247624</v>
      </c>
      <c r="D34" s="18">
        <v>115177</v>
      </c>
      <c r="E34" s="18">
        <v>5673669</v>
      </c>
      <c r="G34" s="27">
        <f>CORREL($A$3:A34,$B$3:B34)</f>
        <v>0.89017299260891858</v>
      </c>
      <c r="H34" s="27">
        <f>CORREL($A$3:A34,$C$3:C34)</f>
        <v>0.67796835079897955</v>
      </c>
      <c r="I34" s="27">
        <f>CORREL($A$3:A34,$D$3:D34)</f>
        <v>0.24708580016751297</v>
      </c>
    </row>
    <row r="35" spans="1:40" x14ac:dyDescent="0.25">
      <c r="A35" s="17">
        <v>2022</v>
      </c>
      <c r="B35" s="18">
        <v>6670651</v>
      </c>
      <c r="C35" s="18">
        <v>265351</v>
      </c>
      <c r="D35" s="18">
        <v>179413</v>
      </c>
      <c r="E35" s="18">
        <v>7115415</v>
      </c>
      <c r="G35" s="27">
        <f>CORREL($A$3:A35,$B$3:B35)</f>
        <v>0.86725712953045131</v>
      </c>
      <c r="H35" s="27">
        <f>CORREL($A$3:A35,$C$3:C35)</f>
        <v>0.71127472252242097</v>
      </c>
      <c r="I35" s="27">
        <f>CORREL($A$3:A35,$D$3:D35)</f>
        <v>0.27232832188647443</v>
      </c>
    </row>
    <row r="36" spans="1:40" x14ac:dyDescent="0.25">
      <c r="A36" s="17">
        <v>2023</v>
      </c>
      <c r="B36" s="18">
        <v>7229146</v>
      </c>
      <c r="C36" s="18">
        <v>341645</v>
      </c>
      <c r="D36" s="18">
        <v>145411</v>
      </c>
      <c r="E36" s="18">
        <v>7716202</v>
      </c>
      <c r="G36" s="27">
        <f>CORREL($A$3:A36,$B$3:B36)</f>
        <v>0.85927670105472265</v>
      </c>
      <c r="H36" s="27">
        <f>CORREL($A$3:A36,$C$3:C36)</f>
        <v>0.72729598850585375</v>
      </c>
      <c r="I36" s="27">
        <f>CORREL($A$3:A36,$D$3:D36)</f>
        <v>0.27176387253841205</v>
      </c>
    </row>
    <row r="37" spans="1:40" x14ac:dyDescent="0.25">
      <c r="A37" s="17">
        <v>2024</v>
      </c>
      <c r="B37" s="21">
        <v>7491288.6349980589</v>
      </c>
      <c r="C37" s="21">
        <v>310647.52155806671</v>
      </c>
      <c r="D37" s="21">
        <v>260327.77933600894</v>
      </c>
      <c r="E37" s="20">
        <f>SUM(B37:D37)</f>
        <v>8062263.9358921349</v>
      </c>
      <c r="G37" s="28">
        <f>'Saját becslés (2)'!G37</f>
        <v>0.85</v>
      </c>
    </row>
    <row r="38" spans="1:40" x14ac:dyDescent="0.25">
      <c r="A38" s="17">
        <v>2025</v>
      </c>
      <c r="B38" s="21">
        <v>10280814.098141529</v>
      </c>
      <c r="C38" s="21">
        <v>134655.9063502849</v>
      </c>
      <c r="D38" s="21">
        <v>63993.934590962097</v>
      </c>
      <c r="E38" s="20">
        <f>SUM(B38:D38)</f>
        <v>10479463.939082775</v>
      </c>
      <c r="G38" s="32">
        <f>B49</f>
        <v>0.84</v>
      </c>
    </row>
    <row r="39" spans="1:40" x14ac:dyDescent="0.25">
      <c r="B39">
        <v>0</v>
      </c>
      <c r="C39">
        <v>0</v>
      </c>
      <c r="D39">
        <v>0</v>
      </c>
    </row>
    <row r="40" spans="1:40" x14ac:dyDescent="0.25">
      <c r="B40">
        <v>0</v>
      </c>
      <c r="C40">
        <v>0</v>
      </c>
      <c r="D40">
        <v>0</v>
      </c>
      <c r="M40" s="36" t="s">
        <v>50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</row>
    <row r="41" spans="1:40" x14ac:dyDescent="0.25">
      <c r="B41">
        <v>0</v>
      </c>
      <c r="C41">
        <v>0</v>
      </c>
      <c r="D41">
        <v>0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0" x14ac:dyDescent="0.25"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0" x14ac:dyDescent="0.25"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</row>
    <row r="46" spans="1:40" ht="66" x14ac:dyDescent="0.25">
      <c r="B46" s="33" t="s">
        <v>41</v>
      </c>
      <c r="C46" s="35" t="s">
        <v>47</v>
      </c>
      <c r="D46" s="35" t="s">
        <v>47</v>
      </c>
      <c r="E46" s="37" t="s">
        <v>48</v>
      </c>
    </row>
    <row r="47" spans="1:40" x14ac:dyDescent="0.25">
      <c r="B47" s="33" t="s">
        <v>40</v>
      </c>
      <c r="C47" t="s">
        <v>39</v>
      </c>
      <c r="D47" t="s">
        <v>39</v>
      </c>
    </row>
    <row r="49" spans="1:6" x14ac:dyDescent="0.25">
      <c r="A49" t="s">
        <v>31</v>
      </c>
      <c r="B49" s="33">
        <v>0.84</v>
      </c>
      <c r="C49">
        <f t="shared" ref="C49:D49" si="0">CORREL($A$3:$A$36,C3:C36)</f>
        <v>0.72729598850585375</v>
      </c>
      <c r="D49">
        <f t="shared" si="0"/>
        <v>0.27176387253841205</v>
      </c>
    </row>
    <row r="50" spans="1:6" x14ac:dyDescent="0.25">
      <c r="A50" t="s">
        <v>32</v>
      </c>
      <c r="B50">
        <f>CORREL($A$3:$A$38,B3:B38)</f>
        <v>0.84000027962217272</v>
      </c>
      <c r="C50">
        <f t="shared" ref="C50:D50" si="1">CORREL($A$3:$A$38,C3:C38)</f>
        <v>0.72729589686337748</v>
      </c>
      <c r="D50">
        <f t="shared" si="1"/>
        <v>0.27176374142122295</v>
      </c>
      <c r="F50" t="s">
        <v>34</v>
      </c>
    </row>
    <row r="51" spans="1:6" x14ac:dyDescent="0.25">
      <c r="A51" t="s">
        <v>33</v>
      </c>
      <c r="B51">
        <f>B49-B50</f>
        <v>-2.7962217274968282E-7</v>
      </c>
      <c r="C51">
        <f t="shared" ref="C51:D51" si="2">C49-C50</f>
        <v>9.1642476274245155E-8</v>
      </c>
      <c r="D51">
        <f t="shared" si="2"/>
        <v>1.3111718910607806E-7</v>
      </c>
      <c r="F51">
        <f>SUMSQ(B51:D51)</f>
        <v>1.0377862023000808E-13</v>
      </c>
    </row>
  </sheetData>
  <mergeCells count="1">
    <mergeCell ref="M40:AN4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68D3-93E1-455A-9DC0-FF6630DB156D}">
  <dimension ref="A1:AN51"/>
  <sheetViews>
    <sheetView tabSelected="1" zoomScale="45" zoomScaleNormal="70" workbookViewId="0">
      <selection activeCell="M40" sqref="M40:AN43"/>
    </sheetView>
  </sheetViews>
  <sheetFormatPr defaultRowHeight="13.2" x14ac:dyDescent="0.25"/>
  <cols>
    <col min="1" max="1" width="17" customWidth="1"/>
    <col min="2" max="2" width="14.109375" bestFit="1" customWidth="1"/>
    <col min="3" max="3" width="16.88671875" bestFit="1" customWidth="1"/>
    <col min="4" max="4" width="16.88671875" customWidth="1"/>
    <col min="5" max="5" width="15" customWidth="1"/>
    <col min="7" max="7" width="13.77734375" customWidth="1"/>
    <col min="8" max="8" width="11.21875" bestFit="1" customWidth="1"/>
    <col min="9" max="9" width="11.109375" bestFit="1" customWidth="1"/>
  </cols>
  <sheetData>
    <row r="1" spans="1:9" x14ac:dyDescent="0.25">
      <c r="A1" s="13" t="s">
        <v>5</v>
      </c>
      <c r="B1" s="13"/>
      <c r="C1" s="13"/>
      <c r="D1" s="13"/>
      <c r="E1" s="13"/>
      <c r="G1" t="s">
        <v>37</v>
      </c>
    </row>
    <row r="2" spans="1:9" ht="40.799999999999997" x14ac:dyDescent="0.25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G2" s="26" t="s">
        <v>38</v>
      </c>
    </row>
    <row r="3" spans="1:9" x14ac:dyDescent="0.25">
      <c r="A3" s="17">
        <v>1990</v>
      </c>
      <c r="B3" s="18">
        <v>165069</v>
      </c>
      <c r="C3" s="18">
        <v>65553</v>
      </c>
      <c r="D3" s="18">
        <v>33177</v>
      </c>
      <c r="E3" s="18">
        <v>263799</v>
      </c>
      <c r="G3" t="s">
        <v>44</v>
      </c>
      <c r="H3" t="s">
        <v>45</v>
      </c>
      <c r="I3" t="s">
        <v>46</v>
      </c>
    </row>
    <row r="4" spans="1:9" x14ac:dyDescent="0.25">
      <c r="A4" s="17">
        <v>1991</v>
      </c>
      <c r="B4" s="18">
        <v>171280</v>
      </c>
      <c r="C4" s="18">
        <v>56000</v>
      </c>
      <c r="D4" s="18">
        <v>35806</v>
      </c>
      <c r="E4" s="18">
        <v>263086</v>
      </c>
      <c r="G4">
        <f>CORREL($A$3:A4,$B$3:B4)</f>
        <v>1</v>
      </c>
      <c r="H4" s="27">
        <f>CORREL($A$3:A4,$C$3:C4)</f>
        <v>-1</v>
      </c>
      <c r="I4" s="27">
        <f>CORREL($A$3:A4,$D$3:D4)</f>
        <v>1</v>
      </c>
    </row>
    <row r="5" spans="1:9" x14ac:dyDescent="0.25">
      <c r="A5" s="17">
        <v>1992</v>
      </c>
      <c r="B5" s="18">
        <v>206619</v>
      </c>
      <c r="C5" s="18">
        <v>54200</v>
      </c>
      <c r="D5" s="18">
        <v>34800</v>
      </c>
      <c r="E5" s="18">
        <v>295619</v>
      </c>
      <c r="G5" s="27">
        <f>CORREL($A$3:A5,$B$3:B5)</f>
        <v>0.92695300853324636</v>
      </c>
      <c r="H5" s="27">
        <f>CORREL($A$3:A5,$C$3:C5)</f>
        <v>-0.93030209078048121</v>
      </c>
      <c r="I5" s="27">
        <f>CORREL($A$3:A5,$D$3:D5)</f>
        <v>0.61175469426675588</v>
      </c>
    </row>
    <row r="6" spans="1:9" x14ac:dyDescent="0.25">
      <c r="A6" s="17">
        <v>1993</v>
      </c>
      <c r="B6" s="18">
        <v>238503</v>
      </c>
      <c r="C6" s="18">
        <v>51010</v>
      </c>
      <c r="D6" s="18">
        <v>35000</v>
      </c>
      <c r="E6" s="18">
        <v>324513</v>
      </c>
      <c r="G6" s="27">
        <f>CORREL($A$3:A6,$B$3:B6)</f>
        <v>0.96824343958505654</v>
      </c>
      <c r="H6" s="27">
        <f>CORREL($A$3:A6,$C$3:C6)</f>
        <v>-0.93716314534005318</v>
      </c>
      <c r="I6" s="27">
        <f>CORREL($A$3:A6,$D$3:D6)</f>
        <v>0.52287829975427857</v>
      </c>
    </row>
    <row r="7" spans="1:9" x14ac:dyDescent="0.25">
      <c r="A7" s="17">
        <v>1994</v>
      </c>
      <c r="B7" s="18">
        <v>307037</v>
      </c>
      <c r="C7" s="18">
        <v>45300</v>
      </c>
      <c r="D7" s="18">
        <v>45800</v>
      </c>
      <c r="E7" s="18">
        <v>398137</v>
      </c>
      <c r="G7" s="27">
        <f>CORREL($A$3:A7,$B$3:B7)</f>
        <v>0.95709977285587378</v>
      </c>
      <c r="H7" s="27">
        <f>CORREL($A$3:A7,$C$3:C7)</f>
        <v>-0.96714506262596789</v>
      </c>
      <c r="I7" s="27">
        <f>CORREL($A$3:A7,$D$3:D7)</f>
        <v>0.76417479029580093</v>
      </c>
    </row>
    <row r="8" spans="1:9" x14ac:dyDescent="0.25">
      <c r="A8" s="17">
        <v>1995</v>
      </c>
      <c r="B8" s="18">
        <v>320728</v>
      </c>
      <c r="C8" s="18">
        <v>44142</v>
      </c>
      <c r="D8" s="18">
        <v>65050</v>
      </c>
      <c r="E8" s="18">
        <v>429920</v>
      </c>
      <c r="G8" s="27">
        <f>CORREL($A$3:A8,$B$3:B8)</f>
        <v>0.9742780506282005</v>
      </c>
      <c r="H8" s="27">
        <f>CORREL($A$3:A8,$C$3:C8)</f>
        <v>-0.96755779751361126</v>
      </c>
      <c r="I8" s="27">
        <f>CORREL($A$3:A8,$D$3:D8)</f>
        <v>0.82078686750903629</v>
      </c>
    </row>
    <row r="9" spans="1:9" x14ac:dyDescent="0.25">
      <c r="A9" s="17">
        <v>1996</v>
      </c>
      <c r="B9" s="18">
        <v>410588</v>
      </c>
      <c r="C9" s="18">
        <v>53046</v>
      </c>
      <c r="D9" s="18">
        <v>102600</v>
      </c>
      <c r="E9" s="18">
        <v>566234</v>
      </c>
      <c r="G9" s="27">
        <f>CORREL($A$3:A9,$B$3:B9)</f>
        <v>0.97199756392459224</v>
      </c>
      <c r="H9" s="27">
        <f>CORREL($A$3:A9,$C$3:C9)</f>
        <v>-0.75366818682916925</v>
      </c>
      <c r="I9" s="27">
        <f>CORREL($A$3:A9,$D$3:D9)</f>
        <v>0.83511877745554575</v>
      </c>
    </row>
    <row r="10" spans="1:9" x14ac:dyDescent="0.25">
      <c r="A10" s="17">
        <v>1997</v>
      </c>
      <c r="B10" s="18">
        <v>531806</v>
      </c>
      <c r="C10" s="18">
        <v>63394</v>
      </c>
      <c r="D10" s="18">
        <v>131336</v>
      </c>
      <c r="E10" s="18">
        <v>726536</v>
      </c>
      <c r="G10" s="27">
        <f>CORREL($A$3:A10,$B$3:B10)</f>
        <v>0.95630582354147187</v>
      </c>
      <c r="H10" s="27">
        <f>CORREL($A$3:A10,$C$3:C10)</f>
        <v>-0.25107064851359806</v>
      </c>
      <c r="I10" s="27">
        <f>CORREL($A$3:A10,$D$3:D10)</f>
        <v>0.8796941366700769</v>
      </c>
    </row>
    <row r="11" spans="1:9" x14ac:dyDescent="0.25">
      <c r="A11" s="17">
        <v>1998</v>
      </c>
      <c r="B11" s="18">
        <v>678575</v>
      </c>
      <c r="C11" s="18">
        <v>73848</v>
      </c>
      <c r="D11" s="18">
        <v>147488</v>
      </c>
      <c r="E11" s="18">
        <v>899911</v>
      </c>
      <c r="G11" s="27">
        <f>CORREL($A$3:A11,$B$3:B11)</f>
        <v>0.94581971006734411</v>
      </c>
      <c r="H11" s="27">
        <f>CORREL($A$3:A11,$C$3:C11)</f>
        <v>0.2168916257264682</v>
      </c>
      <c r="I11" s="27">
        <f>CORREL($A$3:A11,$D$3:D11)</f>
        <v>0.91605340708847993</v>
      </c>
    </row>
    <row r="12" spans="1:9" x14ac:dyDescent="0.25">
      <c r="A12" s="17">
        <v>1999</v>
      </c>
      <c r="B12" s="18">
        <v>816106</v>
      </c>
      <c r="C12" s="18">
        <v>87255</v>
      </c>
      <c r="D12" s="18">
        <v>147981</v>
      </c>
      <c r="E12" s="18">
        <v>1051342</v>
      </c>
      <c r="G12" s="27">
        <f>CORREL($A$3:A12,$B$3:B12)</f>
        <v>0.94726849849420425</v>
      </c>
      <c r="H12" s="27">
        <f>CORREL($A$3:A12,$C$3:C12)</f>
        <v>0.50773734895923606</v>
      </c>
      <c r="I12" s="27">
        <f>CORREL($A$3:A12,$D$3:D12)</f>
        <v>0.93761838983487522</v>
      </c>
    </row>
    <row r="13" spans="1:9" x14ac:dyDescent="0.25">
      <c r="A13" s="17">
        <v>2000</v>
      </c>
      <c r="B13" s="18">
        <v>978939</v>
      </c>
      <c r="C13" s="18">
        <v>95557</v>
      </c>
      <c r="D13" s="18">
        <v>149679</v>
      </c>
      <c r="E13" s="18">
        <v>1224175</v>
      </c>
      <c r="G13" s="27">
        <f>CORREL($A$3:A13,$B$3:B13)</f>
        <v>0.94948884335933759</v>
      </c>
      <c r="H13" s="27">
        <f>CORREL($A$3:A13,$C$3:C13)</f>
        <v>0.65925782016335466</v>
      </c>
      <c r="I13" s="27">
        <f>CORREL($A$3:A13,$D$3:D13)</f>
        <v>0.94689241200142549</v>
      </c>
    </row>
    <row r="14" spans="1:9" x14ac:dyDescent="0.25">
      <c r="A14" s="17">
        <v>2001</v>
      </c>
      <c r="B14" s="18">
        <v>1161045</v>
      </c>
      <c r="C14" s="18">
        <v>105107</v>
      </c>
      <c r="D14" s="18">
        <v>168374</v>
      </c>
      <c r="E14" s="18">
        <v>1434526</v>
      </c>
      <c r="G14" s="27">
        <f>CORREL($A$3:A14,$B$3:B14)</f>
        <v>0.9515185174816182</v>
      </c>
      <c r="H14" s="27">
        <f>CORREL($A$3:A14,$C$3:C14)</f>
        <v>0.75114958306614832</v>
      </c>
      <c r="I14" s="27">
        <f>CORREL($A$3:A14,$D$3:D14)</f>
        <v>0.95729990805205922</v>
      </c>
    </row>
    <row r="15" spans="1:9" x14ac:dyDescent="0.25">
      <c r="A15" s="17">
        <v>2002</v>
      </c>
      <c r="B15" s="18">
        <v>1424543</v>
      </c>
      <c r="C15" s="18">
        <v>75995</v>
      </c>
      <c r="D15" s="18">
        <v>189271</v>
      </c>
      <c r="E15" s="18">
        <v>1689809</v>
      </c>
      <c r="G15" s="27">
        <f>CORREL($A$3:A15,$B$3:B15)</f>
        <v>0.94827914986714923</v>
      </c>
      <c r="H15" s="27">
        <f>CORREL($A$3:A15,$C$3:C15)</f>
        <v>0.72389182779182859</v>
      </c>
      <c r="I15" s="27">
        <f>CORREL($A$3:A15,$D$3:D15)</f>
        <v>0.96637424783865411</v>
      </c>
    </row>
    <row r="16" spans="1:9" x14ac:dyDescent="0.25">
      <c r="A16" s="17">
        <v>2003</v>
      </c>
      <c r="B16" s="18">
        <v>1539861</v>
      </c>
      <c r="C16" s="18">
        <v>113033</v>
      </c>
      <c r="D16" s="18">
        <v>240164</v>
      </c>
      <c r="E16" s="18">
        <v>1893058</v>
      </c>
      <c r="G16" s="27">
        <f>CORREL($A$3:A16,$B$3:B16)</f>
        <v>0.95462110202538042</v>
      </c>
      <c r="H16" s="27">
        <f>CORREL($A$3:A16,$C$3:C16)</f>
        <v>0.78670734935466557</v>
      </c>
      <c r="I16" s="27">
        <f>CORREL($A$3:A16,$D$3:D16)</f>
        <v>0.96737285089147407</v>
      </c>
    </row>
    <row r="17" spans="1:9" x14ac:dyDescent="0.25">
      <c r="A17" s="17">
        <v>2004</v>
      </c>
      <c r="B17" s="18">
        <v>1720262</v>
      </c>
      <c r="C17" s="18">
        <v>111195</v>
      </c>
      <c r="D17" s="18">
        <v>254811</v>
      </c>
      <c r="E17" s="18">
        <v>2086268</v>
      </c>
      <c r="G17" s="27">
        <f>CORREL($A$3:A17,$B$3:B17)</f>
        <v>0.96000241620505167</v>
      </c>
      <c r="H17" s="27">
        <f>CORREL($A$3:A17,$C$3:C17)</f>
        <v>0.82731650534781431</v>
      </c>
      <c r="I17" s="27">
        <f>CORREL($A$3:A17,$D$3:D17)</f>
        <v>0.97185066121648256</v>
      </c>
    </row>
    <row r="18" spans="1:9" x14ac:dyDescent="0.25">
      <c r="A18" s="17">
        <v>2005</v>
      </c>
      <c r="B18" s="18">
        <v>2023467</v>
      </c>
      <c r="C18" s="18">
        <v>146616.75</v>
      </c>
      <c r="D18" s="18">
        <v>205756</v>
      </c>
      <c r="E18" s="18">
        <v>2375839.75</v>
      </c>
      <c r="G18" s="27">
        <f>CORREL($A$3:A18,$B$3:B18)</f>
        <v>0.96065226729528652</v>
      </c>
      <c r="H18" s="27">
        <f>CORREL($A$3:A18,$C$3:C18)</f>
        <v>0.84928454259334818</v>
      </c>
      <c r="I18" s="27">
        <f>CORREL($A$3:A18,$D$3:D18)</f>
        <v>0.96510082582980705</v>
      </c>
    </row>
    <row r="19" spans="1:9" x14ac:dyDescent="0.25">
      <c r="A19" s="17">
        <v>2006</v>
      </c>
      <c r="B19" s="18">
        <v>2222382</v>
      </c>
      <c r="C19" s="18">
        <v>177109</v>
      </c>
      <c r="D19" s="18">
        <v>201877</v>
      </c>
      <c r="E19" s="18">
        <v>2601368</v>
      </c>
      <c r="G19" s="27">
        <f>CORREL($A$3:A19,$B$3:B19)</f>
        <v>0.96309969583852229</v>
      </c>
      <c r="H19" s="27">
        <f>CORREL($A$3:A19,$C$3:C19)</f>
        <v>0.85607121291485255</v>
      </c>
      <c r="I19" s="27">
        <f>CORREL($A$3:A19,$D$3:D19)</f>
        <v>0.95457794015469299</v>
      </c>
    </row>
    <row r="20" spans="1:9" x14ac:dyDescent="0.25">
      <c r="A20" s="17">
        <v>2007</v>
      </c>
      <c r="B20" s="18">
        <v>2004406</v>
      </c>
      <c r="C20" s="18">
        <v>149553</v>
      </c>
      <c r="D20" s="18">
        <v>213727</v>
      </c>
      <c r="E20" s="18">
        <v>2367686</v>
      </c>
      <c r="G20" s="27">
        <f>CORREL($A$3:A20,$B$3:B20)</f>
        <v>0.96812150248440765</v>
      </c>
      <c r="H20" s="27">
        <f>CORREL($A$3:A20,$C$3:C20)</f>
        <v>0.87858785406360196</v>
      </c>
      <c r="I20" s="27">
        <f>CORREL($A$3:A20,$D$3:D20)</f>
        <v>0.94938681834020044</v>
      </c>
    </row>
    <row r="21" spans="1:9" x14ac:dyDescent="0.25">
      <c r="A21" s="17">
        <v>2008</v>
      </c>
      <c r="B21" s="18">
        <v>2006918</v>
      </c>
      <c r="C21" s="18">
        <v>218147</v>
      </c>
      <c r="D21" s="18">
        <v>216265</v>
      </c>
      <c r="E21" s="18">
        <v>2441330</v>
      </c>
      <c r="G21" s="27">
        <f>CORREL($A$3:A21,$B$3:B21)</f>
        <v>0.97047411819915463</v>
      </c>
      <c r="H21" s="27">
        <f>CORREL($A$3:A21,$C$3:C21)</f>
        <v>0.87669789717359892</v>
      </c>
      <c r="I21" s="27">
        <f>CORREL($A$3:A21,$D$3:D21)</f>
        <v>0.94385495124583096</v>
      </c>
    </row>
    <row r="22" spans="1:9" x14ac:dyDescent="0.25">
      <c r="A22" s="17">
        <v>2009</v>
      </c>
      <c r="B22" s="19">
        <v>2006410</v>
      </c>
      <c r="C22" s="19">
        <v>154992</v>
      </c>
      <c r="D22" s="18">
        <v>183640</v>
      </c>
      <c r="E22" s="18">
        <v>2345042</v>
      </c>
      <c r="G22" s="27">
        <f>CORREL($A$3:A22,$B$3:B22)</f>
        <v>0.97046602710389918</v>
      </c>
      <c r="H22" s="27">
        <f>CORREL($A$3:A22,$C$3:C22)</f>
        <v>0.88444013218506756</v>
      </c>
      <c r="I22" s="27">
        <f>CORREL($A$3:A22,$D$3:D22)</f>
        <v>0.91703407648920354</v>
      </c>
    </row>
    <row r="23" spans="1:9" x14ac:dyDescent="0.25">
      <c r="A23" s="17">
        <v>2010</v>
      </c>
      <c r="B23" s="18">
        <v>1786611</v>
      </c>
      <c r="C23" s="18">
        <v>130689</v>
      </c>
      <c r="D23" s="18">
        <v>122473</v>
      </c>
      <c r="E23" s="18">
        <v>2039773</v>
      </c>
      <c r="G23" s="27">
        <f>CORREL($A$3:A23,$B$3:B23)</f>
        <v>0.96012527221186261</v>
      </c>
      <c r="H23" s="27">
        <f>CORREL($A$3:A23,$C$3:C23)</f>
        <v>0.86816961268658832</v>
      </c>
      <c r="I23" s="27">
        <f>CORREL($A$3:A23,$D$3:D23)</f>
        <v>0.83174272887522449</v>
      </c>
    </row>
    <row r="24" spans="1:9" x14ac:dyDescent="0.25">
      <c r="A24" s="17">
        <v>2011</v>
      </c>
      <c r="B24" s="18">
        <v>1731794</v>
      </c>
      <c r="C24" s="18">
        <v>84734</v>
      </c>
      <c r="D24" s="18">
        <v>108094</v>
      </c>
      <c r="E24" s="18">
        <v>1924622</v>
      </c>
      <c r="G24" s="27">
        <f>CORREL($A$3:A24,$B$3:B24)</f>
        <v>0.94677835985149617</v>
      </c>
      <c r="H24" s="27">
        <f>CORREL($A$3:A24,$C$3:C24)</f>
        <v>0.78550774518378241</v>
      </c>
      <c r="I24" s="27">
        <f>CORREL($A$3:A24,$D$3:D24)</f>
        <v>0.739046676350682</v>
      </c>
    </row>
    <row r="25" spans="1:9" x14ac:dyDescent="0.25">
      <c r="A25" s="17">
        <v>2012</v>
      </c>
      <c r="B25" s="18">
        <v>1587765</v>
      </c>
      <c r="C25" s="18">
        <v>72923</v>
      </c>
      <c r="D25" s="18">
        <v>94410</v>
      </c>
      <c r="E25" s="18">
        <v>1755098</v>
      </c>
      <c r="G25" s="27">
        <f>CORREL($A$3:A25,$B$3:B25)</f>
        <v>0.92521878767524834</v>
      </c>
      <c r="H25" s="27">
        <f>CORREL($A$3:A25,$C$3:C25)</f>
        <v>0.69068296422396858</v>
      </c>
      <c r="I25" s="27">
        <f>CORREL($A$3:A25,$D$3:D25)</f>
        <v>0.64064130218997373</v>
      </c>
    </row>
    <row r="26" spans="1:9" x14ac:dyDescent="0.25">
      <c r="A26" s="17">
        <v>2013</v>
      </c>
      <c r="B26" s="18">
        <v>1774914</v>
      </c>
      <c r="C26" s="18">
        <v>80478</v>
      </c>
      <c r="D26" s="18">
        <v>54861</v>
      </c>
      <c r="E26" s="18">
        <v>1910253</v>
      </c>
      <c r="G26" s="27">
        <f>CORREL($A$3:A26,$B$3:B26)</f>
        <v>0.91596076845223218</v>
      </c>
      <c r="H26" s="27">
        <f>CORREL($A$3:A26,$C$3:C26)</f>
        <v>0.62086331345099721</v>
      </c>
      <c r="I26" s="27">
        <f>CORREL($A$3:A26,$D$3:D26)</f>
        <v>0.50443583231739708</v>
      </c>
    </row>
    <row r="27" spans="1:9" x14ac:dyDescent="0.25">
      <c r="A27" s="17">
        <v>2014</v>
      </c>
      <c r="B27" s="18">
        <v>2056152</v>
      </c>
      <c r="C27" s="18">
        <v>107021</v>
      </c>
      <c r="D27" s="18">
        <v>60200</v>
      </c>
      <c r="E27" s="18">
        <v>2223373</v>
      </c>
      <c r="G27" s="27">
        <f>CORREL($A$3:A27,$B$3:B27)</f>
        <v>0.91820339441309928</v>
      </c>
      <c r="H27" s="27">
        <f>CORREL($A$3:A27,$C$3:C27)</f>
        <v>0.59953614842821146</v>
      </c>
      <c r="I27" s="27">
        <f>CORREL($A$3:A27,$D$3:D27)</f>
        <v>0.3958067332684283</v>
      </c>
    </row>
    <row r="28" spans="1:9" x14ac:dyDescent="0.25">
      <c r="A28" s="17">
        <v>2015</v>
      </c>
      <c r="B28" s="18">
        <v>2153389</v>
      </c>
      <c r="C28" s="18">
        <v>117520</v>
      </c>
      <c r="D28" s="18">
        <v>57425</v>
      </c>
      <c r="E28" s="18">
        <v>2328334</v>
      </c>
      <c r="G28" s="27">
        <f>CORREL($A$3:A28,$B$3:B28)</f>
        <v>0.92168272598466272</v>
      </c>
      <c r="H28" s="27">
        <f>CORREL($A$3:A28,$C$3:C28)</f>
        <v>0.59359119460990961</v>
      </c>
      <c r="I28" s="27">
        <f>CORREL($A$3:A28,$D$3:D28)</f>
        <v>0.29963970301421444</v>
      </c>
    </row>
    <row r="29" spans="1:9" x14ac:dyDescent="0.25">
      <c r="A29" s="17">
        <v>2016</v>
      </c>
      <c r="B29" s="18">
        <v>1813855</v>
      </c>
      <c r="C29" s="18">
        <v>78264</v>
      </c>
      <c r="D29" s="18">
        <v>58500</v>
      </c>
      <c r="E29" s="18">
        <v>1950619</v>
      </c>
      <c r="G29" s="27">
        <f>CORREL($A$3:A29,$B$3:B29)</f>
        <v>0.91035118325440967</v>
      </c>
      <c r="H29" s="27">
        <f>CORREL($A$3:A29,$C$3:C29)</f>
        <v>0.53111277059988238</v>
      </c>
      <c r="I29" s="27">
        <f>CORREL($A$3:A29,$D$3:D29)</f>
        <v>0.21781322416997953</v>
      </c>
    </row>
    <row r="30" spans="1:9" x14ac:dyDescent="0.25">
      <c r="A30" s="17">
        <v>2017</v>
      </c>
      <c r="B30" s="18">
        <v>2455341</v>
      </c>
      <c r="C30" s="18">
        <v>113530</v>
      </c>
      <c r="D30" s="18">
        <v>100732</v>
      </c>
      <c r="E30" s="18">
        <v>2669603</v>
      </c>
      <c r="G30" s="27">
        <f>CORREL($A$3:A30,$B$3:B30)</f>
        <v>0.91865631952724036</v>
      </c>
      <c r="H30" s="27">
        <f>CORREL($A$3:A30,$C$3:C30)</f>
        <v>0.52526782365353408</v>
      </c>
      <c r="I30" s="27">
        <f>CORREL($A$3:A30,$D$3:D30)</f>
        <v>0.18530956291508013</v>
      </c>
    </row>
    <row r="31" spans="1:9" x14ac:dyDescent="0.25">
      <c r="A31" s="17">
        <v>2018</v>
      </c>
      <c r="B31" s="18">
        <v>3306919</v>
      </c>
      <c r="C31" s="18">
        <v>143384</v>
      </c>
      <c r="D31" s="18">
        <v>126495</v>
      </c>
      <c r="E31" s="18">
        <v>3576798</v>
      </c>
      <c r="G31" s="27">
        <f>CORREL($A$3:A31,$B$3:B31)</f>
        <v>0.92104680615614953</v>
      </c>
      <c r="H31" s="27">
        <f>CORREL($A$3:A31,$C$3:C31)</f>
        <v>0.55122786031991688</v>
      </c>
      <c r="I31" s="27">
        <f>CORREL($A$3:A31,$D$3:D31)</f>
        <v>0.17830929408046353</v>
      </c>
    </row>
    <row r="32" spans="1:9" x14ac:dyDescent="0.25">
      <c r="A32" s="17">
        <v>2019</v>
      </c>
      <c r="B32" s="18">
        <v>4354723</v>
      </c>
      <c r="C32" s="18">
        <v>168440</v>
      </c>
      <c r="D32" s="18">
        <v>145208</v>
      </c>
      <c r="E32" s="18">
        <v>4668371</v>
      </c>
      <c r="G32" s="27">
        <f>CORREL($A$3:A32,$B$3:B32)</f>
        <v>0.90134928871308251</v>
      </c>
      <c r="H32" s="27">
        <f>CORREL($A$3:A32,$C$3:C32)</f>
        <v>0.5912175525158333</v>
      </c>
      <c r="I32" s="27">
        <f>CORREL($A$3:A32,$D$3:D32)</f>
        <v>0.18724439043985158</v>
      </c>
    </row>
    <row r="33" spans="1:40" x14ac:dyDescent="0.25">
      <c r="A33" s="17">
        <v>2020</v>
      </c>
      <c r="B33" s="18">
        <v>4339342</v>
      </c>
      <c r="C33" s="18">
        <v>202769</v>
      </c>
      <c r="D33" s="18">
        <v>255473</v>
      </c>
      <c r="E33" s="18">
        <v>4797584</v>
      </c>
      <c r="G33" s="27">
        <f>CORREL($A$3:A33,$B$3:B33)</f>
        <v>0.90133391249165895</v>
      </c>
      <c r="H33" s="27">
        <f>CORREL($A$3:A33,$C$3:C33)</f>
        <v>0.63749834724781185</v>
      </c>
      <c r="I33" s="27">
        <f>CORREL($A$3:A33,$D$3:D33)</f>
        <v>0.27008666395145497</v>
      </c>
    </row>
    <row r="34" spans="1:40" x14ac:dyDescent="0.25">
      <c r="A34" s="17">
        <v>2021</v>
      </c>
      <c r="B34" s="18">
        <v>5310868</v>
      </c>
      <c r="C34" s="18">
        <v>247624</v>
      </c>
      <c r="D34" s="18">
        <v>115177</v>
      </c>
      <c r="E34" s="18">
        <v>5673669</v>
      </c>
      <c r="G34" s="27">
        <f>CORREL($A$3:A34,$B$3:B34)</f>
        <v>0.89017299260891858</v>
      </c>
      <c r="H34" s="27">
        <f>CORREL($A$3:A34,$C$3:C34)</f>
        <v>0.67796835079897955</v>
      </c>
      <c r="I34" s="27">
        <f>CORREL($A$3:A34,$D$3:D34)</f>
        <v>0.24708580016751297</v>
      </c>
    </row>
    <row r="35" spans="1:40" x14ac:dyDescent="0.25">
      <c r="A35" s="17">
        <v>2022</v>
      </c>
      <c r="B35" s="18">
        <v>6670651</v>
      </c>
      <c r="C35" s="18">
        <v>265351</v>
      </c>
      <c r="D35" s="18">
        <v>179413</v>
      </c>
      <c r="E35" s="18">
        <v>7115415</v>
      </c>
      <c r="G35" s="27">
        <f>CORREL($A$3:A35,$B$3:B35)</f>
        <v>0.86725712953045131</v>
      </c>
      <c r="H35" s="27">
        <f>CORREL($A$3:A35,$C$3:C35)</f>
        <v>0.71127472252242097</v>
      </c>
      <c r="I35" s="27">
        <f>CORREL($A$3:A35,$D$3:D35)</f>
        <v>0.27232832188647443</v>
      </c>
    </row>
    <row r="36" spans="1:40" x14ac:dyDescent="0.25">
      <c r="A36" s="17">
        <v>2023</v>
      </c>
      <c r="B36" s="18">
        <v>7229146</v>
      </c>
      <c r="C36" s="18">
        <v>341645</v>
      </c>
      <c r="D36" s="18">
        <v>145411</v>
      </c>
      <c r="E36" s="18">
        <v>7716202</v>
      </c>
      <c r="G36" s="27">
        <f>CORREL($A$3:A36,$B$3:B36)</f>
        <v>0.85927670105472265</v>
      </c>
      <c r="H36" s="27">
        <f>CORREL($A$3:A36,$C$3:C36)</f>
        <v>0.72729598850585375</v>
      </c>
      <c r="I36" s="27">
        <f>CORREL($A$3:A36,$D$3:D36)</f>
        <v>0.27176387253841205</v>
      </c>
    </row>
    <row r="37" spans="1:40" x14ac:dyDescent="0.25">
      <c r="A37" s="17">
        <v>2024</v>
      </c>
      <c r="B37" s="21">
        <v>7491344.7640876966</v>
      </c>
      <c r="C37" s="21">
        <v>269105.43108095491</v>
      </c>
      <c r="D37" s="21">
        <v>700517.09880254732</v>
      </c>
      <c r="E37" s="20">
        <f>SUM(B37:D37)</f>
        <v>8460967.2939711995</v>
      </c>
      <c r="G37" s="28">
        <f>'Saját becslés (2)'!G37</f>
        <v>0.85</v>
      </c>
    </row>
    <row r="38" spans="1:40" x14ac:dyDescent="0.25">
      <c r="A38" s="17">
        <v>2025</v>
      </c>
      <c r="B38" s="21">
        <v>10280811.831357708</v>
      </c>
      <c r="C38" s="21">
        <v>199728.33430674739</v>
      </c>
      <c r="D38" s="21">
        <v>198963.10373536393</v>
      </c>
      <c r="E38" s="20">
        <f>SUM(B38:D38)</f>
        <v>10679503.269399818</v>
      </c>
      <c r="G38" s="32">
        <f>B49</f>
        <v>0.84</v>
      </c>
      <c r="H38" s="39">
        <f>C49</f>
        <v>0.76</v>
      </c>
      <c r="I38" s="39">
        <f>D49</f>
        <v>0.39</v>
      </c>
    </row>
    <row r="39" spans="1:40" x14ac:dyDescent="0.25">
      <c r="B39">
        <v>0</v>
      </c>
      <c r="C39">
        <v>0</v>
      </c>
      <c r="D39">
        <v>0</v>
      </c>
    </row>
    <row r="40" spans="1:40" x14ac:dyDescent="0.25">
      <c r="B40">
        <v>0</v>
      </c>
      <c r="C40">
        <v>0</v>
      </c>
      <c r="D40">
        <v>0</v>
      </c>
      <c r="M40" s="40" t="s">
        <v>49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x14ac:dyDescent="0.25">
      <c r="B41">
        <v>0</v>
      </c>
      <c r="C41">
        <v>0</v>
      </c>
      <c r="D41">
        <v>0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x14ac:dyDescent="0.25"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1:40" x14ac:dyDescent="0.25"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</row>
    <row r="46" spans="1:40" ht="66" x14ac:dyDescent="0.25">
      <c r="B46" s="33" t="s">
        <v>41</v>
      </c>
      <c r="C46" s="35" t="s">
        <v>47</v>
      </c>
      <c r="D46" s="35" t="s">
        <v>47</v>
      </c>
      <c r="E46" s="37" t="s">
        <v>48</v>
      </c>
    </row>
    <row r="47" spans="1:40" x14ac:dyDescent="0.25">
      <c r="B47" s="33" t="s">
        <v>40</v>
      </c>
      <c r="C47" t="s">
        <v>39</v>
      </c>
      <c r="D47" t="s">
        <v>39</v>
      </c>
    </row>
    <row r="49" spans="1:6" x14ac:dyDescent="0.25">
      <c r="A49" t="s">
        <v>31</v>
      </c>
      <c r="B49" s="33">
        <v>0.84</v>
      </c>
      <c r="C49" s="38">
        <v>0.76</v>
      </c>
      <c r="D49" s="38">
        <v>0.39</v>
      </c>
    </row>
    <row r="50" spans="1:6" x14ac:dyDescent="0.25">
      <c r="A50" t="s">
        <v>32</v>
      </c>
      <c r="B50">
        <f>CORREL($A$3:$A$38,B3:B38)</f>
        <v>0.84000014093081354</v>
      </c>
      <c r="C50">
        <f t="shared" ref="C50:D50" si="0">CORREL($A$3:$A$38,C3:C38)</f>
        <v>0.75999998073937425</v>
      </c>
      <c r="D50">
        <f t="shared" si="0"/>
        <v>0.38999995228860673</v>
      </c>
      <c r="F50" t="s">
        <v>34</v>
      </c>
    </row>
    <row r="51" spans="1:6" x14ac:dyDescent="0.25">
      <c r="A51" t="s">
        <v>33</v>
      </c>
      <c r="B51">
        <f>B49-B50</f>
        <v>-1.4093081357469117E-7</v>
      </c>
      <c r="C51">
        <f t="shared" ref="C51:D51" si="1">C49-C50</f>
        <v>1.926062576096399E-8</v>
      </c>
      <c r="D51">
        <f t="shared" si="1"/>
        <v>4.7711393280636116E-8</v>
      </c>
      <c r="F51">
        <f>SUMSQ(B51:D51)</f>
        <v>2.2508842968307797E-14</v>
      </c>
    </row>
  </sheetData>
  <mergeCells count="1">
    <mergeCell ref="M40:AN4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7.1.1.2.</vt:lpstr>
      <vt:lpstr>Információk</vt:lpstr>
      <vt:lpstr>Chatgpt 4o</vt:lpstr>
      <vt:lpstr>Saját becslés</vt:lpstr>
      <vt:lpstr>Saját becslés (2)</vt:lpstr>
      <vt:lpstr>Saját becslés (3)</vt:lpstr>
      <vt:lpstr>Saját becslés (4)</vt:lpstr>
      <vt:lpstr>Saját becslés (5)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Lttd</cp:lastModifiedBy>
  <dcterms:created xsi:type="dcterms:W3CDTF">2024-09-27T08:29:03Z</dcterms:created>
  <dcterms:modified xsi:type="dcterms:W3CDTF">2025-01-06T08:03:12Z</dcterms:modified>
</cp:coreProperties>
</file>