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webextensions/taskpanes.xml" ContentType="application/vnd.ms-office.webextensiontaskpanes+xml"/>
  <Override PartName="/xl/webextensions/webextension1.xml" ContentType="application/vnd.ms-office.webextensio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11/relationships/webextensiontaskpanes" Target="xl/webextensions/taskpanes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/>
  <mc:AlternateContent xmlns:mc="http://schemas.openxmlformats.org/markup-compatibility/2006">
    <mc:Choice Requires="x15">
      <x15ac:absPath xmlns:x15ac="http://schemas.microsoft.com/office/spreadsheetml/2010/11/ac" url="https://kodolanyi-my.sharepoint.com/personal/pitlik_laszlo_kodolanyi_hu/Documents/Beolvasottak/Downloads/"/>
    </mc:Choice>
  </mc:AlternateContent>
  <xr:revisionPtr revIDLastSave="28" documentId="8_{BBC645F6-A4F4-4551-B6A4-979EE6993840}" xr6:coauthVersionLast="47" xr6:coauthVersionMax="47" xr10:uidLastSave="{43454183-FCBA-4328-9BFF-31A2621272BA}"/>
  <bookViews>
    <workbookView xWindow="-108" yWindow="-108" windowWidth="23256" windowHeight="12456" tabRatio="500" activeTab="1" xr2:uid="{00000000-000D-0000-FFFF-FFFF00000000}"/>
  </bookViews>
  <sheets>
    <sheet name="leírás" sheetId="1" r:id="rId1"/>
    <sheet name="adatok" sheetId="2" r:id="rId2"/>
  </sheets>
  <definedNames>
    <definedName name="solver_adj" localSheetId="1" hidden="1">adatok!$L$2:$L$18</definedName>
    <definedName name="solver_eng" localSheetId="1" hidden="1">0</definedName>
    <definedName name="solver_eng" localSheetId="0" hidden="1">0</definedName>
    <definedName name="solver_lhs1" localSheetId="1" hidden="1">adatok!$L$19</definedName>
    <definedName name="solver_lhs2" localSheetId="1" hidden="1">adatok!$L$2:$L$18</definedName>
    <definedName name="solver_lhs3" localSheetId="1" hidden="1">adatok!$L$2:$L$18</definedName>
    <definedName name="solver_lhs4" localSheetId="1" hidden="1">adatok!#REF!</definedName>
    <definedName name="solver_neg" localSheetId="1" hidden="1">1</definedName>
    <definedName name="solver_num" localSheetId="1" hidden="1">3</definedName>
    <definedName name="solver_opt" localSheetId="1" hidden="1">adatok!$N$19</definedName>
    <definedName name="solver_rel1" localSheetId="1" hidden="1">1</definedName>
    <definedName name="solver_rel2" localSheetId="1" hidden="1">3</definedName>
    <definedName name="solver_rel3" localSheetId="1" hidden="1">1</definedName>
    <definedName name="solver_rel4" localSheetId="1" hidden="1">1</definedName>
    <definedName name="solver_rhs1" localSheetId="1" hidden="1">adatok!$J$22</definedName>
    <definedName name="solver_rhs2" localSheetId="1" hidden="1">adatok!$K$2:$K$18</definedName>
    <definedName name="solver_rhs3" localSheetId="1" hidden="1">40</definedName>
    <definedName name="solver_rhs4" localSheetId="1" hidden="1">adatok!$B$21</definedName>
    <definedName name="solver_rxc2" localSheetId="1" hidden="1">1</definedName>
    <definedName name="solver_rxv" localSheetId="1" hidden="1">1</definedName>
    <definedName name="solver_typ" localSheetId="1" hidden="1">1</definedName>
    <definedName name="solver_val" localSheetId="1" hidden="1">0</definedName>
    <definedName name="solver_ver" localSheetId="1" hidden="1">3</definedName>
  </definedNames>
  <calcPr calcId="191028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loext="http://schemas.libreoffice.org/" uri="{7626C862-2A13-11E5-B345-FEFF819CDC9F}">
      <loext:extCalcPr stringRefSyntax="CalcA1"/>
    </ext>
  </extLst>
</workbook>
</file>

<file path=xl/calcChain.xml><?xml version="1.0" encoding="utf-8"?>
<calcChain xmlns="http://schemas.openxmlformats.org/spreadsheetml/2006/main">
  <c r="E2" i="2" l="1"/>
  <c r="L19" i="2"/>
  <c r="M18" i="2"/>
  <c r="E18" i="2"/>
  <c r="H18" i="2" s="1"/>
  <c r="M17" i="2"/>
  <c r="E17" i="2"/>
  <c r="H17" i="2" s="1"/>
  <c r="M16" i="2"/>
  <c r="E16" i="2"/>
  <c r="H16" i="2" s="1"/>
  <c r="M15" i="2"/>
  <c r="E15" i="2"/>
  <c r="H15" i="2" s="1"/>
  <c r="M14" i="2"/>
  <c r="E14" i="2"/>
  <c r="H14" i="2" s="1"/>
  <c r="M13" i="2"/>
  <c r="E13" i="2"/>
  <c r="H13" i="2" s="1"/>
  <c r="M12" i="2"/>
  <c r="E12" i="2"/>
  <c r="H12" i="2" s="1"/>
  <c r="M11" i="2"/>
  <c r="E11" i="2"/>
  <c r="H11" i="2" s="1"/>
  <c r="M10" i="2"/>
  <c r="E10" i="2"/>
  <c r="H10" i="2" s="1"/>
  <c r="M9" i="2"/>
  <c r="E9" i="2"/>
  <c r="H9" i="2" s="1"/>
  <c r="M8" i="2"/>
  <c r="E8" i="2"/>
  <c r="H8" i="2" s="1"/>
  <c r="M7" i="2"/>
  <c r="E7" i="2"/>
  <c r="H7" i="2" s="1"/>
  <c r="M6" i="2"/>
  <c r="E6" i="2"/>
  <c r="H6" i="2" s="1"/>
  <c r="M5" i="2"/>
  <c r="E5" i="2"/>
  <c r="H5" i="2" s="1"/>
  <c r="M4" i="2"/>
  <c r="E4" i="2"/>
  <c r="H4" i="2" s="1"/>
  <c r="M3" i="2"/>
  <c r="E3" i="2"/>
  <c r="H3" i="2" s="1"/>
  <c r="M2" i="2"/>
  <c r="H2" i="2" l="1"/>
  <c r="N2" i="2"/>
  <c r="N3" i="2"/>
  <c r="N4" i="2"/>
  <c r="N5" i="2"/>
  <c r="N6" i="2"/>
  <c r="N7" i="2"/>
  <c r="N8" i="2"/>
  <c r="N9" i="2"/>
  <c r="N10" i="2"/>
  <c r="N11" i="2"/>
  <c r="N12" i="2"/>
  <c r="N13" i="2"/>
  <c r="N14" i="2"/>
  <c r="N15" i="2"/>
  <c r="N16" i="2"/>
  <c r="N17" i="2"/>
  <c r="N18" i="2"/>
  <c r="N19" i="2" l="1"/>
</calcChain>
</file>

<file path=xl/sharedStrings.xml><?xml version="1.0" encoding="utf-8"?>
<sst xmlns="http://schemas.openxmlformats.org/spreadsheetml/2006/main" count="43" uniqueCount="43">
  <si>
    <t>Feladat: egy operaévadban az egyes darabok előadásszámát kell úgy optimizálni, hogy a lehető legnagyobb hasznot zsebeljük be. A próbaköltségek, jegyárak, tervezett érdeklődés, évad hossza mind beállítható.</t>
  </si>
  <si>
    <t>Megkötések:</t>
  </si>
  <si>
    <t>- némelyik darabnál van minimum előadásszám (K oszlop, solver 1. feltétel)</t>
  </si>
  <si>
    <t>- egy darab hetente maximum egyszer adható elő (solver 2. feltétel)</t>
  </si>
  <si>
    <t>- naponta maximum 1 előadást tudunk tartani (J22, solver 3. feltétel)</t>
  </si>
  <si>
    <t>darab</t>
  </si>
  <si>
    <t>1 előadáshoz szükséges próbaidő, óra</t>
  </si>
  <si>
    <t>premierhez szükséges betanulási idő, óra</t>
  </si>
  <si>
    <t>premier?, 1/</t>
  </si>
  <si>
    <t>összes próbaidő, óra</t>
  </si>
  <si>
    <t>óránkénti próbaköltség, Ft</t>
  </si>
  <si>
    <t>egyszeri költségek (pl. díszlet, jelmez), Ft</t>
  </si>
  <si>
    <t>színpadra állítás összes költsége, Ft</t>
  </si>
  <si>
    <t>tervezett jegyár, Ft</t>
  </si>
  <si>
    <t>várható átlagos teremkihasználtság, %</t>
  </si>
  <si>
    <t>minimum előadás, db</t>
  </si>
  <si>
    <t>maximális haszonhoz szükséges előadások száma, db</t>
  </si>
  <si>
    <t>előadásonkénti várható bevétel, Ft</t>
  </si>
  <si>
    <t>összes várható haszon, Ft</t>
  </si>
  <si>
    <t>A denevér</t>
  </si>
  <si>
    <t>A kékszakállú herceg vára</t>
  </si>
  <si>
    <t>A nürnbergi mesterdalnokok</t>
  </si>
  <si>
    <t>Aida</t>
  </si>
  <si>
    <t>Bánk bán</t>
  </si>
  <si>
    <t>Bohémélet</t>
  </si>
  <si>
    <t>Carmen</t>
  </si>
  <si>
    <t>Carmina Burana</t>
  </si>
  <si>
    <t>Diótörő</t>
  </si>
  <si>
    <t>Don Carlos</t>
  </si>
  <si>
    <t>Faust</t>
  </si>
  <si>
    <t>Figaro házassága</t>
  </si>
  <si>
    <t>Idomeneo</t>
  </si>
  <si>
    <t>Pillangókisasszony</t>
  </si>
  <si>
    <t>Porgy és Bess</t>
  </si>
  <si>
    <t>Turandot</t>
  </si>
  <si>
    <t>Wozzeck</t>
  </si>
  <si>
    <t>összes előadás:</t>
  </si>
  <si>
    <t>összes haszon, Ft:</t>
  </si>
  <si>
    <t>teremkapacitás, fő:</t>
  </si>
  <si>
    <t>évad hossza, nap:</t>
  </si>
  <si>
    <t>COCO-Y0: lehet-e minden objektum (sor) másként egyformán értékes?</t>
  </si>
  <si>
    <t>Feladat: minden értékelési szempont esetén meg kell adni az irányszabályt: pl. annál értékesebb, minél kisebb?/nagyobb? az értékelési szempont értéke?!</t>
  </si>
  <si>
    <t>https://miau.my-x.hu/myx-free/coco/index.html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</si>
</sst>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%"/>
  </numFmts>
  <fonts count="4" x14ac:knownFonts="1">
    <font>
      <sz val="10"/>
      <name val="Arial"/>
      <family val="2"/>
      <charset val="238"/>
    </font>
    <font>
      <sz val="12"/>
      <name val="Arial"/>
      <family val="2"/>
      <charset val="238"/>
    </font>
    <font>
      <b/>
      <i/>
      <sz val="10"/>
      <name val="Arial"/>
      <family val="2"/>
      <charset val="238"/>
    </font>
    <font>
      <u/>
      <sz val="10"/>
      <color theme="1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D7D7"/>
        <bgColor rgb="FFFFFFCC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5">
    <xf numFmtId="0" fontId="0" fillId="0" borderId="0" xfId="0"/>
    <xf numFmtId="0" fontId="1" fillId="0" borderId="0" xfId="0" applyFont="1"/>
    <xf numFmtId="0" fontId="1" fillId="0" borderId="0" xfId="0" applyFont="1" applyAlignment="1">
      <alignment wrapText="1"/>
    </xf>
    <xf numFmtId="3" fontId="0" fillId="0" borderId="0" xfId="0" applyNumberFormat="1"/>
    <xf numFmtId="1" fontId="0" fillId="0" borderId="0" xfId="0" applyNumberFormat="1"/>
    <xf numFmtId="3" fontId="0" fillId="0" borderId="0" xfId="0" applyNumberFormat="1" applyAlignment="1">
      <alignment wrapText="1"/>
    </xf>
    <xf numFmtId="0" fontId="0" fillId="0" borderId="0" xfId="0" applyAlignment="1">
      <alignment wrapText="1"/>
    </xf>
    <xf numFmtId="1" fontId="0" fillId="0" borderId="0" xfId="0" applyNumberFormat="1" applyAlignment="1">
      <alignment wrapText="1"/>
    </xf>
    <xf numFmtId="1" fontId="0" fillId="2" borderId="0" xfId="0" applyNumberFormat="1" applyFill="1" applyAlignment="1">
      <alignment wrapText="1"/>
    </xf>
    <xf numFmtId="3" fontId="2" fillId="0" borderId="0" xfId="0" applyNumberFormat="1" applyFont="1"/>
    <xf numFmtId="164" fontId="0" fillId="0" borderId="0" xfId="0" applyNumberFormat="1"/>
    <xf numFmtId="1" fontId="2" fillId="2" borderId="0" xfId="0" applyNumberFormat="1" applyFont="1" applyFill="1"/>
    <xf numFmtId="3" fontId="0" fillId="0" borderId="0" xfId="0" applyNumberFormat="1" applyAlignment="1">
      <alignment horizontal="right" wrapText="1"/>
    </xf>
    <xf numFmtId="1" fontId="2" fillId="0" borderId="0" xfId="0" applyNumberFormat="1" applyFont="1"/>
    <xf numFmtId="0" fontId="3" fillId="0" borderId="0" xfId="1"/>
  </cellXfs>
  <cellStyles count="2">
    <cellStyle name="Hivatkozás" xfId="1" builtinId="8"/>
    <cellStyle name="Normá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D7D7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/>
        <a:ea typeface="DejaVu Sans"/>
        <a:cs typeface="DejaVu Sans"/>
      </a:majorFont>
      <a:minorFont>
        <a:latin typeface="Arial"/>
        <a:ea typeface="DejaVu Sans"/>
        <a:cs typeface="DejaVu Sans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  <a:objectDefaults/>
  <a:extraClrSchemeLst/>
</a:theme>
</file>

<file path=xl/webextensions/_rels/taskpanes.xml.rels><?xml version="1.0" encoding="UTF-8" standalone="yes"?>
<Relationships xmlns="http://schemas.openxmlformats.org/package/2006/relationships"><Relationship Id="rId1" Type="http://schemas.microsoft.com/office/2011/relationships/webextension" Target="webextension1.xml"/></Relationships>
</file>

<file path=xl/webextensions/taskpanes.xml><?xml version="1.0" encoding="utf-8"?>
<wetp:taskpanes xmlns:wetp="http://schemas.microsoft.com/office/webextensions/taskpanes/2010/11">
  <wetp:taskpane dockstate="right" visibility="0" width="350" row="0">
    <wetp:webextensionref xmlns:r="http://schemas.openxmlformats.org/officeDocument/2006/relationships" r:id="rId1"/>
  </wetp:taskpane>
</wetp:taskpanes>
</file>

<file path=xl/webextensions/webextension1.xml><?xml version="1.0" encoding="utf-8"?>
<we:webextension xmlns:we="http://schemas.microsoft.com/office/webextensions/webextension/2010/11" id="{480A5675-A5D4-4677-B476-34A2E5B55B4A}">
  <we:reference id="WA104100404" version="3.0.0.1" store="en-US" storeType="omex"/>
  <we:alternateReferences>
    <we:reference id="WA104100404" version="3.0.0.1" store="en-US" storeType="omex"/>
  </we:alternateReferences>
  <we:properties>
    <we:property name="UniqueID" value="&quot;20254291748523071347&quot;"/>
  </we:properties>
  <we:bindings/>
  <we:snapshot xmlns:r="http://schemas.openxmlformats.org/officeDocument/2006/relationships"/>
  <we:extLst>
    <a:ext xmlns:a="http://schemas.openxmlformats.org/drawingml/2006/main" uri="{D87F86FE-615C-45B5-9D79-34F1136793EB}">
      <we:containsCustomFunctions/>
    </a:ext>
  </we:extLst>
</we:webextension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miau.my-x.hu/myx-free/coco/index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11"/>
  <sheetViews>
    <sheetView zoomScaleNormal="100" workbookViewId="0"/>
  </sheetViews>
  <sheetFormatPr defaultColWidth="9.109375" defaultRowHeight="15" customHeight="1" x14ac:dyDescent="0.25"/>
  <cols>
    <col min="1" max="1" width="96.109375" style="1" customWidth="1"/>
    <col min="2" max="16384" width="9.109375" style="1"/>
  </cols>
  <sheetData>
    <row r="1" spans="1:1" ht="45" x14ac:dyDescent="0.25">
      <c r="A1" s="2" t="s">
        <v>0</v>
      </c>
    </row>
    <row r="3" spans="1:1" x14ac:dyDescent="0.25">
      <c r="A3" s="1" t="s">
        <v>1</v>
      </c>
    </row>
    <row r="4" spans="1:1" x14ac:dyDescent="0.25">
      <c r="A4" s="1" t="s">
        <v>2</v>
      </c>
    </row>
    <row r="5" spans="1:1" x14ac:dyDescent="0.25">
      <c r="A5" s="1" t="s">
        <v>3</v>
      </c>
    </row>
    <row r="6" spans="1:1" x14ac:dyDescent="0.25">
      <c r="A6" s="1" t="s">
        <v>4</v>
      </c>
    </row>
    <row r="7" spans="1:1" x14ac:dyDescent="0.25"/>
    <row r="9" spans="1:1" ht="15" customHeight="1" x14ac:dyDescent="0.25">
      <c r="A9" s="1" t="s">
        <v>40</v>
      </c>
    </row>
    <row r="10" spans="1:1" ht="30" x14ac:dyDescent="0.25">
      <c r="A10" s="2" t="s">
        <v>41</v>
      </c>
    </row>
    <row r="11" spans="1:1" ht="15" customHeight="1" x14ac:dyDescent="0.25">
      <c r="A11" s="14" t="s">
        <v>42</v>
      </c>
    </row>
  </sheetData>
  <hyperlinks>
    <hyperlink ref="A11" r:id="rId1" xr:uid="{B87797D0-1664-40E2-BCCF-8798D6EE2E5C}"/>
  </hyperlinks>
  <pageMargins left="0.7" right="0.7" top="0.75" bottom="0.75" header="0.511811023622047" footer="0.511811023622047"/>
  <pageSetup paperSize="9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Q22"/>
  <sheetViews>
    <sheetView tabSelected="1" zoomScaleNormal="100" workbookViewId="0">
      <selection activeCell="N19" sqref="N19"/>
    </sheetView>
  </sheetViews>
  <sheetFormatPr defaultColWidth="11.5546875" defaultRowHeight="12.75" customHeight="1" x14ac:dyDescent="0.25"/>
  <cols>
    <col min="1" max="1" width="24" style="3" bestFit="1" customWidth="1"/>
    <col min="2" max="3" width="10.109375" style="3" bestFit="1" customWidth="1"/>
    <col min="4" max="4" width="10.88671875" style="3" bestFit="1" customWidth="1"/>
    <col min="5" max="5" width="8.6640625" style="3" bestFit="1" customWidth="1"/>
    <col min="6" max="6" width="11.21875" style="3" bestFit="1" customWidth="1"/>
    <col min="7" max="7" width="11.5546875" style="3"/>
    <col min="8" max="8" width="11.77734375" style="3" bestFit="1" customWidth="1"/>
    <col min="9" max="9" width="11.5546875" style="3"/>
    <col min="10" max="10" width="10.6640625" style="3" bestFit="1" customWidth="1"/>
    <col min="11" max="11" width="10.33203125" style="4" bestFit="1" customWidth="1"/>
    <col min="12" max="12" width="9.6640625" style="4" bestFit="1" customWidth="1"/>
    <col min="13" max="13" width="11.109375" style="3" bestFit="1" customWidth="1"/>
    <col min="14" max="14" width="13.44140625" style="3" bestFit="1" customWidth="1"/>
    <col min="15" max="15" width="11.5546875" style="3"/>
    <col min="18" max="16384" width="11.5546875" style="3"/>
  </cols>
  <sheetData>
    <row r="1" spans="1:15" s="5" customFormat="1" ht="66" x14ac:dyDescent="0.25">
      <c r="A1" s="5" t="s">
        <v>5</v>
      </c>
      <c r="B1" s="5" t="s">
        <v>6</v>
      </c>
      <c r="C1" s="5" t="s">
        <v>7</v>
      </c>
      <c r="D1" s="5" t="s">
        <v>8</v>
      </c>
      <c r="E1" s="5" t="s">
        <v>9</v>
      </c>
      <c r="F1" s="5" t="s">
        <v>10</v>
      </c>
      <c r="G1" s="5" t="s">
        <v>11</v>
      </c>
      <c r="H1" s="5" t="s">
        <v>12</v>
      </c>
      <c r="I1" s="5" t="s">
        <v>13</v>
      </c>
      <c r="J1" s="6" t="s">
        <v>14</v>
      </c>
      <c r="K1" s="7" t="s">
        <v>15</v>
      </c>
      <c r="L1" s="8" t="s">
        <v>16</v>
      </c>
      <c r="M1" s="5" t="s">
        <v>17</v>
      </c>
      <c r="N1" s="5" t="s">
        <v>18</v>
      </c>
    </row>
    <row r="2" spans="1:15" ht="12.75" customHeight="1" x14ac:dyDescent="0.25">
      <c r="A2" s="3" t="s">
        <v>19</v>
      </c>
      <c r="B2" s="3">
        <v>26</v>
      </c>
      <c r="C2" s="3">
        <v>30</v>
      </c>
      <c r="E2" s="9">
        <f t="shared" ref="E2:E18" si="0">IF(D2=1, B2+C2, B2)</f>
        <v>26</v>
      </c>
      <c r="F2" s="3">
        <v>3000000</v>
      </c>
      <c r="G2" s="3">
        <v>3050000</v>
      </c>
      <c r="H2" s="9">
        <f t="shared" ref="H2:H18" si="1">E2*F2+G2</f>
        <v>81050000</v>
      </c>
      <c r="I2" s="3">
        <v>12000</v>
      </c>
      <c r="J2" s="10">
        <v>0.92</v>
      </c>
      <c r="K2" s="4">
        <v>24</v>
      </c>
      <c r="L2" s="11">
        <v>24</v>
      </c>
      <c r="M2" s="9">
        <f t="shared" ref="M2:M18" si="2">I2*($J$21*J2)</f>
        <v>27048000</v>
      </c>
      <c r="N2" s="9">
        <f t="shared" ref="N2:N18" si="3">M2*L2-H2</f>
        <v>568102000</v>
      </c>
      <c r="O2" s="9"/>
    </row>
    <row r="3" spans="1:15" ht="12.75" customHeight="1" x14ac:dyDescent="0.25">
      <c r="A3" s="3" t="s">
        <v>20</v>
      </c>
      <c r="B3" s="3">
        <v>18</v>
      </c>
      <c r="C3" s="3">
        <v>23</v>
      </c>
      <c r="D3" s="3">
        <v>1</v>
      </c>
      <c r="E3" s="9">
        <f t="shared" si="0"/>
        <v>41</v>
      </c>
      <c r="F3" s="3">
        <v>2150000</v>
      </c>
      <c r="G3" s="3">
        <v>2700000</v>
      </c>
      <c r="H3" s="9">
        <f t="shared" si="1"/>
        <v>90850000</v>
      </c>
      <c r="I3" s="3">
        <v>10000</v>
      </c>
      <c r="J3" s="10">
        <v>0.86</v>
      </c>
      <c r="K3" s="4">
        <v>12</v>
      </c>
      <c r="L3" s="11">
        <v>12</v>
      </c>
      <c r="M3" s="9">
        <f t="shared" si="2"/>
        <v>21070000</v>
      </c>
      <c r="N3" s="9">
        <f t="shared" si="3"/>
        <v>161990000</v>
      </c>
      <c r="O3" s="9"/>
    </row>
    <row r="4" spans="1:15" ht="12.75" customHeight="1" x14ac:dyDescent="0.25">
      <c r="A4" s="3" t="s">
        <v>21</v>
      </c>
      <c r="B4" s="3">
        <v>24</v>
      </c>
      <c r="C4" s="3">
        <v>30</v>
      </c>
      <c r="E4" s="9">
        <f t="shared" si="0"/>
        <v>24</v>
      </c>
      <c r="F4" s="3">
        <v>3450000</v>
      </c>
      <c r="G4" s="3">
        <v>3400000</v>
      </c>
      <c r="H4" s="9">
        <f t="shared" si="1"/>
        <v>86200000</v>
      </c>
      <c r="I4" s="3">
        <v>11000</v>
      </c>
      <c r="J4" s="10">
        <v>0.9</v>
      </c>
      <c r="K4" s="4">
        <v>5</v>
      </c>
      <c r="L4" s="11">
        <v>5</v>
      </c>
      <c r="M4" s="9">
        <f t="shared" si="2"/>
        <v>24255000</v>
      </c>
      <c r="N4" s="9">
        <f t="shared" si="3"/>
        <v>35075000</v>
      </c>
      <c r="O4" s="9"/>
    </row>
    <row r="5" spans="1:15" ht="12.75" customHeight="1" x14ac:dyDescent="0.25">
      <c r="A5" s="3" t="s">
        <v>22</v>
      </c>
      <c r="B5" s="3">
        <v>31</v>
      </c>
      <c r="C5" s="3">
        <v>48</v>
      </c>
      <c r="E5" s="9">
        <f t="shared" si="0"/>
        <v>31</v>
      </c>
      <c r="F5" s="3">
        <v>3700000</v>
      </c>
      <c r="G5" s="3">
        <v>4700000</v>
      </c>
      <c r="H5" s="9">
        <f t="shared" si="1"/>
        <v>119400000</v>
      </c>
      <c r="I5" s="3">
        <v>13500</v>
      </c>
      <c r="J5" s="10">
        <v>0.93</v>
      </c>
      <c r="K5" s="4">
        <v>12</v>
      </c>
      <c r="L5" s="11">
        <v>40</v>
      </c>
      <c r="M5" s="9">
        <f t="shared" si="2"/>
        <v>30759750</v>
      </c>
      <c r="N5" s="9">
        <f t="shared" si="3"/>
        <v>1110990000</v>
      </c>
      <c r="O5" s="9"/>
    </row>
    <row r="6" spans="1:15" ht="12.75" customHeight="1" x14ac:dyDescent="0.25">
      <c r="A6" s="3" t="s">
        <v>23</v>
      </c>
      <c r="B6" s="3">
        <v>21</v>
      </c>
      <c r="C6" s="3">
        <v>17</v>
      </c>
      <c r="E6" s="9">
        <f t="shared" si="0"/>
        <v>21</v>
      </c>
      <c r="F6" s="3">
        <v>2900000</v>
      </c>
      <c r="G6" s="3">
        <v>2100000</v>
      </c>
      <c r="H6" s="9">
        <f t="shared" si="1"/>
        <v>63000000</v>
      </c>
      <c r="I6" s="3">
        <v>11000</v>
      </c>
      <c r="J6" s="10">
        <v>0.93</v>
      </c>
      <c r="K6" s="4">
        <v>24</v>
      </c>
      <c r="L6" s="11">
        <v>24</v>
      </c>
      <c r="M6" s="9">
        <f t="shared" si="2"/>
        <v>25063500</v>
      </c>
      <c r="N6" s="9">
        <f t="shared" si="3"/>
        <v>538524000</v>
      </c>
      <c r="O6" s="9"/>
    </row>
    <row r="7" spans="1:15" ht="12.75" customHeight="1" x14ac:dyDescent="0.25">
      <c r="A7" s="3" t="s">
        <v>24</v>
      </c>
      <c r="B7" s="3">
        <v>20</v>
      </c>
      <c r="C7" s="3">
        <v>22</v>
      </c>
      <c r="D7" s="3">
        <v>1</v>
      </c>
      <c r="E7" s="9">
        <f t="shared" si="0"/>
        <v>42</v>
      </c>
      <c r="F7" s="3">
        <v>3100000</v>
      </c>
      <c r="G7" s="3">
        <v>3100000</v>
      </c>
      <c r="H7" s="9">
        <f t="shared" si="1"/>
        <v>133300000</v>
      </c>
      <c r="I7" s="3">
        <v>12000</v>
      </c>
      <c r="J7" s="10">
        <v>0.95</v>
      </c>
      <c r="K7" s="4">
        <v>12</v>
      </c>
      <c r="L7" s="11">
        <v>13</v>
      </c>
      <c r="M7" s="9">
        <f t="shared" si="2"/>
        <v>27930000</v>
      </c>
      <c r="N7" s="9">
        <f t="shared" si="3"/>
        <v>229790000</v>
      </c>
      <c r="O7" s="9"/>
    </row>
    <row r="8" spans="1:15" ht="12.75" customHeight="1" x14ac:dyDescent="0.25">
      <c r="A8" s="3" t="s">
        <v>25</v>
      </c>
      <c r="B8" s="3">
        <v>27</v>
      </c>
      <c r="C8" s="3">
        <v>32</v>
      </c>
      <c r="E8" s="9">
        <f t="shared" si="0"/>
        <v>27</v>
      </c>
      <c r="F8" s="3">
        <v>3200000</v>
      </c>
      <c r="G8" s="3">
        <v>3300000</v>
      </c>
      <c r="H8" s="9">
        <f t="shared" si="1"/>
        <v>89700000</v>
      </c>
      <c r="I8" s="3">
        <v>12000</v>
      </c>
      <c r="J8" s="10">
        <v>0.94</v>
      </c>
      <c r="K8" s="4">
        <v>6</v>
      </c>
      <c r="L8" s="11">
        <v>6</v>
      </c>
      <c r="M8" s="9">
        <f t="shared" si="2"/>
        <v>27636000</v>
      </c>
      <c r="N8" s="9">
        <f t="shared" si="3"/>
        <v>76116000</v>
      </c>
      <c r="O8" s="9"/>
    </row>
    <row r="9" spans="1:15" ht="12.75" customHeight="1" x14ac:dyDescent="0.25">
      <c r="A9" s="3" t="s">
        <v>26</v>
      </c>
      <c r="B9" s="3">
        <v>23</v>
      </c>
      <c r="C9" s="3">
        <v>29</v>
      </c>
      <c r="E9" s="9">
        <f t="shared" si="0"/>
        <v>23</v>
      </c>
      <c r="F9" s="3">
        <v>2800000</v>
      </c>
      <c r="G9" s="3">
        <v>2300000</v>
      </c>
      <c r="H9" s="9">
        <f t="shared" si="1"/>
        <v>66700000</v>
      </c>
      <c r="I9" s="3">
        <v>12500</v>
      </c>
      <c r="J9" s="10">
        <v>0.96</v>
      </c>
      <c r="K9" s="4">
        <v>6</v>
      </c>
      <c r="L9" s="11">
        <v>40</v>
      </c>
      <c r="M9" s="9">
        <f t="shared" si="2"/>
        <v>29400000</v>
      </c>
      <c r="N9" s="9">
        <f t="shared" si="3"/>
        <v>1109300000</v>
      </c>
      <c r="O9" s="9"/>
    </row>
    <row r="10" spans="1:15" ht="12.75" customHeight="1" x14ac:dyDescent="0.25">
      <c r="A10" s="3" t="s">
        <v>27</v>
      </c>
      <c r="B10" s="3">
        <v>19</v>
      </c>
      <c r="C10" s="3">
        <v>15</v>
      </c>
      <c r="E10" s="9">
        <f t="shared" si="0"/>
        <v>19</v>
      </c>
      <c r="F10" s="3">
        <v>2500000</v>
      </c>
      <c r="G10" s="3">
        <v>2700000</v>
      </c>
      <c r="H10" s="9">
        <f t="shared" si="1"/>
        <v>50200000</v>
      </c>
      <c r="I10" s="3">
        <v>14500</v>
      </c>
      <c r="J10" s="10">
        <v>1</v>
      </c>
      <c r="K10" s="4">
        <v>10</v>
      </c>
      <c r="L10" s="11">
        <v>40</v>
      </c>
      <c r="M10" s="9">
        <f t="shared" si="2"/>
        <v>35525000</v>
      </c>
      <c r="N10" s="9">
        <f t="shared" si="3"/>
        <v>1370800000</v>
      </c>
      <c r="O10" s="9"/>
    </row>
    <row r="11" spans="1:15" ht="12.75" customHeight="1" x14ac:dyDescent="0.25">
      <c r="A11" s="3" t="s">
        <v>28</v>
      </c>
      <c r="B11" s="3">
        <v>25</v>
      </c>
      <c r="C11" s="3">
        <v>28</v>
      </c>
      <c r="E11" s="9">
        <f t="shared" si="0"/>
        <v>25</v>
      </c>
      <c r="F11" s="3">
        <v>3000000</v>
      </c>
      <c r="G11" s="3">
        <v>2900000</v>
      </c>
      <c r="H11" s="9">
        <f t="shared" si="1"/>
        <v>77900000</v>
      </c>
      <c r="I11" s="3">
        <v>11000</v>
      </c>
      <c r="J11" s="10">
        <v>0.91</v>
      </c>
      <c r="K11" s="4">
        <v>14</v>
      </c>
      <c r="L11" s="11">
        <v>14</v>
      </c>
      <c r="M11" s="9">
        <f t="shared" si="2"/>
        <v>24524500</v>
      </c>
      <c r="N11" s="9">
        <f t="shared" si="3"/>
        <v>265443000</v>
      </c>
      <c r="O11" s="9"/>
    </row>
    <row r="12" spans="1:15" ht="12.75" customHeight="1" x14ac:dyDescent="0.25">
      <c r="A12" s="3" t="s">
        <v>29</v>
      </c>
      <c r="B12" s="3">
        <v>28</v>
      </c>
      <c r="C12" s="3">
        <v>34</v>
      </c>
      <c r="D12" s="3">
        <v>1</v>
      </c>
      <c r="E12" s="9">
        <f t="shared" si="0"/>
        <v>62</v>
      </c>
      <c r="F12" s="3">
        <v>3000000</v>
      </c>
      <c r="G12" s="3">
        <v>2900000</v>
      </c>
      <c r="H12" s="9">
        <f t="shared" si="1"/>
        <v>188900000</v>
      </c>
      <c r="I12" s="3">
        <v>11000</v>
      </c>
      <c r="J12" s="10">
        <v>0.9</v>
      </c>
      <c r="K12" s="4">
        <v>12</v>
      </c>
      <c r="L12" s="11">
        <v>12</v>
      </c>
      <c r="M12" s="9">
        <f t="shared" si="2"/>
        <v>24255000</v>
      </c>
      <c r="N12" s="9">
        <f t="shared" si="3"/>
        <v>102160000</v>
      </c>
      <c r="O12" s="9"/>
    </row>
    <row r="13" spans="1:15" ht="12.75" customHeight="1" x14ac:dyDescent="0.25">
      <c r="A13" s="3" t="s">
        <v>30</v>
      </c>
      <c r="B13" s="3">
        <v>22</v>
      </c>
      <c r="C13" s="3">
        <v>30</v>
      </c>
      <c r="E13" s="9">
        <f t="shared" si="0"/>
        <v>22</v>
      </c>
      <c r="F13" s="3">
        <v>2600000</v>
      </c>
      <c r="G13" s="3">
        <v>3600000</v>
      </c>
      <c r="H13" s="9">
        <f t="shared" si="1"/>
        <v>60800000</v>
      </c>
      <c r="I13" s="3">
        <v>11000</v>
      </c>
      <c r="J13" s="10">
        <v>0.94</v>
      </c>
      <c r="K13" s="4">
        <v>10</v>
      </c>
      <c r="L13" s="11">
        <v>10</v>
      </c>
      <c r="M13" s="9">
        <f t="shared" si="2"/>
        <v>25333000</v>
      </c>
      <c r="N13" s="9">
        <f t="shared" si="3"/>
        <v>192530000</v>
      </c>
      <c r="O13" s="9"/>
    </row>
    <row r="14" spans="1:15" ht="12.75" customHeight="1" x14ac:dyDescent="0.25">
      <c r="A14" s="3" t="s">
        <v>31</v>
      </c>
      <c r="B14" s="3">
        <v>24</v>
      </c>
      <c r="C14" s="3">
        <v>30</v>
      </c>
      <c r="D14" s="3">
        <v>1</v>
      </c>
      <c r="E14" s="9">
        <f t="shared" si="0"/>
        <v>54</v>
      </c>
      <c r="F14" s="3">
        <v>3100000</v>
      </c>
      <c r="G14" s="3">
        <v>3100000</v>
      </c>
      <c r="H14" s="9">
        <f t="shared" si="1"/>
        <v>170500000</v>
      </c>
      <c r="I14" s="3">
        <v>10000</v>
      </c>
      <c r="J14" s="10">
        <v>0.88</v>
      </c>
      <c r="K14" s="4">
        <v>6</v>
      </c>
      <c r="L14" s="11">
        <v>6</v>
      </c>
      <c r="M14" s="9">
        <f t="shared" si="2"/>
        <v>21560000</v>
      </c>
      <c r="N14" s="9">
        <f t="shared" si="3"/>
        <v>-41140000</v>
      </c>
      <c r="O14" s="9"/>
    </row>
    <row r="15" spans="1:15" ht="12.75" customHeight="1" x14ac:dyDescent="0.25">
      <c r="A15" s="3" t="s">
        <v>32</v>
      </c>
      <c r="B15" s="3">
        <v>23</v>
      </c>
      <c r="C15" s="3">
        <v>40</v>
      </c>
      <c r="D15" s="3">
        <v>1</v>
      </c>
      <c r="E15" s="9">
        <f t="shared" si="0"/>
        <v>63</v>
      </c>
      <c r="F15" s="3">
        <v>3000000</v>
      </c>
      <c r="G15" s="3">
        <v>3200000</v>
      </c>
      <c r="H15" s="9">
        <f t="shared" si="1"/>
        <v>192200000</v>
      </c>
      <c r="I15" s="3">
        <v>11000</v>
      </c>
      <c r="J15" s="10">
        <v>0.91</v>
      </c>
      <c r="K15" s="4">
        <v>12</v>
      </c>
      <c r="L15" s="11">
        <v>12</v>
      </c>
      <c r="M15" s="9">
        <f t="shared" si="2"/>
        <v>24524500</v>
      </c>
      <c r="N15" s="9">
        <f t="shared" si="3"/>
        <v>102094000</v>
      </c>
      <c r="O15" s="9"/>
    </row>
    <row r="16" spans="1:15" ht="12.75" customHeight="1" x14ac:dyDescent="0.25">
      <c r="A16" s="3" t="s">
        <v>33</v>
      </c>
      <c r="B16" s="3">
        <v>24</v>
      </c>
      <c r="C16" s="3">
        <v>31</v>
      </c>
      <c r="E16" s="9">
        <f t="shared" si="0"/>
        <v>24</v>
      </c>
      <c r="F16" s="3">
        <v>3000000</v>
      </c>
      <c r="G16" s="3">
        <v>2950000</v>
      </c>
      <c r="H16" s="9">
        <f t="shared" si="1"/>
        <v>74950000</v>
      </c>
      <c r="I16" s="3">
        <v>10000</v>
      </c>
      <c r="J16" s="10">
        <v>0.89</v>
      </c>
      <c r="K16" s="4">
        <v>12</v>
      </c>
      <c r="L16" s="11">
        <v>12</v>
      </c>
      <c r="M16" s="9">
        <f t="shared" si="2"/>
        <v>21805000</v>
      </c>
      <c r="N16" s="9">
        <f t="shared" si="3"/>
        <v>186710000</v>
      </c>
      <c r="O16" s="9"/>
    </row>
    <row r="17" spans="1:15" ht="12.75" customHeight="1" x14ac:dyDescent="0.25">
      <c r="A17" s="3" t="s">
        <v>34</v>
      </c>
      <c r="B17" s="3">
        <v>26</v>
      </c>
      <c r="C17" s="3">
        <v>35</v>
      </c>
      <c r="E17" s="9">
        <f t="shared" si="0"/>
        <v>26</v>
      </c>
      <c r="F17" s="3">
        <v>2800000</v>
      </c>
      <c r="G17" s="3">
        <v>2950000</v>
      </c>
      <c r="H17" s="9">
        <f t="shared" si="1"/>
        <v>75750000</v>
      </c>
      <c r="I17" s="3">
        <v>11000</v>
      </c>
      <c r="J17" s="10">
        <v>0.9</v>
      </c>
      <c r="K17" s="4">
        <v>8</v>
      </c>
      <c r="L17" s="11">
        <v>8</v>
      </c>
      <c r="M17" s="9">
        <f t="shared" si="2"/>
        <v>24255000</v>
      </c>
      <c r="N17" s="9">
        <f t="shared" si="3"/>
        <v>118290000</v>
      </c>
      <c r="O17" s="9"/>
    </row>
    <row r="18" spans="1:15" ht="12.75" customHeight="1" x14ac:dyDescent="0.25">
      <c r="A18" s="3" t="s">
        <v>35</v>
      </c>
      <c r="B18" s="3">
        <v>29</v>
      </c>
      <c r="C18" s="3">
        <v>43</v>
      </c>
      <c r="D18" s="3">
        <v>1</v>
      </c>
      <c r="E18" s="9">
        <f t="shared" si="0"/>
        <v>72</v>
      </c>
      <c r="F18" s="3">
        <v>1950000</v>
      </c>
      <c r="G18" s="3">
        <v>2100000</v>
      </c>
      <c r="H18" s="9">
        <f t="shared" si="1"/>
        <v>142500000</v>
      </c>
      <c r="I18" s="3">
        <v>10000</v>
      </c>
      <c r="J18" s="10">
        <v>0.81</v>
      </c>
      <c r="K18" s="4">
        <v>12</v>
      </c>
      <c r="L18" s="11">
        <v>12</v>
      </c>
      <c r="M18" s="9">
        <f t="shared" si="2"/>
        <v>19845000.000000004</v>
      </c>
      <c r="N18" s="9">
        <f t="shared" si="3"/>
        <v>95640000.00000006</v>
      </c>
      <c r="O18" s="9"/>
    </row>
    <row r="19" spans="1:15" ht="26.4" x14ac:dyDescent="0.25">
      <c r="D19" s="12"/>
      <c r="K19" s="7" t="s">
        <v>36</v>
      </c>
      <c r="L19" s="13">
        <f>SUM(L2:L18)</f>
        <v>290</v>
      </c>
      <c r="M19" s="5" t="s">
        <v>37</v>
      </c>
      <c r="N19" s="9">
        <f>SUM(N2:N18)</f>
        <v>6222414000</v>
      </c>
    </row>
    <row r="20" spans="1:15" ht="13.2" x14ac:dyDescent="0.25">
      <c r="A20" s="5"/>
    </row>
    <row r="21" spans="1:15" ht="26.4" x14ac:dyDescent="0.25">
      <c r="A21" s="5"/>
      <c r="I21" s="5" t="s">
        <v>38</v>
      </c>
      <c r="J21" s="3">
        <v>2450</v>
      </c>
    </row>
    <row r="22" spans="1:15" ht="26.4" x14ac:dyDescent="0.25">
      <c r="I22" s="5" t="s">
        <v>39</v>
      </c>
      <c r="J22" s="3">
        <v>290</v>
      </c>
    </row>
  </sheetData>
  <pageMargins left="0.78749999999999998" right="0.78749999999999998" top="1.05277777777778" bottom="1.05277777777778" header="0.78749999999999998" footer="0.78749999999999998"/>
  <pageSetup paperSize="9" orientation="portrait" useFirstPageNumber="1" horizontalDpi="300" verticalDpi="300"/>
  <headerFooter>
    <oddHeader>&amp;C&amp;"Times New Roman,Normál"&amp;12&amp;A</oddHeader>
    <oddFooter>&amp;C&amp;"Times New Roman,Normál"&amp;12Oldal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2</vt:i4>
      </vt:variant>
    </vt:vector>
  </HeadingPairs>
  <TitlesOfParts>
    <vt:vector size="2" baseType="lpstr">
      <vt:lpstr>leírás</vt:lpstr>
      <vt:lpstr>adatok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Lttd</cp:lastModifiedBy>
  <cp:revision>52</cp:revision>
  <dcterms:created xsi:type="dcterms:W3CDTF">2025-05-28T17:11:31Z</dcterms:created>
  <dcterms:modified xsi:type="dcterms:W3CDTF">2025-05-29T13:37:15Z</dcterms:modified>
  <cp:category/>
  <cp:contentStatus/>
</cp:coreProperties>
</file>