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odolanyi-my.sharepoint.com/personal/pitlik_laszlo_kodolanyi_hu/Documents/Beolvasottak/Downloads/"/>
    </mc:Choice>
  </mc:AlternateContent>
  <xr:revisionPtr revIDLastSave="93" documentId="13_ncr:1_{6E861DBB-310B-4116-A192-4E60EDC09D94}" xr6:coauthVersionLast="47" xr6:coauthVersionMax="47" xr10:uidLastSave="{C012529F-E0E4-4248-853C-FE76C4F42B97}"/>
  <bookViews>
    <workbookView xWindow="-108" yWindow="-108" windowWidth="23256" windowHeight="12456" activeTab="3" xr2:uid="{3F84CE10-403C-4BD5-AFBC-0341DAFD6D9F}"/>
  </bookViews>
  <sheets>
    <sheet name="Munka2" sheetId="3" r:id="rId1"/>
    <sheet name="Munka3" sheetId="4" r:id="rId2"/>
    <sheet name="Munka4" sheetId="5" r:id="rId3"/>
    <sheet name="Munka5" sheetId="6" r:id="rId4"/>
    <sheet name="Sheet1" sheetId="1" r:id="rId5"/>
  </sheets>
  <calcPr calcId="191029"/>
  <pivotCaches>
    <pivotCache cacheId="9" r:id="rId6"/>
    <pivotCache cacheId="14" r:id="rId7"/>
    <pivotCache cacheId="19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" i="1" l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3" i="1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4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5" i="5"/>
  <c r="AJ86" i="5"/>
  <c r="AJ87" i="5"/>
  <c r="AJ88" i="5"/>
  <c r="AJ89" i="5"/>
  <c r="AJ90" i="5"/>
  <c r="AJ91" i="5"/>
  <c r="AJ92" i="5"/>
  <c r="AJ93" i="5"/>
  <c r="AJ94" i="5"/>
  <c r="AJ8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BB89" i="1"/>
  <c r="BA89" i="1"/>
  <c r="BB88" i="1"/>
  <c r="BA88" i="1"/>
  <c r="BB87" i="1"/>
  <c r="BA87" i="1"/>
  <c r="BB86" i="1"/>
  <c r="BA86" i="1"/>
  <c r="BB85" i="1"/>
  <c r="BA85" i="1"/>
  <c r="BB84" i="1"/>
  <c r="BA84" i="1"/>
  <c r="BB83" i="1"/>
  <c r="BA83" i="1"/>
  <c r="BB82" i="1"/>
  <c r="BA82" i="1"/>
  <c r="BB81" i="1"/>
  <c r="BA81" i="1"/>
  <c r="BB80" i="1"/>
  <c r="BA80" i="1"/>
  <c r="BB79" i="1"/>
  <c r="BA79" i="1"/>
  <c r="BB78" i="1"/>
  <c r="BA78" i="1"/>
  <c r="BB77" i="1"/>
  <c r="BA77" i="1"/>
  <c r="BB76" i="1"/>
  <c r="BA76" i="1"/>
  <c r="BB75" i="1"/>
  <c r="BA75" i="1"/>
  <c r="BB74" i="1"/>
  <c r="BA74" i="1"/>
  <c r="BB73" i="1"/>
  <c r="BA73" i="1"/>
  <c r="BB72" i="1"/>
  <c r="BA72" i="1"/>
  <c r="BB71" i="1"/>
  <c r="BA71" i="1"/>
  <c r="BB70" i="1"/>
  <c r="BA70" i="1"/>
  <c r="BB69" i="1"/>
  <c r="BA69" i="1"/>
  <c r="BB68" i="1"/>
  <c r="BA68" i="1"/>
  <c r="BB67" i="1"/>
  <c r="BA67" i="1"/>
  <c r="BB66" i="1"/>
  <c r="BA66" i="1"/>
  <c r="BB65" i="1"/>
  <c r="BA65" i="1"/>
  <c r="BB64" i="1"/>
  <c r="BA64" i="1"/>
  <c r="BB63" i="1"/>
  <c r="BA63" i="1"/>
  <c r="BB62" i="1"/>
  <c r="BA62" i="1"/>
  <c r="BB61" i="1"/>
  <c r="BA61" i="1"/>
  <c r="BB60" i="1"/>
  <c r="BA60" i="1"/>
  <c r="BB59" i="1"/>
  <c r="BA59" i="1"/>
  <c r="BB58" i="1"/>
  <c r="BA58" i="1"/>
  <c r="BB57" i="1"/>
  <c r="BA57" i="1"/>
  <c r="BB56" i="1"/>
  <c r="BA56" i="1"/>
  <c r="BB55" i="1"/>
  <c r="BA55" i="1"/>
  <c r="BB54" i="1"/>
  <c r="BA54" i="1"/>
  <c r="BB53" i="1"/>
  <c r="BA53" i="1"/>
  <c r="BB52" i="1"/>
  <c r="BA52" i="1"/>
  <c r="BB51" i="1"/>
  <c r="BA51" i="1"/>
  <c r="BB50" i="1"/>
  <c r="BA50" i="1"/>
  <c r="BB49" i="1"/>
  <c r="BA49" i="1"/>
  <c r="BB48" i="1"/>
  <c r="BA48" i="1"/>
  <c r="BB47" i="1"/>
  <c r="BA47" i="1"/>
  <c r="BB46" i="1"/>
  <c r="BA46" i="1"/>
  <c r="BB45" i="1"/>
  <c r="BA45" i="1"/>
  <c r="BB44" i="1"/>
  <c r="BA44" i="1"/>
  <c r="BB43" i="1"/>
  <c r="BA43" i="1"/>
  <c r="BB42" i="1"/>
  <c r="BA42" i="1"/>
  <c r="BB41" i="1"/>
  <c r="BA41" i="1"/>
  <c r="BB40" i="1"/>
  <c r="BA40" i="1"/>
  <c r="BB39" i="1"/>
  <c r="BA39" i="1"/>
  <c r="BB38" i="1"/>
  <c r="BA38" i="1"/>
  <c r="BB37" i="1"/>
  <c r="BA37" i="1"/>
  <c r="BB36" i="1"/>
  <c r="BA36" i="1"/>
  <c r="BB35" i="1"/>
  <c r="BA35" i="1"/>
  <c r="BB34" i="1"/>
  <c r="BA34" i="1"/>
  <c r="BB33" i="1"/>
  <c r="BA33" i="1"/>
  <c r="BB32" i="1"/>
  <c r="BA32" i="1"/>
  <c r="BB31" i="1"/>
  <c r="BA31" i="1"/>
  <c r="BB30" i="1"/>
  <c r="BA30" i="1"/>
  <c r="BB29" i="1"/>
  <c r="BA29" i="1"/>
  <c r="BB28" i="1"/>
  <c r="BA28" i="1"/>
  <c r="BB27" i="1"/>
  <c r="BA27" i="1"/>
  <c r="BB26" i="1"/>
  <c r="BA26" i="1"/>
  <c r="BB25" i="1"/>
  <c r="BA25" i="1"/>
  <c r="BB24" i="1"/>
  <c r="BA24" i="1"/>
  <c r="BB23" i="1"/>
  <c r="BA23" i="1"/>
  <c r="BB22" i="1"/>
  <c r="BA22" i="1"/>
  <c r="BB21" i="1"/>
  <c r="BA21" i="1"/>
  <c r="BB20" i="1"/>
  <c r="BA20" i="1"/>
  <c r="BB19" i="1"/>
  <c r="BA19" i="1"/>
  <c r="BB18" i="1"/>
  <c r="BA18" i="1"/>
  <c r="BB17" i="1"/>
  <c r="BA17" i="1"/>
  <c r="BB16" i="1"/>
  <c r="BA16" i="1"/>
  <c r="BB15" i="1"/>
  <c r="BA15" i="1"/>
  <c r="BB14" i="1"/>
  <c r="BA14" i="1"/>
  <c r="BB13" i="1"/>
  <c r="BA13" i="1"/>
  <c r="BB12" i="1"/>
  <c r="BA12" i="1"/>
  <c r="BB11" i="1"/>
  <c r="BA11" i="1"/>
  <c r="BB10" i="1"/>
  <c r="BA10" i="1"/>
  <c r="BB9" i="1"/>
  <c r="BA9" i="1"/>
  <c r="BB8" i="1"/>
  <c r="BA8" i="1"/>
  <c r="BB7" i="1"/>
  <c r="BA7" i="1"/>
  <c r="BB6" i="1"/>
  <c r="BA6" i="1"/>
  <c r="BB5" i="1"/>
  <c r="BA5" i="1"/>
  <c r="BB4" i="1"/>
  <c r="BA4" i="1"/>
  <c r="BB3" i="1"/>
  <c r="BA3" i="1"/>
  <c r="BB2" i="1"/>
  <c r="BA2" i="1"/>
  <c r="AZ89" i="1"/>
  <c r="AZ88" i="1"/>
  <c r="AZ87" i="1"/>
  <c r="AZ86" i="1"/>
  <c r="AZ85" i="1"/>
  <c r="AZ84" i="1"/>
  <c r="AZ83" i="1"/>
  <c r="AZ82" i="1"/>
  <c r="AZ81" i="1"/>
  <c r="AZ80" i="1"/>
  <c r="AZ79" i="1"/>
  <c r="AZ78" i="1"/>
  <c r="AZ77" i="1"/>
  <c r="AZ76" i="1"/>
  <c r="AZ75" i="1"/>
  <c r="AZ74" i="1"/>
  <c r="AZ73" i="1"/>
  <c r="AZ72" i="1"/>
  <c r="AZ71" i="1"/>
  <c r="AZ70" i="1"/>
  <c r="AZ69" i="1"/>
  <c r="AZ68" i="1"/>
  <c r="AZ67" i="1"/>
  <c r="AZ66" i="1"/>
  <c r="AZ65" i="1"/>
  <c r="AZ64" i="1"/>
  <c r="AZ63" i="1"/>
  <c r="AZ62" i="1"/>
  <c r="AZ61" i="1"/>
  <c r="AZ60" i="1"/>
  <c r="AZ59" i="1"/>
  <c r="AZ58" i="1"/>
  <c r="AZ57" i="1"/>
  <c r="AZ56" i="1"/>
  <c r="AZ55" i="1"/>
  <c r="AZ54" i="1"/>
  <c r="AZ53" i="1"/>
  <c r="AZ52" i="1"/>
  <c r="AZ51" i="1"/>
  <c r="AZ50" i="1"/>
  <c r="AZ49" i="1"/>
  <c r="AZ48" i="1"/>
  <c r="AZ47" i="1"/>
  <c r="AZ46" i="1"/>
  <c r="AZ45" i="1"/>
  <c r="AZ44" i="1"/>
  <c r="AZ43" i="1"/>
  <c r="AZ42" i="1"/>
  <c r="AZ41" i="1"/>
  <c r="AZ40" i="1"/>
  <c r="AZ39" i="1"/>
  <c r="AZ38" i="1"/>
  <c r="AZ37" i="1"/>
  <c r="AZ36" i="1"/>
  <c r="AZ35" i="1"/>
  <c r="AZ34" i="1"/>
  <c r="AZ33" i="1"/>
  <c r="AZ32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8" i="1"/>
  <c r="AZ17" i="1"/>
  <c r="AZ16" i="1"/>
  <c r="AZ15" i="1"/>
  <c r="AZ14" i="1"/>
  <c r="AZ13" i="1"/>
  <c r="AZ12" i="1"/>
  <c r="AZ11" i="1"/>
  <c r="AZ10" i="1"/>
  <c r="AZ9" i="1"/>
  <c r="AZ8" i="1"/>
  <c r="AZ7" i="1"/>
  <c r="AZ6" i="1"/>
  <c r="AZ5" i="1"/>
  <c r="AZ4" i="1"/>
  <c r="AZ3" i="1"/>
  <c r="AZ2" i="1"/>
  <c r="S6" i="1"/>
  <c r="G168" i="1"/>
  <c r="I169" i="1"/>
  <c r="G156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93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7" i="1"/>
  <c r="G158" i="1"/>
  <c r="G159" i="1"/>
  <c r="G160" i="1"/>
  <c r="G161" i="1"/>
  <c r="G162" i="1"/>
  <c r="G163" i="1"/>
  <c r="G164" i="1"/>
  <c r="G165" i="1"/>
  <c r="G166" i="1"/>
  <c r="G167" i="1"/>
  <c r="G169" i="1"/>
  <c r="G170" i="1"/>
  <c r="G171" i="1"/>
  <c r="G172" i="1"/>
  <c r="G173" i="1"/>
  <c r="G174" i="1"/>
  <c r="G175" i="1"/>
  <c r="G176" i="1"/>
  <c r="G177" i="1"/>
  <c r="G178" i="1"/>
  <c r="G179" i="1"/>
  <c r="G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9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3" i="1"/>
  <c r="AL93" i="1" s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3" i="1"/>
  <c r="Y4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3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3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3" i="1"/>
  <c r="W93" i="1" s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5" i="1"/>
  <c r="S4" i="1"/>
  <c r="S3" i="1"/>
  <c r="AX10" i="1" l="1"/>
  <c r="AW10" i="1" s="1"/>
  <c r="AX57" i="1"/>
  <c r="AV10" i="1"/>
  <c r="AV57" i="1"/>
  <c r="AW57" i="1"/>
  <c r="AX65" i="1"/>
  <c r="AX33" i="1"/>
  <c r="AX82" i="1"/>
  <c r="AW82" i="1" s="1"/>
  <c r="AX64" i="1"/>
  <c r="AW64" i="1" s="1"/>
  <c r="AX40" i="1"/>
  <c r="AX24" i="1"/>
  <c r="AX16" i="1"/>
  <c r="AX89" i="1"/>
  <c r="AW89" i="1" s="1"/>
  <c r="AX81" i="1"/>
  <c r="AX71" i="1"/>
  <c r="AX63" i="1"/>
  <c r="AX55" i="1"/>
  <c r="AX47" i="1"/>
  <c r="AX39" i="1"/>
  <c r="AX31" i="1"/>
  <c r="AX23" i="1"/>
  <c r="AX15" i="1"/>
  <c r="AX7" i="1"/>
  <c r="AX73" i="1"/>
  <c r="AX9" i="1"/>
  <c r="AX88" i="1"/>
  <c r="AW88" i="1" s="1"/>
  <c r="AX80" i="1"/>
  <c r="AW80" i="1" s="1"/>
  <c r="AX70" i="1"/>
  <c r="AW70" i="1" s="1"/>
  <c r="AX62" i="1"/>
  <c r="AW62" i="1" s="1"/>
  <c r="AX54" i="1"/>
  <c r="AW54" i="1" s="1"/>
  <c r="AX46" i="1"/>
  <c r="AW46" i="1" s="1"/>
  <c r="AX38" i="1"/>
  <c r="AW38" i="1" s="1"/>
  <c r="AX30" i="1"/>
  <c r="AW30" i="1" s="1"/>
  <c r="AX22" i="1"/>
  <c r="AW22" i="1" s="1"/>
  <c r="AX14" i="1"/>
  <c r="AW14" i="1" s="1"/>
  <c r="AX6" i="1"/>
  <c r="AW6" i="1" s="1"/>
  <c r="AX83" i="1"/>
  <c r="AX25" i="1"/>
  <c r="AX87" i="1"/>
  <c r="AW87" i="1" s="1"/>
  <c r="AX79" i="1"/>
  <c r="AW79" i="1" s="1"/>
  <c r="AX69" i="1"/>
  <c r="AW69" i="1" s="1"/>
  <c r="AX61" i="1"/>
  <c r="AW61" i="1" s="1"/>
  <c r="AX53" i="1"/>
  <c r="AW53" i="1" s="1"/>
  <c r="AX45" i="1"/>
  <c r="AX37" i="1"/>
  <c r="AX29" i="1"/>
  <c r="AW29" i="1" s="1"/>
  <c r="AX21" i="1"/>
  <c r="AX13" i="1"/>
  <c r="AW13" i="1" s="1"/>
  <c r="AX5" i="1"/>
  <c r="AW5" i="1" s="1"/>
  <c r="AX41" i="1"/>
  <c r="AN89" i="1"/>
  <c r="AN81" i="1"/>
  <c r="AN73" i="1"/>
  <c r="AN65" i="1"/>
  <c r="AN57" i="1"/>
  <c r="AN49" i="1"/>
  <c r="AN41" i="1"/>
  <c r="AN33" i="1"/>
  <c r="AN25" i="1"/>
  <c r="AN17" i="1"/>
  <c r="AN9" i="1"/>
  <c r="AX86" i="1"/>
  <c r="AW86" i="1" s="1"/>
  <c r="AX77" i="1"/>
  <c r="AW77" i="1" s="1"/>
  <c r="AX68" i="1"/>
  <c r="AW68" i="1" s="1"/>
  <c r="AX60" i="1"/>
  <c r="AW60" i="1" s="1"/>
  <c r="AX52" i="1"/>
  <c r="AW52" i="1" s="1"/>
  <c r="AX44" i="1"/>
  <c r="AW44" i="1" s="1"/>
  <c r="AX36" i="1"/>
  <c r="AW36" i="1" s="1"/>
  <c r="AX28" i="1"/>
  <c r="AW28" i="1" s="1"/>
  <c r="AX20" i="1"/>
  <c r="AW20" i="1" s="1"/>
  <c r="AX12" i="1"/>
  <c r="AW12" i="1" s="1"/>
  <c r="AX76" i="1"/>
  <c r="AW76" i="1" s="1"/>
  <c r="AX4" i="1"/>
  <c r="AX49" i="1"/>
  <c r="AX17" i="1"/>
  <c r="AX3" i="1"/>
  <c r="AW3" i="1" s="1"/>
  <c r="AX72" i="1"/>
  <c r="AX56" i="1"/>
  <c r="AX48" i="1"/>
  <c r="AX32" i="1"/>
  <c r="AX8" i="1"/>
  <c r="AX85" i="1"/>
  <c r="AX75" i="1"/>
  <c r="AX67" i="1"/>
  <c r="AW67" i="1" s="1"/>
  <c r="AX59" i="1"/>
  <c r="AX51" i="1"/>
  <c r="AX43" i="1"/>
  <c r="AX35" i="1"/>
  <c r="AX27" i="1"/>
  <c r="AX19" i="1"/>
  <c r="AX11" i="1"/>
  <c r="AX78" i="1"/>
  <c r="AW78" i="1" s="1"/>
  <c r="AX84" i="1"/>
  <c r="AW84" i="1" s="1"/>
  <c r="AX74" i="1"/>
  <c r="AX66" i="1"/>
  <c r="AW66" i="1" s="1"/>
  <c r="AX58" i="1"/>
  <c r="AW58" i="1" s="1"/>
  <c r="AX50" i="1"/>
  <c r="AW50" i="1" s="1"/>
  <c r="AX42" i="1"/>
  <c r="AX34" i="1"/>
  <c r="AW34" i="1" s="1"/>
  <c r="AX26" i="1"/>
  <c r="AW26" i="1" s="1"/>
  <c r="AX18" i="1"/>
  <c r="AW18" i="1" s="1"/>
  <c r="AV79" i="1"/>
  <c r="AV53" i="1"/>
  <c r="AV67" i="1"/>
  <c r="AV80" i="1"/>
  <c r="AV88" i="1"/>
  <c r="AV14" i="1"/>
  <c r="AV22" i="1"/>
  <c r="AV62" i="1"/>
  <c r="AV70" i="1"/>
  <c r="AV86" i="1"/>
  <c r="AV36" i="1"/>
  <c r="AV44" i="1"/>
  <c r="AV52" i="1"/>
  <c r="AV84" i="1"/>
  <c r="AN88" i="1"/>
  <c r="AN80" i="1"/>
  <c r="AN72" i="1"/>
  <c r="AN64" i="1"/>
  <c r="AN56" i="1"/>
  <c r="AN48" i="1"/>
  <c r="AN40" i="1"/>
  <c r="AN32" i="1"/>
  <c r="AN24" i="1"/>
  <c r="AN16" i="1"/>
  <c r="AN8" i="1"/>
  <c r="AN87" i="1"/>
  <c r="AN79" i="1"/>
  <c r="AN71" i="1"/>
  <c r="AN63" i="1"/>
  <c r="AN55" i="1"/>
  <c r="AN47" i="1"/>
  <c r="AN39" i="1"/>
  <c r="AN31" i="1"/>
  <c r="AN23" i="1"/>
  <c r="AN15" i="1"/>
  <c r="AN7" i="1"/>
  <c r="AN6" i="1"/>
  <c r="AN85" i="1"/>
  <c r="AN77" i="1"/>
  <c r="AN69" i="1"/>
  <c r="AN61" i="1"/>
  <c r="AN53" i="1"/>
  <c r="AN45" i="1"/>
  <c r="AN37" i="1"/>
  <c r="AN29" i="1"/>
  <c r="AN21" i="1"/>
  <c r="AN13" i="1"/>
  <c r="AN76" i="1"/>
  <c r="AN60" i="1"/>
  <c r="AN44" i="1"/>
  <c r="AN28" i="1"/>
  <c r="AN12" i="1"/>
  <c r="AN86" i="1"/>
  <c r="AN78" i="1"/>
  <c r="AN70" i="1"/>
  <c r="AN62" i="1"/>
  <c r="AN54" i="1"/>
  <c r="AN46" i="1"/>
  <c r="AN38" i="1"/>
  <c r="AN30" i="1"/>
  <c r="AN22" i="1"/>
  <c r="AN14" i="1"/>
  <c r="AN5" i="1"/>
  <c r="AG93" i="1"/>
  <c r="AN68" i="1"/>
  <c r="AN52" i="1"/>
  <c r="AN36" i="1"/>
  <c r="AN20" i="1"/>
  <c r="AN4" i="1"/>
  <c r="AN83" i="1"/>
  <c r="AN75" i="1"/>
  <c r="AN67" i="1"/>
  <c r="AN59" i="1"/>
  <c r="AN51" i="1"/>
  <c r="AN43" i="1"/>
  <c r="AN35" i="1"/>
  <c r="AN27" i="1"/>
  <c r="AN19" i="1"/>
  <c r="AN11" i="1"/>
  <c r="AN84" i="1"/>
  <c r="AN3" i="1"/>
  <c r="AN82" i="1"/>
  <c r="AN74" i="1"/>
  <c r="AN66" i="1"/>
  <c r="AN58" i="1"/>
  <c r="AN50" i="1"/>
  <c r="AN42" i="1"/>
  <c r="AN34" i="1"/>
  <c r="AN26" i="1"/>
  <c r="AN18" i="1"/>
  <c r="AN10" i="1"/>
  <c r="AJ93" i="1"/>
  <c r="AI93" i="1"/>
  <c r="Y93" i="1"/>
  <c r="AD93" i="1"/>
  <c r="AK93" i="1"/>
  <c r="Z93" i="1"/>
  <c r="AA93" i="1"/>
  <c r="AF93" i="1"/>
  <c r="S178" i="1"/>
  <c r="S170" i="1"/>
  <c r="S162" i="1"/>
  <c r="S154" i="1"/>
  <c r="S114" i="1"/>
  <c r="S106" i="1"/>
  <c r="S98" i="1"/>
  <c r="AH93" i="1"/>
  <c r="AC93" i="1"/>
  <c r="AB93" i="1"/>
  <c r="AE93" i="1"/>
  <c r="X93" i="1"/>
  <c r="S111" i="1"/>
  <c r="S103" i="1"/>
  <c r="S95" i="1"/>
  <c r="S113" i="1"/>
  <c r="S105" i="1"/>
  <c r="S97" i="1"/>
  <c r="S104" i="1"/>
  <c r="S96" i="1"/>
  <c r="S110" i="1"/>
  <c r="S102" i="1"/>
  <c r="S94" i="1"/>
  <c r="S109" i="1"/>
  <c r="S101" i="1"/>
  <c r="S108" i="1"/>
  <c r="S100" i="1"/>
  <c r="S115" i="1"/>
  <c r="S107" i="1"/>
  <c r="S99" i="1"/>
  <c r="S112" i="1"/>
  <c r="S177" i="1"/>
  <c r="S169" i="1"/>
  <c r="S161" i="1"/>
  <c r="S153" i="1"/>
  <c r="S145" i="1"/>
  <c r="S137" i="1"/>
  <c r="S129" i="1"/>
  <c r="S121" i="1"/>
  <c r="S138" i="1"/>
  <c r="S176" i="1"/>
  <c r="S168" i="1"/>
  <c r="S160" i="1"/>
  <c r="S152" i="1"/>
  <c r="S144" i="1"/>
  <c r="S136" i="1"/>
  <c r="S128" i="1"/>
  <c r="S120" i="1"/>
  <c r="S159" i="1"/>
  <c r="S143" i="1"/>
  <c r="S127" i="1"/>
  <c r="S146" i="1"/>
  <c r="S175" i="1"/>
  <c r="S167" i="1"/>
  <c r="S151" i="1"/>
  <c r="S135" i="1"/>
  <c r="S119" i="1"/>
  <c r="S174" i="1"/>
  <c r="S166" i="1"/>
  <c r="S158" i="1"/>
  <c r="S150" i="1"/>
  <c r="S142" i="1"/>
  <c r="S134" i="1"/>
  <c r="S126" i="1"/>
  <c r="S118" i="1"/>
  <c r="S130" i="1"/>
  <c r="S173" i="1"/>
  <c r="S165" i="1"/>
  <c r="S157" i="1"/>
  <c r="S149" i="1"/>
  <c r="S141" i="1"/>
  <c r="S133" i="1"/>
  <c r="S125" i="1"/>
  <c r="S117" i="1"/>
  <c r="S172" i="1"/>
  <c r="S164" i="1"/>
  <c r="S156" i="1"/>
  <c r="S148" i="1"/>
  <c r="S140" i="1"/>
  <c r="S132" i="1"/>
  <c r="S124" i="1"/>
  <c r="S116" i="1"/>
  <c r="S122" i="1"/>
  <c r="S179" i="1"/>
  <c r="S171" i="1"/>
  <c r="S163" i="1"/>
  <c r="S155" i="1"/>
  <c r="S147" i="1"/>
  <c r="S139" i="1"/>
  <c r="S131" i="1"/>
  <c r="S123" i="1"/>
  <c r="S93" i="1"/>
  <c r="AV54" i="1" l="1"/>
  <c r="AV66" i="1"/>
  <c r="AV61" i="1"/>
  <c r="AV28" i="1"/>
  <c r="AV46" i="1"/>
  <c r="AV87" i="1"/>
  <c r="AV20" i="1"/>
  <c r="AV29" i="1"/>
  <c r="AV12" i="1"/>
  <c r="AV77" i="1"/>
  <c r="AV89" i="1"/>
  <c r="AV6" i="1"/>
  <c r="AV34" i="1"/>
  <c r="AV78" i="1"/>
  <c r="AV18" i="1"/>
  <c r="AV26" i="1"/>
  <c r="AV8" i="1"/>
  <c r="AW8" i="1"/>
  <c r="AV50" i="1"/>
  <c r="AW43" i="1"/>
  <c r="AV43" i="1"/>
  <c r="AW48" i="1"/>
  <c r="AV48" i="1"/>
  <c r="AW21" i="1"/>
  <c r="AV21" i="1"/>
  <c r="AV7" i="1"/>
  <c r="AW7" i="1"/>
  <c r="AV71" i="1"/>
  <c r="AW71" i="1"/>
  <c r="AV33" i="1"/>
  <c r="AW33" i="1"/>
  <c r="AW32" i="1"/>
  <c r="AV32" i="1"/>
  <c r="AV73" i="1"/>
  <c r="AW73" i="1"/>
  <c r="AV76" i="1"/>
  <c r="AV38" i="1"/>
  <c r="AV5" i="1"/>
  <c r="AV69" i="1"/>
  <c r="AW74" i="1"/>
  <c r="AV74" i="1"/>
  <c r="AW51" i="1"/>
  <c r="AV51" i="1"/>
  <c r="AW56" i="1"/>
  <c r="AV56" i="1"/>
  <c r="AV25" i="1"/>
  <c r="AW25" i="1"/>
  <c r="AV15" i="1"/>
  <c r="AW15" i="1"/>
  <c r="AW81" i="1"/>
  <c r="AV81" i="1"/>
  <c r="AW65" i="1"/>
  <c r="AV65" i="1"/>
  <c r="AV68" i="1"/>
  <c r="AV30" i="1"/>
  <c r="AV82" i="1"/>
  <c r="AW59" i="1"/>
  <c r="AV59" i="1"/>
  <c r="AW72" i="1"/>
  <c r="AV72" i="1"/>
  <c r="AV37" i="1"/>
  <c r="AW37" i="1"/>
  <c r="AW83" i="1"/>
  <c r="AV83" i="1"/>
  <c r="AV23" i="1"/>
  <c r="AW23" i="1"/>
  <c r="AV63" i="1"/>
  <c r="AW63" i="1"/>
  <c r="AV60" i="1"/>
  <c r="AV13" i="1"/>
  <c r="AV3" i="1"/>
  <c r="AW45" i="1"/>
  <c r="AV45" i="1"/>
  <c r="AV31" i="1"/>
  <c r="AW31" i="1"/>
  <c r="AV16" i="1"/>
  <c r="AW16" i="1"/>
  <c r="AW27" i="1"/>
  <c r="AV27" i="1"/>
  <c r="AV55" i="1"/>
  <c r="AW55" i="1"/>
  <c r="AV58" i="1"/>
  <c r="AW11" i="1"/>
  <c r="AV11" i="1"/>
  <c r="AW75" i="1"/>
  <c r="AV75" i="1"/>
  <c r="AV17" i="1"/>
  <c r="AW17" i="1"/>
  <c r="AV39" i="1"/>
  <c r="AW39" i="1"/>
  <c r="AW24" i="1"/>
  <c r="AV24" i="1"/>
  <c r="AV4" i="1"/>
  <c r="AW4" i="1"/>
  <c r="AV9" i="1"/>
  <c r="AW9" i="1"/>
  <c r="AW35" i="1"/>
  <c r="AV35" i="1"/>
  <c r="AS9" i="1"/>
  <c r="AS3" i="1"/>
  <c r="AR3" i="1" s="1"/>
  <c r="AV64" i="1"/>
  <c r="AW42" i="1"/>
  <c r="AV42" i="1"/>
  <c r="AW19" i="1"/>
  <c r="AV19" i="1"/>
  <c r="AW85" i="1"/>
  <c r="AV85" i="1"/>
  <c r="AW49" i="1"/>
  <c r="AV49" i="1"/>
  <c r="AV41" i="1"/>
  <c r="AW41" i="1"/>
  <c r="AW47" i="1"/>
  <c r="AV47" i="1"/>
  <c r="AW40" i="1"/>
  <c r="AV40" i="1"/>
  <c r="AS6" i="1"/>
  <c r="AS14" i="1"/>
  <c r="AS22" i="1"/>
  <c r="AS30" i="1"/>
  <c r="AS38" i="1"/>
  <c r="AS46" i="1"/>
  <c r="AS54" i="1"/>
  <c r="AS62" i="1"/>
  <c r="AS70" i="1"/>
  <c r="AS78" i="1"/>
  <c r="AS86" i="1"/>
  <c r="AS4" i="1"/>
  <c r="AS52" i="1"/>
  <c r="AS84" i="1"/>
  <c r="AS7" i="1"/>
  <c r="AS15" i="1"/>
  <c r="AS23" i="1"/>
  <c r="AS31" i="1"/>
  <c r="AS39" i="1"/>
  <c r="AS47" i="1"/>
  <c r="AS55" i="1"/>
  <c r="AS63" i="1"/>
  <c r="AS71" i="1"/>
  <c r="AS79" i="1"/>
  <c r="AS87" i="1"/>
  <c r="AS8" i="1"/>
  <c r="AS16" i="1"/>
  <c r="AS24" i="1"/>
  <c r="AS32" i="1"/>
  <c r="AS40" i="1"/>
  <c r="AS48" i="1"/>
  <c r="AS56" i="1"/>
  <c r="AS64" i="1"/>
  <c r="AS72" i="1"/>
  <c r="AS80" i="1"/>
  <c r="AS88" i="1"/>
  <c r="AS28" i="1"/>
  <c r="AS60" i="1"/>
  <c r="AS17" i="1"/>
  <c r="AS25" i="1"/>
  <c r="AS33" i="1"/>
  <c r="AS41" i="1"/>
  <c r="AS49" i="1"/>
  <c r="AS57" i="1"/>
  <c r="AS65" i="1"/>
  <c r="AS73" i="1"/>
  <c r="AS81" i="1"/>
  <c r="AS89" i="1"/>
  <c r="AS12" i="1"/>
  <c r="AS44" i="1"/>
  <c r="AS76" i="1"/>
  <c r="AS10" i="1"/>
  <c r="AS18" i="1"/>
  <c r="AS26" i="1"/>
  <c r="AS34" i="1"/>
  <c r="AS42" i="1"/>
  <c r="AS50" i="1"/>
  <c r="AS58" i="1"/>
  <c r="AS66" i="1"/>
  <c r="AS74" i="1"/>
  <c r="AS82" i="1"/>
  <c r="AS11" i="1"/>
  <c r="AS19" i="1"/>
  <c r="AS27" i="1"/>
  <c r="AS35" i="1"/>
  <c r="AS43" i="1"/>
  <c r="AS51" i="1"/>
  <c r="AS59" i="1"/>
  <c r="AS67" i="1"/>
  <c r="AS75" i="1"/>
  <c r="AS83" i="1"/>
  <c r="AS36" i="1"/>
  <c r="AS5" i="1"/>
  <c r="AS13" i="1"/>
  <c r="AS21" i="1"/>
  <c r="AS29" i="1"/>
  <c r="AS37" i="1"/>
  <c r="AS45" i="1"/>
  <c r="AS53" i="1"/>
  <c r="AS61" i="1"/>
  <c r="AS69" i="1"/>
  <c r="AS77" i="1"/>
  <c r="AS85" i="1"/>
  <c r="AS20" i="1"/>
  <c r="AS68" i="1"/>
  <c r="AR62" i="1" l="1"/>
  <c r="AQ62" i="1"/>
  <c r="AR68" i="1"/>
  <c r="AQ68" i="1"/>
  <c r="AR37" i="1"/>
  <c r="AQ37" i="1"/>
  <c r="AQ67" i="1"/>
  <c r="AR67" i="1"/>
  <c r="AQ82" i="1"/>
  <c r="AR82" i="1"/>
  <c r="AQ18" i="1"/>
  <c r="AR18" i="1"/>
  <c r="AQ65" i="1"/>
  <c r="AR65" i="1"/>
  <c r="AQ3" i="1"/>
  <c r="AR48" i="1"/>
  <c r="AQ48" i="1"/>
  <c r="AR71" i="1"/>
  <c r="AQ71" i="1"/>
  <c r="AR7" i="1"/>
  <c r="AQ7" i="1"/>
  <c r="AR54" i="1"/>
  <c r="AQ54" i="1"/>
  <c r="AR45" i="1"/>
  <c r="AQ45" i="1"/>
  <c r="AR56" i="1"/>
  <c r="AQ56" i="1"/>
  <c r="AR29" i="1"/>
  <c r="AQ29" i="1"/>
  <c r="AQ59" i="1"/>
  <c r="AR59" i="1"/>
  <c r="AQ74" i="1"/>
  <c r="AR74" i="1"/>
  <c r="AR10" i="1"/>
  <c r="AQ10" i="1"/>
  <c r="AQ57" i="1"/>
  <c r="AR57" i="1"/>
  <c r="AR60" i="1"/>
  <c r="AQ60" i="1"/>
  <c r="AR40" i="1"/>
  <c r="AQ40" i="1"/>
  <c r="AQ63" i="1"/>
  <c r="AR63" i="1"/>
  <c r="AR84" i="1"/>
  <c r="AQ84" i="1"/>
  <c r="AR46" i="1"/>
  <c r="AQ46" i="1"/>
  <c r="AQ26" i="1"/>
  <c r="AR26" i="1"/>
  <c r="AR15" i="1"/>
  <c r="AQ15" i="1"/>
  <c r="AR21" i="1"/>
  <c r="AQ21" i="1"/>
  <c r="AQ51" i="1"/>
  <c r="AR51" i="1"/>
  <c r="AQ66" i="1"/>
  <c r="AR66" i="1"/>
  <c r="AR76" i="1"/>
  <c r="AQ76" i="1"/>
  <c r="AQ49" i="1"/>
  <c r="AR49" i="1"/>
  <c r="AR28" i="1"/>
  <c r="AQ28" i="1"/>
  <c r="AR32" i="1"/>
  <c r="AQ32" i="1"/>
  <c r="AR55" i="1"/>
  <c r="AQ55" i="1"/>
  <c r="AR52" i="1"/>
  <c r="AQ52" i="1"/>
  <c r="AR38" i="1"/>
  <c r="AQ38" i="1"/>
  <c r="AQ73" i="1"/>
  <c r="AR73" i="1"/>
  <c r="AR85" i="1"/>
  <c r="AQ85" i="1"/>
  <c r="AR77" i="1"/>
  <c r="AQ77" i="1"/>
  <c r="AR13" i="1"/>
  <c r="AQ13" i="1"/>
  <c r="AQ43" i="1"/>
  <c r="AR43" i="1"/>
  <c r="AR58" i="1"/>
  <c r="AQ58" i="1"/>
  <c r="AR44" i="1"/>
  <c r="AQ44" i="1"/>
  <c r="AQ41" i="1"/>
  <c r="AR41" i="1"/>
  <c r="AR88" i="1"/>
  <c r="AQ88" i="1"/>
  <c r="AR24" i="1"/>
  <c r="AQ24" i="1"/>
  <c r="AQ47" i="1"/>
  <c r="AR47" i="1"/>
  <c r="AR4" i="1"/>
  <c r="AQ4" i="1"/>
  <c r="AR30" i="1"/>
  <c r="AQ30" i="1"/>
  <c r="AQ11" i="1"/>
  <c r="AR11" i="1"/>
  <c r="AQ79" i="1"/>
  <c r="AR79" i="1"/>
  <c r="AR5" i="1"/>
  <c r="AQ5" i="1"/>
  <c r="AQ35" i="1"/>
  <c r="AR35" i="1"/>
  <c r="AQ50" i="1"/>
  <c r="AR50" i="1"/>
  <c r="AR12" i="1"/>
  <c r="AQ12" i="1"/>
  <c r="AQ33" i="1"/>
  <c r="AR33" i="1"/>
  <c r="AR80" i="1"/>
  <c r="AQ80" i="1"/>
  <c r="AR16" i="1"/>
  <c r="AQ16" i="1"/>
  <c r="AQ39" i="1"/>
  <c r="AR39" i="1"/>
  <c r="AR86" i="1"/>
  <c r="AQ86" i="1"/>
  <c r="AR22" i="1"/>
  <c r="AQ22" i="1"/>
  <c r="AQ9" i="1"/>
  <c r="AR9" i="1"/>
  <c r="AR69" i="1"/>
  <c r="AQ69" i="1"/>
  <c r="AR61" i="1"/>
  <c r="AQ61" i="1"/>
  <c r="AR36" i="1"/>
  <c r="AQ36" i="1"/>
  <c r="AQ27" i="1"/>
  <c r="AR27" i="1"/>
  <c r="AR42" i="1"/>
  <c r="AQ42" i="1"/>
  <c r="AQ89" i="1"/>
  <c r="AR89" i="1"/>
  <c r="AQ25" i="1"/>
  <c r="AR25" i="1"/>
  <c r="AR72" i="1"/>
  <c r="AQ72" i="1"/>
  <c r="AR8" i="1"/>
  <c r="AQ8" i="1"/>
  <c r="AQ31" i="1"/>
  <c r="AR31" i="1"/>
  <c r="AR78" i="1"/>
  <c r="AQ78" i="1"/>
  <c r="AR14" i="1"/>
  <c r="AQ14" i="1"/>
  <c r="AQ75" i="1"/>
  <c r="AR75" i="1"/>
  <c r="AR20" i="1"/>
  <c r="AQ20" i="1"/>
  <c r="AR53" i="1"/>
  <c r="AQ53" i="1"/>
  <c r="AQ83" i="1"/>
  <c r="AR83" i="1"/>
  <c r="AQ19" i="1"/>
  <c r="AR19" i="1"/>
  <c r="AQ34" i="1"/>
  <c r="AR34" i="1"/>
  <c r="AQ81" i="1"/>
  <c r="AR81" i="1"/>
  <c r="AQ17" i="1"/>
  <c r="AR17" i="1"/>
  <c r="AR64" i="1"/>
  <c r="AQ64" i="1"/>
  <c r="AR87" i="1"/>
  <c r="AQ87" i="1"/>
  <c r="AR23" i="1"/>
  <c r="AQ23" i="1"/>
  <c r="AR70" i="1"/>
  <c r="AQ70" i="1"/>
  <c r="AR6" i="1"/>
  <c r="AQ6" i="1"/>
</calcChain>
</file>

<file path=xl/sharedStrings.xml><?xml version="1.0" encoding="utf-8"?>
<sst xmlns="http://schemas.openxmlformats.org/spreadsheetml/2006/main" count="4298" uniqueCount="3015">
  <si>
    <t xml:space="preserve">15.1.1.28. A magyarországi folyók jellemző vízminőségi értékei </t>
  </si>
  <si>
    <t>Folyó</t>
  </si>
  <si>
    <t>Évszámok</t>
  </si>
  <si>
    <t>Vízhozam, m³/s</t>
  </si>
  <si>
    <t>Hőmérséklet, °C</t>
  </si>
  <si>
    <t>Kémhatás, pH</t>
  </si>
  <si>
    <r>
      <t>Oldott oxigén, mg O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/l</t>
    </r>
  </si>
  <si>
    <t>Oxigéntelítettség, %</t>
  </si>
  <si>
    <r>
      <t>BOI</t>
    </r>
    <r>
      <rPr>
        <vertAlign val="sub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(20°C, 5d), mg O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/l</t>
    </r>
  </si>
  <si>
    <r>
      <t>KOI (K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Cr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O</t>
    </r>
    <r>
      <rPr>
        <vertAlign val="sub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), mg O</t>
    </r>
    <r>
      <rPr>
        <vertAlign val="sub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/l</t>
    </r>
  </si>
  <si>
    <t>Összes lebegő anyag, mg/l</t>
  </si>
  <si>
    <t>Összes oldott anyag, mg/l</t>
  </si>
  <si>
    <t>Összes nitrogén, µg N/l</t>
  </si>
  <si>
    <r>
      <t>Nitrát (NO</t>
    </r>
    <r>
      <rPr>
        <vertAlign val="sub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), µg NO</t>
    </r>
    <r>
      <rPr>
        <vertAlign val="sub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/l</t>
    </r>
  </si>
  <si>
    <r>
      <t>Ammónium (NH</t>
    </r>
    <r>
      <rPr>
        <vertAlign val="sub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), µg N/l</t>
    </r>
  </si>
  <si>
    <t>Összes foszfor, µg P/l</t>
  </si>
  <si>
    <t>Ortofoszfátok, µg P/l</t>
  </si>
  <si>
    <t>Klorofill-a (nyár), µg/l</t>
  </si>
  <si>
    <t>Coliformszám (éves középérték), n/100 ml</t>
  </si>
  <si>
    <t>DUNA</t>
  </si>
  <si>
    <t>DRÁVA</t>
  </si>
  <si>
    <t>TISZA</t>
  </si>
  <si>
    <t>Kémhatás, Ph</t>
  </si>
  <si>
    <t xml:space="preserve">Évszámok </t>
  </si>
  <si>
    <t>Vízhozam pont</t>
  </si>
  <si>
    <t>Hőmérséklet pont</t>
  </si>
  <si>
    <t>Kémhatás pont</t>
  </si>
  <si>
    <t>Oldott oxigén pont</t>
  </si>
  <si>
    <t>Oxigéntelítettség pont</t>
  </si>
  <si>
    <r>
      <t>BOI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pont</t>
    </r>
  </si>
  <si>
    <t>KOI pont</t>
  </si>
  <si>
    <t>Összes lebegő anyag pont</t>
  </si>
  <si>
    <t>Összes oldott anyag pont</t>
  </si>
  <si>
    <t>Összes nitrogén pont</t>
  </si>
  <si>
    <r>
      <t>Nitrát (NO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 pont</t>
    </r>
  </si>
  <si>
    <r>
      <t>Ammónium (NH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) pont</t>
    </r>
  </si>
  <si>
    <t>Összes foszfor pont</t>
  </si>
  <si>
    <t>Ortofoszfátok pont</t>
  </si>
  <si>
    <t>Klorofill-a  pont</t>
  </si>
  <si>
    <t>Coliformszám  pont</t>
  </si>
  <si>
    <t>Összpontszám (db)</t>
  </si>
  <si>
    <t>Összérték</t>
  </si>
  <si>
    <t>Összsorszám</t>
  </si>
  <si>
    <t>Korreláció</t>
  </si>
  <si>
    <t>Évszám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</si>
  <si>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</si>
  <si>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</si>
  <si>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</si>
  <si>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</si>
  <si>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</si>
  <si>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</si>
  <si>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</si>
  <si>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</si>
  <si>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</si>
  <si>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</si>
  <si>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</si>
  <si>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</si>
  <si>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</si>
  <si>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</si>
  <si>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</si>
  <si>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</si>
  <si>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</si>
  <si>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</si>
  <si>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</si>
  <si>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</si>
  <si>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</si>
  <si>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</si>
  <si>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</si>
  <si>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</si>
  <si>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</si>
  <si>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</si>
  <si>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</si>
  <si>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</si>
  <si>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</si>
  <si>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</si>
  <si>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</si>
  <si>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</si>
  <si>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</si>
  <si>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</si>
  <si>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</si>
  <si>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</si>
  <si>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</si>
  <si>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</si>
  <si>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</si>
  <si>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</si>
  <si>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</si>
  <si>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</si>
  <si>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</si>
  <si>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</si>
  <si>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</si>
  <si>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</si>
  <si>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</si>
  <si>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</si>
  <si>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</si>
  <si>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</si>
  <si>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</si>
  <si>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</si>
  <si>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</si>
  <si>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</si>
  <si>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</si>
  <si>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</si>
  <si>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</si>
  <si>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</si>
  <si>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</si>
  <si>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</si>
  <si>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</si>
  <si>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</si>
  <si>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</si>
  <si>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</si>
  <si>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</si>
  <si>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</si>
  <si>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</si>
  <si>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</si>
  <si>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</si>
  <si>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</si>
  <si>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</si>
  <si>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</si>
  <si>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</si>
  <si>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</si>
  <si>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</si>
  <si>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</si>
  <si>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</si>
  <si>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</si>
  <si>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</si>
  <si>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</si>
  <si>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</si>
  <si>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</si>
  <si>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</si>
  <si>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</si>
  <si>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</si>
  <si>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</si>
  <si>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</si>
  <si>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Helyezés</t>
  </si>
  <si>
    <t>Paraméter</t>
  </si>
  <si>
    <t>3 pont (jó)</t>
  </si>
  <si>
    <t>2 pont (közepes)</t>
  </si>
  <si>
    <t>1 pont (rossz)</t>
  </si>
  <si>
    <t>≥ 350</t>
  </si>
  <si>
    <t>150-350</t>
  </si>
  <si>
    <t>&lt;150</t>
  </si>
  <si>
    <t>10–20 °C</t>
  </si>
  <si>
    <t>5–10 vagy 20–25 °C</t>
  </si>
  <si>
    <t>&lt; 5 vagy &gt; 25 °C</t>
  </si>
  <si>
    <t>6.5–8.5</t>
  </si>
  <si>
    <t>6.0–6.5 vagy 8.5–9.0</t>
  </si>
  <si>
    <t>&lt; 6.0 vagy &gt; 9.0</t>
  </si>
  <si>
    <r>
      <t>Oldott oxigén, mg O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/l</t>
    </r>
  </si>
  <si>
    <t>≥ 12</t>
  </si>
  <si>
    <t>12--8</t>
  </si>
  <si>
    <t>&lt; 8</t>
  </si>
  <si>
    <t>≥ 90%</t>
  </si>
  <si>
    <t>70–90%</t>
  </si>
  <si>
    <t>&lt; 70%</t>
  </si>
  <si>
    <r>
      <t>BOI</t>
    </r>
    <r>
      <rPr>
        <b/>
        <vertAlign val="subscript"/>
        <sz val="9"/>
        <rFont val="Arial"/>
        <family val="2"/>
        <charset val="238"/>
      </rPr>
      <t>5</t>
    </r>
    <r>
      <rPr>
        <b/>
        <sz val="9"/>
        <rFont val="Arial"/>
        <family val="2"/>
        <charset val="238"/>
      </rPr>
      <t xml:space="preserve"> (20°C, 5d), mg O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/l</t>
    </r>
  </si>
  <si>
    <t>≤ 3</t>
  </si>
  <si>
    <t>3–5</t>
  </si>
  <si>
    <t>&gt; 5</t>
  </si>
  <si>
    <r>
      <t>KOI (K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Cr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O</t>
    </r>
    <r>
      <rPr>
        <b/>
        <vertAlign val="subscript"/>
        <sz val="9"/>
        <rFont val="Arial"/>
        <family val="2"/>
        <charset val="238"/>
      </rPr>
      <t>7</t>
    </r>
    <r>
      <rPr>
        <b/>
        <sz val="9"/>
        <rFont val="Arial"/>
        <family val="2"/>
        <charset val="238"/>
      </rPr>
      <t>), mg O</t>
    </r>
    <r>
      <rPr>
        <b/>
        <vertAlign val="sub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>/l</t>
    </r>
  </si>
  <si>
    <t>≤ 7</t>
  </si>
  <si>
    <t>7–12</t>
  </si>
  <si>
    <t>&gt; 12</t>
  </si>
  <si>
    <t>≤ 30</t>
  </si>
  <si>
    <t>30–40</t>
  </si>
  <si>
    <t>&gt; 40</t>
  </si>
  <si>
    <t>≤ 150</t>
  </si>
  <si>
    <t>150-300</t>
  </si>
  <si>
    <t>&gt; 300</t>
  </si>
  <si>
    <t>≤ 1500</t>
  </si>
  <si>
    <t>1500–2250</t>
  </si>
  <si>
    <t>&gt; 2250</t>
  </si>
  <si>
    <r>
      <t>Nitrát (NO</t>
    </r>
    <r>
      <rPr>
        <b/>
        <vertAlign val="sub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>), µg NO</t>
    </r>
    <r>
      <rPr>
        <b/>
        <vertAlign val="subscript"/>
        <sz val="9"/>
        <rFont val="Arial"/>
        <family val="2"/>
        <charset val="238"/>
      </rPr>
      <t>3</t>
    </r>
    <r>
      <rPr>
        <b/>
        <sz val="9"/>
        <rFont val="Arial"/>
        <family val="2"/>
        <charset val="238"/>
      </rPr>
      <t>/l</t>
    </r>
  </si>
  <si>
    <t>≤ 4000</t>
  </si>
  <si>
    <t>4000-8000</t>
  </si>
  <si>
    <t>&gt; 8000</t>
  </si>
  <si>
    <r>
      <t>Ammónium (NH</t>
    </r>
    <r>
      <rPr>
        <b/>
        <vertAlign val="subscript"/>
        <sz val="9"/>
        <rFont val="Arial"/>
        <family val="2"/>
        <charset val="238"/>
      </rPr>
      <t>4</t>
    </r>
    <r>
      <rPr>
        <b/>
        <sz val="9"/>
        <rFont val="Arial"/>
        <family val="2"/>
        <charset val="238"/>
      </rPr>
      <t>), µg N/l</t>
    </r>
  </si>
  <si>
    <t>≤ 20</t>
  </si>
  <si>
    <t>20–60</t>
  </si>
  <si>
    <t>&gt; 60</t>
  </si>
  <si>
    <t>≤ 80</t>
  </si>
  <si>
    <t>80-160</t>
  </si>
  <si>
    <t>&gt; 160</t>
  </si>
  <si>
    <t>≤ 40</t>
  </si>
  <si>
    <t>40–100</t>
  </si>
  <si>
    <t>&gt; 100</t>
  </si>
  <si>
    <t>≤ 5</t>
  </si>
  <si>
    <t>5--15</t>
  </si>
  <si>
    <t>&gt; 15</t>
  </si>
  <si>
    <t>≤ 1000</t>
  </si>
  <si>
    <t>1000–2500</t>
  </si>
  <si>
    <t>&gt; 2500</t>
  </si>
  <si>
    <t>Sorcímkék</t>
  </si>
  <si>
    <t>Végösszeg</t>
  </si>
  <si>
    <t>Oszlopcímkék</t>
  </si>
  <si>
    <t>Összeg / Összsorszám</t>
  </si>
  <si>
    <t>Átlag / Összérték</t>
  </si>
  <si>
    <t>Y0</t>
  </si>
  <si>
    <t>Azonosító:</t>
  </si>
  <si>
    <t>Objektumok:</t>
  </si>
  <si>
    <t>Attribútumok:</t>
  </si>
  <si>
    <t>Lépcsôk:</t>
  </si>
  <si>
    <t>Eltolás:</t>
  </si>
  <si>
    <t>Leírás:</t>
  </si>
  <si>
    <t>COCO Y0: 3245751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</si>
  <si>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</si>
  <si>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</si>
  <si>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</si>
  <si>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</si>
  <si>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</si>
  <si>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</si>
  <si>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</si>
  <si>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</si>
  <si>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</si>
  <si>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</si>
  <si>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</si>
  <si>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</si>
  <si>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X(A12)</t>
  </si>
  <si>
    <t>X(A13)</t>
  </si>
  <si>
    <t>X(A14)</t>
  </si>
  <si>
    <t>X(A15)</t>
  </si>
  <si>
    <t>X(A16)</t>
  </si>
  <si>
    <t>Y(A17)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</si>
  <si>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</si>
  <si>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</si>
  <si>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</si>
  <si>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</si>
  <si>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</si>
  <si>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</si>
  <si>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</si>
  <si>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</si>
  <si>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</si>
  <si>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</si>
  <si>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>O11</t>
  </si>
  <si>
    <t>O12</t>
  </si>
  <si>
    <t>O13</t>
  </si>
  <si>
    <t>O14</t>
  </si>
  <si>
    <t>O15</t>
  </si>
  <si>
    <t>O16</t>
  </si>
  <si>
    <t>O17</t>
  </si>
  <si>
    <t>O18</t>
  </si>
  <si>
    <t>O19</t>
  </si>
  <si>
    <t>O20</t>
  </si>
  <si>
    <t>O21</t>
  </si>
  <si>
    <t>O22</t>
  </si>
  <si>
    <t>O23</t>
  </si>
  <si>
    <t>O24</t>
  </si>
  <si>
    <t>O25</t>
  </si>
  <si>
    <t>O26</t>
  </si>
  <si>
    <t>O27</t>
  </si>
  <si>
    <t>O28</t>
  </si>
  <si>
    <t>O29</t>
  </si>
  <si>
    <t>O30</t>
  </si>
  <si>
    <t>O31</t>
  </si>
  <si>
    <t>O32</t>
  </si>
  <si>
    <t>O33</t>
  </si>
  <si>
    <t>O34</t>
  </si>
  <si>
    <t>O35</t>
  </si>
  <si>
    <t>O36</t>
  </si>
  <si>
    <t>O37</t>
  </si>
  <si>
    <t>O38</t>
  </si>
  <si>
    <t>O39</t>
  </si>
  <si>
    <t>O40</t>
  </si>
  <si>
    <t>O41</t>
  </si>
  <si>
    <t>O42</t>
  </si>
  <si>
    <t>O43</t>
  </si>
  <si>
    <t>O44</t>
  </si>
  <si>
    <t>O45</t>
  </si>
  <si>
    <t>O46</t>
  </si>
  <si>
    <t>O47</t>
  </si>
  <si>
    <t>O48</t>
  </si>
  <si>
    <t>O49</t>
  </si>
  <si>
    <t>O50</t>
  </si>
  <si>
    <t>O51</t>
  </si>
  <si>
    <t>O52</t>
  </si>
  <si>
    <t>O53</t>
  </si>
  <si>
    <t>O54</t>
  </si>
  <si>
    <t>O55</t>
  </si>
  <si>
    <t>O56</t>
  </si>
  <si>
    <t>O57</t>
  </si>
  <si>
    <t>O58</t>
  </si>
  <si>
    <t>O59</t>
  </si>
  <si>
    <t>O60</t>
  </si>
  <si>
    <t>O61</t>
  </si>
  <si>
    <t>O62</t>
  </si>
  <si>
    <t>O63</t>
  </si>
  <si>
    <t>O64</t>
  </si>
  <si>
    <t>O65</t>
  </si>
  <si>
    <t>O66</t>
  </si>
  <si>
    <t>O67</t>
  </si>
  <si>
    <t>O68</t>
  </si>
  <si>
    <t>O69</t>
  </si>
  <si>
    <t>O70</t>
  </si>
  <si>
    <t>O71</t>
  </si>
  <si>
    <t>O72</t>
  </si>
  <si>
    <t>O73</t>
  </si>
  <si>
    <t>O74</t>
  </si>
  <si>
    <t>O75</t>
  </si>
  <si>
    <t>O76</t>
  </si>
  <si>
    <t>O77</t>
  </si>
  <si>
    <t>O78</t>
  </si>
  <si>
    <t>O79</t>
  </si>
  <si>
    <t>O80</t>
  </si>
  <si>
    <t>O81</t>
  </si>
  <si>
    <t>O82</t>
  </si>
  <si>
    <t>O83</t>
  </si>
  <si>
    <t>O84</t>
  </si>
  <si>
    <t>O85</t>
  </si>
  <si>
    <t>O86</t>
  </si>
  <si>
    <t>O87</t>
  </si>
  <si>
    <t>Lépcsôk(1)</t>
  </si>
  <si>
    <t>S1</t>
  </si>
  <si>
    <t>(1070+3487.9)/(2)=2278.95</t>
  </si>
  <si>
    <t>(515+988826.1)/(2)=494670.55</t>
  </si>
  <si>
    <t>(367+1108)/(2)=737.5</t>
  </si>
  <si>
    <t>(414+642)/(2)=528</t>
  </si>
  <si>
    <t>(202+308)/(2)=255</t>
  </si>
  <si>
    <t>(440+1040)/(2)=740</t>
  </si>
  <si>
    <t>(996706.9+1097)/(2)=498901.95</t>
  </si>
  <si>
    <t>(645+3357.9)/(2)=2001.45</t>
  </si>
  <si>
    <t>(1068+3136.9)/(2)=2102.45</t>
  </si>
  <si>
    <t>(420+631)/(2)=525.5</t>
  </si>
  <si>
    <t>(340+2068)/(2)=1204</t>
  </si>
  <si>
    <t>(551+1327)/(2)=939</t>
  </si>
  <si>
    <t>(141+662)/(2)=401.5</t>
  </si>
  <si>
    <t>(385+990334)/(2)=495359.5</t>
  </si>
  <si>
    <t>(312+913)/(2)=612.5</t>
  </si>
  <si>
    <t>(215+146)/(2)=180.5</t>
  </si>
  <si>
    <t>S2</t>
  </si>
  <si>
    <t>(1069+3486.9)/(2)=2277.95</t>
  </si>
  <si>
    <t>(514+892)/(2)=703</t>
  </si>
  <si>
    <t>(366+1107)/(2)=736.5</t>
  </si>
  <si>
    <t>(328+641)/(2)=484.5</t>
  </si>
  <si>
    <t>(201+307)/(2)=254</t>
  </si>
  <si>
    <t>(439+1039)/(2)=739</t>
  </si>
  <si>
    <t>(996705.9+1096)/(2)=498900.95</t>
  </si>
  <si>
    <t>(644+3356.9)/(2)=2000.45</t>
  </si>
  <si>
    <t>(405+1370)/(2)=887.5</t>
  </si>
  <si>
    <t>(354+630)/(2)=492</t>
  </si>
  <si>
    <t>(339+2067)/(2)=1203</t>
  </si>
  <si>
    <t>(550+1326)/(2)=938</t>
  </si>
  <si>
    <t>(140+661)/(2)=400.5</t>
  </si>
  <si>
    <t>(384+990333)/(2)=495358.5</t>
  </si>
  <si>
    <t>(311+525)/(2)=418</t>
  </si>
  <si>
    <t>(214+145)/(2)=179.5</t>
  </si>
  <si>
    <t>S3</t>
  </si>
  <si>
    <t>(1068+3485.9)/(2)=2276.95</t>
  </si>
  <si>
    <t>(513+891)/(2)=702</t>
  </si>
  <si>
    <t>(365+1106)/(2)=735.5</t>
  </si>
  <si>
    <t>(327+555)/(2)=441</t>
  </si>
  <si>
    <t>(200+306)/(2)=253</t>
  </si>
  <si>
    <t>(138+214)/(2)=176</t>
  </si>
  <si>
    <t>(996704.9+1095)/(2)=498899.95</t>
  </si>
  <si>
    <t>(643+3355.9)/(2)=1999.45</t>
  </si>
  <si>
    <t>(404+1369)/(2)=886.5</t>
  </si>
  <si>
    <t>(353+629)/(2)=491</t>
  </si>
  <si>
    <t>(338+2066)/(2)=1202</t>
  </si>
  <si>
    <t>(549+1325)/(2)=937</t>
  </si>
  <si>
    <t>(139+660)/(2)=399.5</t>
  </si>
  <si>
    <t>(247+990326)/(2)=495286.5</t>
  </si>
  <si>
    <t>(310+524)/(2)=417</t>
  </si>
  <si>
    <t>(89+144)/(2)=116.5</t>
  </si>
  <si>
    <t>S4</t>
  </si>
  <si>
    <t>(1067+3484.9)/(2)=2275.95</t>
  </si>
  <si>
    <t>(512+890)/(2)=701</t>
  </si>
  <si>
    <t>(364+1105)/(2)=734.5</t>
  </si>
  <si>
    <t>(326+554)/(2)=440</t>
  </si>
  <si>
    <t>(199+305)/(2)=252</t>
  </si>
  <si>
    <t>(136+213)/(2)=174.5</t>
  </si>
  <si>
    <t>(996703.9+1094)/(2)=498898.95</t>
  </si>
  <si>
    <t>(642+3354.9)/(2)=1998.45</t>
  </si>
  <si>
    <t>(403+1368)/(2)=885.5</t>
  </si>
  <si>
    <t>(120+88)/(2)=104</t>
  </si>
  <si>
    <t>(337+2065)/(2)=1201</t>
  </si>
  <si>
    <t>(435+1060)/(2)=747.5</t>
  </si>
  <si>
    <t>(138+659)/(2)=398.5</t>
  </si>
  <si>
    <t>(246+990325)/(2)=495285.5</t>
  </si>
  <si>
    <t>(309+523)/(2)=416</t>
  </si>
  <si>
    <t>(88+143)/(2)=115.5</t>
  </si>
  <si>
    <t>S5</t>
  </si>
  <si>
    <t>(1066+3483.9)/(2)=2274.95</t>
  </si>
  <si>
    <t>(511+889)/(2)=700</t>
  </si>
  <si>
    <t>(363+1104)/(2)=733.5</t>
  </si>
  <si>
    <t>(325+553)/(2)=439</t>
  </si>
  <si>
    <t>(198+304)/(2)=251</t>
  </si>
  <si>
    <t>(135+212)/(2)=173.5</t>
  </si>
  <si>
    <t>(996668.9+678)/(2)=498673.45</t>
  </si>
  <si>
    <t>(641+3353.9)/(2)=1997.45</t>
  </si>
  <si>
    <t>(402+1367)/(2)=884.5</t>
  </si>
  <si>
    <t>(82+87)/(2)=84.5</t>
  </si>
  <si>
    <t>(336+2064)/(2)=1200</t>
  </si>
  <si>
    <t>(401+565)/(2)=483</t>
  </si>
  <si>
    <t>(137+658)/(2)=397.5</t>
  </si>
  <si>
    <t>(212+990324)/(2)=495268</t>
  </si>
  <si>
    <t>(308+522)/(2)=415</t>
  </si>
  <si>
    <t>(87+142)/(2)=114.5</t>
  </si>
  <si>
    <t>S6</t>
  </si>
  <si>
    <t>(1065+3482.9)/(2)=2273.95</t>
  </si>
  <si>
    <t>(510+888)/(2)=699</t>
  </si>
  <si>
    <t>(362+1103)/(2)=732.5</t>
  </si>
  <si>
    <t>(324+552)/(2)=438</t>
  </si>
  <si>
    <t>(197+303)/(2)=250</t>
  </si>
  <si>
    <t>(134+211)/(2)=172.5</t>
  </si>
  <si>
    <t>(996667.9+428)/(2)=498547.95</t>
  </si>
  <si>
    <t>(640+3352.9)/(2)=1996.45</t>
  </si>
  <si>
    <t>(401+1366)/(2)=883.5</t>
  </si>
  <si>
    <t>(81+86)/(2)=83.5</t>
  </si>
  <si>
    <t>(335+2063)/(2)=1199</t>
  </si>
  <si>
    <t>(400+564)/(2)=482</t>
  </si>
  <si>
    <t>(136+657)/(2)=396.5</t>
  </si>
  <si>
    <t>(211+990323)/(2)=495267</t>
  </si>
  <si>
    <t>(307+521)/(2)=414</t>
  </si>
  <si>
    <t>(86+141)/(2)=113.5</t>
  </si>
  <si>
    <t>S7</t>
  </si>
  <si>
    <t>(1064+3481.9)/(2)=2272.95</t>
  </si>
  <si>
    <t>(509+887)/(2)=698</t>
  </si>
  <si>
    <t>(338+1102)/(2)=720</t>
  </si>
  <si>
    <t>(323+332)/(2)=327.5</t>
  </si>
  <si>
    <t>(196+302)/(2)=249</t>
  </si>
  <si>
    <t>(133+210)/(2)=171.5</t>
  </si>
  <si>
    <t>(996666.9+427)/(2)=498546.95</t>
  </si>
  <si>
    <t>(639+3351.9)/(2)=1995.45</t>
  </si>
  <si>
    <t>(400+1365)/(2)=882.5</t>
  </si>
  <si>
    <t>(80+85)/(2)=82.5</t>
  </si>
  <si>
    <t>(334+2062)/(2)=1198</t>
  </si>
  <si>
    <t>(399+563)/(2)=481</t>
  </si>
  <si>
    <t>(135+656)/(2)=395.5</t>
  </si>
  <si>
    <t>(210+989542.1)/(2)=494876.05</t>
  </si>
  <si>
    <t>(306+520)/(2)=413</t>
  </si>
  <si>
    <t>(85+140)/(2)=112.5</t>
  </si>
  <si>
    <t>S8</t>
  </si>
  <si>
    <t>(1063+3480.9)/(2)=2271.95</t>
  </si>
  <si>
    <t>(508+886)/(2)=697</t>
  </si>
  <si>
    <t>(286+1101)/(2)=693.5</t>
  </si>
  <si>
    <t>(322+331)/(2)=326.5</t>
  </si>
  <si>
    <t>(195+301)/(2)=248</t>
  </si>
  <si>
    <t>(120+209)/(2)=164.5</t>
  </si>
  <si>
    <t>(996665.9+426)/(2)=498545.95</t>
  </si>
  <si>
    <t>(638+3350.9)/(2)=1994.45</t>
  </si>
  <si>
    <t>(337+1265)/(2)=801</t>
  </si>
  <si>
    <t>(79+84)/(2)=81.5</t>
  </si>
  <si>
    <t>(333+2061)/(2)=1197</t>
  </si>
  <si>
    <t>(398+562)/(2)=480</t>
  </si>
  <si>
    <t>(134+655)/(2)=394.5</t>
  </si>
  <si>
    <t>(209+989541.1)/(2)=494875.05</t>
  </si>
  <si>
    <t>(305+519)/(2)=412</t>
  </si>
  <si>
    <t>(84+139)/(2)=111.5</t>
  </si>
  <si>
    <t>S9</t>
  </si>
  <si>
    <t>(1062+3479.9)/(2)=2270.95</t>
  </si>
  <si>
    <t>(398+885)/(2)=641.5</t>
  </si>
  <si>
    <t>(285+720)/(2)=502.5</t>
  </si>
  <si>
    <t>(321+330)/(2)=325.5</t>
  </si>
  <si>
    <t>(194+300)/(2)=247</t>
  </si>
  <si>
    <t>(119+208)/(2)=163.5</t>
  </si>
  <si>
    <t>(996664.9+425)/(2)=498544.95</t>
  </si>
  <si>
    <t>(637+3349.9)/(2)=1993.45</t>
  </si>
  <si>
    <t>(239+1134)/(2)=686.5</t>
  </si>
  <si>
    <t>(78+83)/(2)=80.5</t>
  </si>
  <si>
    <t>(332+2060)/(2)=1196</t>
  </si>
  <si>
    <t>(397+561)/(2)=479</t>
  </si>
  <si>
    <t>(133+654)/(2)=393.5</t>
  </si>
  <si>
    <t>(208+989540.1)/(2)=494874.05</t>
  </si>
  <si>
    <t>(304+518)/(2)=411</t>
  </si>
  <si>
    <t>(83+138)/(2)=110.5</t>
  </si>
  <si>
    <t>S10</t>
  </si>
  <si>
    <t>(1061+3478.9)/(2)=2269.95</t>
  </si>
  <si>
    <t>(397+884)/(2)=640.5</t>
  </si>
  <si>
    <t>(284+719)/(2)=501.5</t>
  </si>
  <si>
    <t>(320+329)/(2)=324.5</t>
  </si>
  <si>
    <t>(77+77)/(2)=77</t>
  </si>
  <si>
    <t>(118+207)/(2)=162.5</t>
  </si>
  <si>
    <t>(996663.9+424)/(2)=498543.95</t>
  </si>
  <si>
    <t>(636+3348.9)/(2)=1992.45</t>
  </si>
  <si>
    <t>(238+1133)/(2)=685.5</t>
  </si>
  <si>
    <t>(77+82)/(2)=79.5</t>
  </si>
  <si>
    <t>(331+2059)/(2)=1195</t>
  </si>
  <si>
    <t>(396+560)/(2)=478</t>
  </si>
  <si>
    <t>(132+653)/(2)=392.5</t>
  </si>
  <si>
    <t>(207+989539.1)/(2)=494873.05</t>
  </si>
  <si>
    <t>(303+517)/(2)=410</t>
  </si>
  <si>
    <t>(82+137)/(2)=109.5</t>
  </si>
  <si>
    <t>S11</t>
  </si>
  <si>
    <t>(1060+3477.9)/(2)=2268.95</t>
  </si>
  <si>
    <t>(390+883)/(2)=636.5</t>
  </si>
  <si>
    <t>(283+718)/(2)=500.5</t>
  </si>
  <si>
    <t>(319+328)/(2)=323.5</t>
  </si>
  <si>
    <t>(76+76)/(2)=76</t>
  </si>
  <si>
    <t>(117+206)/(2)=161.5</t>
  </si>
  <si>
    <t>(996662.9+423)/(2)=498542.95</t>
  </si>
  <si>
    <t>(635+3347.9)/(2)=1991.45</t>
  </si>
  <si>
    <t>(217+720)/(2)=468.5</t>
  </si>
  <si>
    <t>(76+81)/(2)=78.5</t>
  </si>
  <si>
    <t>(330+2058)/(2)=1194</t>
  </si>
  <si>
    <t>(395+559)/(2)=477</t>
  </si>
  <si>
    <t>(131+652)/(2)=391.5</t>
  </si>
  <si>
    <t>(206+989538.1)/(2)=494872.05</t>
  </si>
  <si>
    <t>(302+516)/(2)=409</t>
  </si>
  <si>
    <t>(81+136)/(2)=108.5</t>
  </si>
  <si>
    <t>S12</t>
  </si>
  <si>
    <t>(982+3476.9)/(2)=2229.45</t>
  </si>
  <si>
    <t>(389+882)/(2)=635.5</t>
  </si>
  <si>
    <t>(282+717)/(2)=499.5</t>
  </si>
  <si>
    <t>(318+327)/(2)=322.5</t>
  </si>
  <si>
    <t>(75+75)/(2)=75</t>
  </si>
  <si>
    <t>(116+205)/(2)=160.5</t>
  </si>
  <si>
    <t>(996661.9+422)/(2)=498541.95</t>
  </si>
  <si>
    <t>(634+3346.9)/(2)=1990.45</t>
  </si>
  <si>
    <t>(216+719)/(2)=467.5</t>
  </si>
  <si>
    <t>(75+80)/(2)=77.5</t>
  </si>
  <si>
    <t>(329+2057)/(2)=1193</t>
  </si>
  <si>
    <t>(394+558)/(2)=476</t>
  </si>
  <si>
    <t>(130+651)/(2)=390.5</t>
  </si>
  <si>
    <t>(205+989537.1)/(2)=494871.05</t>
  </si>
  <si>
    <t>(301+515)/(2)=408</t>
  </si>
  <si>
    <t>(80+135)/(2)=107.5</t>
  </si>
  <si>
    <t>S13</t>
  </si>
  <si>
    <t>(981+3475.9)/(2)=2228.45</t>
  </si>
  <si>
    <t>(366+881)/(2)=623.5</t>
  </si>
  <si>
    <t>(281+716)/(2)=498.5</t>
  </si>
  <si>
    <t>(317+326)/(2)=321.5</t>
  </si>
  <si>
    <t>(74+74)/(2)=74</t>
  </si>
  <si>
    <t>(115+204)/(2)=159.5</t>
  </si>
  <si>
    <t>(996660.9+421)/(2)=498540.95</t>
  </si>
  <si>
    <t>(633+3345.9)/(2)=1989.45</t>
  </si>
  <si>
    <t>(215+718)/(2)=466.5</t>
  </si>
  <si>
    <t>(74+79)/(2)=76.5</t>
  </si>
  <si>
    <t>(328+2056)/(2)=1192</t>
  </si>
  <si>
    <t>(374+557)/(2)=465.5</t>
  </si>
  <si>
    <t>(129+650)/(2)=389.5</t>
  </si>
  <si>
    <t>(204+989536.1)/(2)=494870.05</t>
  </si>
  <si>
    <t>(300+514)/(2)=407</t>
  </si>
  <si>
    <t>(79+134)/(2)=106.5</t>
  </si>
  <si>
    <t>S14</t>
  </si>
  <si>
    <t>(980+3474.9)/(2)=2227.45</t>
  </si>
  <si>
    <t>(365+880)/(2)=622.5</t>
  </si>
  <si>
    <t>(280+715)/(2)=497.5</t>
  </si>
  <si>
    <t>(316+325)/(2)=320.5</t>
  </si>
  <si>
    <t>(73+73)/(2)=73</t>
  </si>
  <si>
    <t>(114+203)/(2)=158.5</t>
  </si>
  <si>
    <t>(996659.9+420)/(2)=498539.95</t>
  </si>
  <si>
    <t>(632+3344.9)/(2)=1988.45</t>
  </si>
  <si>
    <t>(214+717)/(2)=465.5</t>
  </si>
  <si>
    <t>(73+78)/(2)=75.5</t>
  </si>
  <si>
    <t>(327+2055)/(2)=1191</t>
  </si>
  <si>
    <t>(373+556)/(2)=464.5</t>
  </si>
  <si>
    <t>(128+649)/(2)=388.5</t>
  </si>
  <si>
    <t>(203+989535.1)/(2)=494869.05</t>
  </si>
  <si>
    <t>(299+513)/(2)=406</t>
  </si>
  <si>
    <t>(78+133)/(2)=105.5</t>
  </si>
  <si>
    <t>S15</t>
  </si>
  <si>
    <t>(979+3473.9)/(2)=2226.45</t>
  </si>
  <si>
    <t>(364+879)/(2)=621.5</t>
  </si>
  <si>
    <t>(279+714)/(2)=496.5</t>
  </si>
  <si>
    <t>(315+324)/(2)=319.5</t>
  </si>
  <si>
    <t>(72+72)/(2)=72</t>
  </si>
  <si>
    <t>(113+202)/(2)=157.5</t>
  </si>
  <si>
    <t>(996658.9+419)/(2)=498538.95</t>
  </si>
  <si>
    <t>(631+3343.9)/(2)=1987.45</t>
  </si>
  <si>
    <t>(213+716)/(2)=464.5</t>
  </si>
  <si>
    <t>(72+77)/(2)=74.5</t>
  </si>
  <si>
    <t>(326+2054)/(2)=1190</t>
  </si>
  <si>
    <t>(372+555)/(2)=463.5</t>
  </si>
  <si>
    <t>(127+648)/(2)=387.5</t>
  </si>
  <si>
    <t>(202+989534.1)/(2)=494868.05</t>
  </si>
  <si>
    <t>(298+512)/(2)=405</t>
  </si>
  <si>
    <t>(77+132)/(2)=104.5</t>
  </si>
  <si>
    <t>S16</t>
  </si>
  <si>
    <t>(978+3472.9)/(2)=2225.45</t>
  </si>
  <si>
    <t>(363+878)/(2)=620.5</t>
  </si>
  <si>
    <t>(278+713)/(2)=495.5</t>
  </si>
  <si>
    <t>(314+323)/(2)=318.5</t>
  </si>
  <si>
    <t>(71+71)/(2)=71</t>
  </si>
  <si>
    <t>(112+201)/(2)=156.5</t>
  </si>
  <si>
    <t>(996657.9+418)/(2)=498537.95</t>
  </si>
  <si>
    <t>(630+3342.9)/(2)=1986.45</t>
  </si>
  <si>
    <t>(187+527)/(2)=357</t>
  </si>
  <si>
    <t>(71+76)/(2)=73.5</t>
  </si>
  <si>
    <t>(325+1991)/(2)=1158</t>
  </si>
  <si>
    <t>(371+554)/(2)=462.5</t>
  </si>
  <si>
    <t>(126+647)/(2)=386.5</t>
  </si>
  <si>
    <t>(201+989533.1)/(2)=494867.05</t>
  </si>
  <si>
    <t>(297+511)/(2)=404</t>
  </si>
  <si>
    <t>(76+131)/(2)=103.5</t>
  </si>
  <si>
    <t>S17</t>
  </si>
  <si>
    <t>(977+3471.9)/(2)=2224.45</t>
  </si>
  <si>
    <t>(362+877)/(2)=619.5</t>
  </si>
  <si>
    <t>(277+712)/(2)=494.5</t>
  </si>
  <si>
    <t>(313+322)/(2)=317.5</t>
  </si>
  <si>
    <t>(70+70)/(2)=70</t>
  </si>
  <si>
    <t>(111+200)/(2)=155.5</t>
  </si>
  <si>
    <t>(996656.9+417)/(2)=498536.95</t>
  </si>
  <si>
    <t>(629+3341.9)/(2)=1985.45</t>
  </si>
  <si>
    <t>(186+526)/(2)=356</t>
  </si>
  <si>
    <t>(70+75)/(2)=72.5</t>
  </si>
  <si>
    <t>(324+1990)/(2)=1157</t>
  </si>
  <si>
    <t>(370+553)/(2)=461.5</t>
  </si>
  <si>
    <t>(125+646)/(2)=385.5</t>
  </si>
  <si>
    <t>(200+989532.1)/(2)=494866.05</t>
  </si>
  <si>
    <t>(296+510)/(2)=403</t>
  </si>
  <si>
    <t>(75+130)/(2)=102.5</t>
  </si>
  <si>
    <t>S18</t>
  </si>
  <si>
    <t>(976+3470.9)/(2)=2223.45</t>
  </si>
  <si>
    <t>(361+876)/(2)=618.5</t>
  </si>
  <si>
    <t>(276+711)/(2)=493.5</t>
  </si>
  <si>
    <t>(312+321)/(2)=316.5</t>
  </si>
  <si>
    <t>(69+69)/(2)=69</t>
  </si>
  <si>
    <t>(110+199)/(2)=154.5</t>
  </si>
  <si>
    <t>(996655.9+416)/(2)=498535.95</t>
  </si>
  <si>
    <t>(628+3340.9)/(2)=1984.45</t>
  </si>
  <si>
    <t>(185+525)/(2)=355</t>
  </si>
  <si>
    <t>(69+74)/(2)=71.5</t>
  </si>
  <si>
    <t>(323+1989)/(2)=1156</t>
  </si>
  <si>
    <t>(369+552)/(2)=460.5</t>
  </si>
  <si>
    <t>(124+645)/(2)=384.5</t>
  </si>
  <si>
    <t>(199+989531.1)/(2)=494865.05</t>
  </si>
  <si>
    <t>(295+509)/(2)=402</t>
  </si>
  <si>
    <t>(74+129)/(2)=101.5</t>
  </si>
  <si>
    <t>S19</t>
  </si>
  <si>
    <t>(975+3469.9)/(2)=2222.45</t>
  </si>
  <si>
    <t>(360+875)/(2)=617.5</t>
  </si>
  <si>
    <t>(275+710)/(2)=492.5</t>
  </si>
  <si>
    <t>(311+320)/(2)=315.5</t>
  </si>
  <si>
    <t>(68+68)/(2)=68</t>
  </si>
  <si>
    <t>(109+198)/(2)=153.5</t>
  </si>
  <si>
    <t>(996654.9+415)/(2)=498534.95</t>
  </si>
  <si>
    <t>(627+3339.9)/(2)=1983.45</t>
  </si>
  <si>
    <t>(184+524)/(2)=354</t>
  </si>
  <si>
    <t>(68+73)/(2)=70.5</t>
  </si>
  <si>
    <t>(322+1654)/(2)=988</t>
  </si>
  <si>
    <t>(368+551)/(2)=459.5</t>
  </si>
  <si>
    <t>(123+644)/(2)=383.5</t>
  </si>
  <si>
    <t>(198+989530.1)/(2)=494864.05</t>
  </si>
  <si>
    <t>(294+508)/(2)=401</t>
  </si>
  <si>
    <t>(73+128)/(2)=100.5</t>
  </si>
  <si>
    <t>S20</t>
  </si>
  <si>
    <t>(974+3468.9)/(2)=2221.45</t>
  </si>
  <si>
    <t>(359+874)/(2)=616.5</t>
  </si>
  <si>
    <t>(83+263)/(2)=173</t>
  </si>
  <si>
    <t>(310+319)/(2)=314.5</t>
  </si>
  <si>
    <t>(67+67)/(2)=67</t>
  </si>
  <si>
    <t>(108+197)/(2)=152.5</t>
  </si>
  <si>
    <t>(996653.9+414)/(2)=498533.95</t>
  </si>
  <si>
    <t>(626+3338.9)/(2)=1982.45</t>
  </si>
  <si>
    <t>(183+523)/(2)=353</t>
  </si>
  <si>
    <t>(67+72)/(2)=69.5</t>
  </si>
  <si>
    <t>(321+1653)/(2)=987</t>
  </si>
  <si>
    <t>(367+550)/(2)=458.5</t>
  </si>
  <si>
    <t>(121+643)/(2)=382</t>
  </si>
  <si>
    <t>(197+989529.1)/(2)=494863.05</t>
  </si>
  <si>
    <t>(293+507)/(2)=400</t>
  </si>
  <si>
    <t>(72+127)/(2)=99.5</t>
  </si>
  <si>
    <t>S21</t>
  </si>
  <si>
    <t>(973+3467.9)/(2)=2220.45</t>
  </si>
  <si>
    <t>(358+873)/(2)=615.5</t>
  </si>
  <si>
    <t>(82+262)/(2)=172</t>
  </si>
  <si>
    <t>(309+318)/(2)=313.5</t>
  </si>
  <si>
    <t>(66+66)/(2)=66</t>
  </si>
  <si>
    <t>(107+196)/(2)=151.5</t>
  </si>
  <si>
    <t>(996652.9+413)/(2)=498532.95</t>
  </si>
  <si>
    <t>(625+3337.9)/(2)=1981.45</t>
  </si>
  <si>
    <t>(182+522)/(2)=352</t>
  </si>
  <si>
    <t>(66+71)/(2)=68.5</t>
  </si>
  <si>
    <t>(320+1652)/(2)=986</t>
  </si>
  <si>
    <t>(366+549)/(2)=457.5</t>
  </si>
  <si>
    <t>(118+642)/(2)=380</t>
  </si>
  <si>
    <t>(196+989528.1)/(2)=494862.05</t>
  </si>
  <si>
    <t>(292+506)/(2)=399</t>
  </si>
  <si>
    <t>(71+126)/(2)=98.5</t>
  </si>
  <si>
    <t>S22</t>
  </si>
  <si>
    <t>(972+3466.9)/(2)=2219.45</t>
  </si>
  <si>
    <t>(357+872)/(2)=614.5</t>
  </si>
  <si>
    <t>(81+261)/(2)=171</t>
  </si>
  <si>
    <t>(308+317)/(2)=312.5</t>
  </si>
  <si>
    <t>(65+65)/(2)=65</t>
  </si>
  <si>
    <t>(106+195)/(2)=150.5</t>
  </si>
  <si>
    <t>(996651.9+412)/(2)=498531.95</t>
  </si>
  <si>
    <t>(624+3336.9)/(2)=1980.45</t>
  </si>
  <si>
    <t>(181+521)/(2)=351</t>
  </si>
  <si>
    <t>(65+70)/(2)=67.5</t>
  </si>
  <si>
    <t>(319+1651)/(2)=985</t>
  </si>
  <si>
    <t>(365+548)/(2)=456.5</t>
  </si>
  <si>
    <t>(117+641)/(2)=379</t>
  </si>
  <si>
    <t>(195+989527.1)/(2)=494861.05</t>
  </si>
  <si>
    <t>(291+505)/(2)=398</t>
  </si>
  <si>
    <t>(70+125)/(2)=97.5</t>
  </si>
  <si>
    <t>S23</t>
  </si>
  <si>
    <t>(971+3465.9)/(2)=2218.45</t>
  </si>
  <si>
    <t>(356+871)/(2)=613.5</t>
  </si>
  <si>
    <t>(80+260)/(2)=170</t>
  </si>
  <si>
    <t>(307+316)/(2)=311.5</t>
  </si>
  <si>
    <t>(64+64)/(2)=64</t>
  </si>
  <si>
    <t>(105+194)/(2)=149.5</t>
  </si>
  <si>
    <t>(996650.9+411)/(2)=498530.95</t>
  </si>
  <si>
    <t>(623+3335.9)/(2)=1979.45</t>
  </si>
  <si>
    <t>(180+520)/(2)=350</t>
  </si>
  <si>
    <t>(64+69)/(2)=66.5</t>
  </si>
  <si>
    <t>(318+1650)/(2)=984</t>
  </si>
  <si>
    <t>(364+547)/(2)=455.5</t>
  </si>
  <si>
    <t>(116+640)/(2)=378</t>
  </si>
  <si>
    <t>(194+989526.1)/(2)=494860.05</t>
  </si>
  <si>
    <t>(290+504)/(2)=397</t>
  </si>
  <si>
    <t>(69+124)/(2)=96.5</t>
  </si>
  <si>
    <t>S24</t>
  </si>
  <si>
    <t>(970+3464.9)/(2)=2217.45</t>
  </si>
  <si>
    <t>(355+870)/(2)=612.5</t>
  </si>
  <si>
    <t>(79+259)/(2)=169</t>
  </si>
  <si>
    <t>(306+315)/(2)=310.5</t>
  </si>
  <si>
    <t>(63+63)/(2)=63</t>
  </si>
  <si>
    <t>(104+193)/(2)=148.5</t>
  </si>
  <si>
    <t>(996649.9+410)/(2)=498529.95</t>
  </si>
  <si>
    <t>(622+3334.9)/(2)=1978.45</t>
  </si>
  <si>
    <t>(179+519)/(2)=349</t>
  </si>
  <si>
    <t>(63+68)/(2)=65.5</t>
  </si>
  <si>
    <t>(317+1649)/(2)=983</t>
  </si>
  <si>
    <t>(363+546)/(2)=454.5</t>
  </si>
  <si>
    <t>(115+639)/(2)=377</t>
  </si>
  <si>
    <t>(193+989525.1)/(2)=494859.05</t>
  </si>
  <si>
    <t>(289+503)/(2)=396</t>
  </si>
  <si>
    <t>(68+123)/(2)=95.5</t>
  </si>
  <si>
    <t>S25</t>
  </si>
  <si>
    <t>(969+3463.9)/(2)=2216.45</t>
  </si>
  <si>
    <t>(354+869)/(2)=611.5</t>
  </si>
  <si>
    <t>(78+258)/(2)=168</t>
  </si>
  <si>
    <t>(305+314)/(2)=309.5</t>
  </si>
  <si>
    <t>(62+62)/(2)=62</t>
  </si>
  <si>
    <t>(103+192)/(2)=147.5</t>
  </si>
  <si>
    <t>(996648.9+409)/(2)=498528.95</t>
  </si>
  <si>
    <t>(621+3333.9)/(2)=1977.45</t>
  </si>
  <si>
    <t>(178+518)/(2)=348</t>
  </si>
  <si>
    <t>(62+67)/(2)=64.5</t>
  </si>
  <si>
    <t>(316+1648)/(2)=982</t>
  </si>
  <si>
    <t>(362+545)/(2)=453.5</t>
  </si>
  <si>
    <t>(114+638)/(2)=376</t>
  </si>
  <si>
    <t>(192+989524.1)/(2)=494858.05</t>
  </si>
  <si>
    <t>(288+502)/(2)=395</t>
  </si>
  <si>
    <t>(67+122)/(2)=94.5</t>
  </si>
  <si>
    <t>S26</t>
  </si>
  <si>
    <t>(968+3462.9)/(2)=2215.45</t>
  </si>
  <si>
    <t>(353+868)/(2)=610.5</t>
  </si>
  <si>
    <t>(77+257)/(2)=167</t>
  </si>
  <si>
    <t>(304+313)/(2)=308.5</t>
  </si>
  <si>
    <t>(61+61)/(2)=61</t>
  </si>
  <si>
    <t>(102+191)/(2)=146.5</t>
  </si>
  <si>
    <t>(996647.9+408)/(2)=498527.95</t>
  </si>
  <si>
    <t>(620+3332.9)/(2)=1976.45</t>
  </si>
  <si>
    <t>(177+517)/(2)=347</t>
  </si>
  <si>
    <t>(61+66)/(2)=63.5</t>
  </si>
  <si>
    <t>(315+236)/(2)=275.5</t>
  </si>
  <si>
    <t>(361+544)/(2)=452.5</t>
  </si>
  <si>
    <t>(113+637)/(2)=375</t>
  </si>
  <si>
    <t>(191+989523.1)/(2)=494857.05</t>
  </si>
  <si>
    <t>(287+501)/(2)=394</t>
  </si>
  <si>
    <t>(66+121)/(2)=93.5</t>
  </si>
  <si>
    <t>S27</t>
  </si>
  <si>
    <t>(967+3461.9)/(2)=2214.45</t>
  </si>
  <si>
    <t>(352+867)/(2)=609.5</t>
  </si>
  <si>
    <t>(76+256)/(2)=166</t>
  </si>
  <si>
    <t>(303+312)/(2)=307.5</t>
  </si>
  <si>
    <t>(60+60)/(2)=60</t>
  </si>
  <si>
    <t>(101+190)/(2)=145.5</t>
  </si>
  <si>
    <t>(996646.9+407)/(2)=498526.95</t>
  </si>
  <si>
    <t>(619+3331.9)/(2)=1975.45</t>
  </si>
  <si>
    <t>(176+516)/(2)=346</t>
  </si>
  <si>
    <t>(60+65)/(2)=62.5</t>
  </si>
  <si>
    <t>(314+235)/(2)=274.5</t>
  </si>
  <si>
    <t>(360+543)/(2)=451.5</t>
  </si>
  <si>
    <t>(112+636)/(2)=374</t>
  </si>
  <si>
    <t>(190+989522.1)/(2)=494856.05</t>
  </si>
  <si>
    <t>(286+500)/(2)=393</t>
  </si>
  <si>
    <t>(65+120)/(2)=92.5</t>
  </si>
  <si>
    <t>S28</t>
  </si>
  <si>
    <t>(966+3460.9)/(2)=2213.45</t>
  </si>
  <si>
    <t>(351+866)/(2)=608.5</t>
  </si>
  <si>
    <t>(75+255)/(2)=165</t>
  </si>
  <si>
    <t>(302+311)/(2)=306.5</t>
  </si>
  <si>
    <t>(59+59)/(2)=59</t>
  </si>
  <si>
    <t>(100+189)/(2)=144.5</t>
  </si>
  <si>
    <t>(996645.9+406)/(2)=498525.95</t>
  </si>
  <si>
    <t>(618+3330.9)/(2)=1974.45</t>
  </si>
  <si>
    <t>(175+515)/(2)=345</t>
  </si>
  <si>
    <t>(59+64)/(2)=61.5</t>
  </si>
  <si>
    <t>(313+234)/(2)=273.5</t>
  </si>
  <si>
    <t>(359+542)/(2)=450.5</t>
  </si>
  <si>
    <t>(111+635)/(2)=373</t>
  </si>
  <si>
    <t>(189+989521.1)/(2)=494855.05</t>
  </si>
  <si>
    <t>(285+499)/(2)=392</t>
  </si>
  <si>
    <t>(64+119)/(2)=91.5</t>
  </si>
  <si>
    <t>S29</t>
  </si>
  <si>
    <t>(965+3459.9)/(2)=2212.45</t>
  </si>
  <si>
    <t>(350+865)/(2)=607.5</t>
  </si>
  <si>
    <t>(74+254)/(2)=164</t>
  </si>
  <si>
    <t>(301+310)/(2)=305.5</t>
  </si>
  <si>
    <t>(58+58)/(2)=58</t>
  </si>
  <si>
    <t>(99+188)/(2)=143.5</t>
  </si>
  <si>
    <t>(996644.9+405)/(2)=498524.95</t>
  </si>
  <si>
    <t>(617+3329.9)/(2)=1973.45</t>
  </si>
  <si>
    <t>(174+514)/(2)=344</t>
  </si>
  <si>
    <t>(58+63)/(2)=60.5</t>
  </si>
  <si>
    <t>(99+58)/(2)=78.5</t>
  </si>
  <si>
    <t>(358+541)/(2)=449.5</t>
  </si>
  <si>
    <t>(110+634)/(2)=372</t>
  </si>
  <si>
    <t>(188+989520.1)/(2)=494854.05</t>
  </si>
  <si>
    <t>(284+498)/(2)=391</t>
  </si>
  <si>
    <t>(63+118)/(2)=90.5</t>
  </si>
  <si>
    <t>S30</t>
  </si>
  <si>
    <t>(964+3458.9)/(2)=2211.45</t>
  </si>
  <si>
    <t>(349+864)/(2)=606.5</t>
  </si>
  <si>
    <t>(57+253)/(2)=155</t>
  </si>
  <si>
    <t>(300+309)/(2)=304.5</t>
  </si>
  <si>
    <t>(57+57)/(2)=57</t>
  </si>
  <si>
    <t>(98+187)/(2)=142.5</t>
  </si>
  <si>
    <t>(996643.9+404)/(2)=498523.95</t>
  </si>
  <si>
    <t>(616+3328.9)/(2)=1972.45</t>
  </si>
  <si>
    <t>(173+513)/(2)=343</t>
  </si>
  <si>
    <t>(57+62)/(2)=59.5</t>
  </si>
  <si>
    <t>(357+540)/(2)=448.5</t>
  </si>
  <si>
    <t>(109+633)/(2)=371</t>
  </si>
  <si>
    <t>(187+989519.1)/(2)=494853.05</t>
  </si>
  <si>
    <t>(283+497)/(2)=390</t>
  </si>
  <si>
    <t>(62+117)/(2)=89.5</t>
  </si>
  <si>
    <t>S31</t>
  </si>
  <si>
    <t>(963+3457.9)/(2)=2210.45</t>
  </si>
  <si>
    <t>(348+863)/(2)=605.5</t>
  </si>
  <si>
    <t>(56+252)/(2)=154</t>
  </si>
  <si>
    <t>(299+308)/(2)=303.5</t>
  </si>
  <si>
    <t>(56+56)/(2)=56</t>
  </si>
  <si>
    <t>(97+186)/(2)=141.5</t>
  </si>
  <si>
    <t>(996642.9+403)/(2)=498522.95</t>
  </si>
  <si>
    <t>(615+3327.9)/(2)=1971.45</t>
  </si>
  <si>
    <t>(172+512)/(2)=342</t>
  </si>
  <si>
    <t>(56+61)/(2)=58.5</t>
  </si>
  <si>
    <t>(356+539)/(2)=447.5</t>
  </si>
  <si>
    <t>(108+632)/(2)=370</t>
  </si>
  <si>
    <t>(186+989518.1)/(2)=494852.05</t>
  </si>
  <si>
    <t>(282+496)/(2)=389</t>
  </si>
  <si>
    <t>(61+116)/(2)=88.5</t>
  </si>
  <si>
    <t>S32</t>
  </si>
  <si>
    <t>(962+3456.9)/(2)=2209.45</t>
  </si>
  <si>
    <t>(347+862)/(2)=604.5</t>
  </si>
  <si>
    <t>(55+251)/(2)=153</t>
  </si>
  <si>
    <t>(298+307)/(2)=302.5</t>
  </si>
  <si>
    <t>(55+55)/(2)=55</t>
  </si>
  <si>
    <t>(96+185)/(2)=140.5</t>
  </si>
  <si>
    <t>(996641.9+402)/(2)=498521.95</t>
  </si>
  <si>
    <t>(614+3326.9)/(2)=1970.45</t>
  </si>
  <si>
    <t>(171+511)/(2)=341</t>
  </si>
  <si>
    <t>(55+60)/(2)=57.5</t>
  </si>
  <si>
    <t>(355+538)/(2)=446.5</t>
  </si>
  <si>
    <t>(107+631)/(2)=369</t>
  </si>
  <si>
    <t>(185+989517.1)/(2)=494851.05</t>
  </si>
  <si>
    <t>(281+495)/(2)=388</t>
  </si>
  <si>
    <t>(60+115)/(2)=87.5</t>
  </si>
  <si>
    <t>S33</t>
  </si>
  <si>
    <t>(961+3455.9)/(2)=2208.45</t>
  </si>
  <si>
    <t>(346+861)/(2)=603.5</t>
  </si>
  <si>
    <t>(54+250)/(2)=152</t>
  </si>
  <si>
    <t>(297+306)/(2)=301.5</t>
  </si>
  <si>
    <t>(54+54)/(2)=54</t>
  </si>
  <si>
    <t>(83+184)/(2)=133.5</t>
  </si>
  <si>
    <t>(996640.9+401)/(2)=498520.95</t>
  </si>
  <si>
    <t>(613+3325.9)/(2)=1969.45</t>
  </si>
  <si>
    <t>(170+510)/(2)=340</t>
  </si>
  <si>
    <t>(54+59)/(2)=56.5</t>
  </si>
  <si>
    <t>(354+537)/(2)=445.5</t>
  </si>
  <si>
    <t>(106+630)/(2)=368</t>
  </si>
  <si>
    <t>(184+989516.1)/(2)=494850.05</t>
  </si>
  <si>
    <t>(280+494)/(2)=387</t>
  </si>
  <si>
    <t>(59+114)/(2)=86.5</t>
  </si>
  <si>
    <t>S34</t>
  </si>
  <si>
    <t>(960+3454.9)/(2)=2207.45</t>
  </si>
  <si>
    <t>(345+860)/(2)=602.5</t>
  </si>
  <si>
    <t>(53+249)/(2)=151</t>
  </si>
  <si>
    <t>(296+305)/(2)=300.5</t>
  </si>
  <si>
    <t>(53+53)/(2)=53</t>
  </si>
  <si>
    <t>(82+183)/(2)=132.5</t>
  </si>
  <si>
    <t>(996639.9+400)/(2)=498519.95</t>
  </si>
  <si>
    <t>(612+3324.9)/(2)=1968.45</t>
  </si>
  <si>
    <t>(169+509)/(2)=339</t>
  </si>
  <si>
    <t>(53+58)/(2)=55.5</t>
  </si>
  <si>
    <t>(353+536)/(2)=444.5</t>
  </si>
  <si>
    <t>(105+629)/(2)=367</t>
  </si>
  <si>
    <t>(183+989515.1)/(2)=494849.05</t>
  </si>
  <si>
    <t>(279+493)/(2)=386</t>
  </si>
  <si>
    <t>(58+113)/(2)=85.5</t>
  </si>
  <si>
    <t>S35</t>
  </si>
  <si>
    <t>(959+3453.9)/(2)=2206.45</t>
  </si>
  <si>
    <t>(303+859)/(2)=581</t>
  </si>
  <si>
    <t>(52+248)/(2)=150</t>
  </si>
  <si>
    <t>(295+304)/(2)=299.5</t>
  </si>
  <si>
    <t>(52+52)/(2)=52</t>
  </si>
  <si>
    <t>(81+182)/(2)=131.5</t>
  </si>
  <si>
    <t>(996638.9+399)/(2)=498518.95</t>
  </si>
  <si>
    <t>(611+3323.9)/(2)=1967.45</t>
  </si>
  <si>
    <t>(168+508)/(2)=338</t>
  </si>
  <si>
    <t>(52+57)/(2)=54.5</t>
  </si>
  <si>
    <t>(352+535)/(2)=443.5</t>
  </si>
  <si>
    <t>(104+628)/(2)=366</t>
  </si>
  <si>
    <t>(182+989514.1)/(2)=494848.05</t>
  </si>
  <si>
    <t>(278+492)/(2)=385</t>
  </si>
  <si>
    <t>(57+112)/(2)=84.5</t>
  </si>
  <si>
    <t>S36</t>
  </si>
  <si>
    <t>(958+3452.9)/(2)=2205.45</t>
  </si>
  <si>
    <t>(302+858)/(2)=580</t>
  </si>
  <si>
    <t>(51+247)/(2)=149</t>
  </si>
  <si>
    <t>(294+303)/(2)=298.5</t>
  </si>
  <si>
    <t>(51+51)/(2)=51</t>
  </si>
  <si>
    <t>(80+181)/(2)=130.5</t>
  </si>
  <si>
    <t>(996637.9+398)/(2)=498517.95</t>
  </si>
  <si>
    <t>(610+3322.9)/(2)=1966.45</t>
  </si>
  <si>
    <t>(167+507)/(2)=337</t>
  </si>
  <si>
    <t>(51+56)/(2)=53.5</t>
  </si>
  <si>
    <t>(351+534)/(2)=442.5</t>
  </si>
  <si>
    <t>(103+627)/(2)=365</t>
  </si>
  <si>
    <t>(181+989513.1)/(2)=494847.05</t>
  </si>
  <si>
    <t>(277+491)/(2)=384</t>
  </si>
  <si>
    <t>(56+111)/(2)=83.5</t>
  </si>
  <si>
    <t>S37</t>
  </si>
  <si>
    <t>(957+3451.9)/(2)=2204.45</t>
  </si>
  <si>
    <t>(301+857)/(2)=579</t>
  </si>
  <si>
    <t>(50+99)/(2)=74.5</t>
  </si>
  <si>
    <t>(293+259)/(2)=276</t>
  </si>
  <si>
    <t>(50+50)/(2)=50</t>
  </si>
  <si>
    <t>(79+180)/(2)=129.5</t>
  </si>
  <si>
    <t>(996636.9+397)/(2)=498516.95</t>
  </si>
  <si>
    <t>(609+3321.9)/(2)=1965.45</t>
  </si>
  <si>
    <t>(166+506)/(2)=336</t>
  </si>
  <si>
    <t>(50+55)/(2)=52.5</t>
  </si>
  <si>
    <t>(350+533)/(2)=441.5</t>
  </si>
  <si>
    <t>(102+626)/(2)=364</t>
  </si>
  <si>
    <t>(180+989512.1)/(2)=494846.05</t>
  </si>
  <si>
    <t>(276+490)/(2)=383</t>
  </si>
  <si>
    <t>(55+110)/(2)=82.5</t>
  </si>
  <si>
    <t>S38</t>
  </si>
  <si>
    <t>(956+3450.9)/(2)=2203.45</t>
  </si>
  <si>
    <t>(300+856)/(2)=578</t>
  </si>
  <si>
    <t>(49+98)/(2)=73.5</t>
  </si>
  <si>
    <t>(292+258)/(2)=275</t>
  </si>
  <si>
    <t>(49+49)/(2)=49</t>
  </si>
  <si>
    <t>(78+179)/(2)=128.5</t>
  </si>
  <si>
    <t>(996635.9+396)/(2)=498515.95</t>
  </si>
  <si>
    <t>(608+3320.9)/(2)=1964.45</t>
  </si>
  <si>
    <t>(165+505)/(2)=335</t>
  </si>
  <si>
    <t>(49+54)/(2)=51.5</t>
  </si>
  <si>
    <t>(349+532)/(2)=440.5</t>
  </si>
  <si>
    <t>(101+625)/(2)=363</t>
  </si>
  <si>
    <t>(179+989511.1)/(2)=494845.05</t>
  </si>
  <si>
    <t>(275+489)/(2)=382</t>
  </si>
  <si>
    <t>(54+109)/(2)=81.5</t>
  </si>
  <si>
    <t>S39</t>
  </si>
  <si>
    <t>(955+3449.9)/(2)=2202.45</t>
  </si>
  <si>
    <t>(299+855)/(2)=577</t>
  </si>
  <si>
    <t>(48+97)/(2)=72.5</t>
  </si>
  <si>
    <t>(291+257)/(2)=274</t>
  </si>
  <si>
    <t>(48+48)/(2)=48</t>
  </si>
  <si>
    <t>(77+178)/(2)=127.5</t>
  </si>
  <si>
    <t>(996634.9+395)/(2)=498514.95</t>
  </si>
  <si>
    <t>(607+3319.9)/(2)=1963.45</t>
  </si>
  <si>
    <t>(164+504)/(2)=334</t>
  </si>
  <si>
    <t>(48+53)/(2)=50.5</t>
  </si>
  <si>
    <t>(348+531)/(2)=439.5</t>
  </si>
  <si>
    <t>(100+624)/(2)=362</t>
  </si>
  <si>
    <t>(178+989510.1)/(2)=494844.05</t>
  </si>
  <si>
    <t>(274+488)/(2)=381</t>
  </si>
  <si>
    <t>(53+108)/(2)=80.5</t>
  </si>
  <si>
    <t>S40</t>
  </si>
  <si>
    <t>(954+3448.9)/(2)=2201.45</t>
  </si>
  <si>
    <t>(298+854)/(2)=576</t>
  </si>
  <si>
    <t>(47+96)/(2)=71.5</t>
  </si>
  <si>
    <t>(290+256)/(2)=273</t>
  </si>
  <si>
    <t>(47+47)/(2)=47</t>
  </si>
  <si>
    <t>(76+177)/(2)=126.5</t>
  </si>
  <si>
    <t>(996633.9+394)/(2)=498513.95</t>
  </si>
  <si>
    <t>(606+3318.9)/(2)=1962.45</t>
  </si>
  <si>
    <t>(163+503)/(2)=333</t>
  </si>
  <si>
    <t>(47+52)/(2)=49.5</t>
  </si>
  <si>
    <t>(347+530)/(2)=438.5</t>
  </si>
  <si>
    <t>(99+623)/(2)=361</t>
  </si>
  <si>
    <t>(177+989509.1)/(2)=494843.05</t>
  </si>
  <si>
    <t>(273+487)/(2)=380</t>
  </si>
  <si>
    <t>(52+107)/(2)=79.5</t>
  </si>
  <si>
    <t>S41</t>
  </si>
  <si>
    <t>(953+3447.9)/(2)=2200.45</t>
  </si>
  <si>
    <t>(297+853)/(2)=575</t>
  </si>
  <si>
    <t>(46+95)/(2)=70.5</t>
  </si>
  <si>
    <t>(181+255)/(2)=218</t>
  </si>
  <si>
    <t>(46+46)/(2)=46</t>
  </si>
  <si>
    <t>(75+176)/(2)=125.5</t>
  </si>
  <si>
    <t>(996632.9+393)/(2)=498512.95</t>
  </si>
  <si>
    <t>(605+3317.9)/(2)=1961.45</t>
  </si>
  <si>
    <t>(162+502)/(2)=332</t>
  </si>
  <si>
    <t>(46+51)/(2)=48.5</t>
  </si>
  <si>
    <t>(346+529)/(2)=437.5</t>
  </si>
  <si>
    <t>(98+622)/(2)=360</t>
  </si>
  <si>
    <t>(176+989508.1)/(2)=494842.05</t>
  </si>
  <si>
    <t>(251+486)/(2)=368.5</t>
  </si>
  <si>
    <t>(51+106)/(2)=78.5</t>
  </si>
  <si>
    <t>S42</t>
  </si>
  <si>
    <t>(952+3446.9)/(2)=2199.45</t>
  </si>
  <si>
    <t>(296+852)/(2)=574</t>
  </si>
  <si>
    <t>(45+94)/(2)=69.5</t>
  </si>
  <si>
    <t>(180+254)/(2)=217</t>
  </si>
  <si>
    <t>(45+45)/(2)=45</t>
  </si>
  <si>
    <t>(74+175)/(2)=124.5</t>
  </si>
  <si>
    <t>(996631.9+392)/(2)=498511.95</t>
  </si>
  <si>
    <t>(604+3316.9)/(2)=1960.45</t>
  </si>
  <si>
    <t>(161+501)/(2)=331</t>
  </si>
  <si>
    <t>(45+50)/(2)=47.5</t>
  </si>
  <si>
    <t>(345+528)/(2)=436.5</t>
  </si>
  <si>
    <t>(97+621)/(2)=359</t>
  </si>
  <si>
    <t>(175+989507.1)/(2)=494841.05</t>
  </si>
  <si>
    <t>(250+485)/(2)=367.5</t>
  </si>
  <si>
    <t>(50+105)/(2)=77.5</t>
  </si>
  <si>
    <t>S43</t>
  </si>
  <si>
    <t>(951+3445.9)/(2)=2198.45</t>
  </si>
  <si>
    <t>(295+851)/(2)=573</t>
  </si>
  <si>
    <t>(44+93)/(2)=68.5</t>
  </si>
  <si>
    <t>(179+253)/(2)=216</t>
  </si>
  <si>
    <t>(44+44)/(2)=44</t>
  </si>
  <si>
    <t>(73+174)/(2)=123.5</t>
  </si>
  <si>
    <t>(996630.9+391)/(2)=498510.95</t>
  </si>
  <si>
    <t>(603+3315.9)/(2)=1959.45</t>
  </si>
  <si>
    <t>(160+500)/(2)=330</t>
  </si>
  <si>
    <t>(44+49)/(2)=46.5</t>
  </si>
  <si>
    <t>(344+527)/(2)=435.5</t>
  </si>
  <si>
    <t>(96+620)/(2)=358</t>
  </si>
  <si>
    <t>(174+989506.1)/(2)=494840.05</t>
  </si>
  <si>
    <t>(249+484)/(2)=366.5</t>
  </si>
  <si>
    <t>(49+104)/(2)=76.5</t>
  </si>
  <si>
    <t>S44</t>
  </si>
  <si>
    <t>(950+3444.9)/(2)=2197.45</t>
  </si>
  <si>
    <t>(294+850)/(2)=572</t>
  </si>
  <si>
    <t>(43+92)/(2)=67.5</t>
  </si>
  <si>
    <t>(178+252)/(2)=215</t>
  </si>
  <si>
    <t>(43+43)/(2)=43</t>
  </si>
  <si>
    <t>(72+173)/(2)=122.5</t>
  </si>
  <si>
    <t>(996629.9+390)/(2)=498509.95</t>
  </si>
  <si>
    <t>(602+3314.9)/(2)=1958.45</t>
  </si>
  <si>
    <t>(159+499)/(2)=329</t>
  </si>
  <si>
    <t>(43+48)/(2)=45.5</t>
  </si>
  <si>
    <t>(343+526)/(2)=434.5</t>
  </si>
  <si>
    <t>(95+619)/(2)=357</t>
  </si>
  <si>
    <t>(173+989505.1)/(2)=494839.05</t>
  </si>
  <si>
    <t>(248+483)/(2)=365.5</t>
  </si>
  <si>
    <t>(48+103)/(2)=75.5</t>
  </si>
  <si>
    <t>S45</t>
  </si>
  <si>
    <t>(949+3443.9)/(2)=2196.45</t>
  </si>
  <si>
    <t>(293+849)/(2)=571</t>
  </si>
  <si>
    <t>(42+91)/(2)=66.5</t>
  </si>
  <si>
    <t>(177+251)/(2)=214</t>
  </si>
  <si>
    <t>(42+42)/(2)=42</t>
  </si>
  <si>
    <t>(71+172)/(2)=121.5</t>
  </si>
  <si>
    <t>(996628.9+389)/(2)=498508.95</t>
  </si>
  <si>
    <t>(591+3313.9)/(2)=1952.45</t>
  </si>
  <si>
    <t>(158+498)/(2)=328</t>
  </si>
  <si>
    <t>(42+47)/(2)=44.5</t>
  </si>
  <si>
    <t>(342+525)/(2)=433.5</t>
  </si>
  <si>
    <t>(94+618)/(2)=356</t>
  </si>
  <si>
    <t>(172+989504.1)/(2)=494838.05</t>
  </si>
  <si>
    <t>(247+482)/(2)=364.5</t>
  </si>
  <si>
    <t>(47+102)/(2)=74.5</t>
  </si>
  <si>
    <t>S46</t>
  </si>
  <si>
    <t>(948+3442.9)/(2)=2195.45</t>
  </si>
  <si>
    <t>(292+848)/(2)=570</t>
  </si>
  <si>
    <t>(41+90)/(2)=65.5</t>
  </si>
  <si>
    <t>(176+250)/(2)=213</t>
  </si>
  <si>
    <t>(41+41)/(2)=41</t>
  </si>
  <si>
    <t>(70+80)/(2)=75</t>
  </si>
  <si>
    <t>(996627.9+388)/(2)=498507.95</t>
  </si>
  <si>
    <t>(590+3312.9)/(2)=1951.45</t>
  </si>
  <si>
    <t>(157+497)/(2)=327</t>
  </si>
  <si>
    <t>(41+46)/(2)=43.5</t>
  </si>
  <si>
    <t>(341+524)/(2)=432.5</t>
  </si>
  <si>
    <t>(93+617)/(2)=355</t>
  </si>
  <si>
    <t>(171+989503.1)/(2)=494837.05</t>
  </si>
  <si>
    <t>(246+481)/(2)=363.5</t>
  </si>
  <si>
    <t>(46+101)/(2)=73.5</t>
  </si>
  <si>
    <t>S47</t>
  </si>
  <si>
    <t>(947+3441.9)/(2)=2194.45</t>
  </si>
  <si>
    <t>(291+847)/(2)=569</t>
  </si>
  <si>
    <t>(40+89)/(2)=64.5</t>
  </si>
  <si>
    <t>(175+249)/(2)=212</t>
  </si>
  <si>
    <t>(40+40)/(2)=40</t>
  </si>
  <si>
    <t>(69+79)/(2)=74</t>
  </si>
  <si>
    <t>(996626.9+387)/(2)=498506.95</t>
  </si>
  <si>
    <t>(589+3311.9)/(2)=1950.45</t>
  </si>
  <si>
    <t>(156+496)/(2)=326</t>
  </si>
  <si>
    <t>(40+45)/(2)=42.5</t>
  </si>
  <si>
    <t>(340+523)/(2)=431.5</t>
  </si>
  <si>
    <t>(92+616)/(2)=354</t>
  </si>
  <si>
    <t>(170+989502.1)/(2)=494836.05</t>
  </si>
  <si>
    <t>(245+480)/(2)=362.5</t>
  </si>
  <si>
    <t>(45+100)/(2)=72.5</t>
  </si>
  <si>
    <t>S48</t>
  </si>
  <si>
    <t>(809+3344.9)/(2)=2076.95</t>
  </si>
  <si>
    <t>(290+846)/(2)=568</t>
  </si>
  <si>
    <t>(39+88)/(2)=63.5</t>
  </si>
  <si>
    <t>(174+248)/(2)=211</t>
  </si>
  <si>
    <t>(39+39)/(2)=39</t>
  </si>
  <si>
    <t>(68+78)/(2)=73</t>
  </si>
  <si>
    <t>(996625.9+386)/(2)=498505.95</t>
  </si>
  <si>
    <t>(588+3310.9)/(2)=1949.45</t>
  </si>
  <si>
    <t>(155+495)/(2)=325</t>
  </si>
  <si>
    <t>(39+44)/(2)=41.5</t>
  </si>
  <si>
    <t>(339+522)/(2)=430.5</t>
  </si>
  <si>
    <t>(91+615)/(2)=353</t>
  </si>
  <si>
    <t>(169+989501.1)/(2)=494835.05</t>
  </si>
  <si>
    <t>(244+479)/(2)=361.5</t>
  </si>
  <si>
    <t>(44+99)/(2)=71.5</t>
  </si>
  <si>
    <t>S49</t>
  </si>
  <si>
    <t>(808+3343.9)/(2)=2075.95</t>
  </si>
  <si>
    <t>(289+845)/(2)=567</t>
  </si>
  <si>
    <t>(38+87)/(2)=62.5</t>
  </si>
  <si>
    <t>(173+247)/(2)=210</t>
  </si>
  <si>
    <t>(38+38)/(2)=38</t>
  </si>
  <si>
    <t>(67+38)/(2)=52.5</t>
  </si>
  <si>
    <t>(996624.9+385)/(2)=498504.95</t>
  </si>
  <si>
    <t>(587+3309.9)/(2)=1948.45</t>
  </si>
  <si>
    <t>(154+494)/(2)=324</t>
  </si>
  <si>
    <t>(38+43)/(2)=40.5</t>
  </si>
  <si>
    <t>(338+521)/(2)=429.5</t>
  </si>
  <si>
    <t>(90+614)/(2)=352</t>
  </si>
  <si>
    <t>(168+989500.1)/(2)=494834.05</t>
  </si>
  <si>
    <t>(243+478)/(2)=360.5</t>
  </si>
  <si>
    <t>(43+98)/(2)=70.5</t>
  </si>
  <si>
    <t>S50</t>
  </si>
  <si>
    <t>(807+3342.9)/(2)=2074.95</t>
  </si>
  <si>
    <t>(288+844)/(2)=566</t>
  </si>
  <si>
    <t>(37+86)/(2)=61.5</t>
  </si>
  <si>
    <t>(172+246)/(2)=209</t>
  </si>
  <si>
    <t>(37+37)/(2)=37</t>
  </si>
  <si>
    <t>(66+37)/(2)=51.5</t>
  </si>
  <si>
    <t>(996623.9+384)/(2)=498503.95</t>
  </si>
  <si>
    <t>(586+3308.9)/(2)=1947.45</t>
  </si>
  <si>
    <t>(153+493)/(2)=323</t>
  </si>
  <si>
    <t>(37+42)/(2)=39.5</t>
  </si>
  <si>
    <t>(337+520)/(2)=428.5</t>
  </si>
  <si>
    <t>(89+613)/(2)=351</t>
  </si>
  <si>
    <t>(167+989499.1)/(2)=494833.05</t>
  </si>
  <si>
    <t>(242+477)/(2)=359.5</t>
  </si>
  <si>
    <t>(42+97)/(2)=69.5</t>
  </si>
  <si>
    <t>S51</t>
  </si>
  <si>
    <t>(806+3341.9)/(2)=2073.95</t>
  </si>
  <si>
    <t>(287+843)/(2)=565</t>
  </si>
  <si>
    <t>(36+85)/(2)=60.5</t>
  </si>
  <si>
    <t>(171+245)/(2)=208</t>
  </si>
  <si>
    <t>(36+36)/(2)=36</t>
  </si>
  <si>
    <t>(65+36)/(2)=50.5</t>
  </si>
  <si>
    <t>(996622.9+383)/(2)=498502.95</t>
  </si>
  <si>
    <t>(585+3307.9)/(2)=1946.45</t>
  </si>
  <si>
    <t>(152+492)/(2)=322</t>
  </si>
  <si>
    <t>(36+41)/(2)=38.5</t>
  </si>
  <si>
    <t>(336+519)/(2)=427.5</t>
  </si>
  <si>
    <t>(88+612)/(2)=350</t>
  </si>
  <si>
    <t>(166+989498.1)/(2)=494832.05</t>
  </si>
  <si>
    <t>(241+476)/(2)=358.5</t>
  </si>
  <si>
    <t>(41+96)/(2)=68.5</t>
  </si>
  <si>
    <t>S52</t>
  </si>
  <si>
    <t>(805+3340.9)/(2)=2072.95</t>
  </si>
  <si>
    <t>(286+842)/(2)=564</t>
  </si>
  <si>
    <t>(35+84)/(2)=59.5</t>
  </si>
  <si>
    <t>(170+244)/(2)=207</t>
  </si>
  <si>
    <t>(35+35)/(2)=35</t>
  </si>
  <si>
    <t>(64+35)/(2)=49.5</t>
  </si>
  <si>
    <t>(996621.9+382)/(2)=498501.95</t>
  </si>
  <si>
    <t>(584+3202.9)/(2)=1893.45</t>
  </si>
  <si>
    <t>(151+491)/(2)=321</t>
  </si>
  <si>
    <t>(35+40)/(2)=37.5</t>
  </si>
  <si>
    <t>(335+518)/(2)=426.5</t>
  </si>
  <si>
    <t>(87+611)/(2)=349</t>
  </si>
  <si>
    <t>(165+989497.1)/(2)=494831.05</t>
  </si>
  <si>
    <t>(240+475)/(2)=357.5</t>
  </si>
  <si>
    <t>(40+95)/(2)=67.5</t>
  </si>
  <si>
    <t>S53</t>
  </si>
  <si>
    <t>(804+3339.9)/(2)=2071.95</t>
  </si>
  <si>
    <t>(285+841)/(2)=563</t>
  </si>
  <si>
    <t>(34+83)/(2)=58.5</t>
  </si>
  <si>
    <t>(169+243)/(2)=206</t>
  </si>
  <si>
    <t>(34+34)/(2)=34</t>
  </si>
  <si>
    <t>(63+34)/(2)=48.5</t>
  </si>
  <si>
    <t>(996620.9+381)/(2)=498500.95</t>
  </si>
  <si>
    <t>(583+3193.9)/(2)=1888.45</t>
  </si>
  <si>
    <t>(150+490)/(2)=320</t>
  </si>
  <si>
    <t>(34+39)/(2)=36.5</t>
  </si>
  <si>
    <t>(334+517)/(2)=425.5</t>
  </si>
  <si>
    <t>(86+610)/(2)=348</t>
  </si>
  <si>
    <t>(164+989496.1)/(2)=494830.05</t>
  </si>
  <si>
    <t>(239+474)/(2)=356.5</t>
  </si>
  <si>
    <t>(39+94)/(2)=66.5</t>
  </si>
  <si>
    <t>S54</t>
  </si>
  <si>
    <t>(803+3338.9)/(2)=2070.95</t>
  </si>
  <si>
    <t>(284+840)/(2)=562</t>
  </si>
  <si>
    <t>(33+82)/(2)=57.5</t>
  </si>
  <si>
    <t>(168+242)/(2)=205</t>
  </si>
  <si>
    <t>(33+33)/(2)=33</t>
  </si>
  <si>
    <t>(62+33)/(2)=47.5</t>
  </si>
  <si>
    <t>(996619.9+380)/(2)=498499.95</t>
  </si>
  <si>
    <t>(582+3192.9)/(2)=1887.45</t>
  </si>
  <si>
    <t>(149+489)/(2)=319</t>
  </si>
  <si>
    <t>(33+38)/(2)=35.5</t>
  </si>
  <si>
    <t>(333+516)/(2)=424.5</t>
  </si>
  <si>
    <t>(85+609)/(2)=347</t>
  </si>
  <si>
    <t>(163+989495.1)/(2)=494829.05</t>
  </si>
  <si>
    <t>(238+473)/(2)=355.5</t>
  </si>
  <si>
    <t>(38+93)/(2)=65.5</t>
  </si>
  <si>
    <t>S55</t>
  </si>
  <si>
    <t>(802+3337.9)/(2)=2069.95</t>
  </si>
  <si>
    <t>(283+839)/(2)=561</t>
  </si>
  <si>
    <t>(32+81)/(2)=56.5</t>
  </si>
  <si>
    <t>(32+241)/(2)=136.5</t>
  </si>
  <si>
    <t>(32+32)/(2)=32</t>
  </si>
  <si>
    <t>(61+32)/(2)=46.5</t>
  </si>
  <si>
    <t>(996618.9+379)/(2)=498498.95</t>
  </si>
  <si>
    <t>(581+3191.9)/(2)=1886.45</t>
  </si>
  <si>
    <t>(148+488)/(2)=318</t>
  </si>
  <si>
    <t>(32+37)/(2)=34.5</t>
  </si>
  <si>
    <t>(332+515)/(2)=423.5</t>
  </si>
  <si>
    <t>(84+608)/(2)=346</t>
  </si>
  <si>
    <t>(162+989494.1)/(2)=494828.05</t>
  </si>
  <si>
    <t>(237+472)/(2)=354.5</t>
  </si>
  <si>
    <t>(37+92)/(2)=64.5</t>
  </si>
  <si>
    <t>S56</t>
  </si>
  <si>
    <t>(801+3336.9)/(2)=2068.95</t>
  </si>
  <si>
    <t>(282+838)/(2)=560</t>
  </si>
  <si>
    <t>(31+80)/(2)=55.5</t>
  </si>
  <si>
    <t>(31+240)/(2)=135.5</t>
  </si>
  <si>
    <t>(31+31)/(2)=31</t>
  </si>
  <si>
    <t>(60+31)/(2)=45.5</t>
  </si>
  <si>
    <t>(996617.9+378)/(2)=498497.95</t>
  </si>
  <si>
    <t>(580+3190.9)/(2)=1885.45</t>
  </si>
  <si>
    <t>(147+487)/(2)=317</t>
  </si>
  <si>
    <t>(31+36)/(2)=33.5</t>
  </si>
  <si>
    <t>(331+514)/(2)=422.5</t>
  </si>
  <si>
    <t>(83+607)/(2)=345</t>
  </si>
  <si>
    <t>(161+989493.1)/(2)=494827.05</t>
  </si>
  <si>
    <t>(236+471)/(2)=353.5</t>
  </si>
  <si>
    <t>(36+91)/(2)=63.5</t>
  </si>
  <si>
    <t>S57</t>
  </si>
  <si>
    <t>(800+3335.9)/(2)=2067.95</t>
  </si>
  <si>
    <t>(281+837)/(2)=559</t>
  </si>
  <si>
    <t>(30+79)/(2)=54.5</t>
  </si>
  <si>
    <t>(30+239)/(2)=134.5</t>
  </si>
  <si>
    <t>(30+30)/(2)=30</t>
  </si>
  <si>
    <t>(59+30)/(2)=44.5</t>
  </si>
  <si>
    <t>(996616.9+377)/(2)=498496.95</t>
  </si>
  <si>
    <t>(579+3189.9)/(2)=1884.45</t>
  </si>
  <si>
    <t>(146+486)/(2)=316</t>
  </si>
  <si>
    <t>(30+35)/(2)=32.5</t>
  </si>
  <si>
    <t>(330+513)/(2)=421.5</t>
  </si>
  <si>
    <t>(82+606)/(2)=344</t>
  </si>
  <si>
    <t>(160+989492.1)/(2)=494826.05</t>
  </si>
  <si>
    <t>(235+470)/(2)=352.5</t>
  </si>
  <si>
    <t>(35+90)/(2)=62.5</t>
  </si>
  <si>
    <t>S58</t>
  </si>
  <si>
    <t>(354+1745)/(2)=1049.5</t>
  </si>
  <si>
    <t>(280+836)/(2)=558</t>
  </si>
  <si>
    <t>(29+78)/(2)=53.5</t>
  </si>
  <si>
    <t>(29+238)/(2)=133.5</t>
  </si>
  <si>
    <t>(29+29)/(2)=29</t>
  </si>
  <si>
    <t>(58+29)/(2)=43.5</t>
  </si>
  <si>
    <t>(996615.9+376)/(2)=498495.95</t>
  </si>
  <si>
    <t>(535+3188.9)/(2)=1861.95</t>
  </si>
  <si>
    <t>(145+485)/(2)=315</t>
  </si>
  <si>
    <t>(29+34)/(2)=31.5</t>
  </si>
  <si>
    <t>(329+512)/(2)=420.5</t>
  </si>
  <si>
    <t>(81+605)/(2)=343</t>
  </si>
  <si>
    <t>(159+989491.1)/(2)=494825.05</t>
  </si>
  <si>
    <t>(234+469)/(2)=351.5</t>
  </si>
  <si>
    <t>(34+89)/(2)=61.5</t>
  </si>
  <si>
    <t>S59</t>
  </si>
  <si>
    <t>(353+1744)/(2)=1048.5</t>
  </si>
  <si>
    <t>(279+835)/(2)=557</t>
  </si>
  <si>
    <t>(28+77)/(2)=52.5</t>
  </si>
  <si>
    <t>(28+237)/(2)=132.5</t>
  </si>
  <si>
    <t>(28+28)/(2)=28</t>
  </si>
  <si>
    <t>(57+28)/(2)=42.5</t>
  </si>
  <si>
    <t>(996614.9+375)/(2)=498494.95</t>
  </si>
  <si>
    <t>(515+3187.9)/(2)=1851.45</t>
  </si>
  <si>
    <t>(144+484)/(2)=314</t>
  </si>
  <si>
    <t>(28+33)/(2)=30.5</t>
  </si>
  <si>
    <t>(328+511)/(2)=419.5</t>
  </si>
  <si>
    <t>(80+604)/(2)=342</t>
  </si>
  <si>
    <t>(158+989490.1)/(2)=494824.05</t>
  </si>
  <si>
    <t>(233+468)/(2)=350.5</t>
  </si>
  <si>
    <t>(33+88)/(2)=60.5</t>
  </si>
  <si>
    <t>S60</t>
  </si>
  <si>
    <t>(352+1743)/(2)=1047.5</t>
  </si>
  <si>
    <t>(278+834)/(2)=556</t>
  </si>
  <si>
    <t>(27+76)/(2)=51.5</t>
  </si>
  <si>
    <t>(27+236)/(2)=131.5</t>
  </si>
  <si>
    <t>(27+27)/(2)=27</t>
  </si>
  <si>
    <t>(56+27)/(2)=41.5</t>
  </si>
  <si>
    <t>(996613.9+374)/(2)=498493.95</t>
  </si>
  <si>
    <t>(514+3186.9)/(2)=1850.45</t>
  </si>
  <si>
    <t>(143+483)/(2)=313</t>
  </si>
  <si>
    <t>(27+32)/(2)=29.5</t>
  </si>
  <si>
    <t>(327+510)/(2)=418.5</t>
  </si>
  <si>
    <t>(79+603)/(2)=341</t>
  </si>
  <si>
    <t>(157+989489.1)/(2)=494823.05</t>
  </si>
  <si>
    <t>(232+467)/(2)=349.5</t>
  </si>
  <si>
    <t>(32+87)/(2)=59.5</t>
  </si>
  <si>
    <t>S61</t>
  </si>
  <si>
    <t>(351+1742)/(2)=1046.5</t>
  </si>
  <si>
    <t>(277+833)/(2)=555</t>
  </si>
  <si>
    <t>(26+75)/(2)=50.5</t>
  </si>
  <si>
    <t>(26+235)/(2)=130.5</t>
  </si>
  <si>
    <t>(26+26)/(2)=26</t>
  </si>
  <si>
    <t>(55+26)/(2)=40.5</t>
  </si>
  <si>
    <t>(996612.9+373)/(2)=498492.95</t>
  </si>
  <si>
    <t>(513+3185.9)/(2)=1849.45</t>
  </si>
  <si>
    <t>(142+482)/(2)=312</t>
  </si>
  <si>
    <t>(26+31)/(2)=28.5</t>
  </si>
  <si>
    <t>(326+509)/(2)=417.5</t>
  </si>
  <si>
    <t>(78+602)/(2)=340</t>
  </si>
  <si>
    <t>(156+989488.1)/(2)=494822.05</t>
  </si>
  <si>
    <t>(231+466)/(2)=348.5</t>
  </si>
  <si>
    <t>(31+86)/(2)=58.5</t>
  </si>
  <si>
    <t>S62</t>
  </si>
  <si>
    <t>(350+1741)/(2)=1045.5</t>
  </si>
  <si>
    <t>(276+832)/(2)=554</t>
  </si>
  <si>
    <t>(25+74)/(2)=49.5</t>
  </si>
  <si>
    <t>(25+234)/(2)=129.5</t>
  </si>
  <si>
    <t>(25+25)/(2)=25</t>
  </si>
  <si>
    <t>(54+25)/(2)=39.5</t>
  </si>
  <si>
    <t>(996611.9+372)/(2)=498491.95</t>
  </si>
  <si>
    <t>(512+3184.9)/(2)=1848.45</t>
  </si>
  <si>
    <t>(141+481)/(2)=311</t>
  </si>
  <si>
    <t>(25+30)/(2)=27.5</t>
  </si>
  <si>
    <t>(325+508)/(2)=416.5</t>
  </si>
  <si>
    <t>(77+601)/(2)=339</t>
  </si>
  <si>
    <t>(155+989487.1)/(2)=494821.05</t>
  </si>
  <si>
    <t>(230+465)/(2)=347.5</t>
  </si>
  <si>
    <t>(30+85)/(2)=57.5</t>
  </si>
  <si>
    <t>S63</t>
  </si>
  <si>
    <t>(349+421)/(2)=385</t>
  </si>
  <si>
    <t>(275+831)/(2)=553</t>
  </si>
  <si>
    <t>(24+73)/(2)=48.5</t>
  </si>
  <si>
    <t>(24+233)/(2)=128.5</t>
  </si>
  <si>
    <t>(24+24)/(2)=24</t>
  </si>
  <si>
    <t>(53+24)/(2)=38.5</t>
  </si>
  <si>
    <t>(996610.9+371)/(2)=498490.95</t>
  </si>
  <si>
    <t>(511+3183.9)/(2)=1847.45</t>
  </si>
  <si>
    <t>(140+480)/(2)=310</t>
  </si>
  <si>
    <t>(24+29)/(2)=26.5</t>
  </si>
  <si>
    <t>(324+507)/(2)=415.5</t>
  </si>
  <si>
    <t>(76+600)/(2)=338</t>
  </si>
  <si>
    <t>(154+989486.1)/(2)=494820.05</t>
  </si>
  <si>
    <t>(229+464)/(2)=346.5</t>
  </si>
  <si>
    <t>(29+84)/(2)=56.5</t>
  </si>
  <si>
    <t>S64</t>
  </si>
  <si>
    <t>(272+420)/(2)=346</t>
  </si>
  <si>
    <t>(274+830)/(2)=552</t>
  </si>
  <si>
    <t>(23+72)/(2)=47.5</t>
  </si>
  <si>
    <t>(23+232)/(2)=127.5</t>
  </si>
  <si>
    <t>(23+23)/(2)=23</t>
  </si>
  <si>
    <t>(52+23)/(2)=37.5</t>
  </si>
  <si>
    <t>(996609.9+370)/(2)=498489.95</t>
  </si>
  <si>
    <t>(510+3182.9)/(2)=1846.45</t>
  </si>
  <si>
    <t>(139+479)/(2)=309</t>
  </si>
  <si>
    <t>(23+28)/(2)=25.5</t>
  </si>
  <si>
    <t>(323+506)/(2)=414.5</t>
  </si>
  <si>
    <t>(75+599)/(2)=337</t>
  </si>
  <si>
    <t>(153+989485.1)/(2)=494819.05</t>
  </si>
  <si>
    <t>(228+463)/(2)=345.5</t>
  </si>
  <si>
    <t>(28+83)/(2)=55.5</t>
  </si>
  <si>
    <t>S65</t>
  </si>
  <si>
    <t>(271+419)/(2)=345</t>
  </si>
  <si>
    <t>(273+829)/(2)=551</t>
  </si>
  <si>
    <t>(22+71)/(2)=46.5</t>
  </si>
  <si>
    <t>(22+231)/(2)=126.5</t>
  </si>
  <si>
    <t>(22+22)/(2)=22</t>
  </si>
  <si>
    <t>(996608.9+369)/(2)=498488.95</t>
  </si>
  <si>
    <t>(509+3181.9)/(2)=1845.45</t>
  </si>
  <si>
    <t>(138+478)/(2)=308</t>
  </si>
  <si>
    <t>(22+27)/(2)=24.5</t>
  </si>
  <si>
    <t>(322+505)/(2)=413.5</t>
  </si>
  <si>
    <t>(74+598)/(2)=336</t>
  </si>
  <si>
    <t>(152+989484.1)/(2)=494818.05</t>
  </si>
  <si>
    <t>(227+462)/(2)=344.5</t>
  </si>
  <si>
    <t>(27+82)/(2)=54.5</t>
  </si>
  <si>
    <t>S66</t>
  </si>
  <si>
    <t>(270+113)/(2)=191.5</t>
  </si>
  <si>
    <t>(272+828)/(2)=550</t>
  </si>
  <si>
    <t>(21+70)/(2)=45.5</t>
  </si>
  <si>
    <t>(21+230)/(2)=125.5</t>
  </si>
  <si>
    <t>(21+21)/(2)=21</t>
  </si>
  <si>
    <t>(996607.9+368)/(2)=498487.95</t>
  </si>
  <si>
    <t>(508+3180.9)/(2)=1844.45</t>
  </si>
  <si>
    <t>(137+477)/(2)=307</t>
  </si>
  <si>
    <t>(21+26)/(2)=23.5</t>
  </si>
  <si>
    <t>(321+504)/(2)=412.5</t>
  </si>
  <si>
    <t>(73+597)/(2)=335</t>
  </si>
  <si>
    <t>(151+989483.1)/(2)=494817.05</t>
  </si>
  <si>
    <t>(226+461)/(2)=343.5</t>
  </si>
  <si>
    <t>(26+81)/(2)=53.5</t>
  </si>
  <si>
    <t>S67</t>
  </si>
  <si>
    <t>(216+112)/(2)=164</t>
  </si>
  <si>
    <t>(271+827)/(2)=549</t>
  </si>
  <si>
    <t>(20+69)/(2)=44.5</t>
  </si>
  <si>
    <t>(20+229)/(2)=124.5</t>
  </si>
  <si>
    <t>(20+20)/(2)=20</t>
  </si>
  <si>
    <t>(996606.9+367)/(2)=498486.95</t>
  </si>
  <si>
    <t>(507+3179.9)/(2)=1843.45</t>
  </si>
  <si>
    <t>(136+476)/(2)=306</t>
  </si>
  <si>
    <t>(20+25)/(2)=22.5</t>
  </si>
  <si>
    <t>(320+503)/(2)=411.5</t>
  </si>
  <si>
    <t>(72+596)/(2)=334</t>
  </si>
  <si>
    <t>(150+989312.1)/(2)=494731.05</t>
  </si>
  <si>
    <t>(225+460)/(2)=342.5</t>
  </si>
  <si>
    <t>(25+80)/(2)=52.5</t>
  </si>
  <si>
    <t>S68</t>
  </si>
  <si>
    <t>(215+111)/(2)=163</t>
  </si>
  <si>
    <t>(270+826)/(2)=548</t>
  </si>
  <si>
    <t>(19+68)/(2)=43.5</t>
  </si>
  <si>
    <t>(19+228)/(2)=123.5</t>
  </si>
  <si>
    <t>(19+19)/(2)=19</t>
  </si>
  <si>
    <t>(996605.9+366)/(2)=498485.95</t>
  </si>
  <si>
    <t>(506+3178.9)/(2)=1842.45</t>
  </si>
  <si>
    <t>(135+475)/(2)=305</t>
  </si>
  <si>
    <t>(19+24)/(2)=21.5</t>
  </si>
  <si>
    <t>(319+502)/(2)=410.5</t>
  </si>
  <si>
    <t>(71+595)/(2)=333</t>
  </si>
  <si>
    <t>(91+989304.1)/(2)=494697.55</t>
  </si>
  <si>
    <t>(224+459)/(2)=341.5</t>
  </si>
  <si>
    <t>(24+79)/(2)=51.5</t>
  </si>
  <si>
    <t>S69</t>
  </si>
  <si>
    <t>(214+110)/(2)=162</t>
  </si>
  <si>
    <t>(269+825)/(2)=547</t>
  </si>
  <si>
    <t>(18+67)/(2)=42.5</t>
  </si>
  <si>
    <t>(18+202)/(2)=110</t>
  </si>
  <si>
    <t>(18+18)/(2)=18</t>
  </si>
  <si>
    <t>(996604.9+365)/(2)=498484.95</t>
  </si>
  <si>
    <t>(505+3177.9)/(2)=1841.45</t>
  </si>
  <si>
    <t>(134+474)/(2)=304</t>
  </si>
  <si>
    <t>(18+23)/(2)=20.5</t>
  </si>
  <si>
    <t>(318+501)/(2)=409.5</t>
  </si>
  <si>
    <t>(70+594)/(2)=332</t>
  </si>
  <si>
    <t>(90+989303.1)/(2)=494696.55</t>
  </si>
  <si>
    <t>(223+458)/(2)=340.5</t>
  </si>
  <si>
    <t>(23+78)/(2)=50.5</t>
  </si>
  <si>
    <t>S70</t>
  </si>
  <si>
    <t>(213+109)/(2)=161</t>
  </si>
  <si>
    <t>(268+824)/(2)=546</t>
  </si>
  <si>
    <t>(17+66)/(2)=41.5</t>
  </si>
  <si>
    <t>(17+201)/(2)=109</t>
  </si>
  <si>
    <t>(17+17)/(2)=17</t>
  </si>
  <si>
    <t>(996603.9+364)/(2)=498483.95</t>
  </si>
  <si>
    <t>(504+3176.9)/(2)=1840.45</t>
  </si>
  <si>
    <t>(133+473)/(2)=303</t>
  </si>
  <si>
    <t>(17+22)/(2)=19.5</t>
  </si>
  <si>
    <t>(317+500)/(2)=408.5</t>
  </si>
  <si>
    <t>(69+593)/(2)=331</t>
  </si>
  <si>
    <t>(89+989302.1)/(2)=494695.55</t>
  </si>
  <si>
    <t>(222+457)/(2)=339.5</t>
  </si>
  <si>
    <t>(22+77)/(2)=49.5</t>
  </si>
  <si>
    <t>S71</t>
  </si>
  <si>
    <t>(212+108)/(2)=160</t>
  </si>
  <si>
    <t>(267+823)/(2)=545</t>
  </si>
  <si>
    <t>(16+65)/(2)=40.5</t>
  </si>
  <si>
    <t>(16+200)/(2)=108</t>
  </si>
  <si>
    <t>(16+16)/(2)=16</t>
  </si>
  <si>
    <t>(996602.9+363)/(2)=498482.95</t>
  </si>
  <si>
    <t>(503+3175.9)/(2)=1839.45</t>
  </si>
  <si>
    <t>(132+472)/(2)=302</t>
  </si>
  <si>
    <t>(16+21)/(2)=18.5</t>
  </si>
  <si>
    <t>(316+499)/(2)=407.5</t>
  </si>
  <si>
    <t>(68+592)/(2)=330</t>
  </si>
  <si>
    <t>(88+989301.1)/(2)=494694.55</t>
  </si>
  <si>
    <t>(221+456)/(2)=338.5</t>
  </si>
  <si>
    <t>(21+76)/(2)=48.5</t>
  </si>
  <si>
    <t>S72</t>
  </si>
  <si>
    <t>(211+107)/(2)=159</t>
  </si>
  <si>
    <t>(266+822)/(2)=544</t>
  </si>
  <si>
    <t>(15+64)/(2)=39.5</t>
  </si>
  <si>
    <t>(15+199)/(2)=107</t>
  </si>
  <si>
    <t>(15+15)/(2)=15</t>
  </si>
  <si>
    <t>(996601.9+362)/(2)=498481.95</t>
  </si>
  <si>
    <t>(447+3174.9)/(2)=1810.95</t>
  </si>
  <si>
    <t>(131+471)/(2)=301</t>
  </si>
  <si>
    <t>(15+20)/(2)=17.5</t>
  </si>
  <si>
    <t>(315+498)/(2)=406.5</t>
  </si>
  <si>
    <t>(67+591)/(2)=329</t>
  </si>
  <si>
    <t>(87+989300.1)/(2)=494693.55</t>
  </si>
  <si>
    <t>(220+455)/(2)=337.5</t>
  </si>
  <si>
    <t>(20+75)/(2)=47.5</t>
  </si>
  <si>
    <t>S73</t>
  </si>
  <si>
    <t>(210+106)/(2)=158</t>
  </si>
  <si>
    <t>(265+821)/(2)=543</t>
  </si>
  <si>
    <t>(14+63)/(2)=38.5</t>
  </si>
  <si>
    <t>(14+104)/(2)=59</t>
  </si>
  <si>
    <t>(14+14)/(2)=14</t>
  </si>
  <si>
    <t>(996600.9+361)/(2)=498480.95</t>
  </si>
  <si>
    <t>(446+3173.9)/(2)=1809.95</t>
  </si>
  <si>
    <t>(130+470)/(2)=300</t>
  </si>
  <si>
    <t>(14+19)/(2)=16.5</t>
  </si>
  <si>
    <t>(314+497)/(2)=405.5</t>
  </si>
  <si>
    <t>(66+590)/(2)=328</t>
  </si>
  <si>
    <t>(86+989299.1)/(2)=494692.55</t>
  </si>
  <si>
    <t>(219+454)/(2)=336.5</t>
  </si>
  <si>
    <t>(19+74)/(2)=46.5</t>
  </si>
  <si>
    <t>S74</t>
  </si>
  <si>
    <t>(209+105)/(2)=157</t>
  </si>
  <si>
    <t>(264+820)/(2)=542</t>
  </si>
  <si>
    <t>(13+62)/(2)=37.5</t>
  </si>
  <si>
    <t>(13+103)/(2)=58</t>
  </si>
  <si>
    <t>(13+13)/(2)=13</t>
  </si>
  <si>
    <t>(996599.9+360)/(2)=498479.95</t>
  </si>
  <si>
    <t>(445+3172.9)/(2)=1808.95</t>
  </si>
  <si>
    <t>(129+469)/(2)=299</t>
  </si>
  <si>
    <t>(13+18)/(2)=15.5</t>
  </si>
  <si>
    <t>(313+496)/(2)=404.5</t>
  </si>
  <si>
    <t>(65+589)/(2)=327</t>
  </si>
  <si>
    <t>(85+989298.1)/(2)=494691.55</t>
  </si>
  <si>
    <t>(218+453)/(2)=335.5</t>
  </si>
  <si>
    <t>(18+73)/(2)=45.5</t>
  </si>
  <si>
    <t>S75</t>
  </si>
  <si>
    <t>(208+104)/(2)=156</t>
  </si>
  <si>
    <t>(263+819)/(2)=541</t>
  </si>
  <si>
    <t>(12+61)/(2)=36.5</t>
  </si>
  <si>
    <t>(12+102)/(2)=57</t>
  </si>
  <si>
    <t>(12+12)/(2)=12</t>
  </si>
  <si>
    <t>(996598.9+359)/(2)=498478.95</t>
  </si>
  <si>
    <t>(444+3171.9)/(2)=1807.95</t>
  </si>
  <si>
    <t>(128+468)/(2)=298</t>
  </si>
  <si>
    <t>(12+17)/(2)=14.5</t>
  </si>
  <si>
    <t>(312+495)/(2)=403.5</t>
  </si>
  <si>
    <t>(64+588)/(2)=326</t>
  </si>
  <si>
    <t>(84+989297.1)/(2)=494690.55</t>
  </si>
  <si>
    <t>(217+452)/(2)=334.5</t>
  </si>
  <si>
    <t>(17+72)/(2)=44.5</t>
  </si>
  <si>
    <t>S76</t>
  </si>
  <si>
    <t>(207+103)/(2)=155</t>
  </si>
  <si>
    <t>(262+818)/(2)=540</t>
  </si>
  <si>
    <t>(11+60)/(2)=35.5</t>
  </si>
  <si>
    <t>(11+101)/(2)=56</t>
  </si>
  <si>
    <t>(11+11)/(2)=11</t>
  </si>
  <si>
    <t>(996597.9+358)/(2)=498477.95</t>
  </si>
  <si>
    <t>(443+3170.9)/(2)=1806.95</t>
  </si>
  <si>
    <t>(127+467)/(2)=297</t>
  </si>
  <si>
    <t>(11+16)/(2)=13.5</t>
  </si>
  <si>
    <t>(311+494)/(2)=402.5</t>
  </si>
  <si>
    <t>(63+587)/(2)=325</t>
  </si>
  <si>
    <t>(83+989296.1)/(2)=494689.55</t>
  </si>
  <si>
    <t>(216+451)/(2)=333.5</t>
  </si>
  <si>
    <t>(16+71)/(2)=43.5</t>
  </si>
  <si>
    <t>S77</t>
  </si>
  <si>
    <t>(206+102)/(2)=154</t>
  </si>
  <si>
    <t>(261+817)/(2)=539</t>
  </si>
  <si>
    <t>(10+59)/(2)=34.5</t>
  </si>
  <si>
    <t>(10+10)/(2)=10</t>
  </si>
  <si>
    <t>(996596.9+357)/(2)=498476.95</t>
  </si>
  <si>
    <t>(442+3169.9)/(2)=1805.95</t>
  </si>
  <si>
    <t>(126+466)/(2)=296</t>
  </si>
  <si>
    <t>(10+15)/(2)=12.5</t>
  </si>
  <si>
    <t>(310+493)/(2)=401.5</t>
  </si>
  <si>
    <t>(62+586)/(2)=324</t>
  </si>
  <si>
    <t>(82+989295.1)/(2)=494688.55</t>
  </si>
  <si>
    <t>(215+450)/(2)=332.5</t>
  </si>
  <si>
    <t>(15+70)/(2)=42.5</t>
  </si>
  <si>
    <t>S78</t>
  </si>
  <si>
    <t>(205+101)/(2)=153</t>
  </si>
  <si>
    <t>(260+816)/(2)=538</t>
  </si>
  <si>
    <t>(9+58)/(2)=33.5</t>
  </si>
  <si>
    <t>(9+9)/(2)=9</t>
  </si>
  <si>
    <t>(996595.9+356)/(2)=498475.95</t>
  </si>
  <si>
    <t>(441+3168.9)/(2)=1804.95</t>
  </si>
  <si>
    <t>(125+465)/(2)=295</t>
  </si>
  <si>
    <t>(9+14)/(2)=11.5</t>
  </si>
  <si>
    <t>(309+492)/(2)=400.5</t>
  </si>
  <si>
    <t>(61+585)/(2)=323</t>
  </si>
  <si>
    <t>(81+989294.1)/(2)=494687.55</t>
  </si>
  <si>
    <t>(214+449)/(2)=331.5</t>
  </si>
  <si>
    <t>(14+69)/(2)=41.5</t>
  </si>
  <si>
    <t>S79</t>
  </si>
  <si>
    <t>(204+100)/(2)=152</t>
  </si>
  <si>
    <t>(259+815)/(2)=537</t>
  </si>
  <si>
    <t>(8+57)/(2)=32.5</t>
  </si>
  <si>
    <t>(8+8)/(2)=8</t>
  </si>
  <si>
    <t>(996594.9+355)/(2)=498474.95</t>
  </si>
  <si>
    <t>(440+3167.9)/(2)=1803.95</t>
  </si>
  <si>
    <t>(124+464)/(2)=294</t>
  </si>
  <si>
    <t>(8+13)/(2)=10.5</t>
  </si>
  <si>
    <t>(308+491)/(2)=399.5</t>
  </si>
  <si>
    <t>(60+584)/(2)=322</t>
  </si>
  <si>
    <t>(80+989293.1)/(2)=494686.55</t>
  </si>
  <si>
    <t>(213+448)/(2)=330.5</t>
  </si>
  <si>
    <t>(13+68)/(2)=40.5</t>
  </si>
  <si>
    <t>S80</t>
  </si>
  <si>
    <t>(203+99)/(2)=151</t>
  </si>
  <si>
    <t>(258+814)/(2)=536</t>
  </si>
  <si>
    <t>(7+56)/(2)=31.5</t>
  </si>
  <si>
    <t>(7+7)/(2)=7</t>
  </si>
  <si>
    <t>(996593.9+354)/(2)=498473.95</t>
  </si>
  <si>
    <t>(439+3166.9)/(2)=1802.95</t>
  </si>
  <si>
    <t>(123+463)/(2)=293</t>
  </si>
  <si>
    <t>(7+12)/(2)=9.5</t>
  </si>
  <si>
    <t>(307+490)/(2)=398.5</t>
  </si>
  <si>
    <t>(59+583)/(2)=321</t>
  </si>
  <si>
    <t>(79+989292.1)/(2)=494685.55</t>
  </si>
  <si>
    <t>(212+447)/(2)=329.5</t>
  </si>
  <si>
    <t>(12+67)/(2)=39.5</t>
  </si>
  <si>
    <t>S81</t>
  </si>
  <si>
    <t>(202+98)/(2)=150</t>
  </si>
  <si>
    <t>(257+813)/(2)=535</t>
  </si>
  <si>
    <t>(6+55)/(2)=30.5</t>
  </si>
  <si>
    <t>(6+6)/(2)=6</t>
  </si>
  <si>
    <t>(996592.9+353)/(2)=498472.95</t>
  </si>
  <si>
    <t>(438+3165.9)/(2)=1801.95</t>
  </si>
  <si>
    <t>(122+427)/(2)=274.5</t>
  </si>
  <si>
    <t>(6+11)/(2)=8.5</t>
  </si>
  <si>
    <t>(306+489)/(2)=397.5</t>
  </si>
  <si>
    <t>(58+582)/(2)=320</t>
  </si>
  <si>
    <t>(78+989291.1)/(2)=494684.55</t>
  </si>
  <si>
    <t>(211+446)/(2)=328.5</t>
  </si>
  <si>
    <t>S82</t>
  </si>
  <si>
    <t>(201+97)/(2)=149</t>
  </si>
  <si>
    <t>(256+812)/(2)=534</t>
  </si>
  <si>
    <t>(5+54)/(2)=29.5</t>
  </si>
  <si>
    <t>(5+5)/(2)=5</t>
  </si>
  <si>
    <t>(996591.9+352)/(2)=498471.95</t>
  </si>
  <si>
    <t>(437+3164.9)/(2)=1800.95</t>
  </si>
  <si>
    <t>(121+426)/(2)=273.5</t>
  </si>
  <si>
    <t>(5+10)/(2)=7.5</t>
  </si>
  <si>
    <t>(305+488)/(2)=396.5</t>
  </si>
  <si>
    <t>(57+581)/(2)=319</t>
  </si>
  <si>
    <t>(77+989290.1)/(2)=494683.55</t>
  </si>
  <si>
    <t>(210+445)/(2)=327.5</t>
  </si>
  <si>
    <t>S83</t>
  </si>
  <si>
    <t>(200+96)/(2)=148</t>
  </si>
  <si>
    <t>(255+811)/(2)=533</t>
  </si>
  <si>
    <t>(4+53)/(2)=28.5</t>
  </si>
  <si>
    <t>(4+4)/(2)=4</t>
  </si>
  <si>
    <t>(996590.9+351)/(2)=498470.95</t>
  </si>
  <si>
    <t>(436+3163.9)/(2)=1799.95</t>
  </si>
  <si>
    <t>(120+425)/(2)=272.5</t>
  </si>
  <si>
    <t>(4+9)/(2)=6.5</t>
  </si>
  <si>
    <t>(304+487)/(2)=395.5</t>
  </si>
  <si>
    <t>(56+580)/(2)=318</t>
  </si>
  <si>
    <t>(76+989289.1)/(2)=494682.55</t>
  </si>
  <si>
    <t>(209+444)/(2)=326.5</t>
  </si>
  <si>
    <t>S84</t>
  </si>
  <si>
    <t>(199+95)/(2)=147</t>
  </si>
  <si>
    <t>(254+810)/(2)=532</t>
  </si>
  <si>
    <t>(3+3)/(2)=3</t>
  </si>
  <si>
    <t>(996589.9+350)/(2)=498469.95</t>
  </si>
  <si>
    <t>(435+3162.9)/(2)=1798.95</t>
  </si>
  <si>
    <t>(119+309)/(2)=214</t>
  </si>
  <si>
    <t>(3+8)/(2)=5.5</t>
  </si>
  <si>
    <t>(303+486)/(2)=394.5</t>
  </si>
  <si>
    <t>(55+579)/(2)=317</t>
  </si>
  <si>
    <t>(75+989288.1)/(2)=494681.55</t>
  </si>
  <si>
    <t>(208+443)/(2)=325.5</t>
  </si>
  <si>
    <t>S85</t>
  </si>
  <si>
    <t>(2+94)/(2)=48</t>
  </si>
  <si>
    <t>(253+809)/(2)=531</t>
  </si>
  <si>
    <t>(2+2)/(2)=2</t>
  </si>
  <si>
    <t>(996588.9+349)/(2)=498468.95</t>
  </si>
  <si>
    <t>(434+3161.9)/(2)=1797.95</t>
  </si>
  <si>
    <t>(118+308)/(2)=213</t>
  </si>
  <si>
    <t>(54+578)/(2)=316</t>
  </si>
  <si>
    <t>(74+989287.1)/(2)=494680.55</t>
  </si>
  <si>
    <t>(207+442)/(2)=324.5</t>
  </si>
  <si>
    <t>S86</t>
  </si>
  <si>
    <t>(1+1)/(2)=1</t>
  </si>
  <si>
    <t>(252+808)/(2)=530</t>
  </si>
  <si>
    <t>(996587.9+1)/(2)=498294.45</t>
  </si>
  <si>
    <t>(433+3160.9)/(2)=1796.95</t>
  </si>
  <si>
    <t>(1+108)/(2)=54.5</t>
  </si>
  <si>
    <t>(53+577)/(2)=315</t>
  </si>
  <si>
    <t>(73+989286.1)/(2)=494679.55</t>
  </si>
  <si>
    <t>(206+441)/(2)=323.5</t>
  </si>
  <si>
    <t>S87</t>
  </si>
  <si>
    <t>(0+0)/(2)=0</t>
  </si>
  <si>
    <t>(996586.9+0)/(2)=498293.45</t>
  </si>
  <si>
    <t>Lépcsôk(2)</t>
  </si>
  <si>
    <t>COCO:Y0</t>
  </si>
  <si>
    <t>Becslés</t>
  </si>
  <si>
    <t>Tény+0</t>
  </si>
  <si>
    <t>Delta</t>
  </si>
  <si>
    <t>Delta/Tény</t>
  </si>
  <si>
    <t>S1 összeg:</t>
  </si>
  <si>
    <t>S87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</si>
  <si>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</si>
  <si>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</si>
  <si>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</si>
  <si>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</si>
  <si>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</si>
  <si>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</si>
  <si>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</si>
  <si>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1.74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</si>
  <si>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1.83 mp (0.03 p)</t>
    </r>
  </si>
  <si>
    <t>Átlag / Becslés</t>
  </si>
  <si>
    <t>Melyik értékelés a leghitelesebb?</t>
  </si>
  <si>
    <t>inverz</t>
  </si>
  <si>
    <t>COCO Y0: 2959911</t>
  </si>
  <si>
    <t>(2458+200189)/(2)=101323.55</t>
  </si>
  <si>
    <t>(992335.9+503)/(2)=496419.45</t>
  </si>
  <si>
    <t>(656+367)/(2)=511.5</t>
  </si>
  <si>
    <t>(499+329)/(2)=414</t>
  </si>
  <si>
    <t>(321+202)/(2)=261.5</t>
  </si>
  <si>
    <t>(751+440)/(2)=595.5</t>
  </si>
  <si>
    <t>(712+120)/(2)=416</t>
  </si>
  <si>
    <t>(2486+200005)/(2)=101245.55</t>
  </si>
  <si>
    <t>(2002+399916)/(2)=200959.05</t>
  </si>
  <si>
    <t>(524+439)/(2)=481.5</t>
  </si>
  <si>
    <t>(1411+199561)/(2)=100486</t>
  </si>
  <si>
    <t>(1302+199773)/(2)=100537.5</t>
  </si>
  <si>
    <t>(466+141)/(2)=303.5</t>
  </si>
  <si>
    <t>(1253+398632)/(2)=199942.5</t>
  </si>
  <si>
    <t>(787+328)/(2)=557.5</t>
  </si>
  <si>
    <t>(146+203)/(2)=174.5</t>
  </si>
  <si>
    <t>(2457+200094)/(2)=101275.55</t>
  </si>
  <si>
    <t>(991748.9+262)/(2)=496005.45</t>
  </si>
  <si>
    <t>(655+366)/(2)=510.5</t>
  </si>
  <si>
    <t>(498+328)/(2)=413</t>
  </si>
  <si>
    <t>(320+201)/(2)=260.5</t>
  </si>
  <si>
    <t>(750+439)/(2)=594.5</t>
  </si>
  <si>
    <t>(648+119)/(2)=383.5</t>
  </si>
  <si>
    <t>(189+200004)/(2)=100096.5</t>
  </si>
  <si>
    <t>(2001+399630)/(2)=200815.55</t>
  </si>
  <si>
    <t>(523+438)/(2)=480.5</t>
  </si>
  <si>
    <t>(1410+199560)/(2)=100485</t>
  </si>
  <si>
    <t>(1301+199772)/(2)=100536.5</t>
  </si>
  <si>
    <t>(85+88)/(2)=86.5</t>
  </si>
  <si>
    <t>(549+199338)/(2)=99943.5</t>
  </si>
  <si>
    <t>(379+105)/(2)=242</t>
  </si>
  <si>
    <t>(145+202)/(2)=173.5</t>
  </si>
  <si>
    <t>(2456+200093)/(2)=101274.55</t>
  </si>
  <si>
    <t>(991747.9+261)/(2)=496004.45</t>
  </si>
  <si>
    <t>(654+365)/(2)=509.5</t>
  </si>
  <si>
    <t>(497+327)/(2)=412</t>
  </si>
  <si>
    <t>(319+200)/(2)=259.5</t>
  </si>
  <si>
    <t>(749+438)/(2)=593.5</t>
  </si>
  <si>
    <t>(647+118)/(2)=382.5</t>
  </si>
  <si>
    <t>(188+349)/(2)=268.5</t>
  </si>
  <si>
    <t>(2000+399629)/(2)=200814.55</t>
  </si>
  <si>
    <t>(522+437)/(2)=479.5</t>
  </si>
  <si>
    <t>(1409+199559)/(2)=100484</t>
  </si>
  <si>
    <t>(1300+199602)/(2)=100451</t>
  </si>
  <si>
    <t>(84+87)/(2)=85.5</t>
  </si>
  <si>
    <t>(548+199337)/(2)=99942.5</t>
  </si>
  <si>
    <t>(378+104)/(2)=241</t>
  </si>
  <si>
    <t>(144+201)/(2)=172.5</t>
  </si>
  <si>
    <t>(2455+200092)/(2)=101273.55</t>
  </si>
  <si>
    <t>(991746.9+260)/(2)=496003.45</t>
  </si>
  <si>
    <t>(653+364)/(2)=508.5</t>
  </si>
  <si>
    <t>(496+326)/(2)=411</t>
  </si>
  <si>
    <t>(318+199)/(2)=258.5</t>
  </si>
  <si>
    <t>(748+437)/(2)=592.5</t>
  </si>
  <si>
    <t>(646+117)/(2)=381.5</t>
  </si>
  <si>
    <t>(187+348)/(2)=267.5</t>
  </si>
  <si>
    <t>(1999+399628)/(2)=200813.55</t>
  </si>
  <si>
    <t>(508+436)/(2)=472</t>
  </si>
  <si>
    <t>(1408+199558)/(2)=100483</t>
  </si>
  <si>
    <t>(1113+199470)/(2)=100291.5</t>
  </si>
  <si>
    <t>(83+86)/(2)=84.5</t>
  </si>
  <si>
    <t>(547+199336)/(2)=99941.5</t>
  </si>
  <si>
    <t>(377+103)/(2)=240</t>
  </si>
  <si>
    <t>(143+200)/(2)=171.5</t>
  </si>
  <si>
    <t>(2454+200091)/(2)=101272.55</t>
  </si>
  <si>
    <t>(991745.9+259)/(2)=496002.45</t>
  </si>
  <si>
    <t>(603+363)/(2)=483</t>
  </si>
  <si>
    <t>(495+325)/(2)=410</t>
  </si>
  <si>
    <t>(317+198)/(2)=257.5</t>
  </si>
  <si>
    <t>(747+436)/(2)=591.5</t>
  </si>
  <si>
    <t>(645+116)/(2)=380.5</t>
  </si>
  <si>
    <t>(186+347)/(2)=266.5</t>
  </si>
  <si>
    <t>(1970+399627)/(2)=200798.55</t>
  </si>
  <si>
    <t>(507+435)/(2)=471</t>
  </si>
  <si>
    <t>(1407+199557)/(2)=100482</t>
  </si>
  <si>
    <t>(1112+199469)/(2)=100290.5</t>
  </si>
  <si>
    <t>(82+85)/(2)=83.5</t>
  </si>
  <si>
    <t>(546+199335)/(2)=99940.5</t>
  </si>
  <si>
    <t>(376+102)/(2)=239</t>
  </si>
  <si>
    <t>(142+199)/(2)=170.5</t>
  </si>
  <si>
    <t>(2453+200090)/(2)=101271.55</t>
  </si>
  <si>
    <t>(991744.9+258)/(2)=496001.45</t>
  </si>
  <si>
    <t>(602+362)/(2)=482</t>
  </si>
  <si>
    <t>(494+324)/(2)=409</t>
  </si>
  <si>
    <t>(316+197)/(2)=256.5</t>
  </si>
  <si>
    <t>(746+435)/(2)=590.5</t>
  </si>
  <si>
    <t>(644+115)/(2)=379.5</t>
  </si>
  <si>
    <t>(185+346)/(2)=265.5</t>
  </si>
  <si>
    <t>(1969+399626)/(2)=200797.55</t>
  </si>
  <si>
    <t>(506+434)/(2)=470</t>
  </si>
  <si>
    <t>(1406+199556)/(2)=100481</t>
  </si>
  <si>
    <t>(1111+199468)/(2)=100289.5</t>
  </si>
  <si>
    <t>(81+84)/(2)=82.5</t>
  </si>
  <si>
    <t>(545+199334)/(2)=99939.5</t>
  </si>
  <si>
    <t>(375+101)/(2)=238</t>
  </si>
  <si>
    <t>(141+198)/(2)=169.5</t>
  </si>
  <si>
    <t>(2452+200089)/(2)=101270.55</t>
  </si>
  <si>
    <t>(991743.9+257)/(2)=496000.45</t>
  </si>
  <si>
    <t>(601+361)/(2)=481</t>
  </si>
  <si>
    <t>(493+323)/(2)=408</t>
  </si>
  <si>
    <t>(315+196)/(2)=255.5</t>
  </si>
  <si>
    <t>(745+434)/(2)=589.5</t>
  </si>
  <si>
    <t>(643+114)/(2)=378.5</t>
  </si>
  <si>
    <t>(184+345)/(2)=264.5</t>
  </si>
  <si>
    <t>(1968+399625)/(2)=200796.55</t>
  </si>
  <si>
    <t>(505+433)/(2)=469</t>
  </si>
  <si>
    <t>(1405+199555)/(2)=100480</t>
  </si>
  <si>
    <t>(1110+199467)/(2)=100288.5</t>
  </si>
  <si>
    <t>(80+83)/(2)=81.5</t>
  </si>
  <si>
    <t>(544+199333)/(2)=99938.5</t>
  </si>
  <si>
    <t>(374+100)/(2)=237</t>
  </si>
  <si>
    <t>(140+192)/(2)=166</t>
  </si>
  <si>
    <t>(2451+200088)/(2)=101269.55</t>
  </si>
  <si>
    <t>(991742.9+256)/(2)=495999.45</t>
  </si>
  <si>
    <t>(600+360)/(2)=480</t>
  </si>
  <si>
    <t>(492+322)/(2)=407</t>
  </si>
  <si>
    <t>(314+195)/(2)=254.5</t>
  </si>
  <si>
    <t>(744+433)/(2)=588.5</t>
  </si>
  <si>
    <t>(642+113)/(2)=377.5</t>
  </si>
  <si>
    <t>(183+344)/(2)=263.5</t>
  </si>
  <si>
    <t>(1924+399624)/(2)=200774.05</t>
  </si>
  <si>
    <t>(504+432)/(2)=468</t>
  </si>
  <si>
    <t>(1404+199554)/(2)=100479</t>
  </si>
  <si>
    <t>(1109+199466)/(2)=100287.5</t>
  </si>
  <si>
    <t>(79+82)/(2)=80.5</t>
  </si>
  <si>
    <t>(543+199332)/(2)=99937.5</t>
  </si>
  <si>
    <t>(373+99)/(2)=236</t>
  </si>
  <si>
    <t>(79+191)/(2)=135</t>
  </si>
  <si>
    <t>(2450+200087)/(2)=101268.55</t>
  </si>
  <si>
    <t>(991741.9+255)/(2)=495998.45</t>
  </si>
  <si>
    <t>(599+359)/(2)=479</t>
  </si>
  <si>
    <t>(491+321)/(2)=406</t>
  </si>
  <si>
    <t>(313+194)/(2)=253.5</t>
  </si>
  <si>
    <t>(743+432)/(2)=587.5</t>
  </si>
  <si>
    <t>(641+112)/(2)=376.5</t>
  </si>
  <si>
    <t>(182+343)/(2)=262.5</t>
  </si>
  <si>
    <t>(1923+399623)/(2)=200773.05</t>
  </si>
  <si>
    <t>(503+431)/(2)=467</t>
  </si>
  <si>
    <t>(1403+199553)/(2)=100478</t>
  </si>
  <si>
    <t>(1108+199465)/(2)=100286.5</t>
  </si>
  <si>
    <t>(78+81)/(2)=79.5</t>
  </si>
  <si>
    <t>(542+199331)/(2)=99936.5</t>
  </si>
  <si>
    <t>(372+98)/(2)=235</t>
  </si>
  <si>
    <t>(78+190)/(2)=134</t>
  </si>
  <si>
    <t>(2449+200086)/(2)=101267.55</t>
  </si>
  <si>
    <t>(991740.9+254)/(2)=495997.45</t>
  </si>
  <si>
    <t>(598+358)/(2)=478</t>
  </si>
  <si>
    <t>(490+320)/(2)=405</t>
  </si>
  <si>
    <t>(312+193)/(2)=252.5</t>
  </si>
  <si>
    <t>(742+431)/(2)=586.5</t>
  </si>
  <si>
    <t>(640+111)/(2)=375.5</t>
  </si>
  <si>
    <t>(181+342)/(2)=261.5</t>
  </si>
  <si>
    <t>(1922+399622)/(2)=200772.05</t>
  </si>
  <si>
    <t>(502+430)/(2)=466</t>
  </si>
  <si>
    <t>(1402+199552)/(2)=100477</t>
  </si>
  <si>
    <t>(1107+199464)/(2)=100285.5</t>
  </si>
  <si>
    <t>(77+80)/(2)=78.5</t>
  </si>
  <si>
    <t>(541+199330)/(2)=99935.5</t>
  </si>
  <si>
    <t>(371+97)/(2)=234</t>
  </si>
  <si>
    <t>(77+189)/(2)=133</t>
  </si>
  <si>
    <t>(2448+200085)/(2)=101266.55</t>
  </si>
  <si>
    <t>(991739.9+253)/(2)=495996.45</t>
  </si>
  <si>
    <t>(597+357)/(2)=477</t>
  </si>
  <si>
    <t>(489+319)/(2)=404</t>
  </si>
  <si>
    <t>(311+192)/(2)=251.5</t>
  </si>
  <si>
    <t>(741+430)/(2)=585.5</t>
  </si>
  <si>
    <t>(639+110)/(2)=374.5</t>
  </si>
  <si>
    <t>(180+341)/(2)=260.5</t>
  </si>
  <si>
    <t>(1921+399621)/(2)=200771.05</t>
  </si>
  <si>
    <t>(501+429)/(2)=465</t>
  </si>
  <si>
    <t>(1401+199551)/(2)=100476</t>
  </si>
  <si>
    <t>(1106+199463)/(2)=100284.5</t>
  </si>
  <si>
    <t>(76+79)/(2)=77.5</t>
  </si>
  <si>
    <t>(540+199329)/(2)=99934.5</t>
  </si>
  <si>
    <t>(370+96)/(2)=233</t>
  </si>
  <si>
    <t>(76+188)/(2)=132</t>
  </si>
  <si>
    <t>(2447+200084)/(2)=101265.55</t>
  </si>
  <si>
    <t>(991738.9+252)/(2)=495995.45</t>
  </si>
  <si>
    <t>(596+356)/(2)=476</t>
  </si>
  <si>
    <t>(390+318)/(2)=354</t>
  </si>
  <si>
    <t>(310+191)/(2)=250.5</t>
  </si>
  <si>
    <t>(740+429)/(2)=584.5</t>
  </si>
  <si>
    <t>(638+109)/(2)=373.5</t>
  </si>
  <si>
    <t>(179+340)/(2)=259.5</t>
  </si>
  <si>
    <t>(1920+399620)/(2)=200770.05</t>
  </si>
  <si>
    <t>(500+428)/(2)=464</t>
  </si>
  <si>
    <t>(1400+199550)/(2)=100475</t>
  </si>
  <si>
    <t>(1105+199462)/(2)=100283.5</t>
  </si>
  <si>
    <t>(75+78)/(2)=76.5</t>
  </si>
  <si>
    <t>(539+199328)/(2)=99933.5</t>
  </si>
  <si>
    <t>(369+95)/(2)=232</t>
  </si>
  <si>
    <t>(75+187)/(2)=131</t>
  </si>
  <si>
    <t>(2446+200083)/(2)=101264.55</t>
  </si>
  <si>
    <t>(991737.9+251)/(2)=495994.45</t>
  </si>
  <si>
    <t>(595+355)/(2)=475</t>
  </si>
  <si>
    <t>(389+317)/(2)=353</t>
  </si>
  <si>
    <t>(309+190)/(2)=249.5</t>
  </si>
  <si>
    <t>(739+428)/(2)=583.5</t>
  </si>
  <si>
    <t>(637+108)/(2)=372.5</t>
  </si>
  <si>
    <t>(178+339)/(2)=258.5</t>
  </si>
  <si>
    <t>(1919+399619)/(2)=200769.05</t>
  </si>
  <si>
    <t>(499+427)/(2)=463</t>
  </si>
  <si>
    <t>(1399+199549)/(2)=100474</t>
  </si>
  <si>
    <t>(1104+199461)/(2)=100282.5</t>
  </si>
  <si>
    <t>(74+77)/(2)=75.5</t>
  </si>
  <si>
    <t>(538+199327)/(2)=99932.5</t>
  </si>
  <si>
    <t>(368+94)/(2)=231</t>
  </si>
  <si>
    <t>(74+186)/(2)=130</t>
  </si>
  <si>
    <t>(2445+200082)/(2)=101263.55</t>
  </si>
  <si>
    <t>(991736.9+250)/(2)=495993.45</t>
  </si>
  <si>
    <t>(594+354)/(2)=474</t>
  </si>
  <si>
    <t>(388+316)/(2)=352</t>
  </si>
  <si>
    <t>(308+189)/(2)=248.5</t>
  </si>
  <si>
    <t>(738+427)/(2)=582.5</t>
  </si>
  <si>
    <t>(636+107)/(2)=371.5</t>
  </si>
  <si>
    <t>(177+338)/(2)=257.5</t>
  </si>
  <si>
    <t>(1918+399618)/(2)=200768.05</t>
  </si>
  <si>
    <t>(498+426)/(2)=462</t>
  </si>
  <si>
    <t>(1398+199548)/(2)=100473</t>
  </si>
  <si>
    <t>(1103+199460)/(2)=100281.5</t>
  </si>
  <si>
    <t>(73+76)/(2)=74.5</t>
  </si>
  <si>
    <t>(537+199326)/(2)=99931.5</t>
  </si>
  <si>
    <t>(367+93)/(2)=230</t>
  </si>
  <si>
    <t>(73+185)/(2)=129</t>
  </si>
  <si>
    <t>(2444+200081)/(2)=101262.55</t>
  </si>
  <si>
    <t>(991735.9+249)/(2)=495992.45</t>
  </si>
  <si>
    <t>(593+353)/(2)=473</t>
  </si>
  <si>
    <t>(387+315)/(2)=351</t>
  </si>
  <si>
    <t>(307+188)/(2)=247.5</t>
  </si>
  <si>
    <t>(737+426)/(2)=581.5</t>
  </si>
  <si>
    <t>(635+106)/(2)=370.5</t>
  </si>
  <si>
    <t>(176+337)/(2)=256.5</t>
  </si>
  <si>
    <t>(1917+399617)/(2)=200767.05</t>
  </si>
  <si>
    <t>(497+425)/(2)=461</t>
  </si>
  <si>
    <t>(1397+199547)/(2)=100472</t>
  </si>
  <si>
    <t>(1102+199459)/(2)=100280.5</t>
  </si>
  <si>
    <t>(72+75)/(2)=73.5</t>
  </si>
  <si>
    <t>(536+199325)/(2)=99930.5</t>
  </si>
  <si>
    <t>(366+92)/(2)=229</t>
  </si>
  <si>
    <t>(72+184)/(2)=128</t>
  </si>
  <si>
    <t>(2443+200080)/(2)=101261.55</t>
  </si>
  <si>
    <t>(991734.9+248)/(2)=495991.45</t>
  </si>
  <si>
    <t>(592+352)/(2)=472</t>
  </si>
  <si>
    <t>(275+314)/(2)=294.5</t>
  </si>
  <si>
    <t>(306+187)/(2)=246.5</t>
  </si>
  <si>
    <t>(736+425)/(2)=580.5</t>
  </si>
  <si>
    <t>(634+105)/(2)=369.5</t>
  </si>
  <si>
    <t>(175+336)/(2)=255.5</t>
  </si>
  <si>
    <t>(1916+399616)/(2)=200766.05</t>
  </si>
  <si>
    <t>(496+424)/(2)=460</t>
  </si>
  <si>
    <t>(1396+199546)/(2)=100471</t>
  </si>
  <si>
    <t>(1101+199458)/(2)=100279.5</t>
  </si>
  <si>
    <t>(71+74)/(2)=72.5</t>
  </si>
  <si>
    <t>(535+199324)/(2)=99929.5</t>
  </si>
  <si>
    <t>(365+91)/(2)=228</t>
  </si>
  <si>
    <t>(71+183)/(2)=127</t>
  </si>
  <si>
    <t>(2442+200079)/(2)=101260.55</t>
  </si>
  <si>
    <t>(991733.9+247)/(2)=495990.45</t>
  </si>
  <si>
    <t>(591+351)/(2)=471</t>
  </si>
  <si>
    <t>(274+313)/(2)=293.5</t>
  </si>
  <si>
    <t>(305+186)/(2)=245.5</t>
  </si>
  <si>
    <t>(735+424)/(2)=579.5</t>
  </si>
  <si>
    <t>(633+104)/(2)=368.5</t>
  </si>
  <si>
    <t>(174+280)/(2)=227</t>
  </si>
  <si>
    <t>(1915+399615)/(2)=200765.05</t>
  </si>
  <si>
    <t>(495+423)/(2)=459</t>
  </si>
  <si>
    <t>(1395+199545)/(2)=100470</t>
  </si>
  <si>
    <t>(1100+199457)/(2)=100278.5</t>
  </si>
  <si>
    <t>(70+73)/(2)=71.5</t>
  </si>
  <si>
    <t>(534+199323)/(2)=99928.5</t>
  </si>
  <si>
    <t>(364+90)/(2)=227</t>
  </si>
  <si>
    <t>(70+182)/(2)=126</t>
  </si>
  <si>
    <t>(2441+200078)/(2)=101259.55</t>
  </si>
  <si>
    <t>(991732.9+246)/(2)=495989.45</t>
  </si>
  <si>
    <t>(590+350)/(2)=470</t>
  </si>
  <si>
    <t>(273+312)/(2)=292.5</t>
  </si>
  <si>
    <t>(304+185)/(2)=244.5</t>
  </si>
  <si>
    <t>(734+423)/(2)=578.5</t>
  </si>
  <si>
    <t>(632+103)/(2)=367.5</t>
  </si>
  <si>
    <t>(173+279)/(2)=226</t>
  </si>
  <si>
    <t>(1914+399614)/(2)=200764.05</t>
  </si>
  <si>
    <t>(494+422)/(2)=458</t>
  </si>
  <si>
    <t>(1394+199544)/(2)=100469</t>
  </si>
  <si>
    <t>(1099+199456)/(2)=100277.5</t>
  </si>
  <si>
    <t>(69+72)/(2)=70.5</t>
  </si>
  <si>
    <t>(533+199322)/(2)=99927.5</t>
  </si>
  <si>
    <t>(363+89)/(2)=226</t>
  </si>
  <si>
    <t>(69+181)/(2)=125</t>
  </si>
  <si>
    <t>(2440+200077)/(2)=101258.55</t>
  </si>
  <si>
    <t>(991731.9+245)/(2)=495988.45</t>
  </si>
  <si>
    <t>(589+349)/(2)=469</t>
  </si>
  <si>
    <t>(272+311)/(2)=291.5</t>
  </si>
  <si>
    <t>(303+184)/(2)=243.5</t>
  </si>
  <si>
    <t>(733+422)/(2)=577.5</t>
  </si>
  <si>
    <t>(631+102)/(2)=366.5</t>
  </si>
  <si>
    <t>(172+278)/(2)=225</t>
  </si>
  <si>
    <t>(1913+399613)/(2)=200763.05</t>
  </si>
  <si>
    <t>(493+421)/(2)=457</t>
  </si>
  <si>
    <t>(1393+199543)/(2)=100468</t>
  </si>
  <si>
    <t>(1098+199455)/(2)=100276.5</t>
  </si>
  <si>
    <t>(68+71)/(2)=69.5</t>
  </si>
  <si>
    <t>(532+199321)/(2)=99926.5</t>
  </si>
  <si>
    <t>(362+88)/(2)=225</t>
  </si>
  <si>
    <t>(68+180)/(2)=124</t>
  </si>
  <si>
    <t>(2439+200076)/(2)=101257.55</t>
  </si>
  <si>
    <t>(991730.9+244)/(2)=495987.45</t>
  </si>
  <si>
    <t>(588+348)/(2)=468</t>
  </si>
  <si>
    <t>(271+310)/(2)=290.5</t>
  </si>
  <si>
    <t>(302+183)/(2)=242.5</t>
  </si>
  <si>
    <t>(732+421)/(2)=576.5</t>
  </si>
  <si>
    <t>(630+101)/(2)=365.5</t>
  </si>
  <si>
    <t>(171+277)/(2)=224</t>
  </si>
  <si>
    <t>(1912+399612)/(2)=200762.05</t>
  </si>
  <si>
    <t>(492+420)/(2)=456</t>
  </si>
  <si>
    <t>(1392+199542)/(2)=100467</t>
  </si>
  <si>
    <t>(1097+199454)/(2)=100275.5</t>
  </si>
  <si>
    <t>(67+70)/(2)=68.5</t>
  </si>
  <si>
    <t>(531+199320)/(2)=99925.5</t>
  </si>
  <si>
    <t>(361+87)/(2)=224</t>
  </si>
  <si>
    <t>(67+179)/(2)=123</t>
  </si>
  <si>
    <t>(2438+200075)/(2)=101256.55</t>
  </si>
  <si>
    <t>(991729.9+243)/(2)=495986.45</t>
  </si>
  <si>
    <t>(587+347)/(2)=467</t>
  </si>
  <si>
    <t>(270+309)/(2)=289.5</t>
  </si>
  <si>
    <t>(301+182)/(2)=241.5</t>
  </si>
  <si>
    <t>(731+420)/(2)=575.5</t>
  </si>
  <si>
    <t>(629+100)/(2)=364.5</t>
  </si>
  <si>
    <t>(170+276)/(2)=223</t>
  </si>
  <si>
    <t>(1911+399611)/(2)=200761.05</t>
  </si>
  <si>
    <t>(491+419)/(2)=455</t>
  </si>
  <si>
    <t>(1391+199541)/(2)=100466</t>
  </si>
  <si>
    <t>(1096+199453)/(2)=100274.5</t>
  </si>
  <si>
    <t>(66+69)/(2)=67.5</t>
  </si>
  <si>
    <t>(515+199260)/(2)=99887.5</t>
  </si>
  <si>
    <t>(360+86)/(2)=223</t>
  </si>
  <si>
    <t>(66+178)/(2)=122</t>
  </si>
  <si>
    <t>(2437+200022)/(2)=101229.55</t>
  </si>
  <si>
    <t>(991728.9+242)/(2)=495985.45</t>
  </si>
  <si>
    <t>(586+346)/(2)=466</t>
  </si>
  <si>
    <t>(269+308)/(2)=288.5</t>
  </si>
  <si>
    <t>(300+181)/(2)=240.5</t>
  </si>
  <si>
    <t>(730+419)/(2)=574.5</t>
  </si>
  <si>
    <t>(628+99)/(2)=363.5</t>
  </si>
  <si>
    <t>(169+275)/(2)=222</t>
  </si>
  <si>
    <t>(1910+399610)/(2)=200760.05</t>
  </si>
  <si>
    <t>(490+418)/(2)=454</t>
  </si>
  <si>
    <t>(1390+199540)/(2)=100465</t>
  </si>
  <si>
    <t>(1095+199452)/(2)=100273.5</t>
  </si>
  <si>
    <t>(65+68)/(2)=66.5</t>
  </si>
  <si>
    <t>(352+199259)/(2)=99805.5</t>
  </si>
  <si>
    <t>(359+85)/(2)=222</t>
  </si>
  <si>
    <t>(65+177)/(2)=121</t>
  </si>
  <si>
    <t>(2252+200021)/(2)=101136.55</t>
  </si>
  <si>
    <t>(991727.9+241)/(2)=495984.45</t>
  </si>
  <si>
    <t>(585+345)/(2)=465</t>
  </si>
  <si>
    <t>(268+307)/(2)=287.5</t>
  </si>
  <si>
    <t>(299+180)/(2)=239.5</t>
  </si>
  <si>
    <t>(729+418)/(2)=573.5</t>
  </si>
  <si>
    <t>(627+98)/(2)=362.5</t>
  </si>
  <si>
    <t>(168+274)/(2)=221</t>
  </si>
  <si>
    <t>(1909+399609)/(2)=200759.05</t>
  </si>
  <si>
    <t>(489+417)/(2)=453</t>
  </si>
  <si>
    <t>(1389+199539)/(2)=100464</t>
  </si>
  <si>
    <t>(1094+199451)/(2)=100272.5</t>
  </si>
  <si>
    <t>(64+67)/(2)=65.5</t>
  </si>
  <si>
    <t>(351+199258)/(2)=99804.5</t>
  </si>
  <si>
    <t>(358+84)/(2)=221</t>
  </si>
  <si>
    <t>(64+176)/(2)=120</t>
  </si>
  <si>
    <t>(2251+200020)/(2)=101135.55</t>
  </si>
  <si>
    <t>(991726.9+240)/(2)=495983.45</t>
  </si>
  <si>
    <t>(584+344)/(2)=464</t>
  </si>
  <si>
    <t>(267+306)/(2)=286.5</t>
  </si>
  <si>
    <t>(298+179)/(2)=238.5</t>
  </si>
  <si>
    <t>(728+388)/(2)=558</t>
  </si>
  <si>
    <t>(626+97)/(2)=361.5</t>
  </si>
  <si>
    <t>(167+273)/(2)=220</t>
  </si>
  <si>
    <t>(1908+399608)/(2)=200758.05</t>
  </si>
  <si>
    <t>(488+416)/(2)=452</t>
  </si>
  <si>
    <t>(1388+199538)/(2)=100463</t>
  </si>
  <si>
    <t>(1093+199450)/(2)=100271.5</t>
  </si>
  <si>
    <t>(63+66)/(2)=64.5</t>
  </si>
  <si>
    <t>(350+199257)/(2)=99803.5</t>
  </si>
  <si>
    <t>(357+83)/(2)=220</t>
  </si>
  <si>
    <t>(63+175)/(2)=119</t>
  </si>
  <si>
    <t>(2250+199943)/(2)=101096.55</t>
  </si>
  <si>
    <t>(991725.9+239)/(2)=495982.45</t>
  </si>
  <si>
    <t>(583+343)/(2)=463</t>
  </si>
  <si>
    <t>(266+305)/(2)=285.5</t>
  </si>
  <si>
    <t>(297+178)/(2)=237.5</t>
  </si>
  <si>
    <t>(727+387)/(2)=557</t>
  </si>
  <si>
    <t>(625+96)/(2)=360.5</t>
  </si>
  <si>
    <t>(166+272)/(2)=219</t>
  </si>
  <si>
    <t>(1907+399607)/(2)=200757.05</t>
  </si>
  <si>
    <t>(487+415)/(2)=451</t>
  </si>
  <si>
    <t>(1387+199537)/(2)=100462</t>
  </si>
  <si>
    <t>(1092+199449)/(2)=100270.5</t>
  </si>
  <si>
    <t>(62+65)/(2)=63.5</t>
  </si>
  <si>
    <t>(349+199256)/(2)=99802.5</t>
  </si>
  <si>
    <t>(356+82)/(2)=219</t>
  </si>
  <si>
    <t>(62+174)/(2)=118</t>
  </si>
  <si>
    <t>(1090+199942)/(2)=100516</t>
  </si>
  <si>
    <t>(991724.9+238)/(2)=495981.45</t>
  </si>
  <si>
    <t>(582+342)/(2)=462</t>
  </si>
  <si>
    <t>(265+304)/(2)=284.5</t>
  </si>
  <si>
    <t>(296+177)/(2)=236.5</t>
  </si>
  <si>
    <t>(726+386)/(2)=556</t>
  </si>
  <si>
    <t>(624+95)/(2)=359.5</t>
  </si>
  <si>
    <t>(165+271)/(2)=218</t>
  </si>
  <si>
    <t>(1906+399606)/(2)=200756.05</t>
  </si>
  <si>
    <t>(486+414)/(2)=450</t>
  </si>
  <si>
    <t>(1386+199536)/(2)=100461</t>
  </si>
  <si>
    <t>(1091+199448)/(2)=100269.5</t>
  </si>
  <si>
    <t>(61+64)/(2)=62.5</t>
  </si>
  <si>
    <t>(348+199255)/(2)=99801.5</t>
  </si>
  <si>
    <t>(355+81)/(2)=218</t>
  </si>
  <si>
    <t>(61+173)/(2)=117</t>
  </si>
  <si>
    <t>(1089+199941)/(2)=100515</t>
  </si>
  <si>
    <t>(991723.9+237)/(2)=495980.45</t>
  </si>
  <si>
    <t>(581+341)/(2)=461</t>
  </si>
  <si>
    <t>(264+303)/(2)=283.5</t>
  </si>
  <si>
    <t>(295+176)/(2)=235.5</t>
  </si>
  <si>
    <t>(725+385)/(2)=555</t>
  </si>
  <si>
    <t>(623+94)/(2)=358.5</t>
  </si>
  <si>
    <t>(164+270)/(2)=217</t>
  </si>
  <si>
    <t>(1905+399605)/(2)=200755.05</t>
  </si>
  <si>
    <t>(485+413)/(2)=449</t>
  </si>
  <si>
    <t>(1385+199535)/(2)=100460</t>
  </si>
  <si>
    <t>(1090+199447)/(2)=100268.5</t>
  </si>
  <si>
    <t>(60+63)/(2)=61.5</t>
  </si>
  <si>
    <t>(347+199254)/(2)=99800.5</t>
  </si>
  <si>
    <t>(354+80)/(2)=217</t>
  </si>
  <si>
    <t>(60+172)/(2)=116</t>
  </si>
  <si>
    <t>(1088+199940)/(2)=100514</t>
  </si>
  <si>
    <t>(991722.9+236)/(2)=495979.45</t>
  </si>
  <si>
    <t>(580+340)/(2)=460</t>
  </si>
  <si>
    <t>(263+302)/(2)=282.5</t>
  </si>
  <si>
    <t>(294+175)/(2)=234.5</t>
  </si>
  <si>
    <t>(724+384)/(2)=554</t>
  </si>
  <si>
    <t>(622+93)/(2)=357.5</t>
  </si>
  <si>
    <t>(163+269)/(2)=216</t>
  </si>
  <si>
    <t>(1904+399604)/(2)=200754.05</t>
  </si>
  <si>
    <t>(484+412)/(2)=448</t>
  </si>
  <si>
    <t>(1384+199534)/(2)=100459</t>
  </si>
  <si>
    <t>(1089+199446)/(2)=100267.5</t>
  </si>
  <si>
    <t>(59+62)/(2)=60.5</t>
  </si>
  <si>
    <t>(346+199253)/(2)=99799.5</t>
  </si>
  <si>
    <t>(353+79)/(2)=216</t>
  </si>
  <si>
    <t>(59+171)/(2)=115</t>
  </si>
  <si>
    <t>(1087+199939)/(2)=100513</t>
  </si>
  <si>
    <t>(991721.9+235)/(2)=495978.45</t>
  </si>
  <si>
    <t>(579+339)/(2)=459</t>
  </si>
  <si>
    <t>(262+301)/(2)=281.5</t>
  </si>
  <si>
    <t>(293+174)/(2)=233.5</t>
  </si>
  <si>
    <t>(723+383)/(2)=553</t>
  </si>
  <si>
    <t>(621+92)/(2)=356.5</t>
  </si>
  <si>
    <t>(162+268)/(2)=215</t>
  </si>
  <si>
    <t>(1903+399603)/(2)=200753.05</t>
  </si>
  <si>
    <t>(483+411)/(2)=447</t>
  </si>
  <si>
    <t>(1383+199533)/(2)=100458</t>
  </si>
  <si>
    <t>(1088+199445)/(2)=100266.5</t>
  </si>
  <si>
    <t>(58+61)/(2)=59.5</t>
  </si>
  <si>
    <t>(345+199252)/(2)=99798.5</t>
  </si>
  <si>
    <t>(352+78)/(2)=215</t>
  </si>
  <si>
    <t>(58+170)/(2)=114</t>
  </si>
  <si>
    <t>(1086+199938)/(2)=100512</t>
  </si>
  <si>
    <t>(991720.9+234)/(2)=495977.45</t>
  </si>
  <si>
    <t>(578+338)/(2)=458</t>
  </si>
  <si>
    <t>(261+300)/(2)=280.5</t>
  </si>
  <si>
    <t>(292+173)/(2)=232.5</t>
  </si>
  <si>
    <t>(722+382)/(2)=552</t>
  </si>
  <si>
    <t>(620+91)/(2)=355.5</t>
  </si>
  <si>
    <t>(161+248)/(2)=204.5</t>
  </si>
  <si>
    <t>(1902+399602)/(2)=200752.05</t>
  </si>
  <si>
    <t>(482+410)/(2)=446</t>
  </si>
  <si>
    <t>(1382+199532)/(2)=100457</t>
  </si>
  <si>
    <t>(1087+199444)/(2)=100265.5</t>
  </si>
  <si>
    <t>(57+60)/(2)=58.5</t>
  </si>
  <si>
    <t>(344+199251)/(2)=99797.5</t>
  </si>
  <si>
    <t>(351+77)/(2)=214</t>
  </si>
  <si>
    <t>(57+169)/(2)=113</t>
  </si>
  <si>
    <t>(177+270)/(2)=223.5</t>
  </si>
  <si>
    <t>(991719.9+233)/(2)=495976.45</t>
  </si>
  <si>
    <t>(577+337)/(2)=457</t>
  </si>
  <si>
    <t>(260+299)/(2)=279.5</t>
  </si>
  <si>
    <t>(291+172)/(2)=231.5</t>
  </si>
  <si>
    <t>(721+381)/(2)=551</t>
  </si>
  <si>
    <t>(619+90)/(2)=354.5</t>
  </si>
  <si>
    <t>(160+204)/(2)=182</t>
  </si>
  <si>
    <t>(1901+399601)/(2)=200751.05</t>
  </si>
  <si>
    <t>(481+409)/(2)=445</t>
  </si>
  <si>
    <t>(1381+199531)/(2)=100456</t>
  </si>
  <si>
    <t>(1086+199443)/(2)=100264.5</t>
  </si>
  <si>
    <t>(56+59)/(2)=57.5</t>
  </si>
  <si>
    <t>(343+199250)/(2)=99796.5</t>
  </si>
  <si>
    <t>(350+76)/(2)=213</t>
  </si>
  <si>
    <t>(56+168)/(2)=112</t>
  </si>
  <si>
    <t>(176+269)/(2)=222.5</t>
  </si>
  <si>
    <t>(991718.9+232)/(2)=495975.45</t>
  </si>
  <si>
    <t>(576+336)/(2)=456</t>
  </si>
  <si>
    <t>(259+298)/(2)=278.5</t>
  </si>
  <si>
    <t>(290+171)/(2)=230.5</t>
  </si>
  <si>
    <t>(720+380)/(2)=550</t>
  </si>
  <si>
    <t>(618+89)/(2)=353.5</t>
  </si>
  <si>
    <t>(159+203)/(2)=181</t>
  </si>
  <si>
    <t>(1900+399600)/(2)=200750.05</t>
  </si>
  <si>
    <t>(480+408)/(2)=444</t>
  </si>
  <si>
    <t>(1380+199530)/(2)=100455</t>
  </si>
  <si>
    <t>(1085+199442)/(2)=100263.5</t>
  </si>
  <si>
    <t>(55+58)/(2)=56.5</t>
  </si>
  <si>
    <t>(342+199249)/(2)=99795.5</t>
  </si>
  <si>
    <t>(349+75)/(2)=212</t>
  </si>
  <si>
    <t>(55+167)/(2)=111</t>
  </si>
  <si>
    <t>(175+268)/(2)=221.5</t>
  </si>
  <si>
    <t>(991717.9+231)/(2)=495974.45</t>
  </si>
  <si>
    <t>(575+335)/(2)=455</t>
  </si>
  <si>
    <t>(258+297)/(2)=277.5</t>
  </si>
  <si>
    <t>(289+170)/(2)=229.5</t>
  </si>
  <si>
    <t>(694+379)/(2)=536.5</t>
  </si>
  <si>
    <t>(617+88)/(2)=352.5</t>
  </si>
  <si>
    <t>(158+202)/(2)=180</t>
  </si>
  <si>
    <t>(1899+399599)/(2)=200749.05</t>
  </si>
  <si>
    <t>(479+407)/(2)=443</t>
  </si>
  <si>
    <t>(1379+199529)/(2)=100454</t>
  </si>
  <si>
    <t>(1084+199441)/(2)=100262.5</t>
  </si>
  <si>
    <t>(54+57)/(2)=55.5</t>
  </si>
  <si>
    <t>(341+199248)/(2)=99794.5</t>
  </si>
  <si>
    <t>(348+74)/(2)=211</t>
  </si>
  <si>
    <t>(54+166)/(2)=110</t>
  </si>
  <si>
    <t>(174+267)/(2)=220.5</t>
  </si>
  <si>
    <t>(991716.9+230)/(2)=495973.45</t>
  </si>
  <si>
    <t>(574+334)/(2)=454</t>
  </si>
  <si>
    <t>(257+296)/(2)=276.5</t>
  </si>
  <si>
    <t>(288+169)/(2)=228.5</t>
  </si>
  <si>
    <t>(693+378)/(2)=535.5</t>
  </si>
  <si>
    <t>(616+87)/(2)=351.5</t>
  </si>
  <si>
    <t>(157+201)/(2)=179</t>
  </si>
  <si>
    <t>(1898+399598)/(2)=200748.05</t>
  </si>
  <si>
    <t>(478+406)/(2)=442</t>
  </si>
  <si>
    <t>(1378+199528)/(2)=100453</t>
  </si>
  <si>
    <t>(1083+199440)/(2)=100261.5</t>
  </si>
  <si>
    <t>(53+56)/(2)=54.5</t>
  </si>
  <si>
    <t>(340+199247)/(2)=99793.5</t>
  </si>
  <si>
    <t>(347+73)/(2)=210</t>
  </si>
  <si>
    <t>(53+165)/(2)=109</t>
  </si>
  <si>
    <t>(173+266)/(2)=219.5</t>
  </si>
  <si>
    <t>(991715.9+229)/(2)=495972.45</t>
  </si>
  <si>
    <t>(573+333)/(2)=453</t>
  </si>
  <si>
    <t>(256+295)/(2)=275.5</t>
  </si>
  <si>
    <t>(287+168)/(2)=227.5</t>
  </si>
  <si>
    <t>(692+377)/(2)=534.5</t>
  </si>
  <si>
    <t>(615+86)/(2)=350.5</t>
  </si>
  <si>
    <t>(156+200)/(2)=178</t>
  </si>
  <si>
    <t>(1897+399597)/(2)=200747.05</t>
  </si>
  <si>
    <t>(477+405)/(2)=441</t>
  </si>
  <si>
    <t>(1377+199527)/(2)=100452</t>
  </si>
  <si>
    <t>(1082+199439)/(2)=100260.5</t>
  </si>
  <si>
    <t>(52+55)/(2)=53.5</t>
  </si>
  <si>
    <t>(339+199246)/(2)=99792.5</t>
  </si>
  <si>
    <t>(346+72)/(2)=209</t>
  </si>
  <si>
    <t>(52+164)/(2)=108</t>
  </si>
  <si>
    <t>(172+265)/(2)=218.5</t>
  </si>
  <si>
    <t>(991714.9+228)/(2)=495971.45</t>
  </si>
  <si>
    <t>(572+332)/(2)=452</t>
  </si>
  <si>
    <t>(255+159)/(2)=207</t>
  </si>
  <si>
    <t>(286+167)/(2)=226.5</t>
  </si>
  <si>
    <t>(691+376)/(2)=533.5</t>
  </si>
  <si>
    <t>(614+85)/(2)=349.5</t>
  </si>
  <si>
    <t>(155+199)/(2)=177</t>
  </si>
  <si>
    <t>(1896+399596)/(2)=200746.05</t>
  </si>
  <si>
    <t>(476+404)/(2)=440</t>
  </si>
  <si>
    <t>(1376+199526)/(2)=100451</t>
  </si>
  <si>
    <t>(1081+199438)/(2)=100259.5</t>
  </si>
  <si>
    <t>(51+54)/(2)=52.5</t>
  </si>
  <si>
    <t>(338+199245)/(2)=99791.5</t>
  </si>
  <si>
    <t>(345+71)/(2)=208</t>
  </si>
  <si>
    <t>(51+163)/(2)=107</t>
  </si>
  <si>
    <t>(171+264)/(2)=217.5</t>
  </si>
  <si>
    <t>(991713.9+227)/(2)=495970.45</t>
  </si>
  <si>
    <t>(571+331)/(2)=451</t>
  </si>
  <si>
    <t>(254+158)/(2)=206</t>
  </si>
  <si>
    <t>(285+166)/(2)=225.5</t>
  </si>
  <si>
    <t>(690+375)/(2)=532.5</t>
  </si>
  <si>
    <t>(613+84)/(2)=348.5</t>
  </si>
  <si>
    <t>(154+198)/(2)=176</t>
  </si>
  <si>
    <t>(1895+399595)/(2)=200745.05</t>
  </si>
  <si>
    <t>(475+403)/(2)=439</t>
  </si>
  <si>
    <t>(1375+199525)/(2)=100450</t>
  </si>
  <si>
    <t>(1080+199437)/(2)=100258.5</t>
  </si>
  <si>
    <t>(50+53)/(2)=51.5</t>
  </si>
  <si>
    <t>(337+199244)/(2)=99790.5</t>
  </si>
  <si>
    <t>(344+70)/(2)=207</t>
  </si>
  <si>
    <t>(50+162)/(2)=106</t>
  </si>
  <si>
    <t>(170+263)/(2)=216.5</t>
  </si>
  <si>
    <t>(991712.9+226)/(2)=495969.45</t>
  </si>
  <si>
    <t>(570+330)/(2)=450</t>
  </si>
  <si>
    <t>(253+157)/(2)=205</t>
  </si>
  <si>
    <t>(284+165)/(2)=224.5</t>
  </si>
  <si>
    <t>(689+374)/(2)=531.5</t>
  </si>
  <si>
    <t>(612+83)/(2)=347.5</t>
  </si>
  <si>
    <t>(153+197)/(2)=175</t>
  </si>
  <si>
    <t>(1894+399594)/(2)=200744.05</t>
  </si>
  <si>
    <t>(474+402)/(2)=438</t>
  </si>
  <si>
    <t>(1374+199524)/(2)=100449</t>
  </si>
  <si>
    <t>(1079+199436)/(2)=100257.5</t>
  </si>
  <si>
    <t>(49+52)/(2)=50.5</t>
  </si>
  <si>
    <t>(336+199243)/(2)=99789.5</t>
  </si>
  <si>
    <t>(343+69)/(2)=206</t>
  </si>
  <si>
    <t>(49+161)/(2)=105</t>
  </si>
  <si>
    <t>(169+262)/(2)=215.5</t>
  </si>
  <si>
    <t>(991711.9+225)/(2)=495968.45</t>
  </si>
  <si>
    <t>(569+329)/(2)=449</t>
  </si>
  <si>
    <t>(252+156)/(2)=204</t>
  </si>
  <si>
    <t>(283+164)/(2)=223.5</t>
  </si>
  <si>
    <t>(688+373)/(2)=530.5</t>
  </si>
  <si>
    <t>(611+82)/(2)=346.5</t>
  </si>
  <si>
    <t>(48+196)/(2)=122</t>
  </si>
  <si>
    <t>(1893+399593)/(2)=200743.05</t>
  </si>
  <si>
    <t>(473+401)/(2)=437</t>
  </si>
  <si>
    <t>(1373+199523)/(2)=100448</t>
  </si>
  <si>
    <t>(1078+199435)/(2)=100256.5</t>
  </si>
  <si>
    <t>(48+51)/(2)=49.5</t>
  </si>
  <si>
    <t>(335+199242)/(2)=99788.5</t>
  </si>
  <si>
    <t>(342+68)/(2)=205</t>
  </si>
  <si>
    <t>(48+160)/(2)=104</t>
  </si>
  <si>
    <t>(168+261)/(2)=214.5</t>
  </si>
  <si>
    <t>(991710.9+224)/(2)=495967.45</t>
  </si>
  <si>
    <t>(568+328)/(2)=448</t>
  </si>
  <si>
    <t>(251+155)/(2)=203</t>
  </si>
  <si>
    <t>(282+163)/(2)=222.5</t>
  </si>
  <si>
    <t>(681+372)/(2)=526.5</t>
  </si>
  <si>
    <t>(610+81)/(2)=345.5</t>
  </si>
  <si>
    <t>(47+195)/(2)=121</t>
  </si>
  <si>
    <t>(1892+399592)/(2)=200742.05</t>
  </si>
  <si>
    <t>(472+400)/(2)=436</t>
  </si>
  <si>
    <t>(1372+199522)/(2)=100447</t>
  </si>
  <si>
    <t>(1077+199434)/(2)=100255.5</t>
  </si>
  <si>
    <t>(47+50)/(2)=48.5</t>
  </si>
  <si>
    <t>(334+199241)/(2)=99787.5</t>
  </si>
  <si>
    <t>(341+67)/(2)=204</t>
  </si>
  <si>
    <t>(47+159)/(2)=103</t>
  </si>
  <si>
    <t>(46+123)/(2)=84.5</t>
  </si>
  <si>
    <t>(991709.9+223)/(2)=495966.45</t>
  </si>
  <si>
    <t>(567+327)/(2)=447</t>
  </si>
  <si>
    <t>(250+154)/(2)=202</t>
  </si>
  <si>
    <t>(281+162)/(2)=221.5</t>
  </si>
  <si>
    <t>(680+371)/(2)=525.5</t>
  </si>
  <si>
    <t>(609+80)/(2)=344.5</t>
  </si>
  <si>
    <t>(46+194)/(2)=120</t>
  </si>
  <si>
    <t>(1891+399591)/(2)=200741.05</t>
  </si>
  <si>
    <t>(471+399)/(2)=435</t>
  </si>
  <si>
    <t>(1371+199521)/(2)=100446</t>
  </si>
  <si>
    <t>(1076+199433)/(2)=100254.5</t>
  </si>
  <si>
    <t>(46+49)/(2)=47.5</t>
  </si>
  <si>
    <t>(333+199240)/(2)=99786.5</t>
  </si>
  <si>
    <t>(340+66)/(2)=203</t>
  </si>
  <si>
    <t>(46+158)/(2)=102</t>
  </si>
  <si>
    <t>(45+122)/(2)=83.5</t>
  </si>
  <si>
    <t>(991708.9+222)/(2)=495965.45</t>
  </si>
  <si>
    <t>(566+326)/(2)=446</t>
  </si>
  <si>
    <t>(249+153)/(2)=201</t>
  </si>
  <si>
    <t>(280+161)/(2)=220.5</t>
  </si>
  <si>
    <t>(679+370)/(2)=524.5</t>
  </si>
  <si>
    <t>(608+79)/(2)=343.5</t>
  </si>
  <si>
    <t>(45+193)/(2)=119</t>
  </si>
  <si>
    <t>(1890+399590)/(2)=200740.05</t>
  </si>
  <si>
    <t>(470+398)/(2)=434</t>
  </si>
  <si>
    <t>(1370+199520)/(2)=100445</t>
  </si>
  <si>
    <t>(1075+199432)/(2)=100253.5</t>
  </si>
  <si>
    <t>(45+48)/(2)=46.5</t>
  </si>
  <si>
    <t>(332+199239)/(2)=99785.5</t>
  </si>
  <si>
    <t>(339+65)/(2)=202</t>
  </si>
  <si>
    <t>(45+157)/(2)=101</t>
  </si>
  <si>
    <t>(44+121)/(2)=82.5</t>
  </si>
  <si>
    <t>(991707.9+221)/(2)=495964.45</t>
  </si>
  <si>
    <t>(565+325)/(2)=445</t>
  </si>
  <si>
    <t>(248+152)/(2)=200</t>
  </si>
  <si>
    <t>(279+160)/(2)=219.5</t>
  </si>
  <si>
    <t>(579+369)/(2)=474</t>
  </si>
  <si>
    <t>(607+78)/(2)=342.5</t>
  </si>
  <si>
    <t>(44+182)/(2)=113</t>
  </si>
  <si>
    <t>(1889+399589)/(2)=200739.05</t>
  </si>
  <si>
    <t>(469+397)/(2)=433</t>
  </si>
  <si>
    <t>(1369+199519)/(2)=100444</t>
  </si>
  <si>
    <t>(1074+199431)/(2)=100252.5</t>
  </si>
  <si>
    <t>(44+47)/(2)=45.5</t>
  </si>
  <si>
    <t>(331+199238)/(2)=99784.5</t>
  </si>
  <si>
    <t>(338+64)/(2)=201</t>
  </si>
  <si>
    <t>(44+156)/(2)=100</t>
  </si>
  <si>
    <t>(43+120)/(2)=81.5</t>
  </si>
  <si>
    <t>(991706.9+220)/(2)=495963.45</t>
  </si>
  <si>
    <t>(564+324)/(2)=444</t>
  </si>
  <si>
    <t>(247+151)/(2)=199</t>
  </si>
  <si>
    <t>(278+159)/(2)=218.5</t>
  </si>
  <si>
    <t>(578+368)/(2)=473</t>
  </si>
  <si>
    <t>(606+77)/(2)=341.5</t>
  </si>
  <si>
    <t>(43+181)/(2)=112</t>
  </si>
  <si>
    <t>(1888+399588)/(2)=200738.05</t>
  </si>
  <si>
    <t>(468+396)/(2)=432</t>
  </si>
  <si>
    <t>(1368+199518)/(2)=100443</t>
  </si>
  <si>
    <t>(1073+199430)/(2)=100251.5</t>
  </si>
  <si>
    <t>(43+46)/(2)=44.5</t>
  </si>
  <si>
    <t>(330+199237)/(2)=99783.5</t>
  </si>
  <si>
    <t>(337+63)/(2)=200</t>
  </si>
  <si>
    <t>(43+155)/(2)=99</t>
  </si>
  <si>
    <t>(42+119)/(2)=80.5</t>
  </si>
  <si>
    <t>(991705.9+219)/(2)=495962.45</t>
  </si>
  <si>
    <t>(563+323)/(2)=443</t>
  </si>
  <si>
    <t>(246+150)/(2)=198</t>
  </si>
  <si>
    <t>(277+158)/(2)=217.5</t>
  </si>
  <si>
    <t>(577+367)/(2)=472</t>
  </si>
  <si>
    <t>(605+76)/(2)=340.5</t>
  </si>
  <si>
    <t>(42+180)/(2)=111</t>
  </si>
  <si>
    <t>(1887+399587)/(2)=200737.05</t>
  </si>
  <si>
    <t>(467+395)/(2)=431</t>
  </si>
  <si>
    <t>(1367+199517)/(2)=100442</t>
  </si>
  <si>
    <t>(1072+199429)/(2)=100250.5</t>
  </si>
  <si>
    <t>(42+45)/(2)=43.5</t>
  </si>
  <si>
    <t>(329+199236)/(2)=99782.5</t>
  </si>
  <si>
    <t>(336+62)/(2)=199</t>
  </si>
  <si>
    <t>(42+154)/(2)=98</t>
  </si>
  <si>
    <t>(41+118)/(2)=79.5</t>
  </si>
  <si>
    <t>(991704.9+218)/(2)=495961.45</t>
  </si>
  <si>
    <t>(562+322)/(2)=442</t>
  </si>
  <si>
    <t>(245+149)/(2)=197</t>
  </si>
  <si>
    <t>(276+157)/(2)=216.5</t>
  </si>
  <si>
    <t>(576+366)/(2)=471</t>
  </si>
  <si>
    <t>(604+75)/(2)=339.5</t>
  </si>
  <si>
    <t>(41+179)/(2)=110</t>
  </si>
  <si>
    <t>(1886+399586)/(2)=200736.05</t>
  </si>
  <si>
    <t>(466+394)/(2)=430</t>
  </si>
  <si>
    <t>(1366+199516)/(2)=100441</t>
  </si>
  <si>
    <t>(1071+199428)/(2)=100249.5</t>
  </si>
  <si>
    <t>(41+44)/(2)=42.5</t>
  </si>
  <si>
    <t>(328+199235)/(2)=99781.5</t>
  </si>
  <si>
    <t>(335+61)/(2)=198</t>
  </si>
  <si>
    <t>(41+153)/(2)=97</t>
  </si>
  <si>
    <t>(40+117)/(2)=78.5</t>
  </si>
  <si>
    <t>(991703.9+217)/(2)=495960.45</t>
  </si>
  <si>
    <t>(561+321)/(2)=441</t>
  </si>
  <si>
    <t>(244+148)/(2)=196</t>
  </si>
  <si>
    <t>(275+156)/(2)=215.5</t>
  </si>
  <si>
    <t>(575+365)/(2)=470</t>
  </si>
  <si>
    <t>(603+74)/(2)=338.5</t>
  </si>
  <si>
    <t>(40+178)/(2)=109</t>
  </si>
  <si>
    <t>(1885+399585)/(2)=200735.05</t>
  </si>
  <si>
    <t>(465+393)/(2)=429</t>
  </si>
  <si>
    <t>(1365+199515)/(2)=100440</t>
  </si>
  <si>
    <t>(1070+199427)/(2)=100248.5</t>
  </si>
  <si>
    <t>(40+43)/(2)=41.5</t>
  </si>
  <si>
    <t>(327+199234)/(2)=99780.5</t>
  </si>
  <si>
    <t>(334+60)/(2)=197</t>
  </si>
  <si>
    <t>(40+152)/(2)=96</t>
  </si>
  <si>
    <t>(39+116)/(2)=77.5</t>
  </si>
  <si>
    <t>(991702.9+216)/(2)=495959.45</t>
  </si>
  <si>
    <t>(560+320)/(2)=440</t>
  </si>
  <si>
    <t>(243+39)/(2)=141</t>
  </si>
  <si>
    <t>(274+155)/(2)=214.5</t>
  </si>
  <si>
    <t>(574+364)/(2)=469</t>
  </si>
  <si>
    <t>(602+73)/(2)=337.5</t>
  </si>
  <si>
    <t>(39+177)/(2)=108</t>
  </si>
  <si>
    <t>(1884+399584)/(2)=200734.05</t>
  </si>
  <si>
    <t>(464+392)/(2)=428</t>
  </si>
  <si>
    <t>(1364+199514)/(2)=100439</t>
  </si>
  <si>
    <t>(1069+199426)/(2)=100247.5</t>
  </si>
  <si>
    <t>(39+42)/(2)=40.5</t>
  </si>
  <si>
    <t>(326+199233)/(2)=99779.5</t>
  </si>
  <si>
    <t>(333+39)/(2)=186</t>
  </si>
  <si>
    <t>(39+151)/(2)=95</t>
  </si>
  <si>
    <t>(38+115)/(2)=76.5</t>
  </si>
  <si>
    <t>(991701.9+215)/(2)=495958.45</t>
  </si>
  <si>
    <t>(559+319)/(2)=439</t>
  </si>
  <si>
    <t>(242+38)/(2)=140</t>
  </si>
  <si>
    <t>(273+154)/(2)=213.5</t>
  </si>
  <si>
    <t>(573+363)/(2)=468</t>
  </si>
  <si>
    <t>(601+72)/(2)=336.5</t>
  </si>
  <si>
    <t>(38+176)/(2)=107</t>
  </si>
  <si>
    <t>(1883+399583)/(2)=200733.05</t>
  </si>
  <si>
    <t>(463+391)/(2)=427</t>
  </si>
  <si>
    <t>(1363+199513)/(2)=100438</t>
  </si>
  <si>
    <t>(1068+199425)/(2)=100246.5</t>
  </si>
  <si>
    <t>(38+41)/(2)=39.5</t>
  </si>
  <si>
    <t>(325+199232)/(2)=99778.5</t>
  </si>
  <si>
    <t>(332+38)/(2)=185</t>
  </si>
  <si>
    <t>(38+150)/(2)=94</t>
  </si>
  <si>
    <t>(37+114)/(2)=75.5</t>
  </si>
  <si>
    <t>(991700.9+214)/(2)=495957.45</t>
  </si>
  <si>
    <t>(558+318)/(2)=438</t>
  </si>
  <si>
    <t>(241+37)/(2)=139</t>
  </si>
  <si>
    <t>(272+153)/(2)=212.5</t>
  </si>
  <si>
    <t>(572+362)/(2)=467</t>
  </si>
  <si>
    <t>(600+71)/(2)=335.5</t>
  </si>
  <si>
    <t>(37+175)/(2)=106</t>
  </si>
  <si>
    <t>(1882+399582)/(2)=200732.05</t>
  </si>
  <si>
    <t>(462+390)/(2)=426</t>
  </si>
  <si>
    <t>(1362+199512)/(2)=100437</t>
  </si>
  <si>
    <t>(1067+199424)/(2)=100245.5</t>
  </si>
  <si>
    <t>(37+40)/(2)=38.5</t>
  </si>
  <si>
    <t>(324+199231)/(2)=99777.5</t>
  </si>
  <si>
    <t>(331+37)/(2)=184</t>
  </si>
  <si>
    <t>(37+149)/(2)=93</t>
  </si>
  <si>
    <t>(36+113)/(2)=74.5</t>
  </si>
  <si>
    <t>(991699.9+213)/(2)=495956.45</t>
  </si>
  <si>
    <t>(557+317)/(2)=437</t>
  </si>
  <si>
    <t>(240+36)/(2)=138</t>
  </si>
  <si>
    <t>(271+152)/(2)=211.5</t>
  </si>
  <si>
    <t>(571+361)/(2)=466</t>
  </si>
  <si>
    <t>(599+70)/(2)=334.5</t>
  </si>
  <si>
    <t>(36+174)/(2)=105</t>
  </si>
  <si>
    <t>(1881+399581)/(2)=200731.05</t>
  </si>
  <si>
    <t>(461+389)/(2)=425</t>
  </si>
  <si>
    <t>(1361+199511)/(2)=100436</t>
  </si>
  <si>
    <t>(1066+199423)/(2)=100244.5</t>
  </si>
  <si>
    <t>(36+39)/(2)=37.5</t>
  </si>
  <si>
    <t>(323+199230)/(2)=99776.5</t>
  </si>
  <si>
    <t>(330+36)/(2)=183</t>
  </si>
  <si>
    <t>(36+148)/(2)=92</t>
  </si>
  <si>
    <t>(35+112)/(2)=73.5</t>
  </si>
  <si>
    <t>(991698.9+212)/(2)=495955.45</t>
  </si>
  <si>
    <t>(417+316)/(2)=366.5</t>
  </si>
  <si>
    <t>(196+35)/(2)=115.5</t>
  </si>
  <si>
    <t>(270+151)/(2)=210.5</t>
  </si>
  <si>
    <t>(570+360)/(2)=465</t>
  </si>
  <si>
    <t>(598+69)/(2)=333.5</t>
  </si>
  <si>
    <t>(35+173)/(2)=104</t>
  </si>
  <si>
    <t>(1880+399580)/(2)=200730.05</t>
  </si>
  <si>
    <t>(460+388)/(2)=424</t>
  </si>
  <si>
    <t>(1360+199510)/(2)=100435</t>
  </si>
  <si>
    <t>(1065+199422)/(2)=100243.5</t>
  </si>
  <si>
    <t>(35+38)/(2)=36.5</t>
  </si>
  <si>
    <t>(322+199229)/(2)=99775.5</t>
  </si>
  <si>
    <t>(329+35)/(2)=182</t>
  </si>
  <si>
    <t>(35+147)/(2)=91</t>
  </si>
  <si>
    <t>(34+111)/(2)=72.5</t>
  </si>
  <si>
    <t>(991697.9+211)/(2)=495954.45</t>
  </si>
  <si>
    <t>(416+315)/(2)=365.5</t>
  </si>
  <si>
    <t>(195+34)/(2)=114.5</t>
  </si>
  <si>
    <t>(269+150)/(2)=209.5</t>
  </si>
  <si>
    <t>(569+359)/(2)=464</t>
  </si>
  <si>
    <t>(597+68)/(2)=332.5</t>
  </si>
  <si>
    <t>(34+172)/(2)=103</t>
  </si>
  <si>
    <t>(1879+399579)/(2)=200729.05</t>
  </si>
  <si>
    <t>(459+387)/(2)=423</t>
  </si>
  <si>
    <t>(1359+199509)/(2)=100434</t>
  </si>
  <si>
    <t>(1064+199421)/(2)=100242.5</t>
  </si>
  <si>
    <t>(34+37)/(2)=35.5</t>
  </si>
  <si>
    <t>(321+199228)/(2)=99774.5</t>
  </si>
  <si>
    <t>(328+34)/(2)=181</t>
  </si>
  <si>
    <t>(34+146)/(2)=90</t>
  </si>
  <si>
    <t>(33+110)/(2)=71.5</t>
  </si>
  <si>
    <t>(991696.9+170)/(2)=495933.45</t>
  </si>
  <si>
    <t>(415+314)/(2)=364.5</t>
  </si>
  <si>
    <t>(194+33)/(2)=113.5</t>
  </si>
  <si>
    <t>(268+149)/(2)=208.5</t>
  </si>
  <si>
    <t>(568+352)/(2)=460</t>
  </si>
  <si>
    <t>(596+67)/(2)=331.5</t>
  </si>
  <si>
    <t>(33+171)/(2)=102</t>
  </si>
  <si>
    <t>(1878+399578)/(2)=200728.05</t>
  </si>
  <si>
    <t>(458+386)/(2)=422</t>
  </si>
  <si>
    <t>(1358+199508)/(2)=100433</t>
  </si>
  <si>
    <t>(1063+199420)/(2)=100241.5</t>
  </si>
  <si>
    <t>(33+36)/(2)=34.5</t>
  </si>
  <si>
    <t>(320+199227)/(2)=99773.5</t>
  </si>
  <si>
    <t>(327+33)/(2)=180</t>
  </si>
  <si>
    <t>(33+145)/(2)=89</t>
  </si>
  <si>
    <t>(32+109)/(2)=70.5</t>
  </si>
  <si>
    <t>(991695.9+169)/(2)=495932.45</t>
  </si>
  <si>
    <t>(414+313)/(2)=363.5</t>
  </si>
  <si>
    <t>(193+32)/(2)=112.5</t>
  </si>
  <si>
    <t>(267+148)/(2)=207.5</t>
  </si>
  <si>
    <t>(567+351)/(2)=459</t>
  </si>
  <si>
    <t>(595+66)/(2)=330.5</t>
  </si>
  <si>
    <t>(32+170)/(2)=101</t>
  </si>
  <si>
    <t>(1877+399577)/(2)=200727.05</t>
  </si>
  <si>
    <t>(457+385)/(2)=421</t>
  </si>
  <si>
    <t>(1357+199507)/(2)=100432</t>
  </si>
  <si>
    <t>(1062+199419)/(2)=100240.5</t>
  </si>
  <si>
    <t>(32+35)/(2)=33.5</t>
  </si>
  <si>
    <t>(319+199226)/(2)=99772.5</t>
  </si>
  <si>
    <t>(326+32)/(2)=179</t>
  </si>
  <si>
    <t>(32+144)/(2)=88</t>
  </si>
  <si>
    <t>(31+108)/(2)=69.5</t>
  </si>
  <si>
    <t>(991694.9+168)/(2)=495931.45</t>
  </si>
  <si>
    <t>(413+312)/(2)=362.5</t>
  </si>
  <si>
    <t>(192+31)/(2)=111.5</t>
  </si>
  <si>
    <t>(266+147)/(2)=206.5</t>
  </si>
  <si>
    <t>(566+344)/(2)=455</t>
  </si>
  <si>
    <t>(594+65)/(2)=329.5</t>
  </si>
  <si>
    <t>(31+169)/(2)=100</t>
  </si>
  <si>
    <t>(1876+399576)/(2)=200726.05</t>
  </si>
  <si>
    <t>(456+384)/(2)=420</t>
  </si>
  <si>
    <t>(1356+199506)/(2)=100431</t>
  </si>
  <si>
    <t>(1061+199418)/(2)=100239.5</t>
  </si>
  <si>
    <t>(31+34)/(2)=32.5</t>
  </si>
  <si>
    <t>(318+199225)/(2)=99771.5</t>
  </si>
  <si>
    <t>(325+31)/(2)=178</t>
  </si>
  <si>
    <t>(31+143)/(2)=87</t>
  </si>
  <si>
    <t>(30+107)/(2)=68.5</t>
  </si>
  <si>
    <t>(991693.9+167)/(2)=495930.45</t>
  </si>
  <si>
    <t>(412+311)/(2)=361.5</t>
  </si>
  <si>
    <t>(191+30)/(2)=110.5</t>
  </si>
  <si>
    <t>(265+146)/(2)=205.5</t>
  </si>
  <si>
    <t>(565+343)/(2)=454</t>
  </si>
  <si>
    <t>(593+64)/(2)=328.5</t>
  </si>
  <si>
    <t>(30+168)/(2)=99</t>
  </si>
  <si>
    <t>(1875+399575)/(2)=200725.05</t>
  </si>
  <si>
    <t>(455+383)/(2)=419</t>
  </si>
  <si>
    <t>(1355+199505)/(2)=100430</t>
  </si>
  <si>
    <t>(1060+199417)/(2)=100238.5</t>
  </si>
  <si>
    <t>(30+33)/(2)=31.5</t>
  </si>
  <si>
    <t>(317+199224)/(2)=99770.5</t>
  </si>
  <si>
    <t>(324+30)/(2)=177</t>
  </si>
  <si>
    <t>(30+142)/(2)=86</t>
  </si>
  <si>
    <t>(29+106)/(2)=67.5</t>
  </si>
  <si>
    <t>(991692.9+166)/(2)=495929.45</t>
  </si>
  <si>
    <t>(411+294)/(2)=352.5</t>
  </si>
  <si>
    <t>(190+29)/(2)=109.5</t>
  </si>
  <si>
    <t>(264+145)/(2)=204.5</t>
  </si>
  <si>
    <t>(564+342)/(2)=453</t>
  </si>
  <si>
    <t>(592+63)/(2)=327.5</t>
  </si>
  <si>
    <t>(29+167)/(2)=98</t>
  </si>
  <si>
    <t>(1874+399574)/(2)=200724.05</t>
  </si>
  <si>
    <t>(454+382)/(2)=418</t>
  </si>
  <si>
    <t>(1354+199504)/(2)=100429</t>
  </si>
  <si>
    <t>(1059+199416)/(2)=100237.5</t>
  </si>
  <si>
    <t>(29+32)/(2)=30.5</t>
  </si>
  <si>
    <t>(316+199223)/(2)=99769.5</t>
  </si>
  <si>
    <t>(323+29)/(2)=176</t>
  </si>
  <si>
    <t>(29+141)/(2)=85</t>
  </si>
  <si>
    <t>(28+105)/(2)=66.5</t>
  </si>
  <si>
    <t>(991691.9+165)/(2)=495928.45</t>
  </si>
  <si>
    <t>(410+293)/(2)=351.5</t>
  </si>
  <si>
    <t>(189+28)/(2)=108.5</t>
  </si>
  <si>
    <t>(263+144)/(2)=203.5</t>
  </si>
  <si>
    <t>(563+341)/(2)=452</t>
  </si>
  <si>
    <t>(591+62)/(2)=326.5</t>
  </si>
  <si>
    <t>(28+166)/(2)=97</t>
  </si>
  <si>
    <t>(1873+399573)/(2)=200723.05</t>
  </si>
  <si>
    <t>(453+381)/(2)=417</t>
  </si>
  <si>
    <t>(1353+199462)/(2)=100407.5</t>
  </si>
  <si>
    <t>(1058+199415)/(2)=100236.5</t>
  </si>
  <si>
    <t>(28+31)/(2)=29.5</t>
  </si>
  <si>
    <t>(315+199222)/(2)=99768.5</t>
  </si>
  <si>
    <t>(322+28)/(2)=175</t>
  </si>
  <si>
    <t>(28+140)/(2)=84</t>
  </si>
  <si>
    <t>(27+104)/(2)=65.5</t>
  </si>
  <si>
    <t>(991690.9+164)/(2)=495927.45</t>
  </si>
  <si>
    <t>(409+292)/(2)=350.5</t>
  </si>
  <si>
    <t>(188+27)/(2)=107.5</t>
  </si>
  <si>
    <t>(262+143)/(2)=202.5</t>
  </si>
  <si>
    <t>(562+340)/(2)=451</t>
  </si>
  <si>
    <t>(590+61)/(2)=325.5</t>
  </si>
  <si>
    <t>(27+165)/(2)=96</t>
  </si>
  <si>
    <t>(1872+399572)/(2)=200722.05</t>
  </si>
  <si>
    <t>(452+380)/(2)=416</t>
  </si>
  <si>
    <t>(1152+199249)/(2)=100200.5</t>
  </si>
  <si>
    <t>(1057+199414)/(2)=100235.5</t>
  </si>
  <si>
    <t>(27+30)/(2)=28.5</t>
  </si>
  <si>
    <t>(314+199221)/(2)=99767.5</t>
  </si>
  <si>
    <t>(321+27)/(2)=174</t>
  </si>
  <si>
    <t>(27+139)/(2)=83</t>
  </si>
  <si>
    <t>(26+103)/(2)=64.5</t>
  </si>
  <si>
    <t>(991689.9+163)/(2)=495926.45</t>
  </si>
  <si>
    <t>(408+291)/(2)=349.5</t>
  </si>
  <si>
    <t>(187+26)/(2)=106.5</t>
  </si>
  <si>
    <t>(261+142)/(2)=201.5</t>
  </si>
  <si>
    <t>(561+339)/(2)=450</t>
  </si>
  <si>
    <t>(589+60)/(2)=324.5</t>
  </si>
  <si>
    <t>(26+164)/(2)=95</t>
  </si>
  <si>
    <t>(1871+399571)/(2)=200721.05</t>
  </si>
  <si>
    <t>(451+379)/(2)=415</t>
  </si>
  <si>
    <t>(1151+199248)/(2)=100199.5</t>
  </si>
  <si>
    <t>(1056+199413)/(2)=100234.5</t>
  </si>
  <si>
    <t>(26+29)/(2)=27.5</t>
  </si>
  <si>
    <t>(313+199220)/(2)=99766.5</t>
  </si>
  <si>
    <t>(320+26)/(2)=173</t>
  </si>
  <si>
    <t>(26+138)/(2)=82</t>
  </si>
  <si>
    <t>(25+102)/(2)=63.5</t>
  </si>
  <si>
    <t>(991688.9+162)/(2)=495925.45</t>
  </si>
  <si>
    <t>(407+290)/(2)=348.5</t>
  </si>
  <si>
    <t>(186+25)/(2)=105.5</t>
  </si>
  <si>
    <t>(260+141)/(2)=200.5</t>
  </si>
  <si>
    <t>(560+338)/(2)=449</t>
  </si>
  <si>
    <t>(588+59)/(2)=323.5</t>
  </si>
  <si>
    <t>(25+163)/(2)=94</t>
  </si>
  <si>
    <t>(1870+399570)/(2)=200720.05</t>
  </si>
  <si>
    <t>(450+378)/(2)=414</t>
  </si>
  <si>
    <t>(1150+199247)/(2)=100198.5</t>
  </si>
  <si>
    <t>(1055+199412)/(2)=100233.5</t>
  </si>
  <si>
    <t>(25+28)/(2)=26.5</t>
  </si>
  <si>
    <t>(312+199219)/(2)=99765.5</t>
  </si>
  <si>
    <t>(319+25)/(2)=172</t>
  </si>
  <si>
    <t>(25+137)/(2)=81</t>
  </si>
  <si>
    <t>(24+101)/(2)=62.5</t>
  </si>
  <si>
    <t>(991687.9+161)/(2)=495924.45</t>
  </si>
  <si>
    <t>(406+289)/(2)=347.5</t>
  </si>
  <si>
    <t>(185+24)/(2)=104.5</t>
  </si>
  <si>
    <t>(259+140)/(2)=199.5</t>
  </si>
  <si>
    <t>(559+337)/(2)=448</t>
  </si>
  <si>
    <t>(587+58)/(2)=322.5</t>
  </si>
  <si>
    <t>(24+162)/(2)=93</t>
  </si>
  <si>
    <t>(1869+399569)/(2)=200719.05</t>
  </si>
  <si>
    <t>(449+377)/(2)=413</t>
  </si>
  <si>
    <t>(412+24)/(2)=218</t>
  </si>
  <si>
    <t>(1054+199411)/(2)=100232.5</t>
  </si>
  <si>
    <t>(24+27)/(2)=25.5</t>
  </si>
  <si>
    <t>(311+199218)/(2)=99764.5</t>
  </si>
  <si>
    <t>(318+24)/(2)=171</t>
  </si>
  <si>
    <t>(24+136)/(2)=80</t>
  </si>
  <si>
    <t>(23+100)/(2)=61.5</t>
  </si>
  <si>
    <t>(991686.9+160)/(2)=495923.45</t>
  </si>
  <si>
    <t>(405+288)/(2)=346.5</t>
  </si>
  <si>
    <t>(184+23)/(2)=103.5</t>
  </si>
  <si>
    <t>(258+139)/(2)=198.5</t>
  </si>
  <si>
    <t>(558+336)/(2)=447</t>
  </si>
  <si>
    <t>(586+57)/(2)=321.5</t>
  </si>
  <si>
    <t>(23+161)/(2)=92</t>
  </si>
  <si>
    <t>(1868+399568)/(2)=200718.05</t>
  </si>
  <si>
    <t>(448+376)/(2)=412</t>
  </si>
  <si>
    <t>(411+23)/(2)=217</t>
  </si>
  <si>
    <t>(1053+199410)/(2)=100231.5</t>
  </si>
  <si>
    <t>(23+26)/(2)=24.5</t>
  </si>
  <si>
    <t>(310+199217)/(2)=99763.5</t>
  </si>
  <si>
    <t>(317+23)/(2)=170</t>
  </si>
  <si>
    <t>(23+135)/(2)=79</t>
  </si>
  <si>
    <t>(22+99)/(2)=60.5</t>
  </si>
  <si>
    <t>(991685.9+159)/(2)=495922.45</t>
  </si>
  <si>
    <t>(404+287)/(2)=345.5</t>
  </si>
  <si>
    <t>(183+22)/(2)=102.5</t>
  </si>
  <si>
    <t>(257+138)/(2)=197.5</t>
  </si>
  <si>
    <t>(557+335)/(2)=446</t>
  </si>
  <si>
    <t>(585+56)/(2)=320.5</t>
  </si>
  <si>
    <t>(22+160)/(2)=91</t>
  </si>
  <si>
    <t>(1867+399567)/(2)=200717.05</t>
  </si>
  <si>
    <t>(447+375)/(2)=411</t>
  </si>
  <si>
    <t>(410+22)/(2)=216</t>
  </si>
  <si>
    <t>(1052+199409)/(2)=100230.5</t>
  </si>
  <si>
    <t>(22+25)/(2)=23.5</t>
  </si>
  <si>
    <t>(309+199216)/(2)=99762.5</t>
  </si>
  <si>
    <t>(316+22)/(2)=169</t>
  </si>
  <si>
    <t>(22+134)/(2)=78</t>
  </si>
  <si>
    <t>(21+98)/(2)=59.5</t>
  </si>
  <si>
    <t>(991684.9+158)/(2)=495921.45</t>
  </si>
  <si>
    <t>(403+286)/(2)=344.5</t>
  </si>
  <si>
    <t>(182+21)/(2)=101.5</t>
  </si>
  <si>
    <t>(256+137)/(2)=196.5</t>
  </si>
  <si>
    <t>(556+334)/(2)=445</t>
  </si>
  <si>
    <t>(584+55)/(2)=319.5</t>
  </si>
  <si>
    <t>(21+159)/(2)=90</t>
  </si>
  <si>
    <t>(1866+399566)/(2)=200716.05</t>
  </si>
  <si>
    <t>(446+374)/(2)=410</t>
  </si>
  <si>
    <t>(409+21)/(2)=215</t>
  </si>
  <si>
    <t>(1051+199408)/(2)=100229.5</t>
  </si>
  <si>
    <t>(21+24)/(2)=22.5</t>
  </si>
  <si>
    <t>(308+199215)/(2)=99761.5</t>
  </si>
  <si>
    <t>(315+21)/(2)=168</t>
  </si>
  <si>
    <t>(21+133)/(2)=77</t>
  </si>
  <si>
    <t>(20+97)/(2)=58.5</t>
  </si>
  <si>
    <t>(991683.9+157)/(2)=495920.45</t>
  </si>
  <si>
    <t>(402+285)/(2)=343.5</t>
  </si>
  <si>
    <t>(181+20)/(2)=100.5</t>
  </si>
  <si>
    <t>(255+136)/(2)=195.5</t>
  </si>
  <si>
    <t>(555+333)/(2)=444</t>
  </si>
  <si>
    <t>(583+54)/(2)=318.5</t>
  </si>
  <si>
    <t>(20+158)/(2)=89</t>
  </si>
  <si>
    <t>(1865+399565)/(2)=200715.05</t>
  </si>
  <si>
    <t>(445+373)/(2)=409</t>
  </si>
  <si>
    <t>(408+20)/(2)=214</t>
  </si>
  <si>
    <t>(1050+199407)/(2)=100228.5</t>
  </si>
  <si>
    <t>(20+23)/(2)=21.5</t>
  </si>
  <si>
    <t>(307+199214)/(2)=99760.5</t>
  </si>
  <si>
    <t>(314+20)/(2)=167</t>
  </si>
  <si>
    <t>(20+132)/(2)=76</t>
  </si>
  <si>
    <t>(19+96)/(2)=57.5</t>
  </si>
  <si>
    <t>(991682.9+156)/(2)=495919.45</t>
  </si>
  <si>
    <t>(401+284)/(2)=342.5</t>
  </si>
  <si>
    <t>(180+19)/(2)=99.5</t>
  </si>
  <si>
    <t>(254+135)/(2)=194.5</t>
  </si>
  <si>
    <t>(554+332)/(2)=443</t>
  </si>
  <si>
    <t>(582+53)/(2)=317.5</t>
  </si>
  <si>
    <t>(19+157)/(2)=88</t>
  </si>
  <si>
    <t>(1864+399564)/(2)=200714.05</t>
  </si>
  <si>
    <t>(444+372)/(2)=408</t>
  </si>
  <si>
    <t>(232+19)/(2)=125.5</t>
  </si>
  <si>
    <t>(1049+199406)/(2)=100227.5</t>
  </si>
  <si>
    <t>(19+22)/(2)=20.5</t>
  </si>
  <si>
    <t>(306+199213)/(2)=99759.5</t>
  </si>
  <si>
    <t>(313+19)/(2)=166</t>
  </si>
  <si>
    <t>(19+131)/(2)=75</t>
  </si>
  <si>
    <t>(18+95)/(2)=56.5</t>
  </si>
  <si>
    <t>(991681.9+155)/(2)=495918.45</t>
  </si>
  <si>
    <t>(142+91)/(2)=116.5</t>
  </si>
  <si>
    <t>(179+18)/(2)=98.5</t>
  </si>
  <si>
    <t>(253+134)/(2)=193.5</t>
  </si>
  <si>
    <t>(553+331)/(2)=442</t>
  </si>
  <si>
    <t>(581+52)/(2)=316.5</t>
  </si>
  <si>
    <t>(18+156)/(2)=87</t>
  </si>
  <si>
    <t>(1863+399563)/(2)=200713.05</t>
  </si>
  <si>
    <t>(443+371)/(2)=407</t>
  </si>
  <si>
    <t>(231+18)/(2)=124.5</t>
  </si>
  <si>
    <t>(1048+199405)/(2)=100226.5</t>
  </si>
  <si>
    <t>(305+199212)/(2)=99758.5</t>
  </si>
  <si>
    <t>(312+18)/(2)=165</t>
  </si>
  <si>
    <t>(18+130)/(2)=74</t>
  </si>
  <si>
    <t>(17+94)/(2)=55.5</t>
  </si>
  <si>
    <t>(991680.9+154)/(2)=495917.45</t>
  </si>
  <si>
    <t>(141+90)/(2)=115.5</t>
  </si>
  <si>
    <t>(178+17)/(2)=97.5</t>
  </si>
  <si>
    <t>(252+133)/(2)=192.5</t>
  </si>
  <si>
    <t>(552+330)/(2)=441</t>
  </si>
  <si>
    <t>(580+51)/(2)=315.5</t>
  </si>
  <si>
    <t>(17+155)/(2)=86</t>
  </si>
  <si>
    <t>(1862+399562)/(2)=200712.05</t>
  </si>
  <si>
    <t>(442+370)/(2)=406</t>
  </si>
  <si>
    <t>(1047+199404)/(2)=100225.5</t>
  </si>
  <si>
    <t>(304+199211)/(2)=99757.5</t>
  </si>
  <si>
    <t>(311+17)/(2)=164</t>
  </si>
  <si>
    <t>(17+129)/(2)=73</t>
  </si>
  <si>
    <t>(16+93)/(2)=54.5</t>
  </si>
  <si>
    <t>(991679.9+153)/(2)=495916.45</t>
  </si>
  <si>
    <t>(140+89)/(2)=114.5</t>
  </si>
  <si>
    <t>(177+16)/(2)=96.5</t>
  </si>
  <si>
    <t>(251+132)/(2)=191.5</t>
  </si>
  <si>
    <t>(551+329)/(2)=440</t>
  </si>
  <si>
    <t>(579+50)/(2)=314.5</t>
  </si>
  <si>
    <t>(16+154)/(2)=85</t>
  </si>
  <si>
    <t>(1861+399561)/(2)=200711.05</t>
  </si>
  <si>
    <t>(441+369)/(2)=405</t>
  </si>
  <si>
    <t>(1046+199403)/(2)=100224.5</t>
  </si>
  <si>
    <t>(303+199210)/(2)=99756.5</t>
  </si>
  <si>
    <t>(310+16)/(2)=163</t>
  </si>
  <si>
    <t>(16+128)/(2)=72</t>
  </si>
  <si>
    <t>(15+92)/(2)=53.5</t>
  </si>
  <si>
    <t>(991678.9+152)/(2)=495915.45</t>
  </si>
  <si>
    <t>(139+88)/(2)=113.5</t>
  </si>
  <si>
    <t>(176+15)/(2)=95.5</t>
  </si>
  <si>
    <t>(250+131)/(2)=190.5</t>
  </si>
  <si>
    <t>(550+328)/(2)=439</t>
  </si>
  <si>
    <t>(578+49)/(2)=313.5</t>
  </si>
  <si>
    <t>(15+153)/(2)=84</t>
  </si>
  <si>
    <t>(1860+399560)/(2)=200710.05</t>
  </si>
  <si>
    <t>(440+368)/(2)=404</t>
  </si>
  <si>
    <t>(1045+199402)/(2)=100223.5</t>
  </si>
  <si>
    <t>(302+199209)/(2)=99755.5</t>
  </si>
  <si>
    <t>(309+15)/(2)=162</t>
  </si>
  <si>
    <t>(15+127)/(2)=71</t>
  </si>
  <si>
    <t>(14+91)/(2)=52.5</t>
  </si>
  <si>
    <t>(991677.9+151)/(2)=495914.45</t>
  </si>
  <si>
    <t>(138+87)/(2)=112.5</t>
  </si>
  <si>
    <t>(175+14)/(2)=94.5</t>
  </si>
  <si>
    <t>(249+130)/(2)=189.5</t>
  </si>
  <si>
    <t>(549+327)/(2)=438</t>
  </si>
  <si>
    <t>(577+48)/(2)=312.5</t>
  </si>
  <si>
    <t>(14+152)/(2)=83</t>
  </si>
  <si>
    <t>(1859+399534)/(2)=200696.55</t>
  </si>
  <si>
    <t>(439+367)/(2)=403</t>
  </si>
  <si>
    <t>(1044+199401)/(2)=100222.5</t>
  </si>
  <si>
    <t>(301+199208)/(2)=99754.5</t>
  </si>
  <si>
    <t>(308+14)/(2)=161</t>
  </si>
  <si>
    <t>(14+126)/(2)=70</t>
  </si>
  <si>
    <t>(13+90)/(2)=51.5</t>
  </si>
  <si>
    <t>(991676.9+150)/(2)=495913.45</t>
  </si>
  <si>
    <t>(137+86)/(2)=111.5</t>
  </si>
  <si>
    <t>(128+13)/(2)=70.5</t>
  </si>
  <si>
    <t>(248+129)/(2)=188.5</t>
  </si>
  <si>
    <t>(548+326)/(2)=437</t>
  </si>
  <si>
    <t>(576+47)/(2)=311.5</t>
  </si>
  <si>
    <t>(13+151)/(2)=82</t>
  </si>
  <si>
    <t>(1858+399533)/(2)=200695.55</t>
  </si>
  <si>
    <t>(438+366)/(2)=402</t>
  </si>
  <si>
    <t>(1043+199400)/(2)=100221.5</t>
  </si>
  <si>
    <t>(300+199207)/(2)=99753.5</t>
  </si>
  <si>
    <t>(307+13)/(2)=160</t>
  </si>
  <si>
    <t>(13+125)/(2)=69</t>
  </si>
  <si>
    <t>(12+89)/(2)=50.5</t>
  </si>
  <si>
    <t>(991675.9+149)/(2)=495912.45</t>
  </si>
  <si>
    <t>(136+85)/(2)=110.5</t>
  </si>
  <si>
    <t>(127+12)/(2)=69.5</t>
  </si>
  <si>
    <t>(247+128)/(2)=187.5</t>
  </si>
  <si>
    <t>(547+325)/(2)=436</t>
  </si>
  <si>
    <t>(575+46)/(2)=310.5</t>
  </si>
  <si>
    <t>(12+150)/(2)=81</t>
  </si>
  <si>
    <t>(1857+399532)/(2)=200694.55</t>
  </si>
  <si>
    <t>(437+365)/(2)=401</t>
  </si>
  <si>
    <t>(1042+199399)/(2)=100220.5</t>
  </si>
  <si>
    <t>(299+199206)/(2)=99752.5</t>
  </si>
  <si>
    <t>(306+12)/(2)=159</t>
  </si>
  <si>
    <t>(12+124)/(2)=68</t>
  </si>
  <si>
    <t>(11+88)/(2)=49.5</t>
  </si>
  <si>
    <t>(991674.9+125)/(2)=495899.95</t>
  </si>
  <si>
    <t>(135+84)/(2)=109.5</t>
  </si>
  <si>
    <t>(126+11)/(2)=68.5</t>
  </si>
  <si>
    <t>(246+127)/(2)=186.5</t>
  </si>
  <si>
    <t>(546+324)/(2)=435</t>
  </si>
  <si>
    <t>(574+45)/(2)=309.5</t>
  </si>
  <si>
    <t>(11+149)/(2)=80</t>
  </si>
  <si>
    <t>(1856+399531)/(2)=200693.55</t>
  </si>
  <si>
    <t>(436+364)/(2)=400</t>
  </si>
  <si>
    <t>(1041+199379)/(2)=100210</t>
  </si>
  <si>
    <t>(298+199205)/(2)=99751.5</t>
  </si>
  <si>
    <t>(305+11)/(2)=158</t>
  </si>
  <si>
    <t>(11+123)/(2)=67</t>
  </si>
  <si>
    <t>(991673.9+124)/(2)=495898.95</t>
  </si>
  <si>
    <t>(134+83)/(2)=108.5</t>
  </si>
  <si>
    <t>(125+10)/(2)=67.5</t>
  </si>
  <si>
    <t>(245+126)/(2)=185.5</t>
  </si>
  <si>
    <t>(545+323)/(2)=434</t>
  </si>
  <si>
    <t>(573+44)/(2)=308.5</t>
  </si>
  <si>
    <t>(10+148)/(2)=79</t>
  </si>
  <si>
    <t>(1855+399530)/(2)=200692.55</t>
  </si>
  <si>
    <t>(435+363)/(2)=399</t>
  </si>
  <si>
    <t>(1040+199378)/(2)=100209</t>
  </si>
  <si>
    <t>(297+199204)/(2)=99750.5</t>
  </si>
  <si>
    <t>(304+10)/(2)=157</t>
  </si>
  <si>
    <t>(10+122)/(2)=66</t>
  </si>
  <si>
    <t>(991672.9+123)/(2)=495897.95</t>
  </si>
  <si>
    <t>(9+82)/(2)=45.5</t>
  </si>
  <si>
    <t>(124+9)/(2)=66.5</t>
  </si>
  <si>
    <t>(77+9)/(2)=43</t>
  </si>
  <si>
    <t>(544+322)/(2)=433</t>
  </si>
  <si>
    <t>(572+43)/(2)=307.5</t>
  </si>
  <si>
    <t>(9+147)/(2)=78</t>
  </si>
  <si>
    <t>(1535+399529)/(2)=200532</t>
  </si>
  <si>
    <t>(434+362)/(2)=398</t>
  </si>
  <si>
    <t>(1039+199377)/(2)=100208</t>
  </si>
  <si>
    <t>(296+199203)/(2)=99749.5</t>
  </si>
  <si>
    <t>(303+9)/(2)=156</t>
  </si>
  <si>
    <t>(9+121)/(2)=65</t>
  </si>
  <si>
    <t>(991671.9+122)/(2)=495896.95</t>
  </si>
  <si>
    <t>(8+81)/(2)=44.5</t>
  </si>
  <si>
    <t>(82+8)/(2)=45</t>
  </si>
  <si>
    <t>(76+8)/(2)=42</t>
  </si>
  <si>
    <t>(543+309)/(2)=426</t>
  </si>
  <si>
    <t>(571+42)/(2)=306.5</t>
  </si>
  <si>
    <t>(8+146)/(2)=77</t>
  </si>
  <si>
    <t>(1534+399509)/(2)=200521.5</t>
  </si>
  <si>
    <t>(433+361)/(2)=397</t>
  </si>
  <si>
    <t>(1038+199376)/(2)=100207</t>
  </si>
  <si>
    <t>(295+199202)/(2)=99748.5</t>
  </si>
  <si>
    <t>(302+8)/(2)=155</t>
  </si>
  <si>
    <t>(8+120)/(2)=64</t>
  </si>
  <si>
    <t>(991670.9+7)/(2)=495838.95</t>
  </si>
  <si>
    <t>(7+30)/(2)=18.5</t>
  </si>
  <si>
    <t>(81+7)/(2)=44</t>
  </si>
  <si>
    <t>(75+7)/(2)=41</t>
  </si>
  <si>
    <t>(542+308)/(2)=425</t>
  </si>
  <si>
    <t>(570+41)/(2)=305.5</t>
  </si>
  <si>
    <t>(7+145)/(2)=76</t>
  </si>
  <si>
    <t>(1464+399423)/(2)=200443.5</t>
  </si>
  <si>
    <t>(432+360)/(2)=396</t>
  </si>
  <si>
    <t>(1037+199375)/(2)=100206</t>
  </si>
  <si>
    <t>(294+199201)/(2)=99747.5</t>
  </si>
  <si>
    <t>(301+7)/(2)=154</t>
  </si>
  <si>
    <t>(7+119)/(2)=63</t>
  </si>
  <si>
    <t>(991669.9+6)/(2)=495837.95</t>
  </si>
  <si>
    <t>(6+29)/(2)=17.5</t>
  </si>
  <si>
    <t>(80+6)/(2)=43</t>
  </si>
  <si>
    <t>(74+6)/(2)=40</t>
  </si>
  <si>
    <t>(541+307)/(2)=424</t>
  </si>
  <si>
    <t>(569+40)/(2)=304.5</t>
  </si>
  <si>
    <t>(6+144)/(2)=75</t>
  </si>
  <si>
    <t>(1311+399347)/(2)=200329</t>
  </si>
  <si>
    <t>(431+359)/(2)=395</t>
  </si>
  <si>
    <t>(1036+199374)/(2)=100205</t>
  </si>
  <si>
    <t>(293+199200)/(2)=99746.5</t>
  </si>
  <si>
    <t>(300+6)/(2)=153</t>
  </si>
  <si>
    <t>(6+118)/(2)=62</t>
  </si>
  <si>
    <t>(991668.9+5)/(2)=495836.95</t>
  </si>
  <si>
    <t>(5+28)/(2)=16.5</t>
  </si>
  <si>
    <t>(79+5)/(2)=42</t>
  </si>
  <si>
    <t>(540+306)/(2)=423</t>
  </si>
  <si>
    <t>(568+39)/(2)=303.5</t>
  </si>
  <si>
    <t>(5+143)/(2)=74</t>
  </si>
  <si>
    <t>(1310+399346)/(2)=200328</t>
  </si>
  <si>
    <t>(430+358)/(2)=394</t>
  </si>
  <si>
    <t>(1035+199373)/(2)=100204</t>
  </si>
  <si>
    <t>(292+199199)/(2)=99745.5</t>
  </si>
  <si>
    <t>(299+5)/(2)=152</t>
  </si>
  <si>
    <t>(5+117)/(2)=61</t>
  </si>
  <si>
    <t>(991667.9+4)/(2)=495835.95</t>
  </si>
  <si>
    <t>(78+4)/(2)=41</t>
  </si>
  <si>
    <t>(539+305)/(2)=422</t>
  </si>
  <si>
    <t>(403+38)/(2)=220.5</t>
  </si>
  <si>
    <t>(4+142)/(2)=73</t>
  </si>
  <si>
    <t>(1309+399345)/(2)=200327</t>
  </si>
  <si>
    <t>(429+357)/(2)=393</t>
  </si>
  <si>
    <t>(1034+199372)/(2)=100203</t>
  </si>
  <si>
    <t>(291+199198)/(2)=99744.5</t>
  </si>
  <si>
    <t>(298+4)/(2)=151</t>
  </si>
  <si>
    <t>(4+116)/(2)=60</t>
  </si>
  <si>
    <t>(991666.9+3)/(2)=495834.95</t>
  </si>
  <si>
    <t>(77+3)/(2)=40</t>
  </si>
  <si>
    <t>(538+303)/(2)=420.5</t>
  </si>
  <si>
    <t>(3+141)/(2)=72</t>
  </si>
  <si>
    <t>(1308+399344)/(2)=200326</t>
  </si>
  <si>
    <t>(428+319)/(2)=373.5</t>
  </si>
  <si>
    <t>(1033+117)/(2)=575</t>
  </si>
  <si>
    <t>(3+199197)/(2)=99600</t>
  </si>
  <si>
    <t>(297+3)/(2)=150</t>
  </si>
  <si>
    <t>(3+115)/(2)=59</t>
  </si>
  <si>
    <t>(991665.9+2)/(2)=495833.95</t>
  </si>
  <si>
    <t>(76+2)/(2)=39</t>
  </si>
  <si>
    <t>(537+302)/(2)=419.5</t>
  </si>
  <si>
    <t>(2+140)/(2)=71</t>
  </si>
  <si>
    <t>(1307+399343)/(2)=200325</t>
  </si>
  <si>
    <t>(323+33)/(2)=178</t>
  </si>
  <si>
    <t>(2+199196)/(2)=99599</t>
  </si>
  <si>
    <t>(296+2)/(2)=149</t>
  </si>
  <si>
    <t>(2+114)/(2)=58</t>
  </si>
  <si>
    <t>(991664.9+1)/(2)=495832.95</t>
  </si>
  <si>
    <t>(1+139)/(2)=70</t>
  </si>
  <si>
    <t>(886+200138)/(2)=100512</t>
  </si>
  <si>
    <t>(322+32)/(2)=177</t>
  </si>
  <si>
    <t>(1+199195)/(2)=99598</t>
  </si>
  <si>
    <t>(295+1)/(2)=148</t>
  </si>
  <si>
    <t>(991663.9+0)/(2)=495831.95</t>
  </si>
  <si>
    <r>
      <t>A futtatás idôtartama: </t>
    </r>
    <r>
      <rPr>
        <b/>
        <sz val="7"/>
        <color rgb="FF333333"/>
        <rFont val="Verdana"/>
        <family val="2"/>
        <charset val="238"/>
      </rPr>
      <t>2.38 mp (0.04 p)</t>
    </r>
  </si>
  <si>
    <t>valid?</t>
  </si>
  <si>
    <t>(nem csak a sorszámok különféle aggregációi, hanem az 1-2-3-skálák alapján egyszerre)</t>
  </si>
  <si>
    <t>Mit jelent a kiugró zöld (TISZA) érték?</t>
  </si>
  <si>
    <t>Mit jelent a sok-sok azonos zöld (TISZA) érték?</t>
  </si>
  <si>
    <t>&lt;--melyik a legtisztább folyó az összes adat (életműdíj) alapján?</t>
  </si>
  <si>
    <t>&lt;--vajon melyik folyó helyzete javul a leginkább az összes év figyelembe vételével?</t>
  </si>
  <si>
    <t>ez most kockázat-index az Y-tengelyen, vagy idealitás-index?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</si>
</sst>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indexed="17"/>
      <name val="Arial"/>
      <family val="2"/>
      <charset val="238"/>
    </font>
    <font>
      <sz val="9"/>
      <name val="Arial"/>
      <family val="2"/>
      <charset val="238"/>
    </font>
    <font>
      <vertAlign val="subscript"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b/>
      <sz val="9"/>
      <name val="Arial"/>
      <family val="2"/>
      <charset val="238"/>
    </font>
    <font>
      <b/>
      <vertAlign val="subscript"/>
      <sz val="9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000000"/>
      </left>
      <right/>
      <top/>
      <bottom/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14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2" xfId="0" applyNumberFormat="1" applyFont="1" applyBorder="1" applyAlignment="1">
      <alignment horizontal="right"/>
    </xf>
    <xf numFmtId="164" fontId="8" fillId="0" borderId="0" xfId="1" applyNumberFormat="1" applyFont="1" applyAlignment="1">
      <alignment horizontal="right" wrapText="1"/>
    </xf>
    <xf numFmtId="2" fontId="8" fillId="0" borderId="0" xfId="1" applyNumberFormat="1" applyFont="1" applyAlignment="1">
      <alignment horizontal="right" wrapText="1"/>
    </xf>
    <xf numFmtId="164" fontId="8" fillId="0" borderId="0" xfId="0" applyNumberFormat="1" applyFont="1"/>
    <xf numFmtId="2" fontId="8" fillId="0" borderId="0" xfId="0" applyNumberFormat="1" applyFont="1"/>
    <xf numFmtId="2" fontId="8" fillId="0" borderId="0" xfId="2" applyNumberFormat="1" applyFont="1"/>
    <xf numFmtId="2" fontId="8" fillId="0" borderId="2" xfId="0" applyNumberFormat="1" applyFont="1" applyBorder="1"/>
    <xf numFmtId="2" fontId="8" fillId="0" borderId="0" xfId="3" applyNumberFormat="1" applyFont="1"/>
    <xf numFmtId="164" fontId="8" fillId="0" borderId="3" xfId="0" applyNumberFormat="1" applyFont="1" applyBorder="1"/>
    <xf numFmtId="2" fontId="8" fillId="0" borderId="4" xfId="0" applyNumberFormat="1" applyFont="1" applyBorder="1"/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5" xfId="0" applyBorder="1"/>
    <xf numFmtId="0" fontId="7" fillId="2" borderId="1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" fontId="0" fillId="0" borderId="15" xfId="0" applyNumberForma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" fontId="0" fillId="0" borderId="1" xfId="0" applyNumberForma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1" fontId="0" fillId="3" borderId="0" xfId="0" applyNumberFormat="1" applyFill="1"/>
    <xf numFmtId="164" fontId="0" fillId="0" borderId="0" xfId="0" applyNumberFormat="1"/>
    <xf numFmtId="164" fontId="0" fillId="3" borderId="0" xfId="0" applyNumberFormat="1" applyFill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14" fillId="0" borderId="0" xfId="4"/>
    <xf numFmtId="0" fontId="21" fillId="0" borderId="0" xfId="0" applyFont="1"/>
    <xf numFmtId="0" fontId="18" fillId="4" borderId="18" xfId="0" applyFont="1" applyFill="1" applyBorder="1" applyAlignment="1">
      <alignment horizontal="center" vertical="center" wrapText="1"/>
    </xf>
    <xf numFmtId="0" fontId="0" fillId="3" borderId="0" xfId="0" applyFill="1"/>
  </cellXfs>
  <cellStyles count="5">
    <cellStyle name="Hivatkozás" xfId="4" builtinId="8"/>
    <cellStyle name="Normál" xfId="0" builtinId="0"/>
    <cellStyle name="Normál_5.4.4." xfId="1" xr:uid="{2E613B92-EBEB-4DE7-901F-B8920E6ADDEC}"/>
    <cellStyle name="Normál_Chl" xfId="2" xr:uid="{52B0C7BD-94D4-4668-9398-818CCDD072F6}"/>
    <cellStyle name="Normál_Egyéb" xfId="3" xr:uid="{794436C3-030A-4FC7-B41B-08E5F5F4FE36}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[Dobos-Ottó-folyók.xlsx]Munka2!Kimutatás2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Munka2!$B$3:$B$4</c:f>
              <c:strCache>
                <c:ptCount val="1"/>
                <c:pt idx="0">
                  <c:v>DRÁVA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Munka2!$A$5:$A$34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Munka2!$B$5:$B$34</c:f>
              <c:numCache>
                <c:formatCode>0</c:formatCode>
                <c:ptCount val="29"/>
                <c:pt idx="0">
                  <c:v>919</c:v>
                </c:pt>
                <c:pt idx="1">
                  <c:v>870</c:v>
                </c:pt>
                <c:pt idx="2">
                  <c:v>853</c:v>
                </c:pt>
                <c:pt idx="3">
                  <c:v>765</c:v>
                </c:pt>
                <c:pt idx="4">
                  <c:v>829</c:v>
                </c:pt>
                <c:pt idx="5">
                  <c:v>800</c:v>
                </c:pt>
                <c:pt idx="6">
                  <c:v>618</c:v>
                </c:pt>
                <c:pt idx="7">
                  <c:v>624</c:v>
                </c:pt>
                <c:pt idx="8">
                  <c:v>633</c:v>
                </c:pt>
                <c:pt idx="9">
                  <c:v>555</c:v>
                </c:pt>
                <c:pt idx="10">
                  <c:v>623</c:v>
                </c:pt>
                <c:pt idx="11">
                  <c:v>712</c:v>
                </c:pt>
                <c:pt idx="12">
                  <c:v>594</c:v>
                </c:pt>
                <c:pt idx="13">
                  <c:v>597</c:v>
                </c:pt>
                <c:pt idx="14">
                  <c:v>677</c:v>
                </c:pt>
                <c:pt idx="15">
                  <c:v>687</c:v>
                </c:pt>
                <c:pt idx="16">
                  <c:v>646</c:v>
                </c:pt>
                <c:pt idx="17">
                  <c:v>607</c:v>
                </c:pt>
                <c:pt idx="19">
                  <c:v>599</c:v>
                </c:pt>
                <c:pt idx="20">
                  <c:v>674</c:v>
                </c:pt>
                <c:pt idx="21">
                  <c:v>1540</c:v>
                </c:pt>
                <c:pt idx="22">
                  <c:v>706</c:v>
                </c:pt>
                <c:pt idx="23">
                  <c:v>827</c:v>
                </c:pt>
                <c:pt idx="24">
                  <c:v>889</c:v>
                </c:pt>
                <c:pt idx="25">
                  <c:v>741</c:v>
                </c:pt>
                <c:pt idx="26">
                  <c:v>1290</c:v>
                </c:pt>
                <c:pt idx="27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7-46D9-B85A-525DD0B23B38}"/>
            </c:ext>
          </c:extLst>
        </c:ser>
        <c:ser>
          <c:idx val="1"/>
          <c:order val="1"/>
          <c:tx>
            <c:strRef>
              <c:f>Munka2!$C$3:$C$4</c:f>
              <c:strCache>
                <c:ptCount val="1"/>
                <c:pt idx="0">
                  <c:v>DUNA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Munka2!$A$5:$A$34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Munka2!$C$5:$C$34</c:f>
              <c:numCache>
                <c:formatCode>0</c:formatCode>
                <c:ptCount val="29"/>
                <c:pt idx="0">
                  <c:v>1023</c:v>
                </c:pt>
                <c:pt idx="1">
                  <c:v>1109</c:v>
                </c:pt>
                <c:pt idx="2">
                  <c:v>900</c:v>
                </c:pt>
                <c:pt idx="3">
                  <c:v>985</c:v>
                </c:pt>
                <c:pt idx="4">
                  <c:v>992</c:v>
                </c:pt>
                <c:pt idx="5">
                  <c:v>896</c:v>
                </c:pt>
                <c:pt idx="6">
                  <c:v>1910</c:v>
                </c:pt>
                <c:pt idx="7">
                  <c:v>979</c:v>
                </c:pt>
                <c:pt idx="8">
                  <c:v>690</c:v>
                </c:pt>
                <c:pt idx="9">
                  <c:v>810</c:v>
                </c:pt>
                <c:pt idx="10">
                  <c:v>831</c:v>
                </c:pt>
                <c:pt idx="11">
                  <c:v>1690</c:v>
                </c:pt>
                <c:pt idx="12">
                  <c:v>1466</c:v>
                </c:pt>
                <c:pt idx="13">
                  <c:v>667</c:v>
                </c:pt>
                <c:pt idx="14">
                  <c:v>752</c:v>
                </c:pt>
                <c:pt idx="15">
                  <c:v>890</c:v>
                </c:pt>
                <c:pt idx="16">
                  <c:v>1604</c:v>
                </c:pt>
                <c:pt idx="17">
                  <c:v>736</c:v>
                </c:pt>
                <c:pt idx="19">
                  <c:v>880</c:v>
                </c:pt>
                <c:pt idx="20">
                  <c:v>758</c:v>
                </c:pt>
                <c:pt idx="21">
                  <c:v>739</c:v>
                </c:pt>
                <c:pt idx="22">
                  <c:v>1430</c:v>
                </c:pt>
                <c:pt idx="23">
                  <c:v>650</c:v>
                </c:pt>
                <c:pt idx="24">
                  <c:v>721</c:v>
                </c:pt>
                <c:pt idx="25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7-46D9-B85A-525DD0B23B38}"/>
            </c:ext>
          </c:extLst>
        </c:ser>
        <c:ser>
          <c:idx val="2"/>
          <c:order val="2"/>
          <c:tx>
            <c:strRef>
              <c:f>Munka2!$D$3:$D$4</c:f>
              <c:strCache>
                <c:ptCount val="1"/>
                <c:pt idx="0">
                  <c:v>TISZA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Munka2!$A$5:$A$34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Munka2!$D$5:$D$34</c:f>
              <c:numCache>
                <c:formatCode>0</c:formatCode>
                <c:ptCount val="29"/>
                <c:pt idx="0">
                  <c:v>616</c:v>
                </c:pt>
                <c:pt idx="1">
                  <c:v>573</c:v>
                </c:pt>
                <c:pt idx="2">
                  <c:v>593</c:v>
                </c:pt>
                <c:pt idx="3">
                  <c:v>568</c:v>
                </c:pt>
                <c:pt idx="4">
                  <c:v>655</c:v>
                </c:pt>
                <c:pt idx="5">
                  <c:v>556</c:v>
                </c:pt>
                <c:pt idx="6">
                  <c:v>670</c:v>
                </c:pt>
                <c:pt idx="7">
                  <c:v>610</c:v>
                </c:pt>
                <c:pt idx="9">
                  <c:v>686</c:v>
                </c:pt>
                <c:pt idx="11">
                  <c:v>703</c:v>
                </c:pt>
                <c:pt idx="12">
                  <c:v>580</c:v>
                </c:pt>
                <c:pt idx="13">
                  <c:v>643</c:v>
                </c:pt>
                <c:pt idx="14">
                  <c:v>512</c:v>
                </c:pt>
                <c:pt idx="15">
                  <c:v>447</c:v>
                </c:pt>
                <c:pt idx="16">
                  <c:v>560</c:v>
                </c:pt>
                <c:pt idx="17">
                  <c:v>666</c:v>
                </c:pt>
                <c:pt idx="18">
                  <c:v>531</c:v>
                </c:pt>
                <c:pt idx="19">
                  <c:v>396</c:v>
                </c:pt>
                <c:pt idx="20">
                  <c:v>777</c:v>
                </c:pt>
                <c:pt idx="21">
                  <c:v>450</c:v>
                </c:pt>
                <c:pt idx="22">
                  <c:v>424</c:v>
                </c:pt>
                <c:pt idx="23">
                  <c:v>365</c:v>
                </c:pt>
                <c:pt idx="24">
                  <c:v>493</c:v>
                </c:pt>
                <c:pt idx="25">
                  <c:v>391</c:v>
                </c:pt>
                <c:pt idx="26">
                  <c:v>564</c:v>
                </c:pt>
                <c:pt idx="27">
                  <c:v>498</c:v>
                </c:pt>
                <c:pt idx="28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7-46D9-B85A-525DD0B23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1010608"/>
        <c:axId val="1421011088"/>
      </c:lineChart>
      <c:catAx>
        <c:axId val="142101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011088"/>
        <c:crosses val="autoZero"/>
        <c:auto val="1"/>
        <c:lblAlgn val="ctr"/>
        <c:lblOffset val="100"/>
        <c:noMultiLvlLbl val="0"/>
      </c:catAx>
      <c:valAx>
        <c:axId val="142101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01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[Dobos-Ottó-folyók.xlsx]Munka3!Kimutatás3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Munka3!$B$3:$B$4</c:f>
              <c:strCache>
                <c:ptCount val="1"/>
                <c:pt idx="0">
                  <c:v>DRÁVA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Munka3!$A$5:$A$34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Munka3!$B$5:$B$34</c:f>
              <c:numCache>
                <c:formatCode>0.0</c:formatCode>
                <c:ptCount val="29"/>
                <c:pt idx="0">
                  <c:v>14983.159230769232</c:v>
                </c:pt>
                <c:pt idx="1">
                  <c:v>14623.652857142857</c:v>
                </c:pt>
                <c:pt idx="2">
                  <c:v>10386.662307692306</c:v>
                </c:pt>
                <c:pt idx="3">
                  <c:v>10412.271666666666</c:v>
                </c:pt>
                <c:pt idx="4">
                  <c:v>10575.032857142858</c:v>
                </c:pt>
                <c:pt idx="5">
                  <c:v>9708.3741446861113</c:v>
                </c:pt>
                <c:pt idx="6">
                  <c:v>8069.0941220759332</c:v>
                </c:pt>
                <c:pt idx="7">
                  <c:v>8300.256933333334</c:v>
                </c:pt>
                <c:pt idx="8">
                  <c:v>8848.9619491857156</c:v>
                </c:pt>
                <c:pt idx="9">
                  <c:v>8808.3704831271607</c:v>
                </c:pt>
                <c:pt idx="10">
                  <c:v>9858.7679336857582</c:v>
                </c:pt>
                <c:pt idx="11">
                  <c:v>9683.2351224515896</c:v>
                </c:pt>
                <c:pt idx="12">
                  <c:v>7815.3825943888314</c:v>
                </c:pt>
                <c:pt idx="13">
                  <c:v>8097.1417849218578</c:v>
                </c:pt>
                <c:pt idx="14">
                  <c:v>9148.5441826196547</c:v>
                </c:pt>
                <c:pt idx="15">
                  <c:v>9347.9332890063215</c:v>
                </c:pt>
                <c:pt idx="16">
                  <c:v>7915.2065368434714</c:v>
                </c:pt>
                <c:pt idx="17">
                  <c:v>7629.7653876915019</c:v>
                </c:pt>
                <c:pt idx="18">
                  <c:v>8761.1011328716177</c:v>
                </c:pt>
                <c:pt idx="19">
                  <c:v>7661.2502977236099</c:v>
                </c:pt>
                <c:pt idx="20">
                  <c:v>7745.6636883722094</c:v>
                </c:pt>
                <c:pt idx="21">
                  <c:v>6958.1632122473347</c:v>
                </c:pt>
                <c:pt idx="22">
                  <c:v>7736.7405579027763</c:v>
                </c:pt>
                <c:pt idx="23">
                  <c:v>7013.2509547541558</c:v>
                </c:pt>
                <c:pt idx="24">
                  <c:v>5850.3691686167358</c:v>
                </c:pt>
                <c:pt idx="25">
                  <c:v>11438.774437284439</c:v>
                </c:pt>
                <c:pt idx="26">
                  <c:v>7694.9266347277344</c:v>
                </c:pt>
                <c:pt idx="27">
                  <c:v>7752.0150146705473</c:v>
                </c:pt>
                <c:pt idx="28">
                  <c:v>8845.3692209074634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D-4A01-B688-D5A466C9353C}"/>
            </c:ext>
          </c:extLst>
        </c:ser>
        <c:ser>
          <c:idx val="1"/>
          <c:order val="1"/>
          <c:tx>
            <c:strRef>
              <c:f>Munka3!$C$3:$C$4</c:f>
              <c:strCache>
                <c:ptCount val="1"/>
                <c:pt idx="0">
                  <c:v>DUNA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Munka3!$A$5:$A$34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Munka3!$C$5:$C$34</c:f>
              <c:numCache>
                <c:formatCode>0.0</c:formatCode>
                <c:ptCount val="29"/>
                <c:pt idx="0">
                  <c:v>14465.753846153844</c:v>
                </c:pt>
                <c:pt idx="1">
                  <c:v>17164.619340659341</c:v>
                </c:pt>
                <c:pt idx="2">
                  <c:v>13283.12065934066</c:v>
                </c:pt>
                <c:pt idx="3">
                  <c:v>15702.384065934064</c:v>
                </c:pt>
                <c:pt idx="4">
                  <c:v>15286.264725274725</c:v>
                </c:pt>
                <c:pt idx="5">
                  <c:v>14034.752307692308</c:v>
                </c:pt>
                <c:pt idx="6">
                  <c:v>13913.344615384616</c:v>
                </c:pt>
                <c:pt idx="7">
                  <c:v>15254.74142222222</c:v>
                </c:pt>
                <c:pt idx="8">
                  <c:v>12868.075603296702</c:v>
                </c:pt>
                <c:pt idx="9">
                  <c:v>13350.050819861617</c:v>
                </c:pt>
                <c:pt idx="10">
                  <c:v>12209.683850549447</c:v>
                </c:pt>
                <c:pt idx="11">
                  <c:v>13663.971565567765</c:v>
                </c:pt>
                <c:pt idx="12">
                  <c:v>12043.955186479601</c:v>
                </c:pt>
                <c:pt idx="13">
                  <c:v>11714.264787755736</c:v>
                </c:pt>
                <c:pt idx="14">
                  <c:v>12280.890745400908</c:v>
                </c:pt>
                <c:pt idx="15">
                  <c:v>14938.450095689055</c:v>
                </c:pt>
                <c:pt idx="16">
                  <c:v>13370.490251870084</c:v>
                </c:pt>
                <c:pt idx="17">
                  <c:v>11229.195394724429</c:v>
                </c:pt>
                <c:pt idx="18">
                  <c:v>12844.785948741755</c:v>
                </c:pt>
                <c:pt idx="19">
                  <c:v>12247.003683431429</c:v>
                </c:pt>
                <c:pt idx="20">
                  <c:v>12511.9829964195</c:v>
                </c:pt>
                <c:pt idx="21">
                  <c:v>11861.069054221591</c:v>
                </c:pt>
                <c:pt idx="22">
                  <c:v>11990.750322044238</c:v>
                </c:pt>
                <c:pt idx="23">
                  <c:v>11267.502921429965</c:v>
                </c:pt>
                <c:pt idx="24">
                  <c:v>10680.458502050067</c:v>
                </c:pt>
                <c:pt idx="25">
                  <c:v>7403.8451217110669</c:v>
                </c:pt>
                <c:pt idx="26">
                  <c:v>12956.580567072348</c:v>
                </c:pt>
                <c:pt idx="27">
                  <c:v>11019.65955722187</c:v>
                </c:pt>
                <c:pt idx="28">
                  <c:v>10342.209984942197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D-4A01-B688-D5A466C9353C}"/>
            </c:ext>
          </c:extLst>
        </c:ser>
        <c:ser>
          <c:idx val="2"/>
          <c:order val="2"/>
          <c:tx>
            <c:strRef>
              <c:f>Munka3!$D$3:$D$4</c:f>
              <c:strCache>
                <c:ptCount val="1"/>
                <c:pt idx="0">
                  <c:v>TISZA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Munka3!$A$5:$A$34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Munka3!$D$5:$D$34</c:f>
              <c:numCache>
                <c:formatCode>0.0</c:formatCode>
                <c:ptCount val="29"/>
                <c:pt idx="0">
                  <c:v>6839.4333333333334</c:v>
                </c:pt>
                <c:pt idx="1">
                  <c:v>5598.8153846153846</c:v>
                </c:pt>
                <c:pt idx="2">
                  <c:v>44812.085714285713</c:v>
                </c:pt>
                <c:pt idx="3">
                  <c:v>8025.1846153846154</c:v>
                </c:pt>
                <c:pt idx="4">
                  <c:v>8983.0153846153844</c:v>
                </c:pt>
                <c:pt idx="5">
                  <c:v>6309.1123076923077</c:v>
                </c:pt>
                <c:pt idx="6">
                  <c:v>6180.9646153846152</c:v>
                </c:pt>
                <c:pt idx="7">
                  <c:v>6323.5718109890113</c:v>
                </c:pt>
                <c:pt idx="8">
                  <c:v>6436.5235666666667</c:v>
                </c:pt>
                <c:pt idx="9">
                  <c:v>6233.5722384615392</c:v>
                </c:pt>
                <c:pt idx="10">
                  <c:v>5126.9460384615386</c:v>
                </c:pt>
                <c:pt idx="11">
                  <c:v>5167.3297999999995</c:v>
                </c:pt>
                <c:pt idx="12">
                  <c:v>5248.3646634057313</c:v>
                </c:pt>
                <c:pt idx="13">
                  <c:v>6202.1299678143196</c:v>
                </c:pt>
                <c:pt idx="14">
                  <c:v>7480.7404575565015</c:v>
                </c:pt>
                <c:pt idx="15">
                  <c:v>7621.2113795827363</c:v>
                </c:pt>
                <c:pt idx="16">
                  <c:v>8191.3332491867068</c:v>
                </c:pt>
                <c:pt idx="17">
                  <c:v>7888.8990916417888</c:v>
                </c:pt>
                <c:pt idx="18">
                  <c:v>8421.6884940924829</c:v>
                </c:pt>
                <c:pt idx="19">
                  <c:v>8266.430900535308</c:v>
                </c:pt>
                <c:pt idx="20">
                  <c:v>5411.4109897897388</c:v>
                </c:pt>
                <c:pt idx="21">
                  <c:v>5160.2220729724231</c:v>
                </c:pt>
                <c:pt idx="22">
                  <c:v>5074.1205741593858</c:v>
                </c:pt>
                <c:pt idx="23">
                  <c:v>4765.624769355868</c:v>
                </c:pt>
                <c:pt idx="24">
                  <c:v>4571.0979775304149</c:v>
                </c:pt>
                <c:pt idx="25">
                  <c:v>5158.6340000000009</c:v>
                </c:pt>
                <c:pt idx="26">
                  <c:v>5036.0533800251305</c:v>
                </c:pt>
                <c:pt idx="27">
                  <c:v>4461.0197739502664</c:v>
                </c:pt>
                <c:pt idx="28">
                  <c:v>4661.6645207493975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AD-4A01-B688-D5A466C9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0960688"/>
        <c:axId val="1420955408"/>
      </c:lineChart>
      <c:catAx>
        <c:axId val="142096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955408"/>
        <c:crosses val="autoZero"/>
        <c:auto val="1"/>
        <c:lblAlgn val="ctr"/>
        <c:lblOffset val="100"/>
        <c:noMultiLvlLbl val="0"/>
      </c:catAx>
      <c:valAx>
        <c:axId val="14209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096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[Dobos-Ottó-folyók.xlsx]Munka5!Kimutatás4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Munka5!$B$3:$B$4</c:f>
              <c:strCache>
                <c:ptCount val="1"/>
                <c:pt idx="0">
                  <c:v>DRÁVA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193277885746928"/>
                  <c:y val="-0.2222676282423380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Munka5!$A$5:$A$34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Munka5!$B$5:$B$34</c:f>
              <c:numCache>
                <c:formatCode>0</c:formatCode>
                <c:ptCount val="29"/>
                <c:pt idx="0">
                  <c:v>999780.3</c:v>
                </c:pt>
                <c:pt idx="1">
                  <c:v>999979.3</c:v>
                </c:pt>
                <c:pt idx="2">
                  <c:v>999966.8</c:v>
                </c:pt>
                <c:pt idx="3">
                  <c:v>1000001.8</c:v>
                </c:pt>
                <c:pt idx="4">
                  <c:v>999896.3</c:v>
                </c:pt>
                <c:pt idx="5">
                  <c:v>999945.8</c:v>
                </c:pt>
                <c:pt idx="6">
                  <c:v>1000224.8</c:v>
                </c:pt>
                <c:pt idx="7">
                  <c:v>1000221.8</c:v>
                </c:pt>
                <c:pt idx="8">
                  <c:v>999979.8</c:v>
                </c:pt>
                <c:pt idx="9">
                  <c:v>1000329.8</c:v>
                </c:pt>
                <c:pt idx="10">
                  <c:v>1000296.3</c:v>
                </c:pt>
                <c:pt idx="11">
                  <c:v>999979.3</c:v>
                </c:pt>
                <c:pt idx="12">
                  <c:v>1000189.3</c:v>
                </c:pt>
                <c:pt idx="13">
                  <c:v>1000223.3</c:v>
                </c:pt>
                <c:pt idx="14">
                  <c:v>1000091.3</c:v>
                </c:pt>
                <c:pt idx="15">
                  <c:v>1000086.3</c:v>
                </c:pt>
                <c:pt idx="16">
                  <c:v>1000122.3</c:v>
                </c:pt>
                <c:pt idx="17">
                  <c:v>1000230.8</c:v>
                </c:pt>
                <c:pt idx="18">
                  <c:v>1000008.3</c:v>
                </c:pt>
                <c:pt idx="19">
                  <c:v>999980.8</c:v>
                </c:pt>
                <c:pt idx="20">
                  <c:v>1000049.3</c:v>
                </c:pt>
                <c:pt idx="21">
                  <c:v>999684.9</c:v>
                </c:pt>
                <c:pt idx="22">
                  <c:v>999826.8</c:v>
                </c:pt>
                <c:pt idx="23">
                  <c:v>999979.8</c:v>
                </c:pt>
                <c:pt idx="24">
                  <c:v>999625.4</c:v>
                </c:pt>
                <c:pt idx="25">
                  <c:v>999979.8</c:v>
                </c:pt>
                <c:pt idx="26">
                  <c:v>1000163.8</c:v>
                </c:pt>
                <c:pt idx="27">
                  <c:v>999979.8</c:v>
                </c:pt>
                <c:pt idx="28">
                  <c:v>999979.8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7-4F76-AD13-680E7CA944E3}"/>
            </c:ext>
          </c:extLst>
        </c:ser>
        <c:ser>
          <c:idx val="1"/>
          <c:order val="1"/>
          <c:tx>
            <c:strRef>
              <c:f>Munka5!$C$3:$C$4</c:f>
              <c:strCache>
                <c:ptCount val="1"/>
                <c:pt idx="0">
                  <c:v>DUNA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1996773917934436"/>
                  <c:y val="0.17597427424631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Munka5!$A$5:$A$34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Munka5!$C$5:$C$34</c:f>
              <c:numCache>
                <c:formatCode>0</c:formatCode>
                <c:ptCount val="29"/>
                <c:pt idx="0">
                  <c:v>999654.9</c:v>
                </c:pt>
                <c:pt idx="1">
                  <c:v>999702.4</c:v>
                </c:pt>
                <c:pt idx="2">
                  <c:v>999892.3</c:v>
                </c:pt>
                <c:pt idx="3">
                  <c:v>999764.3</c:v>
                </c:pt>
                <c:pt idx="4">
                  <c:v>999761.9</c:v>
                </c:pt>
                <c:pt idx="5">
                  <c:v>999826.8</c:v>
                </c:pt>
                <c:pt idx="6">
                  <c:v>999785.3</c:v>
                </c:pt>
                <c:pt idx="7">
                  <c:v>999834.8</c:v>
                </c:pt>
                <c:pt idx="8">
                  <c:v>1000262.3</c:v>
                </c:pt>
                <c:pt idx="9">
                  <c:v>1000150.3</c:v>
                </c:pt>
                <c:pt idx="10">
                  <c:v>999995.3</c:v>
                </c:pt>
                <c:pt idx="11">
                  <c:v>999979.3</c:v>
                </c:pt>
                <c:pt idx="12">
                  <c:v>1000151.8</c:v>
                </c:pt>
                <c:pt idx="13">
                  <c:v>1000182.3</c:v>
                </c:pt>
                <c:pt idx="14">
                  <c:v>1000132.3</c:v>
                </c:pt>
                <c:pt idx="15">
                  <c:v>999938.8</c:v>
                </c:pt>
                <c:pt idx="16">
                  <c:v>1000065.8</c:v>
                </c:pt>
                <c:pt idx="17">
                  <c:v>1000042.3</c:v>
                </c:pt>
                <c:pt idx="18">
                  <c:v>999890.3</c:v>
                </c:pt>
                <c:pt idx="19">
                  <c:v>999858.8</c:v>
                </c:pt>
                <c:pt idx="20">
                  <c:v>999989.8</c:v>
                </c:pt>
                <c:pt idx="21">
                  <c:v>1000095.8</c:v>
                </c:pt>
                <c:pt idx="22">
                  <c:v>999988.8</c:v>
                </c:pt>
                <c:pt idx="23">
                  <c:v>1000103.3</c:v>
                </c:pt>
                <c:pt idx="24">
                  <c:v>1000041.8</c:v>
                </c:pt>
                <c:pt idx="25">
                  <c:v>999979.3</c:v>
                </c:pt>
                <c:pt idx="26">
                  <c:v>999914.3</c:v>
                </c:pt>
                <c:pt idx="27">
                  <c:v>999938.3</c:v>
                </c:pt>
                <c:pt idx="28">
                  <c:v>999994.3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7-4F76-AD13-680E7CA944E3}"/>
            </c:ext>
          </c:extLst>
        </c:ser>
        <c:ser>
          <c:idx val="2"/>
          <c:order val="2"/>
          <c:tx>
            <c:strRef>
              <c:f>Munka5!$D$3:$D$4</c:f>
              <c:strCache>
                <c:ptCount val="1"/>
                <c:pt idx="0">
                  <c:v>TISZA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9176745054076497"/>
                  <c:y val="0.224358442788746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strRef>
              <c:f>Munka5!$A$5:$A$34</c:f>
              <c:strCache>
                <c:ptCount val="2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</c:strCache>
            </c:strRef>
          </c:cat>
          <c:val>
            <c:numRef>
              <c:f>Munka5!$D$5:$D$34</c:f>
              <c:numCache>
                <c:formatCode>0</c:formatCode>
                <c:ptCount val="29"/>
                <c:pt idx="0">
                  <c:v>999979.8</c:v>
                </c:pt>
                <c:pt idx="1">
                  <c:v>999979.8</c:v>
                </c:pt>
                <c:pt idx="2">
                  <c:v>999979.3</c:v>
                </c:pt>
                <c:pt idx="3">
                  <c:v>1000822.3</c:v>
                </c:pt>
                <c:pt idx="4">
                  <c:v>999979.8</c:v>
                </c:pt>
                <c:pt idx="5">
                  <c:v>999979.3</c:v>
                </c:pt>
                <c:pt idx="6">
                  <c:v>999979.8</c:v>
                </c:pt>
                <c:pt idx="7">
                  <c:v>999979.8</c:v>
                </c:pt>
                <c:pt idx="8">
                  <c:v>999979.8</c:v>
                </c:pt>
                <c:pt idx="9">
                  <c:v>999980.3</c:v>
                </c:pt>
                <c:pt idx="10">
                  <c:v>999979.8</c:v>
                </c:pt>
                <c:pt idx="11">
                  <c:v>999980.3</c:v>
                </c:pt>
                <c:pt idx="12">
                  <c:v>999980.3</c:v>
                </c:pt>
                <c:pt idx="13">
                  <c:v>999980.3</c:v>
                </c:pt>
                <c:pt idx="14">
                  <c:v>999979.3</c:v>
                </c:pt>
                <c:pt idx="15">
                  <c:v>999979.8</c:v>
                </c:pt>
                <c:pt idx="16">
                  <c:v>999979.3</c:v>
                </c:pt>
                <c:pt idx="17">
                  <c:v>999980.3</c:v>
                </c:pt>
                <c:pt idx="18">
                  <c:v>999980.3</c:v>
                </c:pt>
                <c:pt idx="19">
                  <c:v>999979.3</c:v>
                </c:pt>
                <c:pt idx="20">
                  <c:v>999743.9</c:v>
                </c:pt>
                <c:pt idx="21">
                  <c:v>999979.8</c:v>
                </c:pt>
                <c:pt idx="22">
                  <c:v>999979.3</c:v>
                </c:pt>
                <c:pt idx="23">
                  <c:v>999979.8</c:v>
                </c:pt>
                <c:pt idx="24">
                  <c:v>999980.3</c:v>
                </c:pt>
                <c:pt idx="25">
                  <c:v>999979.8</c:v>
                </c:pt>
                <c:pt idx="26">
                  <c:v>999867.3</c:v>
                </c:pt>
                <c:pt idx="27">
                  <c:v>999979.3</c:v>
                </c:pt>
                <c:pt idx="28">
                  <c:v>1000346.3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7-4F76-AD13-680E7CA94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2244640"/>
        <c:axId val="1412245600"/>
      </c:lineChart>
      <c:catAx>
        <c:axId val="141224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245600"/>
        <c:crosses val="autoZero"/>
        <c:auto val="1"/>
        <c:lblAlgn val="ctr"/>
        <c:lblOffset val="100"/>
        <c:noMultiLvlLbl val="0"/>
      </c:catAx>
      <c:valAx>
        <c:axId val="141224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224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411480</xdr:colOff>
      <xdr:row>2</xdr:row>
      <xdr:rowOff>133350</xdr:rowOff>
    </xdr:from>
    <xdr:to>
      <xdr:col>13</xdr:col>
      <xdr:colOff>106680</xdr:colOff>
      <xdr:row>17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2A78E37-D7E1-F9F1-3891-0A90B1E03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556260</xdr:colOff>
      <xdr:row>4</xdr:row>
      <xdr:rowOff>53340</xdr:rowOff>
    </xdr:from>
    <xdr:to>
      <xdr:col>13</xdr:col>
      <xdr:colOff>251460</xdr:colOff>
      <xdr:row>19</xdr:row>
      <xdr:rowOff>53340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4040B72-420E-73E9-5152-8A11438AF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3A2665A2-5006-5E75-ADA4-58B2AE89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39</xdr:col>
      <xdr:colOff>0</xdr:colOff>
      <xdr:row>0</xdr:row>
      <xdr:rowOff>0</xdr:rowOff>
    </xdr:from>
    <xdr:to>
      <xdr:col>42</xdr:col>
      <xdr:colOff>76200</xdr:colOff>
      <xdr:row>3</xdr:row>
      <xdr:rowOff>22860</xdr:rowOff>
    </xdr:to>
    <xdr:pic>
      <xdr:nvPicPr>
        <xdr:cNvPr id="3" name="Kép 2" descr="COCO">
          <a:extLst>
            <a:ext uri="{FF2B5EF4-FFF2-40B4-BE49-F238E27FC236}">
              <a16:creationId xmlns:a16="http://schemas.microsoft.com/office/drawing/2014/main" id="{0902B7B7-63B5-501F-D98F-B4C4F3DB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7440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335280</xdr:colOff>
      <xdr:row>2</xdr:row>
      <xdr:rowOff>121919</xdr:rowOff>
    </xdr:from>
    <xdr:to>
      <xdr:col>18</xdr:col>
      <xdr:colOff>185351</xdr:colOff>
      <xdr:row>27</xdr:row>
      <xdr:rowOff>10297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A67B87-E3F4-D875-719E-E37CBABE6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792.822524074072" createdVersion="8" refreshedVersion="8" minRefreshableVersion="3" recordCount="87" xr:uid="{0ACE9A17-8FDC-4C8E-B313-304B7DF4E593}">
  <cacheSource type="worksheet">
    <worksheetSource ref="AQ2:AS89" sheet="Sheet1"/>
  </cacheSource>
  <cacheFields count="3">
    <cacheField name="Folyó" numFmtId="0">
      <sharedItems count="3">
        <s v="TISZA"/>
        <s v="DRÁVA"/>
        <s v="DUNA"/>
      </sharedItems>
    </cacheField>
    <cacheField name="Évszám" numFmtId="0">
      <sharedItems containsSemiMixedTypes="0" containsString="0" containsNumber="1" containsInteger="1" minValue="1995" maxValue="2023" count="29">
        <n v="2018"/>
        <n v="2020"/>
        <n v="2014"/>
        <n v="2017"/>
        <n v="2023"/>
        <n v="2010"/>
        <n v="2016"/>
        <n v="2019"/>
        <n v="2022"/>
        <n v="2009"/>
        <n v="2013"/>
        <n v="2004"/>
        <n v="2000"/>
        <n v="2011"/>
        <n v="2021"/>
        <n v="1998"/>
        <n v="1996"/>
        <n v="2007"/>
        <n v="1997"/>
        <n v="2008"/>
        <n v="2012"/>
        <n v="2002"/>
        <n v="1995"/>
        <n v="2001"/>
        <n v="2005"/>
        <n v="2003"/>
        <n v="1999"/>
        <n v="2015"/>
        <n v="2006"/>
      </sharedItems>
    </cacheField>
    <cacheField name="Összsorszám" numFmtId="1">
      <sharedItems containsSemiMixedTypes="0" containsString="0" containsNumber="1" containsInteger="1" minValue="365" maxValue="11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792.823236226854" createdVersion="8" refreshedVersion="8" minRefreshableVersion="3" recordCount="87" xr:uid="{74DB4DB6-651C-41A5-A211-3475A86BCE3E}">
  <cacheSource type="worksheet">
    <worksheetSource ref="AV2:AX89" sheet="Sheet1"/>
  </cacheSource>
  <cacheFields count="3">
    <cacheField name="Folyó" numFmtId="0">
      <sharedItems count="3">
        <s v="TISZA"/>
        <s v="DRÁVA"/>
        <s v="DUNA"/>
      </sharedItems>
    </cacheField>
    <cacheField name="Évszám" numFmtId="0">
      <sharedItems containsSemiMixedTypes="0" containsString="0" containsNumber="1" containsInteger="1" minValue="1995" maxValue="2023" count="29">
        <n v="2022"/>
        <n v="2019"/>
        <n v="2023"/>
        <n v="2018"/>
        <n v="2021"/>
        <n v="2017"/>
        <n v="2005"/>
        <n v="2020"/>
        <n v="2016"/>
        <n v="2006"/>
        <n v="2007"/>
        <n v="2015"/>
        <n v="1996"/>
        <n v="2001"/>
        <n v="2008"/>
        <n v="2004"/>
        <n v="2000"/>
        <n v="2002"/>
        <n v="2003"/>
        <n v="1995"/>
        <n v="2009"/>
        <n v="2010"/>
        <n v="2012"/>
        <n v="2014"/>
        <n v="2011"/>
        <n v="1998"/>
        <n v="2013"/>
        <n v="1999"/>
        <n v="1997"/>
      </sharedItems>
    </cacheField>
    <cacheField name="Összérték" numFmtId="164">
      <sharedItems containsSemiMixedTypes="0" containsString="0" containsNumber="1" minValue="4461.0197739502664" maxValue="44812.0857142857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ttd" refreshedDate="45792.825315740738" createdVersion="8" refreshedVersion="8" minRefreshableVersion="3" recordCount="87" xr:uid="{675DB9A5-AFC5-48AF-AF7F-A5630C0E5CD1}">
  <cacheSource type="worksheet">
    <worksheetSource ref="AZ2:BB89" sheet="Sheet1"/>
  </cacheSource>
  <cacheFields count="3">
    <cacheField name="Becslés" numFmtId="1">
      <sharedItems containsSemiMixedTypes="0" containsString="0" containsNumber="1" minValue="999625.4" maxValue="1000822.3"/>
    </cacheField>
    <cacheField name="Folyó" numFmtId="0">
      <sharedItems count="3">
        <s v="DUNA"/>
        <s v="DRÁVA"/>
        <s v="TISZA"/>
      </sharedItems>
    </cacheField>
    <cacheField name="Évszámok" numFmtId="0">
      <sharedItems containsSemiMixedTypes="0" containsString="0" containsNumber="1" containsInteger="1" minValue="1995" maxValue="2023" count="29"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x v="0"/>
    <x v="0"/>
    <n v="365"/>
  </r>
  <r>
    <x v="0"/>
    <x v="1"/>
    <n v="391"/>
  </r>
  <r>
    <x v="0"/>
    <x v="2"/>
    <n v="396"/>
  </r>
  <r>
    <x v="0"/>
    <x v="3"/>
    <n v="424"/>
  </r>
  <r>
    <x v="0"/>
    <x v="4"/>
    <n v="430"/>
  </r>
  <r>
    <x v="0"/>
    <x v="5"/>
    <n v="447"/>
  </r>
  <r>
    <x v="0"/>
    <x v="6"/>
    <n v="450"/>
  </r>
  <r>
    <x v="0"/>
    <x v="7"/>
    <n v="493"/>
  </r>
  <r>
    <x v="0"/>
    <x v="8"/>
    <n v="498"/>
  </r>
  <r>
    <x v="0"/>
    <x v="9"/>
    <n v="512"/>
  </r>
  <r>
    <x v="0"/>
    <x v="10"/>
    <n v="531"/>
  </r>
  <r>
    <x v="1"/>
    <x v="11"/>
    <n v="555"/>
  </r>
  <r>
    <x v="0"/>
    <x v="12"/>
    <n v="556"/>
  </r>
  <r>
    <x v="0"/>
    <x v="13"/>
    <n v="560"/>
  </r>
  <r>
    <x v="0"/>
    <x v="14"/>
    <n v="564"/>
  </r>
  <r>
    <x v="0"/>
    <x v="15"/>
    <n v="568"/>
  </r>
  <r>
    <x v="0"/>
    <x v="16"/>
    <n v="573"/>
  </r>
  <r>
    <x v="0"/>
    <x v="17"/>
    <n v="580"/>
  </r>
  <r>
    <x v="0"/>
    <x v="18"/>
    <n v="593"/>
  </r>
  <r>
    <x v="1"/>
    <x v="17"/>
    <n v="594"/>
  </r>
  <r>
    <x v="1"/>
    <x v="19"/>
    <n v="597"/>
  </r>
  <r>
    <x v="1"/>
    <x v="2"/>
    <n v="599"/>
  </r>
  <r>
    <x v="1"/>
    <x v="20"/>
    <n v="607"/>
  </r>
  <r>
    <x v="0"/>
    <x v="21"/>
    <n v="610"/>
  </r>
  <r>
    <x v="0"/>
    <x v="22"/>
    <n v="616"/>
  </r>
  <r>
    <x v="1"/>
    <x v="23"/>
    <n v="618"/>
  </r>
  <r>
    <x v="1"/>
    <x v="24"/>
    <n v="623"/>
  </r>
  <r>
    <x v="1"/>
    <x v="21"/>
    <n v="624"/>
  </r>
  <r>
    <x v="1"/>
    <x v="25"/>
    <n v="633"/>
  </r>
  <r>
    <x v="2"/>
    <x v="1"/>
    <n v="639"/>
  </r>
  <r>
    <x v="2"/>
    <x v="1"/>
    <n v="639"/>
  </r>
  <r>
    <x v="0"/>
    <x v="19"/>
    <n v="643"/>
  </r>
  <r>
    <x v="1"/>
    <x v="14"/>
    <n v="645"/>
  </r>
  <r>
    <x v="1"/>
    <x v="14"/>
    <n v="645"/>
  </r>
  <r>
    <x v="1"/>
    <x v="13"/>
    <n v="646"/>
  </r>
  <r>
    <x v="2"/>
    <x v="0"/>
    <n v="650"/>
  </r>
  <r>
    <x v="0"/>
    <x v="26"/>
    <n v="655"/>
  </r>
  <r>
    <x v="0"/>
    <x v="20"/>
    <n v="666"/>
  </r>
  <r>
    <x v="2"/>
    <x v="19"/>
    <n v="667"/>
  </r>
  <r>
    <x v="0"/>
    <x v="23"/>
    <n v="670"/>
  </r>
  <r>
    <x v="1"/>
    <x v="27"/>
    <n v="674"/>
  </r>
  <r>
    <x v="1"/>
    <x v="9"/>
    <n v="677"/>
  </r>
  <r>
    <x v="0"/>
    <x v="11"/>
    <n v="686"/>
  </r>
  <r>
    <x v="1"/>
    <x v="5"/>
    <n v="687"/>
  </r>
  <r>
    <x v="2"/>
    <x v="25"/>
    <n v="690"/>
  </r>
  <r>
    <x v="0"/>
    <x v="28"/>
    <n v="703"/>
  </r>
  <r>
    <x v="1"/>
    <x v="3"/>
    <n v="706"/>
  </r>
  <r>
    <x v="1"/>
    <x v="28"/>
    <n v="712"/>
  </r>
  <r>
    <x v="2"/>
    <x v="3"/>
    <n v="715"/>
  </r>
  <r>
    <x v="2"/>
    <x v="3"/>
    <n v="715"/>
  </r>
  <r>
    <x v="2"/>
    <x v="7"/>
    <n v="721"/>
  </r>
  <r>
    <x v="2"/>
    <x v="17"/>
    <n v="733"/>
  </r>
  <r>
    <x v="2"/>
    <x v="17"/>
    <n v="733"/>
  </r>
  <r>
    <x v="2"/>
    <x v="20"/>
    <n v="736"/>
  </r>
  <r>
    <x v="2"/>
    <x v="6"/>
    <n v="739"/>
  </r>
  <r>
    <x v="1"/>
    <x v="1"/>
    <n v="741"/>
  </r>
  <r>
    <x v="2"/>
    <x v="9"/>
    <n v="752"/>
  </r>
  <r>
    <x v="2"/>
    <x v="27"/>
    <n v="758"/>
  </r>
  <r>
    <x v="1"/>
    <x v="15"/>
    <n v="765"/>
  </r>
  <r>
    <x v="1"/>
    <x v="6"/>
    <n v="770"/>
  </r>
  <r>
    <x v="1"/>
    <x v="6"/>
    <n v="770"/>
  </r>
  <r>
    <x v="0"/>
    <x v="27"/>
    <n v="777"/>
  </r>
  <r>
    <x v="1"/>
    <x v="12"/>
    <n v="800"/>
  </r>
  <r>
    <x v="2"/>
    <x v="13"/>
    <n v="802"/>
  </r>
  <r>
    <x v="2"/>
    <x v="13"/>
    <n v="802"/>
  </r>
  <r>
    <x v="2"/>
    <x v="11"/>
    <n v="810"/>
  </r>
  <r>
    <x v="1"/>
    <x v="0"/>
    <n v="827"/>
  </r>
  <r>
    <x v="1"/>
    <x v="26"/>
    <n v="829"/>
  </r>
  <r>
    <x v="2"/>
    <x v="24"/>
    <n v="831"/>
  </r>
  <r>
    <x v="2"/>
    <x v="28"/>
    <n v="845"/>
  </r>
  <r>
    <x v="2"/>
    <x v="28"/>
    <n v="845"/>
  </r>
  <r>
    <x v="1"/>
    <x v="8"/>
    <n v="849"/>
  </r>
  <r>
    <x v="1"/>
    <x v="18"/>
    <n v="853"/>
  </r>
  <r>
    <x v="1"/>
    <x v="16"/>
    <n v="870"/>
  </r>
  <r>
    <x v="2"/>
    <x v="2"/>
    <n v="880"/>
  </r>
  <r>
    <x v="1"/>
    <x v="7"/>
    <n v="889"/>
  </r>
  <r>
    <x v="2"/>
    <x v="5"/>
    <n v="890"/>
  </r>
  <r>
    <x v="2"/>
    <x v="12"/>
    <n v="896"/>
  </r>
  <r>
    <x v="2"/>
    <x v="18"/>
    <n v="900"/>
  </r>
  <r>
    <x v="1"/>
    <x v="22"/>
    <n v="919"/>
  </r>
  <r>
    <x v="2"/>
    <x v="23"/>
    <n v="955"/>
  </r>
  <r>
    <x v="2"/>
    <x v="23"/>
    <n v="955"/>
  </r>
  <r>
    <x v="2"/>
    <x v="21"/>
    <n v="979"/>
  </r>
  <r>
    <x v="2"/>
    <x v="15"/>
    <n v="985"/>
  </r>
  <r>
    <x v="2"/>
    <x v="26"/>
    <n v="992"/>
  </r>
  <r>
    <x v="2"/>
    <x v="22"/>
    <n v="1023"/>
  </r>
  <r>
    <x v="2"/>
    <x v="16"/>
    <n v="110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x v="0"/>
    <x v="0"/>
    <n v="4461.0197739502664"/>
  </r>
  <r>
    <x v="0"/>
    <x v="1"/>
    <n v="4571.0979775304149"/>
  </r>
  <r>
    <x v="0"/>
    <x v="2"/>
    <n v="4661.6645207493975"/>
  </r>
  <r>
    <x v="0"/>
    <x v="3"/>
    <n v="4765.624769355868"/>
  </r>
  <r>
    <x v="0"/>
    <x v="4"/>
    <n v="5036.0533800251305"/>
  </r>
  <r>
    <x v="0"/>
    <x v="5"/>
    <n v="5074.1205741593858"/>
  </r>
  <r>
    <x v="0"/>
    <x v="6"/>
    <n v="5126.9460384615386"/>
  </r>
  <r>
    <x v="0"/>
    <x v="7"/>
    <n v="5158.6340000000009"/>
  </r>
  <r>
    <x v="0"/>
    <x v="8"/>
    <n v="5160.2220729724231"/>
  </r>
  <r>
    <x v="0"/>
    <x v="9"/>
    <n v="5167.3297999999995"/>
  </r>
  <r>
    <x v="0"/>
    <x v="10"/>
    <n v="5248.3646634057313"/>
  </r>
  <r>
    <x v="0"/>
    <x v="11"/>
    <n v="5411.4109897897388"/>
  </r>
  <r>
    <x v="0"/>
    <x v="12"/>
    <n v="5598.8153846153846"/>
  </r>
  <r>
    <x v="1"/>
    <x v="1"/>
    <n v="5850.3691686167358"/>
  </r>
  <r>
    <x v="0"/>
    <x v="13"/>
    <n v="6180.9646153846152"/>
  </r>
  <r>
    <x v="0"/>
    <x v="14"/>
    <n v="6202.1299678143196"/>
  </r>
  <r>
    <x v="0"/>
    <x v="15"/>
    <n v="6233.5722384615392"/>
  </r>
  <r>
    <x v="0"/>
    <x v="16"/>
    <n v="6309.1123076923077"/>
  </r>
  <r>
    <x v="0"/>
    <x v="17"/>
    <n v="6323.5718109890113"/>
  </r>
  <r>
    <x v="0"/>
    <x v="18"/>
    <n v="6436.5235666666667"/>
  </r>
  <r>
    <x v="0"/>
    <x v="19"/>
    <n v="6839.4333333333334"/>
  </r>
  <r>
    <x v="1"/>
    <x v="8"/>
    <n v="6958.1632122473347"/>
  </r>
  <r>
    <x v="1"/>
    <x v="3"/>
    <n v="7013.2509547541558"/>
  </r>
  <r>
    <x v="2"/>
    <x v="7"/>
    <n v="7403.8451217110669"/>
  </r>
  <r>
    <x v="0"/>
    <x v="20"/>
    <n v="7480.7404575565015"/>
  </r>
  <r>
    <x v="0"/>
    <x v="21"/>
    <n v="7621.2113795827363"/>
  </r>
  <r>
    <x v="1"/>
    <x v="22"/>
    <n v="7629.7653876915019"/>
  </r>
  <r>
    <x v="1"/>
    <x v="23"/>
    <n v="7661.2502977236099"/>
  </r>
  <r>
    <x v="1"/>
    <x v="4"/>
    <n v="7694.9266347277344"/>
  </r>
  <r>
    <x v="1"/>
    <x v="5"/>
    <n v="7736.7405579027763"/>
  </r>
  <r>
    <x v="1"/>
    <x v="11"/>
    <n v="7745.6636883722094"/>
  </r>
  <r>
    <x v="1"/>
    <x v="0"/>
    <n v="7752.0150146705473"/>
  </r>
  <r>
    <x v="1"/>
    <x v="10"/>
    <n v="7815.3825943888314"/>
  </r>
  <r>
    <x v="0"/>
    <x v="22"/>
    <n v="7888.8990916417888"/>
  </r>
  <r>
    <x v="1"/>
    <x v="24"/>
    <n v="7915.2065368434714"/>
  </r>
  <r>
    <x v="0"/>
    <x v="25"/>
    <n v="8025.1846153846154"/>
  </r>
  <r>
    <x v="1"/>
    <x v="13"/>
    <n v="8069.0941220759332"/>
  </r>
  <r>
    <x v="1"/>
    <x v="14"/>
    <n v="8097.1417849218578"/>
  </r>
  <r>
    <x v="0"/>
    <x v="24"/>
    <n v="8191.3332491867068"/>
  </r>
  <r>
    <x v="0"/>
    <x v="23"/>
    <n v="8266.430900535308"/>
  </r>
  <r>
    <x v="1"/>
    <x v="17"/>
    <n v="8300.256933333334"/>
  </r>
  <r>
    <x v="0"/>
    <x v="26"/>
    <n v="8421.6884940924829"/>
  </r>
  <r>
    <x v="1"/>
    <x v="26"/>
    <n v="8761.1011328716177"/>
  </r>
  <r>
    <x v="1"/>
    <x v="15"/>
    <n v="8808.3704831271607"/>
  </r>
  <r>
    <x v="1"/>
    <x v="2"/>
    <n v="8845.3692209074634"/>
  </r>
  <r>
    <x v="1"/>
    <x v="18"/>
    <n v="8848.9619491857156"/>
  </r>
  <r>
    <x v="0"/>
    <x v="27"/>
    <n v="8983.0153846153844"/>
  </r>
  <r>
    <x v="1"/>
    <x v="20"/>
    <n v="9148.5441826196547"/>
  </r>
  <r>
    <x v="1"/>
    <x v="21"/>
    <n v="9347.9332890063215"/>
  </r>
  <r>
    <x v="1"/>
    <x v="9"/>
    <n v="9683.2351224515896"/>
  </r>
  <r>
    <x v="1"/>
    <x v="16"/>
    <n v="9708.3741446861113"/>
  </r>
  <r>
    <x v="1"/>
    <x v="6"/>
    <n v="9858.7679336857582"/>
  </r>
  <r>
    <x v="2"/>
    <x v="2"/>
    <n v="10342.209984942197"/>
  </r>
  <r>
    <x v="1"/>
    <x v="28"/>
    <n v="10386.662307692306"/>
  </r>
  <r>
    <x v="1"/>
    <x v="25"/>
    <n v="10412.271666666666"/>
  </r>
  <r>
    <x v="1"/>
    <x v="27"/>
    <n v="10575.032857142858"/>
  </r>
  <r>
    <x v="2"/>
    <x v="1"/>
    <n v="10680.458502050067"/>
  </r>
  <r>
    <x v="2"/>
    <x v="0"/>
    <n v="11019.65955722187"/>
  </r>
  <r>
    <x v="2"/>
    <x v="22"/>
    <n v="11229.195394724429"/>
  </r>
  <r>
    <x v="2"/>
    <x v="3"/>
    <n v="11267.502921429965"/>
  </r>
  <r>
    <x v="1"/>
    <x v="7"/>
    <n v="11438.774437284439"/>
  </r>
  <r>
    <x v="2"/>
    <x v="14"/>
    <n v="11714.264787755736"/>
  </r>
  <r>
    <x v="2"/>
    <x v="8"/>
    <n v="11861.069054221591"/>
  </r>
  <r>
    <x v="2"/>
    <x v="5"/>
    <n v="11990.750322044238"/>
  </r>
  <r>
    <x v="2"/>
    <x v="10"/>
    <n v="12043.955186479601"/>
  </r>
  <r>
    <x v="2"/>
    <x v="6"/>
    <n v="12209.683850549447"/>
  </r>
  <r>
    <x v="2"/>
    <x v="23"/>
    <n v="12247.003683431429"/>
  </r>
  <r>
    <x v="2"/>
    <x v="20"/>
    <n v="12280.890745400908"/>
  </r>
  <r>
    <x v="2"/>
    <x v="11"/>
    <n v="12511.9829964195"/>
  </r>
  <r>
    <x v="2"/>
    <x v="26"/>
    <n v="12844.785948741755"/>
  </r>
  <r>
    <x v="2"/>
    <x v="18"/>
    <n v="12868.075603296702"/>
  </r>
  <r>
    <x v="2"/>
    <x v="4"/>
    <n v="12956.580567072348"/>
  </r>
  <r>
    <x v="2"/>
    <x v="28"/>
    <n v="13283.12065934066"/>
  </r>
  <r>
    <x v="2"/>
    <x v="15"/>
    <n v="13350.050819861617"/>
  </r>
  <r>
    <x v="2"/>
    <x v="24"/>
    <n v="13370.490251870084"/>
  </r>
  <r>
    <x v="2"/>
    <x v="9"/>
    <n v="13663.971565567765"/>
  </r>
  <r>
    <x v="2"/>
    <x v="13"/>
    <n v="13913.344615384616"/>
  </r>
  <r>
    <x v="2"/>
    <x v="16"/>
    <n v="14034.752307692308"/>
  </r>
  <r>
    <x v="2"/>
    <x v="19"/>
    <n v="14465.753846153844"/>
  </r>
  <r>
    <x v="1"/>
    <x v="12"/>
    <n v="14623.652857142857"/>
  </r>
  <r>
    <x v="2"/>
    <x v="21"/>
    <n v="14938.450095689055"/>
  </r>
  <r>
    <x v="1"/>
    <x v="19"/>
    <n v="14983.159230769232"/>
  </r>
  <r>
    <x v="2"/>
    <x v="17"/>
    <n v="15254.74142222222"/>
  </r>
  <r>
    <x v="2"/>
    <x v="27"/>
    <n v="15286.264725274725"/>
  </r>
  <r>
    <x v="2"/>
    <x v="25"/>
    <n v="15702.384065934064"/>
  </r>
  <r>
    <x v="2"/>
    <x v="12"/>
    <n v="17164.619340659341"/>
  </r>
  <r>
    <x v="0"/>
    <x v="28"/>
    <n v="44812.08571428571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n v="999654.9"/>
    <x v="0"/>
    <x v="0"/>
  </r>
  <r>
    <n v="999702.4"/>
    <x v="0"/>
    <x v="1"/>
  </r>
  <r>
    <n v="999892.3"/>
    <x v="0"/>
    <x v="2"/>
  </r>
  <r>
    <n v="999764.3"/>
    <x v="0"/>
    <x v="3"/>
  </r>
  <r>
    <n v="999761.9"/>
    <x v="0"/>
    <x v="4"/>
  </r>
  <r>
    <n v="999826.8"/>
    <x v="0"/>
    <x v="5"/>
  </r>
  <r>
    <n v="999785.3"/>
    <x v="0"/>
    <x v="6"/>
  </r>
  <r>
    <n v="999834.8"/>
    <x v="0"/>
    <x v="7"/>
  </r>
  <r>
    <n v="1000262.3"/>
    <x v="0"/>
    <x v="8"/>
  </r>
  <r>
    <n v="1000150.3"/>
    <x v="0"/>
    <x v="9"/>
  </r>
  <r>
    <n v="999995.3"/>
    <x v="0"/>
    <x v="10"/>
  </r>
  <r>
    <n v="999979.3"/>
    <x v="0"/>
    <x v="11"/>
  </r>
  <r>
    <n v="1000151.8"/>
    <x v="0"/>
    <x v="12"/>
  </r>
  <r>
    <n v="1000182.3"/>
    <x v="0"/>
    <x v="13"/>
  </r>
  <r>
    <n v="1000132.3"/>
    <x v="0"/>
    <x v="14"/>
  </r>
  <r>
    <n v="999938.8"/>
    <x v="0"/>
    <x v="15"/>
  </r>
  <r>
    <n v="1000065.8"/>
    <x v="0"/>
    <x v="16"/>
  </r>
  <r>
    <n v="1000042.3"/>
    <x v="0"/>
    <x v="17"/>
  </r>
  <r>
    <n v="999890.3"/>
    <x v="0"/>
    <x v="18"/>
  </r>
  <r>
    <n v="999858.8"/>
    <x v="0"/>
    <x v="19"/>
  </r>
  <r>
    <n v="999989.8"/>
    <x v="0"/>
    <x v="20"/>
  </r>
  <r>
    <n v="1000095.8"/>
    <x v="0"/>
    <x v="21"/>
  </r>
  <r>
    <n v="999988.8"/>
    <x v="0"/>
    <x v="22"/>
  </r>
  <r>
    <n v="1000103.3"/>
    <x v="0"/>
    <x v="23"/>
  </r>
  <r>
    <n v="1000041.8"/>
    <x v="0"/>
    <x v="24"/>
  </r>
  <r>
    <n v="999979.3"/>
    <x v="0"/>
    <x v="25"/>
  </r>
  <r>
    <n v="999914.3"/>
    <x v="0"/>
    <x v="26"/>
  </r>
  <r>
    <n v="999938.3"/>
    <x v="0"/>
    <x v="27"/>
  </r>
  <r>
    <n v="999994.3"/>
    <x v="0"/>
    <x v="28"/>
  </r>
  <r>
    <n v="999780.3"/>
    <x v="1"/>
    <x v="0"/>
  </r>
  <r>
    <n v="999979.3"/>
    <x v="1"/>
    <x v="1"/>
  </r>
  <r>
    <n v="999966.8"/>
    <x v="1"/>
    <x v="2"/>
  </r>
  <r>
    <n v="1000001.8"/>
    <x v="1"/>
    <x v="3"/>
  </r>
  <r>
    <n v="999896.3"/>
    <x v="1"/>
    <x v="4"/>
  </r>
  <r>
    <n v="999945.8"/>
    <x v="1"/>
    <x v="5"/>
  </r>
  <r>
    <n v="1000224.8"/>
    <x v="1"/>
    <x v="6"/>
  </r>
  <r>
    <n v="1000221.8"/>
    <x v="1"/>
    <x v="7"/>
  </r>
  <r>
    <n v="999979.8"/>
    <x v="1"/>
    <x v="8"/>
  </r>
  <r>
    <n v="1000329.8"/>
    <x v="1"/>
    <x v="9"/>
  </r>
  <r>
    <n v="1000296.3"/>
    <x v="1"/>
    <x v="10"/>
  </r>
  <r>
    <n v="999979.3"/>
    <x v="1"/>
    <x v="11"/>
  </r>
  <r>
    <n v="1000189.3"/>
    <x v="1"/>
    <x v="12"/>
  </r>
  <r>
    <n v="1000223.3"/>
    <x v="1"/>
    <x v="13"/>
  </r>
  <r>
    <n v="1000091.3"/>
    <x v="1"/>
    <x v="14"/>
  </r>
  <r>
    <n v="1000086.3"/>
    <x v="1"/>
    <x v="15"/>
  </r>
  <r>
    <n v="1000122.3"/>
    <x v="1"/>
    <x v="16"/>
  </r>
  <r>
    <n v="1000230.8"/>
    <x v="1"/>
    <x v="17"/>
  </r>
  <r>
    <n v="1000008.3"/>
    <x v="1"/>
    <x v="18"/>
  </r>
  <r>
    <n v="999980.8"/>
    <x v="1"/>
    <x v="19"/>
  </r>
  <r>
    <n v="1000049.3"/>
    <x v="1"/>
    <x v="20"/>
  </r>
  <r>
    <n v="999684.9"/>
    <x v="1"/>
    <x v="21"/>
  </r>
  <r>
    <n v="999826.8"/>
    <x v="1"/>
    <x v="22"/>
  </r>
  <r>
    <n v="999979.8"/>
    <x v="1"/>
    <x v="23"/>
  </r>
  <r>
    <n v="999625.4"/>
    <x v="1"/>
    <x v="24"/>
  </r>
  <r>
    <n v="999979.8"/>
    <x v="1"/>
    <x v="25"/>
  </r>
  <r>
    <n v="1000163.8"/>
    <x v="1"/>
    <x v="26"/>
  </r>
  <r>
    <n v="999979.8"/>
    <x v="1"/>
    <x v="27"/>
  </r>
  <r>
    <n v="999979.8"/>
    <x v="1"/>
    <x v="28"/>
  </r>
  <r>
    <n v="999979.8"/>
    <x v="2"/>
    <x v="0"/>
  </r>
  <r>
    <n v="999979.8"/>
    <x v="2"/>
    <x v="1"/>
  </r>
  <r>
    <n v="999979.3"/>
    <x v="2"/>
    <x v="2"/>
  </r>
  <r>
    <n v="1000822.3"/>
    <x v="2"/>
    <x v="3"/>
  </r>
  <r>
    <n v="999979.8"/>
    <x v="2"/>
    <x v="4"/>
  </r>
  <r>
    <n v="999979.3"/>
    <x v="2"/>
    <x v="5"/>
  </r>
  <r>
    <n v="999979.8"/>
    <x v="2"/>
    <x v="6"/>
  </r>
  <r>
    <n v="999979.8"/>
    <x v="2"/>
    <x v="7"/>
  </r>
  <r>
    <n v="999979.8"/>
    <x v="2"/>
    <x v="8"/>
  </r>
  <r>
    <n v="999980.3"/>
    <x v="2"/>
    <x v="9"/>
  </r>
  <r>
    <n v="999979.8"/>
    <x v="2"/>
    <x v="10"/>
  </r>
  <r>
    <n v="999980.3"/>
    <x v="2"/>
    <x v="11"/>
  </r>
  <r>
    <n v="999980.3"/>
    <x v="2"/>
    <x v="12"/>
  </r>
  <r>
    <n v="999980.3"/>
    <x v="2"/>
    <x v="13"/>
  </r>
  <r>
    <n v="999979.3"/>
    <x v="2"/>
    <x v="14"/>
  </r>
  <r>
    <n v="999979.8"/>
    <x v="2"/>
    <x v="15"/>
  </r>
  <r>
    <n v="999979.3"/>
    <x v="2"/>
    <x v="16"/>
  </r>
  <r>
    <n v="999980.3"/>
    <x v="2"/>
    <x v="17"/>
  </r>
  <r>
    <n v="999980.3"/>
    <x v="2"/>
    <x v="18"/>
  </r>
  <r>
    <n v="999979.3"/>
    <x v="2"/>
    <x v="19"/>
  </r>
  <r>
    <n v="999743.9"/>
    <x v="2"/>
    <x v="20"/>
  </r>
  <r>
    <n v="999979.8"/>
    <x v="2"/>
    <x v="21"/>
  </r>
  <r>
    <n v="999979.3"/>
    <x v="2"/>
    <x v="22"/>
  </r>
  <r>
    <n v="999979.8"/>
    <x v="2"/>
    <x v="23"/>
  </r>
  <r>
    <n v="999980.3"/>
    <x v="2"/>
    <x v="24"/>
  </r>
  <r>
    <n v="999979.8"/>
    <x v="2"/>
    <x v="25"/>
  </r>
  <r>
    <n v="999867.3"/>
    <x v="2"/>
    <x v="26"/>
  </r>
  <r>
    <n v="999979.3"/>
    <x v="2"/>
    <x v="27"/>
  </r>
  <r>
    <n v="1000346.3"/>
    <x v="2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349D98-506D-42FE-A336-45C5B2653ADC}" name="Kimutatás2" cacheId="9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chartFormat="2">
  <location ref="A3:E34" firstHeaderRow="1" firstDataRow="2" firstDataCol="1"/>
  <pivotFields count="3">
    <pivotField axis="axisCol" showAll="0">
      <items count="4">
        <item x="1"/>
        <item x="2"/>
        <item x="0"/>
        <item t="default"/>
      </items>
    </pivotField>
    <pivotField axis="axisRow" showAll="0">
      <items count="30">
        <item x="22"/>
        <item x="16"/>
        <item x="18"/>
        <item x="15"/>
        <item x="26"/>
        <item x="12"/>
        <item x="23"/>
        <item x="21"/>
        <item x="25"/>
        <item x="11"/>
        <item x="24"/>
        <item x="28"/>
        <item x="17"/>
        <item x="19"/>
        <item x="9"/>
        <item x="5"/>
        <item x="13"/>
        <item x="20"/>
        <item x="10"/>
        <item x="2"/>
        <item x="27"/>
        <item x="6"/>
        <item x="3"/>
        <item x="0"/>
        <item x="7"/>
        <item x="1"/>
        <item x="14"/>
        <item x="8"/>
        <item x="4"/>
        <item t="default"/>
      </items>
    </pivotField>
    <pivotField dataField="1" numFmtId="1" showAll="0"/>
  </pivotFields>
  <rowFields count="1">
    <field x="1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Összeg / Összsorszám" fld="2" baseField="0" baseItem="0" numFmtId="1"/>
  </dataFields>
  <formats count="1">
    <format dxfId="1">
      <pivotArea collapsedLevelsAreSubtotals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ED9D83-14B1-4CF5-8781-4A5067B2995E}" name="Kimutatás3" cacheId="14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chartFormat="2">
  <location ref="A3:E34" firstHeaderRow="1" firstDataRow="2" firstDataCol="1"/>
  <pivotFields count="3">
    <pivotField axis="axisCol" showAll="0">
      <items count="4">
        <item x="1"/>
        <item x="2"/>
        <item x="0"/>
        <item t="default"/>
      </items>
    </pivotField>
    <pivotField axis="axisRow" showAll="0">
      <items count="30">
        <item x="19"/>
        <item x="12"/>
        <item x="28"/>
        <item x="25"/>
        <item x="27"/>
        <item x="16"/>
        <item x="13"/>
        <item x="17"/>
        <item x="18"/>
        <item x="15"/>
        <item x="6"/>
        <item x="9"/>
        <item x="10"/>
        <item x="14"/>
        <item x="20"/>
        <item x="21"/>
        <item x="24"/>
        <item x="22"/>
        <item x="26"/>
        <item x="23"/>
        <item x="11"/>
        <item x="8"/>
        <item x="5"/>
        <item x="3"/>
        <item x="1"/>
        <item x="7"/>
        <item x="4"/>
        <item x="0"/>
        <item x="2"/>
        <item t="default"/>
      </items>
    </pivotField>
    <pivotField dataField="1" numFmtId="164" showAll="0"/>
  </pivotFields>
  <rowFields count="1">
    <field x="1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Átlag / Összérték" fld="2" subtotal="average" baseField="0" baseItem="0" numFmtId="164"/>
  </dataFields>
  <formats count="1">
    <format dxfId="0">
      <pivotArea collapsedLevelsAreSubtotals="1" fieldPosition="0">
        <references count="2">
          <reference field="0" count="1" selected="0">
            <x v="2"/>
          </reference>
          <reference field="1" count="1">
            <x v="2"/>
          </reference>
        </references>
      </pivotArea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0B956D-102D-4170-88A7-A9E08F444624}" name="Kimutatás4" cacheId="19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chartFormat="2">
  <location ref="A3:E34" firstHeaderRow="1" firstDataRow="2" firstDataCol="1"/>
  <pivotFields count="3">
    <pivotField dataField="1" numFmtId="1" showAll="0"/>
    <pivotField axis="axisCol" showAll="0">
      <items count="4">
        <item x="1"/>
        <item x="0"/>
        <item x="2"/>
        <item t="default"/>
      </items>
    </pivotField>
    <pivotField axis="axisRow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</pivotFields>
  <rowFields count="1">
    <field x="2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Átlag / Becslés" fld="0" subtotal="average" baseField="0" baseItem="0" numFmtId="1"/>
  </dataField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miau.my-x.hu/myx-free/coco/test/295991120250515195014.html" TargetMode="External"/><Relationship Id="rId1" Type="http://schemas.openxmlformats.org/officeDocument/2006/relationships/hyperlink" Target="https://miau.my-x.hu/myx-free/coco/test/324575120250515194710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26B3-AD64-41E1-8891-A9FFB01D69B5}">
  <dimension ref="A3:E34"/>
  <sheetViews>
    <sheetView workbookViewId="0">
      <selection activeCell="B4" sqref="B4"/>
    </sheetView>
  </sheetViews>
  <sheetFormatPr defaultRowHeight="14.4" x14ac:dyDescent="0.3"/>
  <cols>
    <col min="1" max="1" width="19.44140625" bestFit="1" customWidth="1"/>
    <col min="2" max="2" width="15.33203125" bestFit="1" customWidth="1"/>
    <col min="3" max="4" width="6" bestFit="1" customWidth="1"/>
    <col min="5" max="5" width="9.5546875" bestFit="1" customWidth="1"/>
  </cols>
  <sheetData>
    <row r="3" spans="1:5" x14ac:dyDescent="0.3">
      <c r="A3" s="58" t="s">
        <v>193</v>
      </c>
      <c r="B3" s="58" t="s">
        <v>192</v>
      </c>
    </row>
    <row r="4" spans="1:5" x14ac:dyDescent="0.3">
      <c r="A4" s="58" t="s">
        <v>190</v>
      </c>
      <c r="B4" t="s">
        <v>20</v>
      </c>
      <c r="C4" t="s">
        <v>19</v>
      </c>
      <c r="D4" t="s">
        <v>21</v>
      </c>
      <c r="E4" t="s">
        <v>191</v>
      </c>
    </row>
    <row r="5" spans="1:5" x14ac:dyDescent="0.3">
      <c r="A5" s="59">
        <v>1995</v>
      </c>
      <c r="B5" s="60">
        <v>919</v>
      </c>
      <c r="C5" s="60">
        <v>1023</v>
      </c>
      <c r="D5" s="60">
        <v>616</v>
      </c>
      <c r="E5" s="60">
        <v>2558</v>
      </c>
    </row>
    <row r="6" spans="1:5" x14ac:dyDescent="0.3">
      <c r="A6" s="59">
        <v>1996</v>
      </c>
      <c r="B6" s="60">
        <v>870</v>
      </c>
      <c r="C6" s="60">
        <v>1109</v>
      </c>
      <c r="D6" s="60">
        <v>573</v>
      </c>
      <c r="E6" s="60">
        <v>2552</v>
      </c>
    </row>
    <row r="7" spans="1:5" x14ac:dyDescent="0.3">
      <c r="A7" s="59">
        <v>1997</v>
      </c>
      <c r="B7" s="60">
        <v>853</v>
      </c>
      <c r="C7" s="60">
        <v>900</v>
      </c>
      <c r="D7" s="60">
        <v>593</v>
      </c>
      <c r="E7" s="60">
        <v>2346</v>
      </c>
    </row>
    <row r="8" spans="1:5" x14ac:dyDescent="0.3">
      <c r="A8" s="59">
        <v>1998</v>
      </c>
      <c r="B8" s="60">
        <v>765</v>
      </c>
      <c r="C8" s="60">
        <v>985</v>
      </c>
      <c r="D8" s="60">
        <v>568</v>
      </c>
      <c r="E8" s="60">
        <v>2318</v>
      </c>
    </row>
    <row r="9" spans="1:5" x14ac:dyDescent="0.3">
      <c r="A9" s="59">
        <v>1999</v>
      </c>
      <c r="B9" s="60">
        <v>829</v>
      </c>
      <c r="C9" s="60">
        <v>992</v>
      </c>
      <c r="D9" s="60">
        <v>655</v>
      </c>
      <c r="E9" s="60">
        <v>2476</v>
      </c>
    </row>
    <row r="10" spans="1:5" x14ac:dyDescent="0.3">
      <c r="A10" s="59">
        <v>2000</v>
      </c>
      <c r="B10" s="60">
        <v>800</v>
      </c>
      <c r="C10" s="60">
        <v>896</v>
      </c>
      <c r="D10" s="60">
        <v>556</v>
      </c>
      <c r="E10" s="60">
        <v>2252</v>
      </c>
    </row>
    <row r="11" spans="1:5" x14ac:dyDescent="0.3">
      <c r="A11" s="59">
        <v>2001</v>
      </c>
      <c r="B11" s="60">
        <v>618</v>
      </c>
      <c r="C11" s="60">
        <v>1910</v>
      </c>
      <c r="D11" s="60">
        <v>670</v>
      </c>
      <c r="E11" s="60">
        <v>3198</v>
      </c>
    </row>
    <row r="12" spans="1:5" x14ac:dyDescent="0.3">
      <c r="A12" s="59">
        <v>2002</v>
      </c>
      <c r="B12" s="60">
        <v>624</v>
      </c>
      <c r="C12" s="60">
        <v>979</v>
      </c>
      <c r="D12" s="60">
        <v>610</v>
      </c>
      <c r="E12" s="60">
        <v>2213</v>
      </c>
    </row>
    <row r="13" spans="1:5" x14ac:dyDescent="0.3">
      <c r="A13" s="59">
        <v>2003</v>
      </c>
      <c r="B13" s="60">
        <v>633</v>
      </c>
      <c r="C13" s="60">
        <v>690</v>
      </c>
      <c r="D13" s="61"/>
      <c r="E13" s="60">
        <v>1323</v>
      </c>
    </row>
    <row r="14" spans="1:5" x14ac:dyDescent="0.3">
      <c r="A14" s="59">
        <v>2004</v>
      </c>
      <c r="B14" s="60">
        <v>555</v>
      </c>
      <c r="C14" s="60">
        <v>810</v>
      </c>
      <c r="D14" s="60">
        <v>686</v>
      </c>
      <c r="E14" s="60">
        <v>2051</v>
      </c>
    </row>
    <row r="15" spans="1:5" x14ac:dyDescent="0.3">
      <c r="A15" s="59">
        <v>2005</v>
      </c>
      <c r="B15" s="60">
        <v>623</v>
      </c>
      <c r="C15" s="60">
        <v>831</v>
      </c>
      <c r="D15" s="61"/>
      <c r="E15" s="60">
        <v>1454</v>
      </c>
    </row>
    <row r="16" spans="1:5" x14ac:dyDescent="0.3">
      <c r="A16" s="59">
        <v>2006</v>
      </c>
      <c r="B16" s="60">
        <v>712</v>
      </c>
      <c r="C16" s="60">
        <v>1690</v>
      </c>
      <c r="D16" s="60">
        <v>703</v>
      </c>
      <c r="E16" s="60">
        <v>3105</v>
      </c>
    </row>
    <row r="17" spans="1:5" x14ac:dyDescent="0.3">
      <c r="A17" s="59">
        <v>2007</v>
      </c>
      <c r="B17" s="60">
        <v>594</v>
      </c>
      <c r="C17" s="60">
        <v>1466</v>
      </c>
      <c r="D17" s="60">
        <v>580</v>
      </c>
      <c r="E17" s="60">
        <v>2640</v>
      </c>
    </row>
    <row r="18" spans="1:5" x14ac:dyDescent="0.3">
      <c r="A18" s="59">
        <v>2008</v>
      </c>
      <c r="B18" s="60">
        <v>597</v>
      </c>
      <c r="C18" s="60">
        <v>667</v>
      </c>
      <c r="D18" s="60">
        <v>643</v>
      </c>
      <c r="E18" s="60">
        <v>1907</v>
      </c>
    </row>
    <row r="19" spans="1:5" x14ac:dyDescent="0.3">
      <c r="A19" s="59">
        <v>2009</v>
      </c>
      <c r="B19" s="60">
        <v>677</v>
      </c>
      <c r="C19" s="60">
        <v>752</v>
      </c>
      <c r="D19" s="60">
        <v>512</v>
      </c>
      <c r="E19" s="60">
        <v>1941</v>
      </c>
    </row>
    <row r="20" spans="1:5" x14ac:dyDescent="0.3">
      <c r="A20" s="59">
        <v>2010</v>
      </c>
      <c r="B20" s="60">
        <v>687</v>
      </c>
      <c r="C20" s="60">
        <v>890</v>
      </c>
      <c r="D20" s="60">
        <v>447</v>
      </c>
      <c r="E20" s="60">
        <v>2024</v>
      </c>
    </row>
    <row r="21" spans="1:5" x14ac:dyDescent="0.3">
      <c r="A21" s="59">
        <v>2011</v>
      </c>
      <c r="B21" s="60">
        <v>646</v>
      </c>
      <c r="C21" s="60">
        <v>1604</v>
      </c>
      <c r="D21" s="60">
        <v>560</v>
      </c>
      <c r="E21" s="60">
        <v>2810</v>
      </c>
    </row>
    <row r="22" spans="1:5" x14ac:dyDescent="0.3">
      <c r="A22" s="59">
        <v>2012</v>
      </c>
      <c r="B22" s="60">
        <v>607</v>
      </c>
      <c r="C22" s="60">
        <v>736</v>
      </c>
      <c r="D22" s="60">
        <v>666</v>
      </c>
      <c r="E22" s="60">
        <v>2009</v>
      </c>
    </row>
    <row r="23" spans="1:5" x14ac:dyDescent="0.3">
      <c r="A23" s="59">
        <v>2013</v>
      </c>
      <c r="B23" s="61"/>
      <c r="C23" s="61"/>
      <c r="D23" s="60">
        <v>531</v>
      </c>
      <c r="E23" s="60">
        <v>531</v>
      </c>
    </row>
    <row r="24" spans="1:5" x14ac:dyDescent="0.3">
      <c r="A24" s="59">
        <v>2014</v>
      </c>
      <c r="B24" s="60">
        <v>599</v>
      </c>
      <c r="C24" s="60">
        <v>880</v>
      </c>
      <c r="D24" s="60">
        <v>396</v>
      </c>
      <c r="E24" s="60">
        <v>1875</v>
      </c>
    </row>
    <row r="25" spans="1:5" x14ac:dyDescent="0.3">
      <c r="A25" s="59">
        <v>2015</v>
      </c>
      <c r="B25" s="60">
        <v>674</v>
      </c>
      <c r="C25" s="60">
        <v>758</v>
      </c>
      <c r="D25" s="60">
        <v>777</v>
      </c>
      <c r="E25" s="60">
        <v>2209</v>
      </c>
    </row>
    <row r="26" spans="1:5" x14ac:dyDescent="0.3">
      <c r="A26" s="59">
        <v>2016</v>
      </c>
      <c r="B26" s="60">
        <v>1540</v>
      </c>
      <c r="C26" s="60">
        <v>739</v>
      </c>
      <c r="D26" s="60">
        <v>450</v>
      </c>
      <c r="E26" s="60">
        <v>2729</v>
      </c>
    </row>
    <row r="27" spans="1:5" x14ac:dyDescent="0.3">
      <c r="A27" s="59">
        <v>2017</v>
      </c>
      <c r="B27" s="60">
        <v>706</v>
      </c>
      <c r="C27" s="60">
        <v>1430</v>
      </c>
      <c r="D27" s="60">
        <v>424</v>
      </c>
      <c r="E27" s="60">
        <v>2560</v>
      </c>
    </row>
    <row r="28" spans="1:5" x14ac:dyDescent="0.3">
      <c r="A28" s="59">
        <v>2018</v>
      </c>
      <c r="B28" s="60">
        <v>827</v>
      </c>
      <c r="C28" s="60">
        <v>650</v>
      </c>
      <c r="D28" s="60">
        <v>365</v>
      </c>
      <c r="E28" s="60">
        <v>1842</v>
      </c>
    </row>
    <row r="29" spans="1:5" x14ac:dyDescent="0.3">
      <c r="A29" s="59">
        <v>2019</v>
      </c>
      <c r="B29" s="60">
        <v>889</v>
      </c>
      <c r="C29" s="60">
        <v>721</v>
      </c>
      <c r="D29" s="60">
        <v>493</v>
      </c>
      <c r="E29" s="60">
        <v>2103</v>
      </c>
    </row>
    <row r="30" spans="1:5" x14ac:dyDescent="0.3">
      <c r="A30" s="59">
        <v>2020</v>
      </c>
      <c r="B30" s="60">
        <v>741</v>
      </c>
      <c r="C30" s="60">
        <v>1278</v>
      </c>
      <c r="D30" s="60">
        <v>391</v>
      </c>
      <c r="E30" s="60">
        <v>2410</v>
      </c>
    </row>
    <row r="31" spans="1:5" x14ac:dyDescent="0.3">
      <c r="A31" s="59">
        <v>2021</v>
      </c>
      <c r="B31" s="60">
        <v>1290</v>
      </c>
      <c r="C31" s="61"/>
      <c r="D31" s="60">
        <v>564</v>
      </c>
      <c r="E31" s="60">
        <v>1854</v>
      </c>
    </row>
    <row r="32" spans="1:5" x14ac:dyDescent="0.3">
      <c r="A32" s="59">
        <v>2022</v>
      </c>
      <c r="B32" s="60">
        <v>849</v>
      </c>
      <c r="C32" s="61"/>
      <c r="D32" s="60">
        <v>498</v>
      </c>
      <c r="E32" s="60">
        <v>1347</v>
      </c>
    </row>
    <row r="33" spans="1:5" x14ac:dyDescent="0.3">
      <c r="A33" s="59">
        <v>2023</v>
      </c>
      <c r="B33" s="61"/>
      <c r="C33" s="61"/>
      <c r="D33" s="60">
        <v>430</v>
      </c>
      <c r="E33" s="60">
        <v>430</v>
      </c>
    </row>
    <row r="34" spans="1:5" x14ac:dyDescent="0.3">
      <c r="A34" s="59" t="s">
        <v>191</v>
      </c>
      <c r="B34" s="60">
        <v>20724</v>
      </c>
      <c r="C34" s="60">
        <v>25386</v>
      </c>
      <c r="D34" s="60">
        <v>14957</v>
      </c>
      <c r="E34" s="60">
        <v>61067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E069-81E1-430C-8F05-81CFB6D3486E}">
  <dimension ref="A3:E34"/>
  <sheetViews>
    <sheetView workbookViewId="0"/>
  </sheetViews>
  <sheetFormatPr defaultRowHeight="14.4" x14ac:dyDescent="0.3"/>
  <cols>
    <col min="1" max="1" width="15" bestFit="1" customWidth="1"/>
    <col min="2" max="2" width="15.33203125" bestFit="1" customWidth="1"/>
    <col min="3" max="4" width="7.5546875" bestFit="1" customWidth="1"/>
    <col min="5" max="5" width="9.5546875" bestFit="1" customWidth="1"/>
  </cols>
  <sheetData>
    <row r="3" spans="1:5" x14ac:dyDescent="0.3">
      <c r="A3" s="58" t="s">
        <v>194</v>
      </c>
      <c r="B3" s="58" t="s">
        <v>192</v>
      </c>
    </row>
    <row r="4" spans="1:5" x14ac:dyDescent="0.3">
      <c r="A4" s="58" t="s">
        <v>190</v>
      </c>
      <c r="B4" t="s">
        <v>20</v>
      </c>
      <c r="C4" t="s">
        <v>19</v>
      </c>
      <c r="D4" t="s">
        <v>21</v>
      </c>
      <c r="E4" t="s">
        <v>191</v>
      </c>
    </row>
    <row r="5" spans="1:5" x14ac:dyDescent="0.3">
      <c r="A5" s="59">
        <v>1995</v>
      </c>
      <c r="B5" s="62">
        <v>14983.159230769232</v>
      </c>
      <c r="C5" s="62">
        <v>14465.753846153844</v>
      </c>
      <c r="D5" s="62">
        <v>6839.4333333333334</v>
      </c>
      <c r="E5" s="62">
        <v>12096.115470085469</v>
      </c>
    </row>
    <row r="6" spans="1:5" x14ac:dyDescent="0.3">
      <c r="A6" s="59">
        <v>1996</v>
      </c>
      <c r="B6" s="62">
        <v>14623.652857142857</v>
      </c>
      <c r="C6" s="62">
        <v>17164.619340659341</v>
      </c>
      <c r="D6" s="62">
        <v>5598.8153846153846</v>
      </c>
      <c r="E6" s="62">
        <v>12462.362527472527</v>
      </c>
    </row>
    <row r="7" spans="1:5" x14ac:dyDescent="0.3">
      <c r="A7" s="59">
        <v>1997</v>
      </c>
      <c r="B7" s="62">
        <v>10386.662307692306</v>
      </c>
      <c r="C7" s="62">
        <v>13283.12065934066</v>
      </c>
      <c r="D7" s="63">
        <v>44812.085714285713</v>
      </c>
      <c r="E7" s="62">
        <v>22827.28956043956</v>
      </c>
    </row>
    <row r="8" spans="1:5" x14ac:dyDescent="0.3">
      <c r="A8" s="59">
        <v>1998</v>
      </c>
      <c r="B8" s="62">
        <v>10412.271666666666</v>
      </c>
      <c r="C8" s="62">
        <v>15702.384065934064</v>
      </c>
      <c r="D8" s="62">
        <v>8025.1846153846154</v>
      </c>
      <c r="E8" s="62">
        <v>11379.946782661782</v>
      </c>
    </row>
    <row r="9" spans="1:5" x14ac:dyDescent="0.3">
      <c r="A9" s="59">
        <v>1999</v>
      </c>
      <c r="B9" s="62">
        <v>10575.032857142858</v>
      </c>
      <c r="C9" s="62">
        <v>15286.264725274725</v>
      </c>
      <c r="D9" s="62">
        <v>8983.0153846153844</v>
      </c>
      <c r="E9" s="62">
        <v>11614.770989010989</v>
      </c>
    </row>
    <row r="10" spans="1:5" x14ac:dyDescent="0.3">
      <c r="A10" s="59">
        <v>2000</v>
      </c>
      <c r="B10" s="62">
        <v>9708.3741446861113</v>
      </c>
      <c r="C10" s="62">
        <v>14034.752307692308</v>
      </c>
      <c r="D10" s="62">
        <v>6309.1123076923077</v>
      </c>
      <c r="E10" s="62">
        <v>10017.412920023575</v>
      </c>
    </row>
    <row r="11" spans="1:5" x14ac:dyDescent="0.3">
      <c r="A11" s="59">
        <v>2001</v>
      </c>
      <c r="B11" s="62">
        <v>8069.0941220759332</v>
      </c>
      <c r="C11" s="62">
        <v>13913.344615384616</v>
      </c>
      <c r="D11" s="62">
        <v>6180.9646153846152</v>
      </c>
      <c r="E11" s="62">
        <v>9387.8011176150558</v>
      </c>
    </row>
    <row r="12" spans="1:5" x14ac:dyDescent="0.3">
      <c r="A12" s="59">
        <v>2002</v>
      </c>
      <c r="B12" s="62">
        <v>8300.256933333334</v>
      </c>
      <c r="C12" s="62">
        <v>15254.74142222222</v>
      </c>
      <c r="D12" s="62">
        <v>6323.5718109890113</v>
      </c>
      <c r="E12" s="62">
        <v>9959.5233888481871</v>
      </c>
    </row>
    <row r="13" spans="1:5" x14ac:dyDescent="0.3">
      <c r="A13" s="59">
        <v>2003</v>
      </c>
      <c r="B13" s="62">
        <v>8848.9619491857156</v>
      </c>
      <c r="C13" s="62">
        <v>12868.075603296702</v>
      </c>
      <c r="D13" s="62">
        <v>6436.5235666666667</v>
      </c>
      <c r="E13" s="62">
        <v>9384.520373049696</v>
      </c>
    </row>
    <row r="14" spans="1:5" x14ac:dyDescent="0.3">
      <c r="A14" s="59">
        <v>2004</v>
      </c>
      <c r="B14" s="62">
        <v>8808.3704831271607</v>
      </c>
      <c r="C14" s="62">
        <v>13350.050819861617</v>
      </c>
      <c r="D14" s="62">
        <v>6233.5722384615392</v>
      </c>
      <c r="E14" s="62">
        <v>9463.9978471501054</v>
      </c>
    </row>
    <row r="15" spans="1:5" x14ac:dyDescent="0.3">
      <c r="A15" s="59">
        <v>2005</v>
      </c>
      <c r="B15" s="62">
        <v>9858.7679336857582</v>
      </c>
      <c r="C15" s="62">
        <v>12209.683850549447</v>
      </c>
      <c r="D15" s="62">
        <v>5126.9460384615386</v>
      </c>
      <c r="E15" s="62">
        <v>9065.1326075655816</v>
      </c>
    </row>
    <row r="16" spans="1:5" x14ac:dyDescent="0.3">
      <c r="A16" s="59">
        <v>2006</v>
      </c>
      <c r="B16" s="62">
        <v>9683.2351224515896</v>
      </c>
      <c r="C16" s="62">
        <v>13663.971565567765</v>
      </c>
      <c r="D16" s="62">
        <v>5167.3297999999995</v>
      </c>
      <c r="E16" s="62">
        <v>9504.84549600645</v>
      </c>
    </row>
    <row r="17" spans="1:5" x14ac:dyDescent="0.3">
      <c r="A17" s="59">
        <v>2007</v>
      </c>
      <c r="B17" s="62">
        <v>7815.3825943888314</v>
      </c>
      <c r="C17" s="62">
        <v>12043.955186479601</v>
      </c>
      <c r="D17" s="62">
        <v>5248.3646634057313</v>
      </c>
      <c r="E17" s="62">
        <v>8369.2341480913874</v>
      </c>
    </row>
    <row r="18" spans="1:5" x14ac:dyDescent="0.3">
      <c r="A18" s="59">
        <v>2008</v>
      </c>
      <c r="B18" s="62">
        <v>8097.1417849218578</v>
      </c>
      <c r="C18" s="62">
        <v>11714.264787755736</v>
      </c>
      <c r="D18" s="62">
        <v>6202.1299678143196</v>
      </c>
      <c r="E18" s="62">
        <v>8671.1788468306386</v>
      </c>
    </row>
    <row r="19" spans="1:5" x14ac:dyDescent="0.3">
      <c r="A19" s="59">
        <v>2009</v>
      </c>
      <c r="B19" s="62">
        <v>9148.5441826196547</v>
      </c>
      <c r="C19" s="62">
        <v>12280.890745400908</v>
      </c>
      <c r="D19" s="62">
        <v>7480.7404575565015</v>
      </c>
      <c r="E19" s="62">
        <v>9636.725128525688</v>
      </c>
    </row>
    <row r="20" spans="1:5" x14ac:dyDescent="0.3">
      <c r="A20" s="59">
        <v>2010</v>
      </c>
      <c r="B20" s="62">
        <v>9347.9332890063215</v>
      </c>
      <c r="C20" s="62">
        <v>14938.450095689055</v>
      </c>
      <c r="D20" s="62">
        <v>7621.2113795827363</v>
      </c>
      <c r="E20" s="62">
        <v>10635.864921426039</v>
      </c>
    </row>
    <row r="21" spans="1:5" x14ac:dyDescent="0.3">
      <c r="A21" s="59">
        <v>2011</v>
      </c>
      <c r="B21" s="62">
        <v>7915.2065368434714</v>
      </c>
      <c r="C21" s="62">
        <v>13370.490251870084</v>
      </c>
      <c r="D21" s="62">
        <v>8191.3332491867068</v>
      </c>
      <c r="E21" s="62">
        <v>9825.6766793000879</v>
      </c>
    </row>
    <row r="22" spans="1:5" x14ac:dyDescent="0.3">
      <c r="A22" s="59">
        <v>2012</v>
      </c>
      <c r="B22" s="62">
        <v>7629.7653876915019</v>
      </c>
      <c r="C22" s="62">
        <v>11229.195394724429</v>
      </c>
      <c r="D22" s="62">
        <v>7888.8990916417888</v>
      </c>
      <c r="E22" s="62">
        <v>8915.9532913525745</v>
      </c>
    </row>
    <row r="23" spans="1:5" x14ac:dyDescent="0.3">
      <c r="A23" s="59">
        <v>2013</v>
      </c>
      <c r="B23" s="62">
        <v>8761.1011328716177</v>
      </c>
      <c r="C23" s="62">
        <v>12844.785948741755</v>
      </c>
      <c r="D23" s="62">
        <v>8421.6884940924829</v>
      </c>
      <c r="E23" s="62">
        <v>10009.191858568618</v>
      </c>
    </row>
    <row r="24" spans="1:5" x14ac:dyDescent="0.3">
      <c r="A24" s="59">
        <v>2014</v>
      </c>
      <c r="B24" s="62">
        <v>7661.2502977236099</v>
      </c>
      <c r="C24" s="62">
        <v>12247.003683431429</v>
      </c>
      <c r="D24" s="62">
        <v>8266.430900535308</v>
      </c>
      <c r="E24" s="62">
        <v>9391.561627230114</v>
      </c>
    </row>
    <row r="25" spans="1:5" x14ac:dyDescent="0.3">
      <c r="A25" s="59">
        <v>2015</v>
      </c>
      <c r="B25" s="62">
        <v>7745.6636883722094</v>
      </c>
      <c r="C25" s="62">
        <v>12511.9829964195</v>
      </c>
      <c r="D25" s="62">
        <v>5411.4109897897388</v>
      </c>
      <c r="E25" s="62">
        <v>8556.3525581938175</v>
      </c>
    </row>
    <row r="26" spans="1:5" x14ac:dyDescent="0.3">
      <c r="A26" s="59">
        <v>2016</v>
      </c>
      <c r="B26" s="62">
        <v>6958.1632122473347</v>
      </c>
      <c r="C26" s="62">
        <v>11861.069054221591</v>
      </c>
      <c r="D26" s="62">
        <v>5160.2220729724231</v>
      </c>
      <c r="E26" s="62">
        <v>7993.1514464804495</v>
      </c>
    </row>
    <row r="27" spans="1:5" x14ac:dyDescent="0.3">
      <c r="A27" s="59">
        <v>2017</v>
      </c>
      <c r="B27" s="62">
        <v>7736.7405579027763</v>
      </c>
      <c r="C27" s="62">
        <v>11990.750322044238</v>
      </c>
      <c r="D27" s="62">
        <v>5074.1205741593858</v>
      </c>
      <c r="E27" s="62">
        <v>8267.2038180354666</v>
      </c>
    </row>
    <row r="28" spans="1:5" x14ac:dyDescent="0.3">
      <c r="A28" s="59">
        <v>2018</v>
      </c>
      <c r="B28" s="62">
        <v>7013.2509547541558</v>
      </c>
      <c r="C28" s="62">
        <v>11267.502921429965</v>
      </c>
      <c r="D28" s="62">
        <v>4765.624769355868</v>
      </c>
      <c r="E28" s="62">
        <v>7682.1262151799965</v>
      </c>
    </row>
    <row r="29" spans="1:5" x14ac:dyDescent="0.3">
      <c r="A29" s="59">
        <v>2019</v>
      </c>
      <c r="B29" s="62">
        <v>5850.3691686167358</v>
      </c>
      <c r="C29" s="62">
        <v>10680.458502050067</v>
      </c>
      <c r="D29" s="62">
        <v>4571.0979775304149</v>
      </c>
      <c r="E29" s="62">
        <v>7033.9752160657399</v>
      </c>
    </row>
    <row r="30" spans="1:5" x14ac:dyDescent="0.3">
      <c r="A30" s="59">
        <v>2020</v>
      </c>
      <c r="B30" s="62">
        <v>11438.774437284439</v>
      </c>
      <c r="C30" s="62">
        <v>7403.8451217110669</v>
      </c>
      <c r="D30" s="62">
        <v>5158.6340000000009</v>
      </c>
      <c r="E30" s="62">
        <v>8000.4178529985029</v>
      </c>
    </row>
    <row r="31" spans="1:5" x14ac:dyDescent="0.3">
      <c r="A31" s="59">
        <v>2021</v>
      </c>
      <c r="B31" s="62">
        <v>7694.9266347277344</v>
      </c>
      <c r="C31" s="62">
        <v>12956.580567072348</v>
      </c>
      <c r="D31" s="62">
        <v>5036.0533800251305</v>
      </c>
      <c r="E31" s="62">
        <v>8562.5201939417384</v>
      </c>
    </row>
    <row r="32" spans="1:5" x14ac:dyDescent="0.3">
      <c r="A32" s="59">
        <v>2022</v>
      </c>
      <c r="B32" s="62">
        <v>7752.0150146705473</v>
      </c>
      <c r="C32" s="62">
        <v>11019.65955722187</v>
      </c>
      <c r="D32" s="62">
        <v>4461.0197739502664</v>
      </c>
      <c r="E32" s="62">
        <v>7744.2314486142277</v>
      </c>
    </row>
    <row r="33" spans="1:5" x14ac:dyDescent="0.3">
      <c r="A33" s="59">
        <v>2023</v>
      </c>
      <c r="B33" s="62">
        <v>8845.3692209074634</v>
      </c>
      <c r="C33" s="62">
        <v>10342.209984942197</v>
      </c>
      <c r="D33" s="62">
        <v>4661.6645207493975</v>
      </c>
      <c r="E33" s="62">
        <v>7949.7479088663522</v>
      </c>
    </row>
    <row r="34" spans="1:5" x14ac:dyDescent="0.3">
      <c r="A34" s="59" t="s">
        <v>191</v>
      </c>
      <c r="B34" s="62">
        <v>9023.0840587417169</v>
      </c>
      <c r="C34" s="62">
        <v>12824.133032522181</v>
      </c>
      <c r="D34" s="62">
        <v>7574.3862438702872</v>
      </c>
      <c r="E34" s="62">
        <v>9807.2011117113925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C67B6-D8BF-45F7-8405-43461B3C2448}">
  <dimension ref="A1:BH375"/>
  <sheetViews>
    <sheetView topLeftCell="A274" workbookViewId="0"/>
  </sheetViews>
  <sheetFormatPr defaultRowHeight="14.4" x14ac:dyDescent="0.3"/>
  <sheetData>
    <row r="1" spans="1:57" ht="18" x14ac:dyDescent="0.3">
      <c r="A1" s="66"/>
      <c r="AN1" s="66"/>
    </row>
    <row r="2" spans="1:57" x14ac:dyDescent="0.3">
      <c r="A2" s="67"/>
      <c r="AN2" s="67"/>
    </row>
    <row r="5" spans="1:57" ht="18" x14ac:dyDescent="0.3">
      <c r="A5" s="68" t="s">
        <v>196</v>
      </c>
      <c r="B5" s="69">
        <v>3245751</v>
      </c>
      <c r="C5" s="68" t="s">
        <v>197</v>
      </c>
      <c r="D5" s="69">
        <v>87</v>
      </c>
      <c r="E5" s="68" t="s">
        <v>198</v>
      </c>
      <c r="F5" s="69">
        <v>16</v>
      </c>
      <c r="G5" s="68" t="s">
        <v>199</v>
      </c>
      <c r="H5" s="69">
        <v>87</v>
      </c>
      <c r="I5" s="68" t="s">
        <v>200</v>
      </c>
      <c r="J5" s="69">
        <v>0</v>
      </c>
      <c r="K5" s="68" t="s">
        <v>201</v>
      </c>
      <c r="L5" s="69" t="s">
        <v>202</v>
      </c>
      <c r="AN5" s="68" t="s">
        <v>196</v>
      </c>
      <c r="AO5" s="69">
        <v>2959911</v>
      </c>
      <c r="AP5" s="68" t="s">
        <v>197</v>
      </c>
      <c r="AQ5" s="69">
        <v>87</v>
      </c>
      <c r="AR5" s="68" t="s">
        <v>198</v>
      </c>
      <c r="AS5" s="69">
        <v>16</v>
      </c>
      <c r="AT5" s="68" t="s">
        <v>199</v>
      </c>
      <c r="AU5" s="69">
        <v>87</v>
      </c>
      <c r="AV5" s="68" t="s">
        <v>200</v>
      </c>
      <c r="AW5" s="69">
        <v>0</v>
      </c>
      <c r="AX5" s="68" t="s">
        <v>201</v>
      </c>
      <c r="AY5" s="69" t="s">
        <v>1691</v>
      </c>
    </row>
    <row r="6" spans="1:57" ht="18.600000000000001" thickBot="1" x14ac:dyDescent="0.35">
      <c r="A6" s="66"/>
      <c r="AN6" s="66"/>
    </row>
    <row r="7" spans="1:57" ht="15" thickBot="1" x14ac:dyDescent="0.35">
      <c r="A7" s="70" t="s">
        <v>203</v>
      </c>
      <c r="B7" s="70" t="s">
        <v>204</v>
      </c>
      <c r="C7" s="70" t="s">
        <v>205</v>
      </c>
      <c r="D7" s="70" t="s">
        <v>206</v>
      </c>
      <c r="E7" s="70" t="s">
        <v>207</v>
      </c>
      <c r="F7" s="70" t="s">
        <v>208</v>
      </c>
      <c r="G7" s="70" t="s">
        <v>209</v>
      </c>
      <c r="H7" s="70" t="s">
        <v>210</v>
      </c>
      <c r="I7" s="70" t="s">
        <v>211</v>
      </c>
      <c r="J7" s="70" t="s">
        <v>212</v>
      </c>
      <c r="K7" s="70" t="s">
        <v>213</v>
      </c>
      <c r="L7" s="70" t="s">
        <v>214</v>
      </c>
      <c r="M7" s="70" t="s">
        <v>215</v>
      </c>
      <c r="N7" s="70" t="s">
        <v>216</v>
      </c>
      <c r="O7" s="70" t="s">
        <v>217</v>
      </c>
      <c r="P7" s="70" t="s">
        <v>218</v>
      </c>
      <c r="Q7" s="70" t="s">
        <v>219</v>
      </c>
      <c r="R7" s="70" t="s">
        <v>220</v>
      </c>
      <c r="T7" s="76" t="s">
        <v>1690</v>
      </c>
      <c r="U7" s="76" t="s">
        <v>1690</v>
      </c>
      <c r="V7" s="76" t="s">
        <v>1690</v>
      </c>
      <c r="W7" s="76" t="s">
        <v>1690</v>
      </c>
      <c r="X7" s="76" t="s">
        <v>1690</v>
      </c>
      <c r="Y7" s="76" t="s">
        <v>1690</v>
      </c>
      <c r="Z7" s="76" t="s">
        <v>1690</v>
      </c>
      <c r="AA7" s="76" t="s">
        <v>1690</v>
      </c>
      <c r="AB7" s="76" t="s">
        <v>1690</v>
      </c>
      <c r="AC7" s="76" t="s">
        <v>1690</v>
      </c>
      <c r="AD7" s="76" t="s">
        <v>1690</v>
      </c>
      <c r="AE7" s="76" t="s">
        <v>1690</v>
      </c>
      <c r="AF7" s="76" t="s">
        <v>1690</v>
      </c>
      <c r="AG7" s="76" t="s">
        <v>1690</v>
      </c>
      <c r="AH7" s="76" t="s">
        <v>1690</v>
      </c>
      <c r="AI7" s="76" t="s">
        <v>1690</v>
      </c>
      <c r="AJ7" s="76" t="s">
        <v>195</v>
      </c>
      <c r="AN7" s="70" t="s">
        <v>203</v>
      </c>
      <c r="AO7" s="70" t="s">
        <v>204</v>
      </c>
      <c r="AP7" s="70" t="s">
        <v>205</v>
      </c>
      <c r="AQ7" s="70" t="s">
        <v>206</v>
      </c>
      <c r="AR7" s="70" t="s">
        <v>207</v>
      </c>
      <c r="AS7" s="70" t="s">
        <v>208</v>
      </c>
      <c r="AT7" s="70" t="s">
        <v>209</v>
      </c>
      <c r="AU7" s="70" t="s">
        <v>210</v>
      </c>
      <c r="AV7" s="70" t="s">
        <v>211</v>
      </c>
      <c r="AW7" s="70" t="s">
        <v>212</v>
      </c>
      <c r="AX7" s="70" t="s">
        <v>213</v>
      </c>
      <c r="AY7" s="70" t="s">
        <v>214</v>
      </c>
      <c r="AZ7" s="70" t="s">
        <v>215</v>
      </c>
      <c r="BA7" s="70" t="s">
        <v>216</v>
      </c>
      <c r="BB7" s="70" t="s">
        <v>217</v>
      </c>
      <c r="BC7" s="70" t="s">
        <v>218</v>
      </c>
      <c r="BD7" s="70" t="s">
        <v>219</v>
      </c>
      <c r="BE7" s="70" t="s">
        <v>220</v>
      </c>
    </row>
    <row r="8" spans="1:57" ht="15" thickBot="1" x14ac:dyDescent="0.35">
      <c r="A8" s="70" t="s">
        <v>221</v>
      </c>
      <c r="B8" s="71">
        <v>57</v>
      </c>
      <c r="C8" s="71">
        <v>59</v>
      </c>
      <c r="D8" s="71">
        <v>24</v>
      </c>
      <c r="E8" s="71">
        <v>71</v>
      </c>
      <c r="F8" s="71">
        <v>76</v>
      </c>
      <c r="G8" s="71">
        <v>23</v>
      </c>
      <c r="H8" s="71">
        <v>75</v>
      </c>
      <c r="I8" s="71">
        <v>65</v>
      </c>
      <c r="J8" s="71">
        <v>67</v>
      </c>
      <c r="K8" s="71">
        <v>79</v>
      </c>
      <c r="L8" s="71">
        <v>84</v>
      </c>
      <c r="M8" s="71">
        <v>84</v>
      </c>
      <c r="N8" s="71">
        <v>57</v>
      </c>
      <c r="O8" s="71">
        <v>64</v>
      </c>
      <c r="P8" s="71">
        <v>66</v>
      </c>
      <c r="Q8" s="71">
        <v>72</v>
      </c>
      <c r="R8" s="71">
        <v>1000000</v>
      </c>
      <c r="T8">
        <f>$D$5+1-B8</f>
        <v>31</v>
      </c>
      <c r="U8">
        <f t="shared" ref="U8:U71" si="0">$D$5+1-C8</f>
        <v>29</v>
      </c>
      <c r="V8">
        <f t="shared" ref="V8:V71" si="1">$D$5+1-D8</f>
        <v>64</v>
      </c>
      <c r="W8">
        <f t="shared" ref="W8:W71" si="2">$D$5+1-E8</f>
        <v>17</v>
      </c>
      <c r="X8">
        <f t="shared" ref="X8:X71" si="3">$D$5+1-F8</f>
        <v>12</v>
      </c>
      <c r="Y8">
        <f t="shared" ref="Y8:Y71" si="4">$D$5+1-G8</f>
        <v>65</v>
      </c>
      <c r="Z8">
        <f t="shared" ref="Z8:Z71" si="5">$D$5+1-H8</f>
        <v>13</v>
      </c>
      <c r="AA8">
        <f t="shared" ref="AA8:AA71" si="6">$D$5+1-I8</f>
        <v>23</v>
      </c>
      <c r="AB8">
        <f t="shared" ref="AB8:AB71" si="7">$D$5+1-J8</f>
        <v>21</v>
      </c>
      <c r="AC8">
        <f t="shared" ref="AC8:AC71" si="8">$D$5+1-K8</f>
        <v>9</v>
      </c>
      <c r="AD8">
        <f t="shared" ref="AD8:AD71" si="9">$D$5+1-L8</f>
        <v>4</v>
      </c>
      <c r="AE8">
        <f t="shared" ref="AE8:AE71" si="10">$D$5+1-M8</f>
        <v>4</v>
      </c>
      <c r="AF8">
        <f t="shared" ref="AF8:AF71" si="11">$D$5+1-N8</f>
        <v>31</v>
      </c>
      <c r="AG8">
        <f t="shared" ref="AG8:AG71" si="12">$D$5+1-O8</f>
        <v>24</v>
      </c>
      <c r="AH8">
        <f t="shared" ref="AH8:AH71" si="13">$D$5+1-P8</f>
        <v>22</v>
      </c>
      <c r="AI8">
        <f t="shared" ref="AI8:AI71" si="14">$D$5+1-Q8</f>
        <v>16</v>
      </c>
      <c r="AJ8">
        <f>R8</f>
        <v>1000000</v>
      </c>
      <c r="AN8" s="70" t="s">
        <v>221</v>
      </c>
      <c r="AO8" s="71">
        <v>31</v>
      </c>
      <c r="AP8" s="71">
        <v>29</v>
      </c>
      <c r="AQ8" s="71">
        <v>64</v>
      </c>
      <c r="AR8" s="71">
        <v>17</v>
      </c>
      <c r="AS8" s="71">
        <v>12</v>
      </c>
      <c r="AT8" s="71">
        <v>65</v>
      </c>
      <c r="AU8" s="71">
        <v>13</v>
      </c>
      <c r="AV8" s="71">
        <v>23</v>
      </c>
      <c r="AW8" s="71">
        <v>21</v>
      </c>
      <c r="AX8" s="71">
        <v>9</v>
      </c>
      <c r="AY8" s="71">
        <v>4</v>
      </c>
      <c r="AZ8" s="71">
        <v>4</v>
      </c>
      <c r="BA8" s="71">
        <v>31</v>
      </c>
      <c r="BB8" s="71">
        <v>24</v>
      </c>
      <c r="BC8" s="71">
        <v>22</v>
      </c>
      <c r="BD8" s="71">
        <v>16</v>
      </c>
      <c r="BE8" s="71">
        <v>1000000</v>
      </c>
    </row>
    <row r="9" spans="1:57" ht="15" thickBot="1" x14ac:dyDescent="0.35">
      <c r="A9" s="70" t="s">
        <v>222</v>
      </c>
      <c r="B9" s="71">
        <v>44</v>
      </c>
      <c r="C9" s="71">
        <v>84</v>
      </c>
      <c r="D9" s="71">
        <v>69</v>
      </c>
      <c r="E9" s="71">
        <v>66</v>
      </c>
      <c r="F9" s="71">
        <v>81</v>
      </c>
      <c r="G9" s="71">
        <v>42</v>
      </c>
      <c r="H9" s="71">
        <v>79</v>
      </c>
      <c r="I9" s="71">
        <v>44</v>
      </c>
      <c r="J9" s="71">
        <v>80</v>
      </c>
      <c r="K9" s="71">
        <v>82</v>
      </c>
      <c r="L9" s="71">
        <v>87</v>
      </c>
      <c r="M9" s="71">
        <v>83</v>
      </c>
      <c r="N9" s="71">
        <v>54</v>
      </c>
      <c r="O9" s="71">
        <v>61</v>
      </c>
      <c r="P9" s="71">
        <v>78</v>
      </c>
      <c r="Q9" s="71">
        <v>75</v>
      </c>
      <c r="R9" s="71">
        <v>1000000</v>
      </c>
      <c r="T9">
        <f t="shared" ref="T9:T72" si="15">$D$5+1-B9</f>
        <v>44</v>
      </c>
      <c r="U9">
        <f t="shared" si="0"/>
        <v>4</v>
      </c>
      <c r="V9">
        <f t="shared" si="1"/>
        <v>19</v>
      </c>
      <c r="W9">
        <f t="shared" si="2"/>
        <v>22</v>
      </c>
      <c r="X9">
        <f t="shared" si="3"/>
        <v>7</v>
      </c>
      <c r="Y9">
        <f t="shared" si="4"/>
        <v>46</v>
      </c>
      <c r="Z9">
        <f t="shared" si="5"/>
        <v>9</v>
      </c>
      <c r="AA9">
        <f t="shared" si="6"/>
        <v>44</v>
      </c>
      <c r="AB9">
        <f t="shared" si="7"/>
        <v>8</v>
      </c>
      <c r="AC9">
        <f t="shared" si="8"/>
        <v>6</v>
      </c>
      <c r="AD9">
        <f t="shared" si="9"/>
        <v>1</v>
      </c>
      <c r="AE9">
        <f t="shared" si="10"/>
        <v>5</v>
      </c>
      <c r="AF9">
        <f t="shared" si="11"/>
        <v>34</v>
      </c>
      <c r="AG9">
        <f t="shared" si="12"/>
        <v>27</v>
      </c>
      <c r="AH9">
        <f t="shared" si="13"/>
        <v>10</v>
      </c>
      <c r="AI9">
        <f t="shared" si="14"/>
        <v>13</v>
      </c>
      <c r="AJ9">
        <f t="shared" ref="AJ9:AJ72" si="16">R9</f>
        <v>1000000</v>
      </c>
      <c r="AN9" s="70" t="s">
        <v>222</v>
      </c>
      <c r="AO9" s="71">
        <v>44</v>
      </c>
      <c r="AP9" s="71">
        <v>4</v>
      </c>
      <c r="AQ9" s="71">
        <v>19</v>
      </c>
      <c r="AR9" s="71">
        <v>22</v>
      </c>
      <c r="AS9" s="71">
        <v>7</v>
      </c>
      <c r="AT9" s="71">
        <v>46</v>
      </c>
      <c r="AU9" s="71">
        <v>9</v>
      </c>
      <c r="AV9" s="71">
        <v>44</v>
      </c>
      <c r="AW9" s="71">
        <v>8</v>
      </c>
      <c r="AX9" s="71">
        <v>6</v>
      </c>
      <c r="AY9" s="71">
        <v>1</v>
      </c>
      <c r="AZ9" s="71">
        <v>5</v>
      </c>
      <c r="BA9" s="71">
        <v>34</v>
      </c>
      <c r="BB9" s="71">
        <v>27</v>
      </c>
      <c r="BC9" s="71">
        <v>10</v>
      </c>
      <c r="BD9" s="71">
        <v>13</v>
      </c>
      <c r="BE9" s="71">
        <v>1000000</v>
      </c>
    </row>
    <row r="10" spans="1:57" ht="15" thickBot="1" x14ac:dyDescent="0.35">
      <c r="A10" s="70" t="s">
        <v>223</v>
      </c>
      <c r="B10" s="71">
        <v>17</v>
      </c>
      <c r="C10" s="71">
        <v>69</v>
      </c>
      <c r="D10" s="71">
        <v>87</v>
      </c>
      <c r="E10" s="71">
        <v>32</v>
      </c>
      <c r="F10" s="71">
        <v>33</v>
      </c>
      <c r="G10" s="71">
        <v>48</v>
      </c>
      <c r="H10" s="71">
        <v>56</v>
      </c>
      <c r="I10" s="71">
        <v>65</v>
      </c>
      <c r="J10" s="71">
        <v>68</v>
      </c>
      <c r="K10" s="71">
        <v>74</v>
      </c>
      <c r="L10" s="71">
        <v>82</v>
      </c>
      <c r="M10" s="71">
        <v>75</v>
      </c>
      <c r="N10" s="71">
        <v>66</v>
      </c>
      <c r="O10" s="71">
        <v>39</v>
      </c>
      <c r="P10" s="71">
        <v>80</v>
      </c>
      <c r="Q10" s="71">
        <v>9</v>
      </c>
      <c r="R10" s="71">
        <v>1000000</v>
      </c>
      <c r="T10">
        <f t="shared" si="15"/>
        <v>71</v>
      </c>
      <c r="U10">
        <f t="shared" si="0"/>
        <v>19</v>
      </c>
      <c r="V10">
        <f t="shared" si="1"/>
        <v>1</v>
      </c>
      <c r="W10">
        <f t="shared" si="2"/>
        <v>56</v>
      </c>
      <c r="X10">
        <f t="shared" si="3"/>
        <v>55</v>
      </c>
      <c r="Y10">
        <f t="shared" si="4"/>
        <v>40</v>
      </c>
      <c r="Z10">
        <f t="shared" si="5"/>
        <v>32</v>
      </c>
      <c r="AA10">
        <f t="shared" si="6"/>
        <v>23</v>
      </c>
      <c r="AB10">
        <f t="shared" si="7"/>
        <v>20</v>
      </c>
      <c r="AC10">
        <f t="shared" si="8"/>
        <v>14</v>
      </c>
      <c r="AD10">
        <f t="shared" si="9"/>
        <v>6</v>
      </c>
      <c r="AE10">
        <f t="shared" si="10"/>
        <v>13</v>
      </c>
      <c r="AF10">
        <f t="shared" si="11"/>
        <v>22</v>
      </c>
      <c r="AG10">
        <f t="shared" si="12"/>
        <v>49</v>
      </c>
      <c r="AH10">
        <f t="shared" si="13"/>
        <v>8</v>
      </c>
      <c r="AI10">
        <f t="shared" si="14"/>
        <v>79</v>
      </c>
      <c r="AJ10">
        <f t="shared" si="16"/>
        <v>1000000</v>
      </c>
      <c r="AN10" s="70" t="s">
        <v>223</v>
      </c>
      <c r="AO10" s="71">
        <v>71</v>
      </c>
      <c r="AP10" s="71">
        <v>19</v>
      </c>
      <c r="AQ10" s="71">
        <v>1</v>
      </c>
      <c r="AR10" s="71">
        <v>56</v>
      </c>
      <c r="AS10" s="71">
        <v>55</v>
      </c>
      <c r="AT10" s="71">
        <v>40</v>
      </c>
      <c r="AU10" s="71">
        <v>32</v>
      </c>
      <c r="AV10" s="71">
        <v>23</v>
      </c>
      <c r="AW10" s="71">
        <v>20</v>
      </c>
      <c r="AX10" s="71">
        <v>14</v>
      </c>
      <c r="AY10" s="71">
        <v>6</v>
      </c>
      <c r="AZ10" s="71">
        <v>13</v>
      </c>
      <c r="BA10" s="71">
        <v>22</v>
      </c>
      <c r="BB10" s="71">
        <v>49</v>
      </c>
      <c r="BC10" s="71">
        <v>8</v>
      </c>
      <c r="BD10" s="71">
        <v>79</v>
      </c>
      <c r="BE10" s="71">
        <v>1000000</v>
      </c>
    </row>
    <row r="11" spans="1:57" ht="15" thickBot="1" x14ac:dyDescent="0.35">
      <c r="A11" s="70" t="s">
        <v>224</v>
      </c>
      <c r="B11" s="71">
        <v>46</v>
      </c>
      <c r="C11" s="71">
        <v>45</v>
      </c>
      <c r="D11" s="71">
        <v>67</v>
      </c>
      <c r="E11" s="71">
        <v>74</v>
      </c>
      <c r="F11" s="71">
        <v>75</v>
      </c>
      <c r="G11" s="71">
        <v>42</v>
      </c>
      <c r="H11" s="71">
        <v>56</v>
      </c>
      <c r="I11" s="71">
        <v>17</v>
      </c>
      <c r="J11" s="71">
        <v>62</v>
      </c>
      <c r="K11" s="71">
        <v>87</v>
      </c>
      <c r="L11" s="71">
        <v>75</v>
      </c>
      <c r="M11" s="71">
        <v>71</v>
      </c>
      <c r="N11" s="71">
        <v>62</v>
      </c>
      <c r="O11" s="71">
        <v>41</v>
      </c>
      <c r="P11" s="71">
        <v>85</v>
      </c>
      <c r="Q11" s="71">
        <v>80</v>
      </c>
      <c r="R11" s="71">
        <v>1000000</v>
      </c>
      <c r="T11">
        <f t="shared" si="15"/>
        <v>42</v>
      </c>
      <c r="U11">
        <f t="shared" si="0"/>
        <v>43</v>
      </c>
      <c r="V11">
        <f t="shared" si="1"/>
        <v>21</v>
      </c>
      <c r="W11">
        <f t="shared" si="2"/>
        <v>14</v>
      </c>
      <c r="X11">
        <f t="shared" si="3"/>
        <v>13</v>
      </c>
      <c r="Y11">
        <f t="shared" si="4"/>
        <v>46</v>
      </c>
      <c r="Z11">
        <f t="shared" si="5"/>
        <v>32</v>
      </c>
      <c r="AA11">
        <f t="shared" si="6"/>
        <v>71</v>
      </c>
      <c r="AB11">
        <f t="shared" si="7"/>
        <v>26</v>
      </c>
      <c r="AC11">
        <f t="shared" si="8"/>
        <v>1</v>
      </c>
      <c r="AD11">
        <f t="shared" si="9"/>
        <v>13</v>
      </c>
      <c r="AE11">
        <f t="shared" si="10"/>
        <v>17</v>
      </c>
      <c r="AF11">
        <f t="shared" si="11"/>
        <v>26</v>
      </c>
      <c r="AG11">
        <f t="shared" si="12"/>
        <v>47</v>
      </c>
      <c r="AH11">
        <f t="shared" si="13"/>
        <v>3</v>
      </c>
      <c r="AI11">
        <f t="shared" si="14"/>
        <v>8</v>
      </c>
      <c r="AJ11">
        <f t="shared" si="16"/>
        <v>1000000</v>
      </c>
      <c r="AN11" s="70" t="s">
        <v>224</v>
      </c>
      <c r="AO11" s="71">
        <v>42</v>
      </c>
      <c r="AP11" s="71">
        <v>43</v>
      </c>
      <c r="AQ11" s="71">
        <v>21</v>
      </c>
      <c r="AR11" s="71">
        <v>14</v>
      </c>
      <c r="AS11" s="71">
        <v>13</v>
      </c>
      <c r="AT11" s="71">
        <v>46</v>
      </c>
      <c r="AU11" s="71">
        <v>32</v>
      </c>
      <c r="AV11" s="71">
        <v>71</v>
      </c>
      <c r="AW11" s="71">
        <v>26</v>
      </c>
      <c r="AX11" s="71">
        <v>1</v>
      </c>
      <c r="AY11" s="71">
        <v>13</v>
      </c>
      <c r="AZ11" s="71">
        <v>17</v>
      </c>
      <c r="BA11" s="71">
        <v>26</v>
      </c>
      <c r="BB11" s="71">
        <v>47</v>
      </c>
      <c r="BC11" s="71">
        <v>3</v>
      </c>
      <c r="BD11" s="71">
        <v>8</v>
      </c>
      <c r="BE11" s="71">
        <v>1000000</v>
      </c>
    </row>
    <row r="12" spans="1:57" ht="15" thickBot="1" x14ac:dyDescent="0.35">
      <c r="A12" s="70" t="s">
        <v>225</v>
      </c>
      <c r="B12" s="71">
        <v>29</v>
      </c>
      <c r="C12" s="71">
        <v>69</v>
      </c>
      <c r="D12" s="71">
        <v>57</v>
      </c>
      <c r="E12" s="71">
        <v>66</v>
      </c>
      <c r="F12" s="71">
        <v>77</v>
      </c>
      <c r="G12" s="71">
        <v>23</v>
      </c>
      <c r="H12" s="71">
        <v>56</v>
      </c>
      <c r="I12" s="71">
        <v>55</v>
      </c>
      <c r="J12" s="71">
        <v>71</v>
      </c>
      <c r="K12" s="71">
        <v>86</v>
      </c>
      <c r="L12" s="71">
        <v>85</v>
      </c>
      <c r="M12" s="71">
        <v>70</v>
      </c>
      <c r="N12" s="71">
        <v>72</v>
      </c>
      <c r="O12" s="71">
        <v>23</v>
      </c>
      <c r="P12" s="71">
        <v>83</v>
      </c>
      <c r="Q12" s="71">
        <v>70</v>
      </c>
      <c r="R12" s="71">
        <v>1000000</v>
      </c>
      <c r="T12">
        <f t="shared" si="15"/>
        <v>59</v>
      </c>
      <c r="U12">
        <f t="shared" si="0"/>
        <v>19</v>
      </c>
      <c r="V12">
        <f t="shared" si="1"/>
        <v>31</v>
      </c>
      <c r="W12">
        <f t="shared" si="2"/>
        <v>22</v>
      </c>
      <c r="X12">
        <f t="shared" si="3"/>
        <v>11</v>
      </c>
      <c r="Y12">
        <f t="shared" si="4"/>
        <v>65</v>
      </c>
      <c r="Z12">
        <f t="shared" si="5"/>
        <v>32</v>
      </c>
      <c r="AA12">
        <f t="shared" si="6"/>
        <v>33</v>
      </c>
      <c r="AB12">
        <f t="shared" si="7"/>
        <v>17</v>
      </c>
      <c r="AC12">
        <f t="shared" si="8"/>
        <v>2</v>
      </c>
      <c r="AD12">
        <f t="shared" si="9"/>
        <v>3</v>
      </c>
      <c r="AE12">
        <f t="shared" si="10"/>
        <v>18</v>
      </c>
      <c r="AF12">
        <f t="shared" si="11"/>
        <v>16</v>
      </c>
      <c r="AG12">
        <f t="shared" si="12"/>
        <v>65</v>
      </c>
      <c r="AH12">
        <f t="shared" si="13"/>
        <v>5</v>
      </c>
      <c r="AI12">
        <f t="shared" si="14"/>
        <v>18</v>
      </c>
      <c r="AJ12">
        <f t="shared" si="16"/>
        <v>1000000</v>
      </c>
      <c r="AN12" s="70" t="s">
        <v>225</v>
      </c>
      <c r="AO12" s="71">
        <v>59</v>
      </c>
      <c r="AP12" s="71">
        <v>19</v>
      </c>
      <c r="AQ12" s="71">
        <v>31</v>
      </c>
      <c r="AR12" s="71">
        <v>22</v>
      </c>
      <c r="AS12" s="71">
        <v>11</v>
      </c>
      <c r="AT12" s="71">
        <v>65</v>
      </c>
      <c r="AU12" s="71">
        <v>32</v>
      </c>
      <c r="AV12" s="71">
        <v>33</v>
      </c>
      <c r="AW12" s="71">
        <v>17</v>
      </c>
      <c r="AX12" s="71">
        <v>2</v>
      </c>
      <c r="AY12" s="71">
        <v>3</v>
      </c>
      <c r="AZ12" s="71">
        <v>18</v>
      </c>
      <c r="BA12" s="71">
        <v>16</v>
      </c>
      <c r="BB12" s="71">
        <v>65</v>
      </c>
      <c r="BC12" s="71">
        <v>5</v>
      </c>
      <c r="BD12" s="71">
        <v>18</v>
      </c>
      <c r="BE12" s="71">
        <v>1000000</v>
      </c>
    </row>
    <row r="13" spans="1:57" ht="15" thickBot="1" x14ac:dyDescent="0.35">
      <c r="A13" s="70" t="s">
        <v>226</v>
      </c>
      <c r="B13" s="71">
        <v>32</v>
      </c>
      <c r="C13" s="71">
        <v>45</v>
      </c>
      <c r="D13" s="71">
        <v>49</v>
      </c>
      <c r="E13" s="71">
        <v>66</v>
      </c>
      <c r="F13" s="71">
        <v>72</v>
      </c>
      <c r="G13" s="71">
        <v>11</v>
      </c>
      <c r="H13" s="71">
        <v>56</v>
      </c>
      <c r="I13" s="71">
        <v>61</v>
      </c>
      <c r="J13" s="71">
        <v>63</v>
      </c>
      <c r="K13" s="71">
        <v>85</v>
      </c>
      <c r="L13" s="71">
        <v>76</v>
      </c>
      <c r="M13" s="71">
        <v>79</v>
      </c>
      <c r="N13" s="71">
        <v>64</v>
      </c>
      <c r="O13" s="71">
        <v>52</v>
      </c>
      <c r="P13" s="71">
        <v>74</v>
      </c>
      <c r="Q13" s="71">
        <v>11</v>
      </c>
      <c r="R13" s="71">
        <v>1000000</v>
      </c>
      <c r="T13">
        <f t="shared" si="15"/>
        <v>56</v>
      </c>
      <c r="U13">
        <f t="shared" si="0"/>
        <v>43</v>
      </c>
      <c r="V13">
        <f t="shared" si="1"/>
        <v>39</v>
      </c>
      <c r="W13">
        <f t="shared" si="2"/>
        <v>22</v>
      </c>
      <c r="X13">
        <f t="shared" si="3"/>
        <v>16</v>
      </c>
      <c r="Y13">
        <f t="shared" si="4"/>
        <v>77</v>
      </c>
      <c r="Z13">
        <f t="shared" si="5"/>
        <v>32</v>
      </c>
      <c r="AA13">
        <f t="shared" si="6"/>
        <v>27</v>
      </c>
      <c r="AB13">
        <f t="shared" si="7"/>
        <v>25</v>
      </c>
      <c r="AC13">
        <f t="shared" si="8"/>
        <v>3</v>
      </c>
      <c r="AD13">
        <f t="shared" si="9"/>
        <v>12</v>
      </c>
      <c r="AE13">
        <f t="shared" si="10"/>
        <v>9</v>
      </c>
      <c r="AF13">
        <f t="shared" si="11"/>
        <v>24</v>
      </c>
      <c r="AG13">
        <f t="shared" si="12"/>
        <v>36</v>
      </c>
      <c r="AH13">
        <f t="shared" si="13"/>
        <v>14</v>
      </c>
      <c r="AI13">
        <f t="shared" si="14"/>
        <v>77</v>
      </c>
      <c r="AJ13">
        <f t="shared" si="16"/>
        <v>1000000</v>
      </c>
      <c r="AN13" s="70" t="s">
        <v>226</v>
      </c>
      <c r="AO13" s="71">
        <v>56</v>
      </c>
      <c r="AP13" s="71">
        <v>43</v>
      </c>
      <c r="AQ13" s="71">
        <v>39</v>
      </c>
      <c r="AR13" s="71">
        <v>22</v>
      </c>
      <c r="AS13" s="71">
        <v>16</v>
      </c>
      <c r="AT13" s="71">
        <v>77</v>
      </c>
      <c r="AU13" s="71">
        <v>32</v>
      </c>
      <c r="AV13" s="71">
        <v>27</v>
      </c>
      <c r="AW13" s="71">
        <v>25</v>
      </c>
      <c r="AX13" s="71">
        <v>3</v>
      </c>
      <c r="AY13" s="71">
        <v>12</v>
      </c>
      <c r="AZ13" s="71">
        <v>9</v>
      </c>
      <c r="BA13" s="71">
        <v>24</v>
      </c>
      <c r="BB13" s="71">
        <v>36</v>
      </c>
      <c r="BC13" s="71">
        <v>14</v>
      </c>
      <c r="BD13" s="71">
        <v>77</v>
      </c>
      <c r="BE13" s="71">
        <v>1000000</v>
      </c>
    </row>
    <row r="14" spans="1:57" ht="15" thickBot="1" x14ac:dyDescent="0.35">
      <c r="A14" s="70" t="s">
        <v>227</v>
      </c>
      <c r="B14" s="71">
        <v>19</v>
      </c>
      <c r="C14" s="71">
        <v>60</v>
      </c>
      <c r="D14" s="71">
        <v>69</v>
      </c>
      <c r="E14" s="71">
        <v>74</v>
      </c>
      <c r="F14" s="71">
        <v>77</v>
      </c>
      <c r="G14" s="71">
        <v>13</v>
      </c>
      <c r="H14" s="71">
        <v>56</v>
      </c>
      <c r="I14" s="71">
        <v>39</v>
      </c>
      <c r="J14" s="71">
        <v>83</v>
      </c>
      <c r="K14" s="71">
        <v>84</v>
      </c>
      <c r="L14" s="71">
        <v>73</v>
      </c>
      <c r="M14" s="71">
        <v>60</v>
      </c>
      <c r="N14" s="71">
        <v>70</v>
      </c>
      <c r="O14" s="71">
        <v>30</v>
      </c>
      <c r="P14" s="71">
        <v>79</v>
      </c>
      <c r="Q14" s="71">
        <v>69</v>
      </c>
      <c r="R14" s="71">
        <v>1000000</v>
      </c>
      <c r="T14">
        <f t="shared" si="15"/>
        <v>69</v>
      </c>
      <c r="U14">
        <f t="shared" si="0"/>
        <v>28</v>
      </c>
      <c r="V14">
        <f t="shared" si="1"/>
        <v>19</v>
      </c>
      <c r="W14">
        <f t="shared" si="2"/>
        <v>14</v>
      </c>
      <c r="X14">
        <f t="shared" si="3"/>
        <v>11</v>
      </c>
      <c r="Y14">
        <f t="shared" si="4"/>
        <v>75</v>
      </c>
      <c r="Z14">
        <f t="shared" si="5"/>
        <v>32</v>
      </c>
      <c r="AA14">
        <f t="shared" si="6"/>
        <v>49</v>
      </c>
      <c r="AB14">
        <f t="shared" si="7"/>
        <v>5</v>
      </c>
      <c r="AC14">
        <f t="shared" si="8"/>
        <v>4</v>
      </c>
      <c r="AD14">
        <f t="shared" si="9"/>
        <v>15</v>
      </c>
      <c r="AE14">
        <f t="shared" si="10"/>
        <v>28</v>
      </c>
      <c r="AF14">
        <f t="shared" si="11"/>
        <v>18</v>
      </c>
      <c r="AG14">
        <f t="shared" si="12"/>
        <v>58</v>
      </c>
      <c r="AH14">
        <f t="shared" si="13"/>
        <v>9</v>
      </c>
      <c r="AI14">
        <f t="shared" si="14"/>
        <v>19</v>
      </c>
      <c r="AJ14">
        <f t="shared" si="16"/>
        <v>1000000</v>
      </c>
      <c r="AN14" s="70" t="s">
        <v>227</v>
      </c>
      <c r="AO14" s="71">
        <v>69</v>
      </c>
      <c r="AP14" s="71">
        <v>28</v>
      </c>
      <c r="AQ14" s="71">
        <v>19</v>
      </c>
      <c r="AR14" s="71">
        <v>14</v>
      </c>
      <c r="AS14" s="71">
        <v>11</v>
      </c>
      <c r="AT14" s="71">
        <v>75</v>
      </c>
      <c r="AU14" s="71">
        <v>32</v>
      </c>
      <c r="AV14" s="71">
        <v>49</v>
      </c>
      <c r="AW14" s="71">
        <v>5</v>
      </c>
      <c r="AX14" s="71">
        <v>4</v>
      </c>
      <c r="AY14" s="71">
        <v>15</v>
      </c>
      <c r="AZ14" s="71">
        <v>28</v>
      </c>
      <c r="BA14" s="71">
        <v>18</v>
      </c>
      <c r="BB14" s="71">
        <v>58</v>
      </c>
      <c r="BC14" s="71">
        <v>9</v>
      </c>
      <c r="BD14" s="71">
        <v>19</v>
      </c>
      <c r="BE14" s="71">
        <v>1000000</v>
      </c>
    </row>
    <row r="15" spans="1:57" ht="15" thickBot="1" x14ac:dyDescent="0.35">
      <c r="A15" s="70" t="s">
        <v>228</v>
      </c>
      <c r="B15" s="71">
        <v>16</v>
      </c>
      <c r="C15" s="71">
        <v>63</v>
      </c>
      <c r="D15" s="71">
        <v>49</v>
      </c>
      <c r="E15" s="71">
        <v>45</v>
      </c>
      <c r="F15" s="71">
        <v>53</v>
      </c>
      <c r="G15" s="71">
        <v>57</v>
      </c>
      <c r="H15" s="71">
        <v>63</v>
      </c>
      <c r="I15" s="71">
        <v>38</v>
      </c>
      <c r="J15" s="71">
        <v>76</v>
      </c>
      <c r="K15" s="71">
        <v>83</v>
      </c>
      <c r="L15" s="71">
        <v>83</v>
      </c>
      <c r="M15" s="71">
        <v>81</v>
      </c>
      <c r="N15" s="71">
        <v>81</v>
      </c>
      <c r="O15" s="71">
        <v>37</v>
      </c>
      <c r="P15" s="71">
        <v>75</v>
      </c>
      <c r="Q15" s="71">
        <v>79</v>
      </c>
      <c r="R15" s="71">
        <v>1000000</v>
      </c>
      <c r="T15">
        <f t="shared" si="15"/>
        <v>72</v>
      </c>
      <c r="U15">
        <f t="shared" si="0"/>
        <v>25</v>
      </c>
      <c r="V15">
        <f t="shared" si="1"/>
        <v>39</v>
      </c>
      <c r="W15">
        <f t="shared" si="2"/>
        <v>43</v>
      </c>
      <c r="X15">
        <f t="shared" si="3"/>
        <v>35</v>
      </c>
      <c r="Y15">
        <f t="shared" si="4"/>
        <v>31</v>
      </c>
      <c r="Z15">
        <f t="shared" si="5"/>
        <v>25</v>
      </c>
      <c r="AA15">
        <f t="shared" si="6"/>
        <v>50</v>
      </c>
      <c r="AB15">
        <f t="shared" si="7"/>
        <v>12</v>
      </c>
      <c r="AC15">
        <f t="shared" si="8"/>
        <v>5</v>
      </c>
      <c r="AD15">
        <f t="shared" si="9"/>
        <v>5</v>
      </c>
      <c r="AE15">
        <f t="shared" si="10"/>
        <v>7</v>
      </c>
      <c r="AF15">
        <f t="shared" si="11"/>
        <v>7</v>
      </c>
      <c r="AG15">
        <f t="shared" si="12"/>
        <v>51</v>
      </c>
      <c r="AH15">
        <f t="shared" si="13"/>
        <v>13</v>
      </c>
      <c r="AI15">
        <f t="shared" si="14"/>
        <v>9</v>
      </c>
      <c r="AJ15">
        <f t="shared" si="16"/>
        <v>1000000</v>
      </c>
      <c r="AN15" s="70" t="s">
        <v>228</v>
      </c>
      <c r="AO15" s="71">
        <v>72</v>
      </c>
      <c r="AP15" s="71">
        <v>25</v>
      </c>
      <c r="AQ15" s="71">
        <v>39</v>
      </c>
      <c r="AR15" s="71">
        <v>43</v>
      </c>
      <c r="AS15" s="71">
        <v>35</v>
      </c>
      <c r="AT15" s="71">
        <v>31</v>
      </c>
      <c r="AU15" s="71">
        <v>25</v>
      </c>
      <c r="AV15" s="71">
        <v>50</v>
      </c>
      <c r="AW15" s="71">
        <v>12</v>
      </c>
      <c r="AX15" s="71">
        <v>5</v>
      </c>
      <c r="AY15" s="71">
        <v>5</v>
      </c>
      <c r="AZ15" s="71">
        <v>7</v>
      </c>
      <c r="BA15" s="71">
        <v>7</v>
      </c>
      <c r="BB15" s="71">
        <v>51</v>
      </c>
      <c r="BC15" s="71">
        <v>13</v>
      </c>
      <c r="BD15" s="71">
        <v>9</v>
      </c>
      <c r="BE15" s="71">
        <v>1000000</v>
      </c>
    </row>
    <row r="16" spans="1:57" ht="15" thickBot="1" x14ac:dyDescent="0.35">
      <c r="A16" s="70" t="s">
        <v>229</v>
      </c>
      <c r="B16" s="71">
        <v>39</v>
      </c>
      <c r="C16" s="71">
        <v>45</v>
      </c>
      <c r="D16" s="71">
        <v>35</v>
      </c>
      <c r="E16" s="71">
        <v>42</v>
      </c>
      <c r="F16" s="71">
        <v>42</v>
      </c>
      <c r="G16" s="71">
        <v>39</v>
      </c>
      <c r="H16" s="71">
        <v>46</v>
      </c>
      <c r="I16" s="71">
        <v>21</v>
      </c>
      <c r="J16" s="71">
        <v>65</v>
      </c>
      <c r="K16" s="71">
        <v>78</v>
      </c>
      <c r="L16" s="71">
        <v>77</v>
      </c>
      <c r="M16" s="71">
        <v>38</v>
      </c>
      <c r="N16" s="71">
        <v>31</v>
      </c>
      <c r="O16" s="71">
        <v>14</v>
      </c>
      <c r="P16" s="71">
        <v>71</v>
      </c>
      <c r="Q16" s="71">
        <v>7</v>
      </c>
      <c r="R16" s="71">
        <v>1000000</v>
      </c>
      <c r="T16">
        <f t="shared" si="15"/>
        <v>49</v>
      </c>
      <c r="U16">
        <f t="shared" si="0"/>
        <v>43</v>
      </c>
      <c r="V16">
        <f t="shared" si="1"/>
        <v>53</v>
      </c>
      <c r="W16">
        <f t="shared" si="2"/>
        <v>46</v>
      </c>
      <c r="X16">
        <f t="shared" si="3"/>
        <v>46</v>
      </c>
      <c r="Y16">
        <f t="shared" si="4"/>
        <v>49</v>
      </c>
      <c r="Z16">
        <f t="shared" si="5"/>
        <v>42</v>
      </c>
      <c r="AA16">
        <f t="shared" si="6"/>
        <v>67</v>
      </c>
      <c r="AB16">
        <f t="shared" si="7"/>
        <v>23</v>
      </c>
      <c r="AC16">
        <f t="shared" si="8"/>
        <v>10</v>
      </c>
      <c r="AD16">
        <f t="shared" si="9"/>
        <v>11</v>
      </c>
      <c r="AE16">
        <f t="shared" si="10"/>
        <v>50</v>
      </c>
      <c r="AF16">
        <f t="shared" si="11"/>
        <v>57</v>
      </c>
      <c r="AG16">
        <f t="shared" si="12"/>
        <v>74</v>
      </c>
      <c r="AH16">
        <f t="shared" si="13"/>
        <v>17</v>
      </c>
      <c r="AI16">
        <f t="shared" si="14"/>
        <v>81</v>
      </c>
      <c r="AJ16">
        <f t="shared" si="16"/>
        <v>1000000</v>
      </c>
      <c r="AN16" s="70" t="s">
        <v>229</v>
      </c>
      <c r="AO16" s="71">
        <v>49</v>
      </c>
      <c r="AP16" s="71">
        <v>43</v>
      </c>
      <c r="AQ16" s="71">
        <v>53</v>
      </c>
      <c r="AR16" s="71">
        <v>46</v>
      </c>
      <c r="AS16" s="71">
        <v>46</v>
      </c>
      <c r="AT16" s="71">
        <v>49</v>
      </c>
      <c r="AU16" s="71">
        <v>42</v>
      </c>
      <c r="AV16" s="71">
        <v>67</v>
      </c>
      <c r="AW16" s="71">
        <v>23</v>
      </c>
      <c r="AX16" s="71">
        <v>10</v>
      </c>
      <c r="AY16" s="71">
        <v>11</v>
      </c>
      <c r="AZ16" s="71">
        <v>50</v>
      </c>
      <c r="BA16" s="71">
        <v>57</v>
      </c>
      <c r="BB16" s="71">
        <v>74</v>
      </c>
      <c r="BC16" s="71">
        <v>17</v>
      </c>
      <c r="BD16" s="71">
        <v>81</v>
      </c>
      <c r="BE16" s="71">
        <v>1000000</v>
      </c>
    </row>
    <row r="17" spans="1:57" ht="15" thickBot="1" x14ac:dyDescent="0.35">
      <c r="A17" s="70" t="s">
        <v>230</v>
      </c>
      <c r="B17" s="71">
        <v>43</v>
      </c>
      <c r="C17" s="71">
        <v>76</v>
      </c>
      <c r="D17" s="71">
        <v>72</v>
      </c>
      <c r="E17" s="71">
        <v>18</v>
      </c>
      <c r="F17" s="71">
        <v>14</v>
      </c>
      <c r="G17" s="71">
        <v>32</v>
      </c>
      <c r="H17" s="71">
        <v>52</v>
      </c>
      <c r="I17" s="71">
        <v>24</v>
      </c>
      <c r="J17" s="71">
        <v>78</v>
      </c>
      <c r="K17" s="71">
        <v>80</v>
      </c>
      <c r="L17" s="71">
        <v>81</v>
      </c>
      <c r="M17" s="71">
        <v>61</v>
      </c>
      <c r="N17" s="71">
        <v>65</v>
      </c>
      <c r="O17" s="71">
        <v>27</v>
      </c>
      <c r="P17" s="71">
        <v>81</v>
      </c>
      <c r="Q17" s="71">
        <v>6</v>
      </c>
      <c r="R17" s="71">
        <v>1000000</v>
      </c>
      <c r="T17">
        <f t="shared" si="15"/>
        <v>45</v>
      </c>
      <c r="U17">
        <f t="shared" si="0"/>
        <v>12</v>
      </c>
      <c r="V17">
        <f t="shared" si="1"/>
        <v>16</v>
      </c>
      <c r="W17">
        <f t="shared" si="2"/>
        <v>70</v>
      </c>
      <c r="X17">
        <f t="shared" si="3"/>
        <v>74</v>
      </c>
      <c r="Y17">
        <f t="shared" si="4"/>
        <v>56</v>
      </c>
      <c r="Z17">
        <f t="shared" si="5"/>
        <v>36</v>
      </c>
      <c r="AA17">
        <f t="shared" si="6"/>
        <v>64</v>
      </c>
      <c r="AB17">
        <f t="shared" si="7"/>
        <v>10</v>
      </c>
      <c r="AC17">
        <f t="shared" si="8"/>
        <v>8</v>
      </c>
      <c r="AD17">
        <f t="shared" si="9"/>
        <v>7</v>
      </c>
      <c r="AE17">
        <f t="shared" si="10"/>
        <v>27</v>
      </c>
      <c r="AF17">
        <f t="shared" si="11"/>
        <v>23</v>
      </c>
      <c r="AG17">
        <f t="shared" si="12"/>
        <v>61</v>
      </c>
      <c r="AH17">
        <f t="shared" si="13"/>
        <v>7</v>
      </c>
      <c r="AI17">
        <f t="shared" si="14"/>
        <v>82</v>
      </c>
      <c r="AJ17">
        <f t="shared" si="16"/>
        <v>1000000</v>
      </c>
      <c r="AN17" s="70" t="s">
        <v>230</v>
      </c>
      <c r="AO17" s="71">
        <v>45</v>
      </c>
      <c r="AP17" s="71">
        <v>12</v>
      </c>
      <c r="AQ17" s="71">
        <v>16</v>
      </c>
      <c r="AR17" s="71">
        <v>70</v>
      </c>
      <c r="AS17" s="71">
        <v>74</v>
      </c>
      <c r="AT17" s="71">
        <v>56</v>
      </c>
      <c r="AU17" s="71">
        <v>36</v>
      </c>
      <c r="AV17" s="71">
        <v>64</v>
      </c>
      <c r="AW17" s="71">
        <v>10</v>
      </c>
      <c r="AX17" s="71">
        <v>8</v>
      </c>
      <c r="AY17" s="71">
        <v>7</v>
      </c>
      <c r="AZ17" s="71">
        <v>27</v>
      </c>
      <c r="BA17" s="71">
        <v>23</v>
      </c>
      <c r="BB17" s="71">
        <v>61</v>
      </c>
      <c r="BC17" s="71">
        <v>7</v>
      </c>
      <c r="BD17" s="71">
        <v>82</v>
      </c>
      <c r="BE17" s="71">
        <v>1000000</v>
      </c>
    </row>
    <row r="18" spans="1:57" ht="15" thickBot="1" x14ac:dyDescent="0.35">
      <c r="A18" s="70" t="s">
        <v>231</v>
      </c>
      <c r="B18" s="71">
        <v>36</v>
      </c>
      <c r="C18" s="71">
        <v>63</v>
      </c>
      <c r="D18" s="71">
        <v>42</v>
      </c>
      <c r="E18" s="71">
        <v>38</v>
      </c>
      <c r="F18" s="71">
        <v>45</v>
      </c>
      <c r="G18" s="71">
        <v>47</v>
      </c>
      <c r="H18" s="71">
        <v>53</v>
      </c>
      <c r="I18" s="71">
        <v>54</v>
      </c>
      <c r="J18" s="71">
        <v>75</v>
      </c>
      <c r="K18" s="71">
        <v>66</v>
      </c>
      <c r="L18" s="71">
        <v>72</v>
      </c>
      <c r="M18" s="71">
        <v>27</v>
      </c>
      <c r="N18" s="71">
        <v>83</v>
      </c>
      <c r="O18" s="71">
        <v>40</v>
      </c>
      <c r="P18" s="71">
        <v>82</v>
      </c>
      <c r="Q18" s="71">
        <v>8</v>
      </c>
      <c r="R18" s="71">
        <v>1000000</v>
      </c>
      <c r="T18">
        <f t="shared" si="15"/>
        <v>52</v>
      </c>
      <c r="U18">
        <f t="shared" si="0"/>
        <v>25</v>
      </c>
      <c r="V18">
        <f t="shared" si="1"/>
        <v>46</v>
      </c>
      <c r="W18">
        <f t="shared" si="2"/>
        <v>50</v>
      </c>
      <c r="X18">
        <f t="shared" si="3"/>
        <v>43</v>
      </c>
      <c r="Y18">
        <f t="shared" si="4"/>
        <v>41</v>
      </c>
      <c r="Z18">
        <f t="shared" si="5"/>
        <v>35</v>
      </c>
      <c r="AA18">
        <f t="shared" si="6"/>
        <v>34</v>
      </c>
      <c r="AB18">
        <f t="shared" si="7"/>
        <v>13</v>
      </c>
      <c r="AC18">
        <f t="shared" si="8"/>
        <v>22</v>
      </c>
      <c r="AD18">
        <f t="shared" si="9"/>
        <v>16</v>
      </c>
      <c r="AE18">
        <f t="shared" si="10"/>
        <v>61</v>
      </c>
      <c r="AF18">
        <f t="shared" si="11"/>
        <v>5</v>
      </c>
      <c r="AG18">
        <f t="shared" si="12"/>
        <v>48</v>
      </c>
      <c r="AH18">
        <f t="shared" si="13"/>
        <v>6</v>
      </c>
      <c r="AI18">
        <f t="shared" si="14"/>
        <v>80</v>
      </c>
      <c r="AJ18">
        <f t="shared" si="16"/>
        <v>1000000</v>
      </c>
      <c r="AN18" s="70" t="s">
        <v>231</v>
      </c>
      <c r="AO18" s="71">
        <v>52</v>
      </c>
      <c r="AP18" s="71">
        <v>25</v>
      </c>
      <c r="AQ18" s="71">
        <v>46</v>
      </c>
      <c r="AR18" s="71">
        <v>50</v>
      </c>
      <c r="AS18" s="71">
        <v>43</v>
      </c>
      <c r="AT18" s="71">
        <v>41</v>
      </c>
      <c r="AU18" s="71">
        <v>35</v>
      </c>
      <c r="AV18" s="71">
        <v>34</v>
      </c>
      <c r="AW18" s="71">
        <v>13</v>
      </c>
      <c r="AX18" s="71">
        <v>22</v>
      </c>
      <c r="AY18" s="71">
        <v>16</v>
      </c>
      <c r="AZ18" s="71">
        <v>61</v>
      </c>
      <c r="BA18" s="71">
        <v>5</v>
      </c>
      <c r="BB18" s="71">
        <v>48</v>
      </c>
      <c r="BC18" s="71">
        <v>6</v>
      </c>
      <c r="BD18" s="71">
        <v>80</v>
      </c>
      <c r="BE18" s="71">
        <v>1000000</v>
      </c>
    </row>
    <row r="19" spans="1:57" ht="15" thickBot="1" x14ac:dyDescent="0.35">
      <c r="A19" s="70" t="s">
        <v>232</v>
      </c>
      <c r="B19" s="71">
        <v>1</v>
      </c>
      <c r="C19" s="71">
        <v>81</v>
      </c>
      <c r="D19" s="71">
        <v>15</v>
      </c>
      <c r="E19" s="71">
        <v>20</v>
      </c>
      <c r="F19" s="71">
        <v>38</v>
      </c>
      <c r="G19" s="71">
        <v>38</v>
      </c>
      <c r="H19" s="71">
        <v>69</v>
      </c>
      <c r="I19" s="71">
        <v>83</v>
      </c>
      <c r="J19" s="71">
        <v>82</v>
      </c>
      <c r="K19" s="71">
        <v>75</v>
      </c>
      <c r="L19" s="71">
        <v>79</v>
      </c>
      <c r="M19" s="71">
        <v>26</v>
      </c>
      <c r="N19" s="71">
        <v>87</v>
      </c>
      <c r="O19" s="71">
        <v>70</v>
      </c>
      <c r="P19" s="71">
        <v>69</v>
      </c>
      <c r="Q19" s="71">
        <v>12</v>
      </c>
      <c r="R19" s="71">
        <v>1000000</v>
      </c>
      <c r="T19">
        <f t="shared" si="15"/>
        <v>87</v>
      </c>
      <c r="U19">
        <f t="shared" si="0"/>
        <v>7</v>
      </c>
      <c r="V19">
        <f t="shared" si="1"/>
        <v>73</v>
      </c>
      <c r="W19">
        <f t="shared" si="2"/>
        <v>68</v>
      </c>
      <c r="X19">
        <f t="shared" si="3"/>
        <v>50</v>
      </c>
      <c r="Y19">
        <f t="shared" si="4"/>
        <v>50</v>
      </c>
      <c r="Z19">
        <f t="shared" si="5"/>
        <v>19</v>
      </c>
      <c r="AA19">
        <f t="shared" si="6"/>
        <v>5</v>
      </c>
      <c r="AB19">
        <f t="shared" si="7"/>
        <v>6</v>
      </c>
      <c r="AC19">
        <f t="shared" si="8"/>
        <v>13</v>
      </c>
      <c r="AD19">
        <f t="shared" si="9"/>
        <v>9</v>
      </c>
      <c r="AE19">
        <f t="shared" si="10"/>
        <v>62</v>
      </c>
      <c r="AF19">
        <f t="shared" si="11"/>
        <v>1</v>
      </c>
      <c r="AG19">
        <f t="shared" si="12"/>
        <v>18</v>
      </c>
      <c r="AH19">
        <f t="shared" si="13"/>
        <v>19</v>
      </c>
      <c r="AI19">
        <f t="shared" si="14"/>
        <v>76</v>
      </c>
      <c r="AJ19">
        <f t="shared" si="16"/>
        <v>1000000</v>
      </c>
      <c r="AN19" s="70" t="s">
        <v>232</v>
      </c>
      <c r="AO19" s="71">
        <v>87</v>
      </c>
      <c r="AP19" s="71">
        <v>7</v>
      </c>
      <c r="AQ19" s="71">
        <v>73</v>
      </c>
      <c r="AR19" s="71">
        <v>68</v>
      </c>
      <c r="AS19" s="71">
        <v>50</v>
      </c>
      <c r="AT19" s="71">
        <v>50</v>
      </c>
      <c r="AU19" s="71">
        <v>19</v>
      </c>
      <c r="AV19" s="71">
        <v>5</v>
      </c>
      <c r="AW19" s="71">
        <v>6</v>
      </c>
      <c r="AX19" s="71">
        <v>13</v>
      </c>
      <c r="AY19" s="71">
        <v>9</v>
      </c>
      <c r="AZ19" s="71">
        <v>62</v>
      </c>
      <c r="BA19" s="71">
        <v>1</v>
      </c>
      <c r="BB19" s="71">
        <v>18</v>
      </c>
      <c r="BC19" s="71">
        <v>19</v>
      </c>
      <c r="BD19" s="71">
        <v>76</v>
      </c>
      <c r="BE19" s="71">
        <v>1000000</v>
      </c>
    </row>
    <row r="20" spans="1:57" ht="15" thickBot="1" x14ac:dyDescent="0.35">
      <c r="A20" s="70" t="s">
        <v>233</v>
      </c>
      <c r="B20" s="71">
        <v>33</v>
      </c>
      <c r="C20" s="71">
        <v>49</v>
      </c>
      <c r="D20" s="71">
        <v>37</v>
      </c>
      <c r="E20" s="71">
        <v>48</v>
      </c>
      <c r="F20" s="71">
        <v>50</v>
      </c>
      <c r="G20" s="71">
        <v>30</v>
      </c>
      <c r="H20" s="71">
        <v>37</v>
      </c>
      <c r="I20" s="71">
        <v>44</v>
      </c>
      <c r="J20" s="71">
        <v>60</v>
      </c>
      <c r="K20" s="71">
        <v>67</v>
      </c>
      <c r="L20" s="71">
        <v>67</v>
      </c>
      <c r="M20" s="71">
        <v>14</v>
      </c>
      <c r="N20" s="71">
        <v>61</v>
      </c>
      <c r="O20" s="71">
        <v>35</v>
      </c>
      <c r="P20" s="71">
        <v>73</v>
      </c>
      <c r="Q20" s="71">
        <v>28</v>
      </c>
      <c r="R20" s="71">
        <v>1000000</v>
      </c>
      <c r="T20">
        <f t="shared" si="15"/>
        <v>55</v>
      </c>
      <c r="U20">
        <f t="shared" si="0"/>
        <v>39</v>
      </c>
      <c r="V20">
        <f t="shared" si="1"/>
        <v>51</v>
      </c>
      <c r="W20">
        <f t="shared" si="2"/>
        <v>40</v>
      </c>
      <c r="X20">
        <f t="shared" si="3"/>
        <v>38</v>
      </c>
      <c r="Y20">
        <f t="shared" si="4"/>
        <v>58</v>
      </c>
      <c r="Z20">
        <f t="shared" si="5"/>
        <v>51</v>
      </c>
      <c r="AA20">
        <f t="shared" si="6"/>
        <v>44</v>
      </c>
      <c r="AB20">
        <f t="shared" si="7"/>
        <v>28</v>
      </c>
      <c r="AC20">
        <f t="shared" si="8"/>
        <v>21</v>
      </c>
      <c r="AD20">
        <f t="shared" si="9"/>
        <v>21</v>
      </c>
      <c r="AE20">
        <f t="shared" si="10"/>
        <v>74</v>
      </c>
      <c r="AF20">
        <f t="shared" si="11"/>
        <v>27</v>
      </c>
      <c r="AG20">
        <f t="shared" si="12"/>
        <v>53</v>
      </c>
      <c r="AH20">
        <f t="shared" si="13"/>
        <v>15</v>
      </c>
      <c r="AI20">
        <f t="shared" si="14"/>
        <v>60</v>
      </c>
      <c r="AJ20">
        <f t="shared" si="16"/>
        <v>1000000</v>
      </c>
      <c r="AN20" s="70" t="s">
        <v>233</v>
      </c>
      <c r="AO20" s="71">
        <v>55</v>
      </c>
      <c r="AP20" s="71">
        <v>39</v>
      </c>
      <c r="AQ20" s="71">
        <v>51</v>
      </c>
      <c r="AR20" s="71">
        <v>40</v>
      </c>
      <c r="AS20" s="71">
        <v>38</v>
      </c>
      <c r="AT20" s="71">
        <v>58</v>
      </c>
      <c r="AU20" s="71">
        <v>51</v>
      </c>
      <c r="AV20" s="71">
        <v>44</v>
      </c>
      <c r="AW20" s="71">
        <v>28</v>
      </c>
      <c r="AX20" s="71">
        <v>21</v>
      </c>
      <c r="AY20" s="71">
        <v>21</v>
      </c>
      <c r="AZ20" s="71">
        <v>74</v>
      </c>
      <c r="BA20" s="71">
        <v>27</v>
      </c>
      <c r="BB20" s="71">
        <v>53</v>
      </c>
      <c r="BC20" s="71">
        <v>15</v>
      </c>
      <c r="BD20" s="71">
        <v>60</v>
      </c>
      <c r="BE20" s="71">
        <v>1000000</v>
      </c>
    </row>
    <row r="21" spans="1:57" ht="15" thickBot="1" x14ac:dyDescent="0.35">
      <c r="A21" s="70" t="s">
        <v>234</v>
      </c>
      <c r="B21" s="71">
        <v>48</v>
      </c>
      <c r="C21" s="71">
        <v>44</v>
      </c>
      <c r="D21" s="71">
        <v>20</v>
      </c>
      <c r="E21" s="71">
        <v>28</v>
      </c>
      <c r="F21" s="71">
        <v>23</v>
      </c>
      <c r="G21" s="71">
        <v>72</v>
      </c>
      <c r="H21" s="71">
        <v>47</v>
      </c>
      <c r="I21" s="71">
        <v>26</v>
      </c>
      <c r="J21" s="71">
        <v>54</v>
      </c>
      <c r="K21" s="71">
        <v>68</v>
      </c>
      <c r="L21" s="71">
        <v>64</v>
      </c>
      <c r="M21" s="71">
        <v>5</v>
      </c>
      <c r="N21" s="71">
        <v>23</v>
      </c>
      <c r="O21" s="71">
        <v>21</v>
      </c>
      <c r="P21" s="71">
        <v>76</v>
      </c>
      <c r="Q21" s="71">
        <v>48</v>
      </c>
      <c r="R21" s="71">
        <v>1000000</v>
      </c>
      <c r="T21">
        <f t="shared" si="15"/>
        <v>40</v>
      </c>
      <c r="U21">
        <f t="shared" si="0"/>
        <v>44</v>
      </c>
      <c r="V21">
        <f t="shared" si="1"/>
        <v>68</v>
      </c>
      <c r="W21">
        <f t="shared" si="2"/>
        <v>60</v>
      </c>
      <c r="X21">
        <f t="shared" si="3"/>
        <v>65</v>
      </c>
      <c r="Y21">
        <f t="shared" si="4"/>
        <v>16</v>
      </c>
      <c r="Z21">
        <f t="shared" si="5"/>
        <v>41</v>
      </c>
      <c r="AA21">
        <f t="shared" si="6"/>
        <v>62</v>
      </c>
      <c r="AB21">
        <f t="shared" si="7"/>
        <v>34</v>
      </c>
      <c r="AC21">
        <f t="shared" si="8"/>
        <v>20</v>
      </c>
      <c r="AD21">
        <f t="shared" si="9"/>
        <v>24</v>
      </c>
      <c r="AE21">
        <f t="shared" si="10"/>
        <v>83</v>
      </c>
      <c r="AF21">
        <f t="shared" si="11"/>
        <v>65</v>
      </c>
      <c r="AG21">
        <f t="shared" si="12"/>
        <v>67</v>
      </c>
      <c r="AH21">
        <f t="shared" si="13"/>
        <v>12</v>
      </c>
      <c r="AI21">
        <f t="shared" si="14"/>
        <v>40</v>
      </c>
      <c r="AJ21">
        <f t="shared" si="16"/>
        <v>1000000</v>
      </c>
      <c r="AN21" s="70" t="s">
        <v>234</v>
      </c>
      <c r="AO21" s="71">
        <v>40</v>
      </c>
      <c r="AP21" s="71">
        <v>44</v>
      </c>
      <c r="AQ21" s="71">
        <v>68</v>
      </c>
      <c r="AR21" s="71">
        <v>60</v>
      </c>
      <c r="AS21" s="71">
        <v>65</v>
      </c>
      <c r="AT21" s="71">
        <v>16</v>
      </c>
      <c r="AU21" s="71">
        <v>41</v>
      </c>
      <c r="AV21" s="71">
        <v>62</v>
      </c>
      <c r="AW21" s="71">
        <v>34</v>
      </c>
      <c r="AX21" s="71">
        <v>20</v>
      </c>
      <c r="AY21" s="71">
        <v>24</v>
      </c>
      <c r="AZ21" s="71">
        <v>83</v>
      </c>
      <c r="BA21" s="71">
        <v>65</v>
      </c>
      <c r="BB21" s="71">
        <v>67</v>
      </c>
      <c r="BC21" s="71">
        <v>12</v>
      </c>
      <c r="BD21" s="71">
        <v>40</v>
      </c>
      <c r="BE21" s="71">
        <v>1000000</v>
      </c>
    </row>
    <row r="22" spans="1:57" ht="15" thickBot="1" x14ac:dyDescent="0.35">
      <c r="A22" s="70" t="s">
        <v>235</v>
      </c>
      <c r="B22" s="71">
        <v>31</v>
      </c>
      <c r="C22" s="71">
        <v>68</v>
      </c>
      <c r="D22" s="71">
        <v>21</v>
      </c>
      <c r="E22" s="71">
        <v>23</v>
      </c>
      <c r="F22" s="71">
        <v>27</v>
      </c>
      <c r="G22" s="71">
        <v>71</v>
      </c>
      <c r="H22" s="71">
        <v>54</v>
      </c>
      <c r="I22" s="71">
        <v>58</v>
      </c>
      <c r="J22" s="71">
        <v>64</v>
      </c>
      <c r="K22" s="71">
        <v>76</v>
      </c>
      <c r="L22" s="71">
        <v>65</v>
      </c>
      <c r="M22" s="71">
        <v>17</v>
      </c>
      <c r="N22" s="71">
        <v>68</v>
      </c>
      <c r="O22" s="71">
        <v>46</v>
      </c>
      <c r="P22" s="71">
        <v>19</v>
      </c>
      <c r="Q22" s="71">
        <v>44</v>
      </c>
      <c r="R22" s="71">
        <v>1000000</v>
      </c>
      <c r="T22">
        <f t="shared" si="15"/>
        <v>57</v>
      </c>
      <c r="U22">
        <f t="shared" si="0"/>
        <v>20</v>
      </c>
      <c r="V22">
        <f t="shared" si="1"/>
        <v>67</v>
      </c>
      <c r="W22">
        <f t="shared" si="2"/>
        <v>65</v>
      </c>
      <c r="X22">
        <f t="shared" si="3"/>
        <v>61</v>
      </c>
      <c r="Y22">
        <f t="shared" si="4"/>
        <v>17</v>
      </c>
      <c r="Z22">
        <f t="shared" si="5"/>
        <v>34</v>
      </c>
      <c r="AA22">
        <f t="shared" si="6"/>
        <v>30</v>
      </c>
      <c r="AB22">
        <f t="shared" si="7"/>
        <v>24</v>
      </c>
      <c r="AC22">
        <f t="shared" si="8"/>
        <v>12</v>
      </c>
      <c r="AD22">
        <f t="shared" si="9"/>
        <v>23</v>
      </c>
      <c r="AE22">
        <f t="shared" si="10"/>
        <v>71</v>
      </c>
      <c r="AF22">
        <f t="shared" si="11"/>
        <v>20</v>
      </c>
      <c r="AG22">
        <f t="shared" si="12"/>
        <v>42</v>
      </c>
      <c r="AH22">
        <f t="shared" si="13"/>
        <v>69</v>
      </c>
      <c r="AI22">
        <f t="shared" si="14"/>
        <v>44</v>
      </c>
      <c r="AJ22">
        <f t="shared" si="16"/>
        <v>1000000</v>
      </c>
      <c r="AN22" s="70" t="s">
        <v>235</v>
      </c>
      <c r="AO22" s="71">
        <v>57</v>
      </c>
      <c r="AP22" s="71">
        <v>20</v>
      </c>
      <c r="AQ22" s="71">
        <v>67</v>
      </c>
      <c r="AR22" s="71">
        <v>65</v>
      </c>
      <c r="AS22" s="71">
        <v>61</v>
      </c>
      <c r="AT22" s="71">
        <v>17</v>
      </c>
      <c r="AU22" s="71">
        <v>34</v>
      </c>
      <c r="AV22" s="71">
        <v>30</v>
      </c>
      <c r="AW22" s="71">
        <v>24</v>
      </c>
      <c r="AX22" s="71">
        <v>12</v>
      </c>
      <c r="AY22" s="71">
        <v>23</v>
      </c>
      <c r="AZ22" s="71">
        <v>71</v>
      </c>
      <c r="BA22" s="71">
        <v>20</v>
      </c>
      <c r="BB22" s="71">
        <v>42</v>
      </c>
      <c r="BC22" s="71">
        <v>69</v>
      </c>
      <c r="BD22" s="71">
        <v>44</v>
      </c>
      <c r="BE22" s="71">
        <v>1000000</v>
      </c>
    </row>
    <row r="23" spans="1:57" ht="15" thickBot="1" x14ac:dyDescent="0.35">
      <c r="A23" s="70" t="s">
        <v>236</v>
      </c>
      <c r="B23" s="71">
        <v>34</v>
      </c>
      <c r="C23" s="71">
        <v>75</v>
      </c>
      <c r="D23" s="71">
        <v>69</v>
      </c>
      <c r="E23" s="71">
        <v>26</v>
      </c>
      <c r="F23" s="71">
        <v>44</v>
      </c>
      <c r="G23" s="71">
        <v>40</v>
      </c>
      <c r="H23" s="71">
        <v>64</v>
      </c>
      <c r="I23" s="71">
        <v>57</v>
      </c>
      <c r="J23" s="71">
        <v>84</v>
      </c>
      <c r="K23" s="71">
        <v>81</v>
      </c>
      <c r="L23" s="71">
        <v>86</v>
      </c>
      <c r="M23" s="71">
        <v>31</v>
      </c>
      <c r="N23" s="71">
        <v>74</v>
      </c>
      <c r="O23" s="71">
        <v>26</v>
      </c>
      <c r="P23" s="71">
        <v>40</v>
      </c>
      <c r="Q23" s="71">
        <v>59</v>
      </c>
      <c r="R23" s="71">
        <v>1000000</v>
      </c>
      <c r="T23">
        <f t="shared" si="15"/>
        <v>54</v>
      </c>
      <c r="U23">
        <f t="shared" si="0"/>
        <v>13</v>
      </c>
      <c r="V23">
        <f t="shared" si="1"/>
        <v>19</v>
      </c>
      <c r="W23">
        <f t="shared" si="2"/>
        <v>62</v>
      </c>
      <c r="X23">
        <f t="shared" si="3"/>
        <v>44</v>
      </c>
      <c r="Y23">
        <f t="shared" si="4"/>
        <v>48</v>
      </c>
      <c r="Z23">
        <f t="shared" si="5"/>
        <v>24</v>
      </c>
      <c r="AA23">
        <f t="shared" si="6"/>
        <v>31</v>
      </c>
      <c r="AB23">
        <f t="shared" si="7"/>
        <v>4</v>
      </c>
      <c r="AC23">
        <f t="shared" si="8"/>
        <v>7</v>
      </c>
      <c r="AD23">
        <f t="shared" si="9"/>
        <v>2</v>
      </c>
      <c r="AE23">
        <f t="shared" si="10"/>
        <v>57</v>
      </c>
      <c r="AF23">
        <f t="shared" si="11"/>
        <v>14</v>
      </c>
      <c r="AG23">
        <f t="shared" si="12"/>
        <v>62</v>
      </c>
      <c r="AH23">
        <f t="shared" si="13"/>
        <v>48</v>
      </c>
      <c r="AI23">
        <f t="shared" si="14"/>
        <v>29</v>
      </c>
      <c r="AJ23">
        <f t="shared" si="16"/>
        <v>1000000</v>
      </c>
      <c r="AN23" s="70" t="s">
        <v>236</v>
      </c>
      <c r="AO23" s="71">
        <v>54</v>
      </c>
      <c r="AP23" s="71">
        <v>13</v>
      </c>
      <c r="AQ23" s="71">
        <v>19</v>
      </c>
      <c r="AR23" s="71">
        <v>62</v>
      </c>
      <c r="AS23" s="71">
        <v>44</v>
      </c>
      <c r="AT23" s="71">
        <v>48</v>
      </c>
      <c r="AU23" s="71">
        <v>24</v>
      </c>
      <c r="AV23" s="71">
        <v>31</v>
      </c>
      <c r="AW23" s="71">
        <v>4</v>
      </c>
      <c r="AX23" s="71">
        <v>7</v>
      </c>
      <c r="AY23" s="71">
        <v>2</v>
      </c>
      <c r="AZ23" s="71">
        <v>57</v>
      </c>
      <c r="BA23" s="71">
        <v>14</v>
      </c>
      <c r="BB23" s="71">
        <v>62</v>
      </c>
      <c r="BC23" s="71">
        <v>48</v>
      </c>
      <c r="BD23" s="71">
        <v>29</v>
      </c>
      <c r="BE23" s="71">
        <v>1000000</v>
      </c>
    </row>
    <row r="24" spans="1:57" ht="15" thickBot="1" x14ac:dyDescent="0.35">
      <c r="A24" s="70" t="s">
        <v>237</v>
      </c>
      <c r="B24" s="71">
        <v>45</v>
      </c>
      <c r="C24" s="71">
        <v>53</v>
      </c>
      <c r="D24" s="71">
        <v>77</v>
      </c>
      <c r="E24" s="71">
        <v>33</v>
      </c>
      <c r="F24" s="71">
        <v>41</v>
      </c>
      <c r="G24" s="71">
        <v>80</v>
      </c>
      <c r="H24" s="71">
        <v>26</v>
      </c>
      <c r="I24" s="71">
        <v>27</v>
      </c>
      <c r="J24" s="71">
        <v>81</v>
      </c>
      <c r="K24" s="71">
        <v>77</v>
      </c>
      <c r="L24" s="71">
        <v>80</v>
      </c>
      <c r="M24" s="71">
        <v>19</v>
      </c>
      <c r="N24" s="71">
        <v>56</v>
      </c>
      <c r="O24" s="71">
        <v>18</v>
      </c>
      <c r="P24" s="71">
        <v>37</v>
      </c>
      <c r="Q24" s="71">
        <v>52</v>
      </c>
      <c r="R24" s="71">
        <v>1000000</v>
      </c>
      <c r="T24">
        <f t="shared" si="15"/>
        <v>43</v>
      </c>
      <c r="U24">
        <f t="shared" si="0"/>
        <v>35</v>
      </c>
      <c r="V24">
        <f t="shared" si="1"/>
        <v>11</v>
      </c>
      <c r="W24">
        <f t="shared" si="2"/>
        <v>55</v>
      </c>
      <c r="X24">
        <f t="shared" si="3"/>
        <v>47</v>
      </c>
      <c r="Y24">
        <f t="shared" si="4"/>
        <v>8</v>
      </c>
      <c r="Z24">
        <f t="shared" si="5"/>
        <v>62</v>
      </c>
      <c r="AA24">
        <f t="shared" si="6"/>
        <v>61</v>
      </c>
      <c r="AB24">
        <f t="shared" si="7"/>
        <v>7</v>
      </c>
      <c r="AC24">
        <f t="shared" si="8"/>
        <v>11</v>
      </c>
      <c r="AD24">
        <f t="shared" si="9"/>
        <v>8</v>
      </c>
      <c r="AE24">
        <f t="shared" si="10"/>
        <v>69</v>
      </c>
      <c r="AF24">
        <f t="shared" si="11"/>
        <v>32</v>
      </c>
      <c r="AG24">
        <f t="shared" si="12"/>
        <v>70</v>
      </c>
      <c r="AH24">
        <f t="shared" si="13"/>
        <v>51</v>
      </c>
      <c r="AI24">
        <f t="shared" si="14"/>
        <v>36</v>
      </c>
      <c r="AJ24">
        <f t="shared" si="16"/>
        <v>1000000</v>
      </c>
      <c r="AN24" s="70" t="s">
        <v>237</v>
      </c>
      <c r="AO24" s="71">
        <v>43</v>
      </c>
      <c r="AP24" s="71">
        <v>35</v>
      </c>
      <c r="AQ24" s="71">
        <v>11</v>
      </c>
      <c r="AR24" s="71">
        <v>55</v>
      </c>
      <c r="AS24" s="71">
        <v>47</v>
      </c>
      <c r="AT24" s="71">
        <v>8</v>
      </c>
      <c r="AU24" s="71">
        <v>62</v>
      </c>
      <c r="AV24" s="71">
        <v>61</v>
      </c>
      <c r="AW24" s="71">
        <v>7</v>
      </c>
      <c r="AX24" s="71">
        <v>11</v>
      </c>
      <c r="AY24" s="71">
        <v>8</v>
      </c>
      <c r="AZ24" s="71">
        <v>69</v>
      </c>
      <c r="BA24" s="71">
        <v>32</v>
      </c>
      <c r="BB24" s="71">
        <v>70</v>
      </c>
      <c r="BC24" s="71">
        <v>51</v>
      </c>
      <c r="BD24" s="71">
        <v>36</v>
      </c>
      <c r="BE24" s="71">
        <v>1000000</v>
      </c>
    </row>
    <row r="25" spans="1:57" ht="15" thickBot="1" x14ac:dyDescent="0.35">
      <c r="A25" s="70" t="s">
        <v>238</v>
      </c>
      <c r="B25" s="71">
        <v>20</v>
      </c>
      <c r="C25" s="71">
        <v>62</v>
      </c>
      <c r="D25" s="71">
        <v>84</v>
      </c>
      <c r="E25" s="71">
        <v>25</v>
      </c>
      <c r="F25" s="71">
        <v>37</v>
      </c>
      <c r="G25" s="71">
        <v>84</v>
      </c>
      <c r="H25" s="71">
        <v>30</v>
      </c>
      <c r="I25" s="71">
        <v>63</v>
      </c>
      <c r="J25" s="71">
        <v>33</v>
      </c>
      <c r="K25" s="71">
        <v>69</v>
      </c>
      <c r="L25" s="71">
        <v>59</v>
      </c>
      <c r="M25" s="71">
        <v>11</v>
      </c>
      <c r="N25" s="71">
        <v>67</v>
      </c>
      <c r="O25" s="71">
        <v>49</v>
      </c>
      <c r="P25" s="71">
        <v>20</v>
      </c>
      <c r="Q25" s="71">
        <v>23</v>
      </c>
      <c r="R25" s="71">
        <v>1000000</v>
      </c>
      <c r="T25">
        <f t="shared" si="15"/>
        <v>68</v>
      </c>
      <c r="U25">
        <f t="shared" si="0"/>
        <v>26</v>
      </c>
      <c r="V25">
        <f t="shared" si="1"/>
        <v>4</v>
      </c>
      <c r="W25">
        <f t="shared" si="2"/>
        <v>63</v>
      </c>
      <c r="X25">
        <f t="shared" si="3"/>
        <v>51</v>
      </c>
      <c r="Y25">
        <f t="shared" si="4"/>
        <v>4</v>
      </c>
      <c r="Z25">
        <f t="shared" si="5"/>
        <v>58</v>
      </c>
      <c r="AA25">
        <f t="shared" si="6"/>
        <v>25</v>
      </c>
      <c r="AB25">
        <f t="shared" si="7"/>
        <v>55</v>
      </c>
      <c r="AC25">
        <f t="shared" si="8"/>
        <v>19</v>
      </c>
      <c r="AD25">
        <f t="shared" si="9"/>
        <v>29</v>
      </c>
      <c r="AE25">
        <f t="shared" si="10"/>
        <v>77</v>
      </c>
      <c r="AF25">
        <f t="shared" si="11"/>
        <v>21</v>
      </c>
      <c r="AG25">
        <f t="shared" si="12"/>
        <v>39</v>
      </c>
      <c r="AH25">
        <f t="shared" si="13"/>
        <v>68</v>
      </c>
      <c r="AI25">
        <f t="shared" si="14"/>
        <v>65</v>
      </c>
      <c r="AJ25">
        <f t="shared" si="16"/>
        <v>1000000</v>
      </c>
      <c r="AN25" s="70" t="s">
        <v>238</v>
      </c>
      <c r="AO25" s="71">
        <v>68</v>
      </c>
      <c r="AP25" s="71">
        <v>26</v>
      </c>
      <c r="AQ25" s="71">
        <v>4</v>
      </c>
      <c r="AR25" s="71">
        <v>63</v>
      </c>
      <c r="AS25" s="71">
        <v>51</v>
      </c>
      <c r="AT25" s="71">
        <v>4</v>
      </c>
      <c r="AU25" s="71">
        <v>58</v>
      </c>
      <c r="AV25" s="71">
        <v>25</v>
      </c>
      <c r="AW25" s="71">
        <v>55</v>
      </c>
      <c r="AX25" s="71">
        <v>19</v>
      </c>
      <c r="AY25" s="71">
        <v>29</v>
      </c>
      <c r="AZ25" s="71">
        <v>77</v>
      </c>
      <c r="BA25" s="71">
        <v>21</v>
      </c>
      <c r="BB25" s="71">
        <v>39</v>
      </c>
      <c r="BC25" s="71">
        <v>68</v>
      </c>
      <c r="BD25" s="71">
        <v>65</v>
      </c>
      <c r="BE25" s="71">
        <v>1000000</v>
      </c>
    </row>
    <row r="26" spans="1:57" ht="15" thickBot="1" x14ac:dyDescent="0.35">
      <c r="A26" s="70" t="s">
        <v>239</v>
      </c>
      <c r="B26" s="71">
        <v>11</v>
      </c>
      <c r="C26" s="71">
        <v>56</v>
      </c>
      <c r="D26" s="71">
        <v>77</v>
      </c>
      <c r="E26" s="71">
        <v>14</v>
      </c>
      <c r="F26" s="71">
        <v>9</v>
      </c>
      <c r="G26" s="71">
        <v>86</v>
      </c>
      <c r="H26" s="71">
        <v>66</v>
      </c>
      <c r="I26" s="71">
        <v>81</v>
      </c>
      <c r="J26" s="71">
        <v>74</v>
      </c>
      <c r="K26" s="71">
        <v>71</v>
      </c>
      <c r="L26" s="71">
        <v>70</v>
      </c>
      <c r="M26" s="71">
        <v>72</v>
      </c>
      <c r="N26" s="71">
        <v>69</v>
      </c>
      <c r="O26" s="71">
        <v>83</v>
      </c>
      <c r="P26" s="71">
        <v>60</v>
      </c>
      <c r="Q26" s="71">
        <v>56</v>
      </c>
      <c r="R26" s="71">
        <v>1000000</v>
      </c>
      <c r="T26">
        <f t="shared" si="15"/>
        <v>77</v>
      </c>
      <c r="U26">
        <f t="shared" si="0"/>
        <v>32</v>
      </c>
      <c r="V26">
        <f t="shared" si="1"/>
        <v>11</v>
      </c>
      <c r="W26">
        <f t="shared" si="2"/>
        <v>74</v>
      </c>
      <c r="X26">
        <f t="shared" si="3"/>
        <v>79</v>
      </c>
      <c r="Y26">
        <f t="shared" si="4"/>
        <v>2</v>
      </c>
      <c r="Z26">
        <f t="shared" si="5"/>
        <v>22</v>
      </c>
      <c r="AA26">
        <f t="shared" si="6"/>
        <v>7</v>
      </c>
      <c r="AB26">
        <f t="shared" si="7"/>
        <v>14</v>
      </c>
      <c r="AC26">
        <f t="shared" si="8"/>
        <v>17</v>
      </c>
      <c r="AD26">
        <f t="shared" si="9"/>
        <v>18</v>
      </c>
      <c r="AE26">
        <f t="shared" si="10"/>
        <v>16</v>
      </c>
      <c r="AF26">
        <f t="shared" si="11"/>
        <v>19</v>
      </c>
      <c r="AG26">
        <f t="shared" si="12"/>
        <v>5</v>
      </c>
      <c r="AH26">
        <f t="shared" si="13"/>
        <v>28</v>
      </c>
      <c r="AI26">
        <f t="shared" si="14"/>
        <v>32</v>
      </c>
      <c r="AJ26">
        <f t="shared" si="16"/>
        <v>1000000</v>
      </c>
      <c r="AN26" s="70" t="s">
        <v>239</v>
      </c>
      <c r="AO26" s="71">
        <v>77</v>
      </c>
      <c r="AP26" s="71">
        <v>32</v>
      </c>
      <c r="AQ26" s="71">
        <v>11</v>
      </c>
      <c r="AR26" s="71">
        <v>74</v>
      </c>
      <c r="AS26" s="71">
        <v>79</v>
      </c>
      <c r="AT26" s="71">
        <v>2</v>
      </c>
      <c r="AU26" s="71">
        <v>22</v>
      </c>
      <c r="AV26" s="71">
        <v>7</v>
      </c>
      <c r="AW26" s="71">
        <v>14</v>
      </c>
      <c r="AX26" s="71">
        <v>17</v>
      </c>
      <c r="AY26" s="71">
        <v>18</v>
      </c>
      <c r="AZ26" s="71">
        <v>16</v>
      </c>
      <c r="BA26" s="71">
        <v>19</v>
      </c>
      <c r="BB26" s="71">
        <v>5</v>
      </c>
      <c r="BC26" s="71">
        <v>28</v>
      </c>
      <c r="BD26" s="71">
        <v>32</v>
      </c>
      <c r="BE26" s="71">
        <v>1000000</v>
      </c>
    </row>
    <row r="27" spans="1:57" ht="15" thickBot="1" x14ac:dyDescent="0.35">
      <c r="A27" s="70" t="s">
        <v>240</v>
      </c>
      <c r="B27" s="71">
        <v>40</v>
      </c>
      <c r="C27" s="71">
        <v>52</v>
      </c>
      <c r="D27" s="71">
        <v>36</v>
      </c>
      <c r="E27" s="71">
        <v>36</v>
      </c>
      <c r="F27" s="71">
        <v>40</v>
      </c>
      <c r="G27" s="71">
        <v>81</v>
      </c>
      <c r="H27" s="71">
        <v>35</v>
      </c>
      <c r="I27" s="71">
        <v>67</v>
      </c>
      <c r="J27" s="71">
        <v>77</v>
      </c>
      <c r="K27" s="71">
        <v>65</v>
      </c>
      <c r="L27" s="71">
        <v>69</v>
      </c>
      <c r="M27" s="71">
        <v>30</v>
      </c>
      <c r="N27" s="71">
        <v>63</v>
      </c>
      <c r="O27" s="71">
        <v>80</v>
      </c>
      <c r="P27" s="71">
        <v>59</v>
      </c>
      <c r="Q27" s="71">
        <v>50</v>
      </c>
      <c r="R27" s="71">
        <v>1000000</v>
      </c>
      <c r="T27">
        <f t="shared" si="15"/>
        <v>48</v>
      </c>
      <c r="U27">
        <f t="shared" si="0"/>
        <v>36</v>
      </c>
      <c r="V27">
        <f t="shared" si="1"/>
        <v>52</v>
      </c>
      <c r="W27">
        <f t="shared" si="2"/>
        <v>52</v>
      </c>
      <c r="X27">
        <f t="shared" si="3"/>
        <v>48</v>
      </c>
      <c r="Y27">
        <f t="shared" si="4"/>
        <v>7</v>
      </c>
      <c r="Z27">
        <f t="shared" si="5"/>
        <v>53</v>
      </c>
      <c r="AA27">
        <f t="shared" si="6"/>
        <v>21</v>
      </c>
      <c r="AB27">
        <f t="shared" si="7"/>
        <v>11</v>
      </c>
      <c r="AC27">
        <f t="shared" si="8"/>
        <v>23</v>
      </c>
      <c r="AD27">
        <f t="shared" si="9"/>
        <v>19</v>
      </c>
      <c r="AE27">
        <f t="shared" si="10"/>
        <v>58</v>
      </c>
      <c r="AF27">
        <f t="shared" si="11"/>
        <v>25</v>
      </c>
      <c r="AG27">
        <f t="shared" si="12"/>
        <v>8</v>
      </c>
      <c r="AH27">
        <f t="shared" si="13"/>
        <v>29</v>
      </c>
      <c r="AI27">
        <f t="shared" si="14"/>
        <v>38</v>
      </c>
      <c r="AJ27">
        <f t="shared" si="16"/>
        <v>1000000</v>
      </c>
      <c r="AN27" s="70" t="s">
        <v>240</v>
      </c>
      <c r="AO27" s="71">
        <v>48</v>
      </c>
      <c r="AP27" s="71">
        <v>36</v>
      </c>
      <c r="AQ27" s="71">
        <v>52</v>
      </c>
      <c r="AR27" s="71">
        <v>52</v>
      </c>
      <c r="AS27" s="71">
        <v>48</v>
      </c>
      <c r="AT27" s="71">
        <v>7</v>
      </c>
      <c r="AU27" s="71">
        <v>53</v>
      </c>
      <c r="AV27" s="71">
        <v>21</v>
      </c>
      <c r="AW27" s="71">
        <v>11</v>
      </c>
      <c r="AX27" s="71">
        <v>23</v>
      </c>
      <c r="AY27" s="71">
        <v>19</v>
      </c>
      <c r="AZ27" s="71">
        <v>58</v>
      </c>
      <c r="BA27" s="71">
        <v>25</v>
      </c>
      <c r="BB27" s="71">
        <v>8</v>
      </c>
      <c r="BC27" s="71">
        <v>29</v>
      </c>
      <c r="BD27" s="71">
        <v>38</v>
      </c>
      <c r="BE27" s="71">
        <v>1000000</v>
      </c>
    </row>
    <row r="28" spans="1:57" ht="15" thickBot="1" x14ac:dyDescent="0.35">
      <c r="A28" s="70" t="s">
        <v>241</v>
      </c>
      <c r="B28" s="71">
        <v>35</v>
      </c>
      <c r="C28" s="71">
        <v>57</v>
      </c>
      <c r="D28" s="71">
        <v>48</v>
      </c>
      <c r="E28" s="71">
        <v>37</v>
      </c>
      <c r="F28" s="71">
        <v>43</v>
      </c>
      <c r="G28" s="71">
        <v>78</v>
      </c>
      <c r="H28" s="71">
        <v>15</v>
      </c>
      <c r="I28" s="71">
        <v>20</v>
      </c>
      <c r="J28" s="71">
        <v>73</v>
      </c>
      <c r="K28" s="71">
        <v>63</v>
      </c>
      <c r="L28" s="71">
        <v>74</v>
      </c>
      <c r="M28" s="71">
        <v>53</v>
      </c>
      <c r="N28" s="71">
        <v>17</v>
      </c>
      <c r="O28" s="71">
        <v>81</v>
      </c>
      <c r="P28" s="71">
        <v>31</v>
      </c>
      <c r="Q28" s="71">
        <v>33</v>
      </c>
      <c r="R28" s="71">
        <v>1000000</v>
      </c>
      <c r="T28">
        <f t="shared" si="15"/>
        <v>53</v>
      </c>
      <c r="U28">
        <f t="shared" si="0"/>
        <v>31</v>
      </c>
      <c r="V28">
        <f t="shared" si="1"/>
        <v>40</v>
      </c>
      <c r="W28">
        <f t="shared" si="2"/>
        <v>51</v>
      </c>
      <c r="X28">
        <f t="shared" si="3"/>
        <v>45</v>
      </c>
      <c r="Y28">
        <f t="shared" si="4"/>
        <v>10</v>
      </c>
      <c r="Z28">
        <f t="shared" si="5"/>
        <v>73</v>
      </c>
      <c r="AA28">
        <f t="shared" si="6"/>
        <v>68</v>
      </c>
      <c r="AB28">
        <f t="shared" si="7"/>
        <v>15</v>
      </c>
      <c r="AC28">
        <f t="shared" si="8"/>
        <v>25</v>
      </c>
      <c r="AD28">
        <f t="shared" si="9"/>
        <v>14</v>
      </c>
      <c r="AE28">
        <f t="shared" si="10"/>
        <v>35</v>
      </c>
      <c r="AF28">
        <f t="shared" si="11"/>
        <v>71</v>
      </c>
      <c r="AG28">
        <f t="shared" si="12"/>
        <v>7</v>
      </c>
      <c r="AH28">
        <f t="shared" si="13"/>
        <v>57</v>
      </c>
      <c r="AI28">
        <f t="shared" si="14"/>
        <v>55</v>
      </c>
      <c r="AJ28">
        <f t="shared" si="16"/>
        <v>1000000</v>
      </c>
      <c r="AN28" s="70" t="s">
        <v>241</v>
      </c>
      <c r="AO28" s="71">
        <v>53</v>
      </c>
      <c r="AP28" s="71">
        <v>31</v>
      </c>
      <c r="AQ28" s="71">
        <v>40</v>
      </c>
      <c r="AR28" s="71">
        <v>51</v>
      </c>
      <c r="AS28" s="71">
        <v>45</v>
      </c>
      <c r="AT28" s="71">
        <v>10</v>
      </c>
      <c r="AU28" s="71">
        <v>73</v>
      </c>
      <c r="AV28" s="71">
        <v>68</v>
      </c>
      <c r="AW28" s="71">
        <v>15</v>
      </c>
      <c r="AX28" s="71">
        <v>25</v>
      </c>
      <c r="AY28" s="71">
        <v>14</v>
      </c>
      <c r="AZ28" s="71">
        <v>35</v>
      </c>
      <c r="BA28" s="71">
        <v>71</v>
      </c>
      <c r="BB28" s="71">
        <v>7</v>
      </c>
      <c r="BC28" s="71">
        <v>57</v>
      </c>
      <c r="BD28" s="71">
        <v>55</v>
      </c>
      <c r="BE28" s="71">
        <v>1000000</v>
      </c>
    </row>
    <row r="29" spans="1:57" ht="15" thickBot="1" x14ac:dyDescent="0.35">
      <c r="A29" s="70" t="s">
        <v>242</v>
      </c>
      <c r="B29" s="71">
        <v>51</v>
      </c>
      <c r="C29" s="71">
        <v>50</v>
      </c>
      <c r="D29" s="71">
        <v>47</v>
      </c>
      <c r="E29" s="71">
        <v>13</v>
      </c>
      <c r="F29" s="71">
        <v>8</v>
      </c>
      <c r="G29" s="71">
        <v>58</v>
      </c>
      <c r="H29" s="71">
        <v>25</v>
      </c>
      <c r="I29" s="71">
        <v>34</v>
      </c>
      <c r="J29" s="71">
        <v>69</v>
      </c>
      <c r="K29" s="71">
        <v>60</v>
      </c>
      <c r="L29" s="71">
        <v>68</v>
      </c>
      <c r="M29" s="71">
        <v>63</v>
      </c>
      <c r="N29" s="71">
        <v>51</v>
      </c>
      <c r="O29" s="71">
        <v>73</v>
      </c>
      <c r="P29" s="71">
        <v>33</v>
      </c>
      <c r="Q29" s="71">
        <v>36</v>
      </c>
      <c r="R29" s="71">
        <v>1000000</v>
      </c>
      <c r="T29">
        <f t="shared" si="15"/>
        <v>37</v>
      </c>
      <c r="U29">
        <f t="shared" si="0"/>
        <v>38</v>
      </c>
      <c r="V29">
        <f t="shared" si="1"/>
        <v>41</v>
      </c>
      <c r="W29">
        <f t="shared" si="2"/>
        <v>75</v>
      </c>
      <c r="X29">
        <f t="shared" si="3"/>
        <v>80</v>
      </c>
      <c r="Y29">
        <f t="shared" si="4"/>
        <v>30</v>
      </c>
      <c r="Z29">
        <f t="shared" si="5"/>
        <v>63</v>
      </c>
      <c r="AA29">
        <f t="shared" si="6"/>
        <v>54</v>
      </c>
      <c r="AB29">
        <f t="shared" si="7"/>
        <v>19</v>
      </c>
      <c r="AC29">
        <f t="shared" si="8"/>
        <v>28</v>
      </c>
      <c r="AD29">
        <f t="shared" si="9"/>
        <v>20</v>
      </c>
      <c r="AE29">
        <f t="shared" si="10"/>
        <v>25</v>
      </c>
      <c r="AF29">
        <f t="shared" si="11"/>
        <v>37</v>
      </c>
      <c r="AG29">
        <f t="shared" si="12"/>
        <v>15</v>
      </c>
      <c r="AH29">
        <f t="shared" si="13"/>
        <v>55</v>
      </c>
      <c r="AI29">
        <f t="shared" si="14"/>
        <v>52</v>
      </c>
      <c r="AJ29">
        <f t="shared" si="16"/>
        <v>1000000</v>
      </c>
      <c r="AN29" s="70" t="s">
        <v>242</v>
      </c>
      <c r="AO29" s="71">
        <v>37</v>
      </c>
      <c r="AP29" s="71">
        <v>38</v>
      </c>
      <c r="AQ29" s="71">
        <v>41</v>
      </c>
      <c r="AR29" s="71">
        <v>75</v>
      </c>
      <c r="AS29" s="71">
        <v>80</v>
      </c>
      <c r="AT29" s="71">
        <v>30</v>
      </c>
      <c r="AU29" s="71">
        <v>63</v>
      </c>
      <c r="AV29" s="71">
        <v>54</v>
      </c>
      <c r="AW29" s="71">
        <v>19</v>
      </c>
      <c r="AX29" s="71">
        <v>28</v>
      </c>
      <c r="AY29" s="71">
        <v>20</v>
      </c>
      <c r="AZ29" s="71">
        <v>25</v>
      </c>
      <c r="BA29" s="71">
        <v>37</v>
      </c>
      <c r="BB29" s="71">
        <v>15</v>
      </c>
      <c r="BC29" s="71">
        <v>55</v>
      </c>
      <c r="BD29" s="71">
        <v>52</v>
      </c>
      <c r="BE29" s="71">
        <v>1000000</v>
      </c>
    </row>
    <row r="30" spans="1:57" ht="15" thickBot="1" x14ac:dyDescent="0.35">
      <c r="A30" s="70" t="s">
        <v>243</v>
      </c>
      <c r="B30" s="71">
        <v>3</v>
      </c>
      <c r="C30" s="71">
        <v>61</v>
      </c>
      <c r="D30" s="71">
        <v>46</v>
      </c>
      <c r="E30" s="71">
        <v>17</v>
      </c>
      <c r="F30" s="71">
        <v>13</v>
      </c>
      <c r="G30" s="71">
        <v>68</v>
      </c>
      <c r="H30" s="71">
        <v>29</v>
      </c>
      <c r="I30" s="71">
        <v>59</v>
      </c>
      <c r="J30" s="71">
        <v>70</v>
      </c>
      <c r="K30" s="71">
        <v>59</v>
      </c>
      <c r="L30" s="71">
        <v>66</v>
      </c>
      <c r="M30" s="71">
        <v>22</v>
      </c>
      <c r="N30" s="71">
        <v>55</v>
      </c>
      <c r="O30" s="71">
        <v>74</v>
      </c>
      <c r="P30" s="71">
        <v>41</v>
      </c>
      <c r="Q30" s="71">
        <v>32</v>
      </c>
      <c r="R30" s="71">
        <v>1000000</v>
      </c>
      <c r="T30">
        <f t="shared" si="15"/>
        <v>85</v>
      </c>
      <c r="U30">
        <f t="shared" si="0"/>
        <v>27</v>
      </c>
      <c r="V30">
        <f t="shared" si="1"/>
        <v>42</v>
      </c>
      <c r="W30">
        <f t="shared" si="2"/>
        <v>71</v>
      </c>
      <c r="X30">
        <f t="shared" si="3"/>
        <v>75</v>
      </c>
      <c r="Y30">
        <f t="shared" si="4"/>
        <v>20</v>
      </c>
      <c r="Z30">
        <f t="shared" si="5"/>
        <v>59</v>
      </c>
      <c r="AA30">
        <f t="shared" si="6"/>
        <v>29</v>
      </c>
      <c r="AB30">
        <f t="shared" si="7"/>
        <v>18</v>
      </c>
      <c r="AC30">
        <f t="shared" si="8"/>
        <v>29</v>
      </c>
      <c r="AD30">
        <f t="shared" si="9"/>
        <v>22</v>
      </c>
      <c r="AE30">
        <f t="shared" si="10"/>
        <v>66</v>
      </c>
      <c r="AF30">
        <f t="shared" si="11"/>
        <v>33</v>
      </c>
      <c r="AG30">
        <f t="shared" si="12"/>
        <v>14</v>
      </c>
      <c r="AH30">
        <f t="shared" si="13"/>
        <v>47</v>
      </c>
      <c r="AI30">
        <f t="shared" si="14"/>
        <v>56</v>
      </c>
      <c r="AJ30">
        <f t="shared" si="16"/>
        <v>1000000</v>
      </c>
      <c r="AN30" s="70" t="s">
        <v>243</v>
      </c>
      <c r="AO30" s="71">
        <v>85</v>
      </c>
      <c r="AP30" s="71">
        <v>27</v>
      </c>
      <c r="AQ30" s="71">
        <v>42</v>
      </c>
      <c r="AR30" s="71">
        <v>71</v>
      </c>
      <c r="AS30" s="71">
        <v>75</v>
      </c>
      <c r="AT30" s="71">
        <v>20</v>
      </c>
      <c r="AU30" s="71">
        <v>59</v>
      </c>
      <c r="AV30" s="71">
        <v>29</v>
      </c>
      <c r="AW30" s="71">
        <v>18</v>
      </c>
      <c r="AX30" s="71">
        <v>29</v>
      </c>
      <c r="AY30" s="71">
        <v>22</v>
      </c>
      <c r="AZ30" s="71">
        <v>66</v>
      </c>
      <c r="BA30" s="71">
        <v>33</v>
      </c>
      <c r="BB30" s="71">
        <v>14</v>
      </c>
      <c r="BC30" s="71">
        <v>47</v>
      </c>
      <c r="BD30" s="71">
        <v>56</v>
      </c>
      <c r="BE30" s="71">
        <v>1000000</v>
      </c>
    </row>
    <row r="31" spans="1:57" ht="15" thickBot="1" x14ac:dyDescent="0.35">
      <c r="A31" s="70" t="s">
        <v>244</v>
      </c>
      <c r="B31" s="71">
        <v>49</v>
      </c>
      <c r="C31" s="71">
        <v>32</v>
      </c>
      <c r="D31" s="71">
        <v>28</v>
      </c>
      <c r="E31" s="71">
        <v>23</v>
      </c>
      <c r="F31" s="71">
        <v>15</v>
      </c>
      <c r="G31" s="71">
        <v>66</v>
      </c>
      <c r="H31" s="71">
        <v>12</v>
      </c>
      <c r="I31" s="71">
        <v>30</v>
      </c>
      <c r="J31" s="71">
        <v>55</v>
      </c>
      <c r="K31" s="71">
        <v>61</v>
      </c>
      <c r="L31" s="71">
        <v>62</v>
      </c>
      <c r="M31" s="71">
        <v>55</v>
      </c>
      <c r="N31" s="71">
        <v>26</v>
      </c>
      <c r="O31" s="71">
        <v>77</v>
      </c>
      <c r="P31" s="71">
        <v>38</v>
      </c>
      <c r="Q31" s="71">
        <v>21</v>
      </c>
      <c r="R31" s="71">
        <v>1000000</v>
      </c>
      <c r="T31">
        <f t="shared" si="15"/>
        <v>39</v>
      </c>
      <c r="U31">
        <f t="shared" si="0"/>
        <v>56</v>
      </c>
      <c r="V31">
        <f t="shared" si="1"/>
        <v>60</v>
      </c>
      <c r="W31">
        <f t="shared" si="2"/>
        <v>65</v>
      </c>
      <c r="X31">
        <f t="shared" si="3"/>
        <v>73</v>
      </c>
      <c r="Y31">
        <f t="shared" si="4"/>
        <v>22</v>
      </c>
      <c r="Z31">
        <f t="shared" si="5"/>
        <v>76</v>
      </c>
      <c r="AA31">
        <f t="shared" si="6"/>
        <v>58</v>
      </c>
      <c r="AB31">
        <f t="shared" si="7"/>
        <v>33</v>
      </c>
      <c r="AC31">
        <f t="shared" si="8"/>
        <v>27</v>
      </c>
      <c r="AD31">
        <f t="shared" si="9"/>
        <v>26</v>
      </c>
      <c r="AE31">
        <f t="shared" si="10"/>
        <v>33</v>
      </c>
      <c r="AF31">
        <f t="shared" si="11"/>
        <v>62</v>
      </c>
      <c r="AG31">
        <f t="shared" si="12"/>
        <v>11</v>
      </c>
      <c r="AH31">
        <f t="shared" si="13"/>
        <v>50</v>
      </c>
      <c r="AI31">
        <f t="shared" si="14"/>
        <v>67</v>
      </c>
      <c r="AJ31">
        <f t="shared" si="16"/>
        <v>1000000</v>
      </c>
      <c r="AN31" s="70" t="s">
        <v>244</v>
      </c>
      <c r="AO31" s="71">
        <v>39</v>
      </c>
      <c r="AP31" s="71">
        <v>56</v>
      </c>
      <c r="AQ31" s="71">
        <v>60</v>
      </c>
      <c r="AR31" s="71">
        <v>65</v>
      </c>
      <c r="AS31" s="71">
        <v>73</v>
      </c>
      <c r="AT31" s="71">
        <v>22</v>
      </c>
      <c r="AU31" s="71">
        <v>76</v>
      </c>
      <c r="AV31" s="71">
        <v>58</v>
      </c>
      <c r="AW31" s="71">
        <v>33</v>
      </c>
      <c r="AX31" s="71">
        <v>27</v>
      </c>
      <c r="AY31" s="71">
        <v>26</v>
      </c>
      <c r="AZ31" s="71">
        <v>33</v>
      </c>
      <c r="BA31" s="71">
        <v>62</v>
      </c>
      <c r="BB31" s="71">
        <v>11</v>
      </c>
      <c r="BC31" s="71">
        <v>50</v>
      </c>
      <c r="BD31" s="71">
        <v>67</v>
      </c>
      <c r="BE31" s="71">
        <v>1000000</v>
      </c>
    </row>
    <row r="32" spans="1:57" ht="15" thickBot="1" x14ac:dyDescent="0.35">
      <c r="A32" s="70" t="s">
        <v>245</v>
      </c>
      <c r="B32" s="71">
        <v>41</v>
      </c>
      <c r="C32" s="71">
        <v>67</v>
      </c>
      <c r="D32" s="71">
        <v>43</v>
      </c>
      <c r="E32" s="71">
        <v>29</v>
      </c>
      <c r="F32" s="71">
        <v>17</v>
      </c>
      <c r="G32" s="71">
        <v>65</v>
      </c>
      <c r="H32" s="71">
        <v>10</v>
      </c>
      <c r="I32" s="71">
        <v>50</v>
      </c>
      <c r="J32" s="71">
        <v>53</v>
      </c>
      <c r="K32" s="71">
        <v>54</v>
      </c>
      <c r="L32" s="71">
        <v>58</v>
      </c>
      <c r="M32" s="71">
        <v>47</v>
      </c>
      <c r="N32" s="71">
        <v>59</v>
      </c>
      <c r="O32" s="71">
        <v>68</v>
      </c>
      <c r="P32" s="71">
        <v>29</v>
      </c>
      <c r="Q32" s="71">
        <v>31</v>
      </c>
      <c r="R32" s="71">
        <v>1000000</v>
      </c>
      <c r="T32">
        <f t="shared" si="15"/>
        <v>47</v>
      </c>
      <c r="U32">
        <f t="shared" si="0"/>
        <v>21</v>
      </c>
      <c r="V32">
        <f t="shared" si="1"/>
        <v>45</v>
      </c>
      <c r="W32">
        <f t="shared" si="2"/>
        <v>59</v>
      </c>
      <c r="X32">
        <f t="shared" si="3"/>
        <v>71</v>
      </c>
      <c r="Y32">
        <f t="shared" si="4"/>
        <v>23</v>
      </c>
      <c r="Z32">
        <f t="shared" si="5"/>
        <v>78</v>
      </c>
      <c r="AA32">
        <f t="shared" si="6"/>
        <v>38</v>
      </c>
      <c r="AB32">
        <f t="shared" si="7"/>
        <v>35</v>
      </c>
      <c r="AC32">
        <f t="shared" si="8"/>
        <v>34</v>
      </c>
      <c r="AD32">
        <f t="shared" si="9"/>
        <v>30</v>
      </c>
      <c r="AE32">
        <f t="shared" si="10"/>
        <v>41</v>
      </c>
      <c r="AF32">
        <f t="shared" si="11"/>
        <v>29</v>
      </c>
      <c r="AG32">
        <f t="shared" si="12"/>
        <v>20</v>
      </c>
      <c r="AH32">
        <f t="shared" si="13"/>
        <v>59</v>
      </c>
      <c r="AI32">
        <f t="shared" si="14"/>
        <v>57</v>
      </c>
      <c r="AJ32">
        <f t="shared" si="16"/>
        <v>1000000</v>
      </c>
      <c r="AN32" s="70" t="s">
        <v>245</v>
      </c>
      <c r="AO32" s="71">
        <v>47</v>
      </c>
      <c r="AP32" s="71">
        <v>21</v>
      </c>
      <c r="AQ32" s="71">
        <v>45</v>
      </c>
      <c r="AR32" s="71">
        <v>59</v>
      </c>
      <c r="AS32" s="71">
        <v>71</v>
      </c>
      <c r="AT32" s="71">
        <v>23</v>
      </c>
      <c r="AU32" s="71">
        <v>78</v>
      </c>
      <c r="AV32" s="71">
        <v>38</v>
      </c>
      <c r="AW32" s="71">
        <v>35</v>
      </c>
      <c r="AX32" s="71">
        <v>34</v>
      </c>
      <c r="AY32" s="71">
        <v>30</v>
      </c>
      <c r="AZ32" s="71">
        <v>41</v>
      </c>
      <c r="BA32" s="71">
        <v>29</v>
      </c>
      <c r="BB32" s="71">
        <v>20</v>
      </c>
      <c r="BC32" s="71">
        <v>59</v>
      </c>
      <c r="BD32" s="71">
        <v>57</v>
      </c>
      <c r="BE32" s="71">
        <v>1000000</v>
      </c>
    </row>
    <row r="33" spans="1:57" ht="15" thickBot="1" x14ac:dyDescent="0.35">
      <c r="A33" s="70" t="s">
        <v>246</v>
      </c>
      <c r="B33" s="71">
        <v>42</v>
      </c>
      <c r="C33" s="71">
        <v>41</v>
      </c>
      <c r="D33" s="71">
        <v>63</v>
      </c>
      <c r="E33" s="71">
        <v>78</v>
      </c>
      <c r="F33" s="71">
        <v>70</v>
      </c>
      <c r="G33" s="71">
        <v>46</v>
      </c>
      <c r="H33" s="71">
        <v>27</v>
      </c>
      <c r="I33" s="71">
        <v>3</v>
      </c>
      <c r="J33" s="71">
        <v>52</v>
      </c>
      <c r="K33" s="71">
        <v>26</v>
      </c>
      <c r="L33" s="71">
        <v>29</v>
      </c>
      <c r="M33" s="71">
        <v>6</v>
      </c>
      <c r="N33" s="71">
        <v>2</v>
      </c>
      <c r="O33" s="71">
        <v>67</v>
      </c>
      <c r="P33" s="71">
        <v>34</v>
      </c>
      <c r="Q33" s="71">
        <v>53</v>
      </c>
      <c r="R33" s="71">
        <v>1000000</v>
      </c>
      <c r="T33">
        <f t="shared" si="15"/>
        <v>46</v>
      </c>
      <c r="U33">
        <f t="shared" si="0"/>
        <v>47</v>
      </c>
      <c r="V33">
        <f t="shared" si="1"/>
        <v>25</v>
      </c>
      <c r="W33">
        <f t="shared" si="2"/>
        <v>10</v>
      </c>
      <c r="X33">
        <f t="shared" si="3"/>
        <v>18</v>
      </c>
      <c r="Y33">
        <f t="shared" si="4"/>
        <v>42</v>
      </c>
      <c r="Z33">
        <f t="shared" si="5"/>
        <v>61</v>
      </c>
      <c r="AA33">
        <f t="shared" si="6"/>
        <v>85</v>
      </c>
      <c r="AB33">
        <f t="shared" si="7"/>
        <v>36</v>
      </c>
      <c r="AC33">
        <f t="shared" si="8"/>
        <v>62</v>
      </c>
      <c r="AD33">
        <f t="shared" si="9"/>
        <v>59</v>
      </c>
      <c r="AE33">
        <f t="shared" si="10"/>
        <v>82</v>
      </c>
      <c r="AF33">
        <f t="shared" si="11"/>
        <v>86</v>
      </c>
      <c r="AG33">
        <f t="shared" si="12"/>
        <v>21</v>
      </c>
      <c r="AH33">
        <f t="shared" si="13"/>
        <v>54</v>
      </c>
      <c r="AI33">
        <f t="shared" si="14"/>
        <v>35</v>
      </c>
      <c r="AJ33">
        <f t="shared" si="16"/>
        <v>1000000</v>
      </c>
      <c r="AN33" s="70" t="s">
        <v>246</v>
      </c>
      <c r="AO33" s="71">
        <v>46</v>
      </c>
      <c r="AP33" s="71">
        <v>47</v>
      </c>
      <c r="AQ33" s="71">
        <v>25</v>
      </c>
      <c r="AR33" s="71">
        <v>10</v>
      </c>
      <c r="AS33" s="71">
        <v>18</v>
      </c>
      <c r="AT33" s="71">
        <v>42</v>
      </c>
      <c r="AU33" s="71">
        <v>61</v>
      </c>
      <c r="AV33" s="71">
        <v>85</v>
      </c>
      <c r="AW33" s="71">
        <v>36</v>
      </c>
      <c r="AX33" s="71">
        <v>62</v>
      </c>
      <c r="AY33" s="71">
        <v>59</v>
      </c>
      <c r="AZ33" s="71">
        <v>82</v>
      </c>
      <c r="BA33" s="71">
        <v>86</v>
      </c>
      <c r="BB33" s="71">
        <v>21</v>
      </c>
      <c r="BC33" s="71">
        <v>54</v>
      </c>
      <c r="BD33" s="71">
        <v>35</v>
      </c>
      <c r="BE33" s="71">
        <v>1000000</v>
      </c>
    </row>
    <row r="34" spans="1:57" ht="15" thickBot="1" x14ac:dyDescent="0.35">
      <c r="A34" s="70" t="s">
        <v>247</v>
      </c>
      <c r="B34" s="71">
        <v>37</v>
      </c>
      <c r="C34" s="71">
        <v>54</v>
      </c>
      <c r="D34" s="71">
        <v>67</v>
      </c>
      <c r="E34" s="71">
        <v>44</v>
      </c>
      <c r="F34" s="71">
        <v>52</v>
      </c>
      <c r="G34" s="71">
        <v>56</v>
      </c>
      <c r="H34" s="71">
        <v>23</v>
      </c>
      <c r="I34" s="71">
        <v>33</v>
      </c>
      <c r="J34" s="71">
        <v>66</v>
      </c>
      <c r="K34" s="71">
        <v>70</v>
      </c>
      <c r="L34" s="71">
        <v>78</v>
      </c>
      <c r="M34" s="71">
        <v>12</v>
      </c>
      <c r="N34" s="71">
        <v>36</v>
      </c>
      <c r="O34" s="71">
        <v>71</v>
      </c>
      <c r="P34" s="71">
        <v>39</v>
      </c>
      <c r="Q34" s="71">
        <v>64</v>
      </c>
      <c r="R34" s="71">
        <v>1000000</v>
      </c>
      <c r="T34">
        <f t="shared" si="15"/>
        <v>51</v>
      </c>
      <c r="U34">
        <f t="shared" si="0"/>
        <v>34</v>
      </c>
      <c r="V34">
        <f t="shared" si="1"/>
        <v>21</v>
      </c>
      <c r="W34">
        <f t="shared" si="2"/>
        <v>44</v>
      </c>
      <c r="X34">
        <f t="shared" si="3"/>
        <v>36</v>
      </c>
      <c r="Y34">
        <f t="shared" si="4"/>
        <v>32</v>
      </c>
      <c r="Z34">
        <f t="shared" si="5"/>
        <v>65</v>
      </c>
      <c r="AA34">
        <f t="shared" si="6"/>
        <v>55</v>
      </c>
      <c r="AB34">
        <f t="shared" si="7"/>
        <v>22</v>
      </c>
      <c r="AC34">
        <f t="shared" si="8"/>
        <v>18</v>
      </c>
      <c r="AD34">
        <f t="shared" si="9"/>
        <v>10</v>
      </c>
      <c r="AE34">
        <f t="shared" si="10"/>
        <v>76</v>
      </c>
      <c r="AF34">
        <f t="shared" si="11"/>
        <v>52</v>
      </c>
      <c r="AG34">
        <f t="shared" si="12"/>
        <v>17</v>
      </c>
      <c r="AH34">
        <f t="shared" si="13"/>
        <v>49</v>
      </c>
      <c r="AI34">
        <f t="shared" si="14"/>
        <v>24</v>
      </c>
      <c r="AJ34">
        <f t="shared" si="16"/>
        <v>1000000</v>
      </c>
      <c r="AN34" s="70" t="s">
        <v>247</v>
      </c>
      <c r="AO34" s="71">
        <v>51</v>
      </c>
      <c r="AP34" s="71">
        <v>34</v>
      </c>
      <c r="AQ34" s="71">
        <v>21</v>
      </c>
      <c r="AR34" s="71">
        <v>44</v>
      </c>
      <c r="AS34" s="71">
        <v>36</v>
      </c>
      <c r="AT34" s="71">
        <v>32</v>
      </c>
      <c r="AU34" s="71">
        <v>65</v>
      </c>
      <c r="AV34" s="71">
        <v>55</v>
      </c>
      <c r="AW34" s="71">
        <v>22</v>
      </c>
      <c r="AX34" s="71">
        <v>18</v>
      </c>
      <c r="AY34" s="71">
        <v>10</v>
      </c>
      <c r="AZ34" s="71">
        <v>76</v>
      </c>
      <c r="BA34" s="71">
        <v>52</v>
      </c>
      <c r="BB34" s="71">
        <v>17</v>
      </c>
      <c r="BC34" s="71">
        <v>49</v>
      </c>
      <c r="BD34" s="71">
        <v>24</v>
      </c>
      <c r="BE34" s="71">
        <v>1000000</v>
      </c>
    </row>
    <row r="35" spans="1:57" ht="15" thickBot="1" x14ac:dyDescent="0.35">
      <c r="A35" s="70" t="s">
        <v>248</v>
      </c>
      <c r="B35" s="71">
        <v>47</v>
      </c>
      <c r="C35" s="71">
        <v>32</v>
      </c>
      <c r="D35" s="71">
        <v>80</v>
      </c>
      <c r="E35" s="71">
        <v>26</v>
      </c>
      <c r="F35" s="71">
        <v>28</v>
      </c>
      <c r="G35" s="71">
        <v>85</v>
      </c>
      <c r="H35" s="71">
        <v>36</v>
      </c>
      <c r="I35" s="71">
        <v>49</v>
      </c>
      <c r="J35" s="71">
        <v>49</v>
      </c>
      <c r="K35" s="71">
        <v>58</v>
      </c>
      <c r="L35" s="71">
        <v>60</v>
      </c>
      <c r="M35" s="71">
        <v>31</v>
      </c>
      <c r="N35" s="71">
        <v>77</v>
      </c>
      <c r="O35" s="71">
        <v>85</v>
      </c>
      <c r="P35" s="71">
        <v>36</v>
      </c>
      <c r="Q35" s="71">
        <v>66</v>
      </c>
      <c r="R35" s="71">
        <v>1000000</v>
      </c>
      <c r="T35">
        <f t="shared" si="15"/>
        <v>41</v>
      </c>
      <c r="U35">
        <f t="shared" si="0"/>
        <v>56</v>
      </c>
      <c r="V35">
        <f t="shared" si="1"/>
        <v>8</v>
      </c>
      <c r="W35">
        <f t="shared" si="2"/>
        <v>62</v>
      </c>
      <c r="X35">
        <f t="shared" si="3"/>
        <v>60</v>
      </c>
      <c r="Y35">
        <f t="shared" si="4"/>
        <v>3</v>
      </c>
      <c r="Z35">
        <f t="shared" si="5"/>
        <v>52</v>
      </c>
      <c r="AA35">
        <f t="shared" si="6"/>
        <v>39</v>
      </c>
      <c r="AB35">
        <f t="shared" si="7"/>
        <v>39</v>
      </c>
      <c r="AC35">
        <f t="shared" si="8"/>
        <v>30</v>
      </c>
      <c r="AD35">
        <f t="shared" si="9"/>
        <v>28</v>
      </c>
      <c r="AE35">
        <f t="shared" si="10"/>
        <v>57</v>
      </c>
      <c r="AF35">
        <f t="shared" si="11"/>
        <v>11</v>
      </c>
      <c r="AG35">
        <f t="shared" si="12"/>
        <v>3</v>
      </c>
      <c r="AH35">
        <f t="shared" si="13"/>
        <v>52</v>
      </c>
      <c r="AI35">
        <f t="shared" si="14"/>
        <v>22</v>
      </c>
      <c r="AJ35">
        <f t="shared" si="16"/>
        <v>1000000</v>
      </c>
      <c r="AN35" s="70" t="s">
        <v>248</v>
      </c>
      <c r="AO35" s="71">
        <v>41</v>
      </c>
      <c r="AP35" s="71">
        <v>56</v>
      </c>
      <c r="AQ35" s="71">
        <v>8</v>
      </c>
      <c r="AR35" s="71">
        <v>62</v>
      </c>
      <c r="AS35" s="71">
        <v>60</v>
      </c>
      <c r="AT35" s="71">
        <v>3</v>
      </c>
      <c r="AU35" s="71">
        <v>52</v>
      </c>
      <c r="AV35" s="71">
        <v>39</v>
      </c>
      <c r="AW35" s="71">
        <v>39</v>
      </c>
      <c r="AX35" s="71">
        <v>30</v>
      </c>
      <c r="AY35" s="71">
        <v>28</v>
      </c>
      <c r="AZ35" s="71">
        <v>57</v>
      </c>
      <c r="BA35" s="71">
        <v>11</v>
      </c>
      <c r="BB35" s="71">
        <v>3</v>
      </c>
      <c r="BC35" s="71">
        <v>52</v>
      </c>
      <c r="BD35" s="71">
        <v>22</v>
      </c>
      <c r="BE35" s="71">
        <v>1000000</v>
      </c>
    </row>
    <row r="36" spans="1:57" ht="15" thickBot="1" x14ac:dyDescent="0.35">
      <c r="A36" s="70" t="s">
        <v>249</v>
      </c>
      <c r="B36" s="71">
        <v>28</v>
      </c>
      <c r="C36" s="71">
        <v>32</v>
      </c>
      <c r="D36" s="71">
        <v>64</v>
      </c>
      <c r="E36" s="71">
        <v>46</v>
      </c>
      <c r="F36" s="71">
        <v>36</v>
      </c>
      <c r="G36" s="71">
        <v>61</v>
      </c>
      <c r="H36" s="71">
        <v>33</v>
      </c>
      <c r="I36" s="71">
        <v>32</v>
      </c>
      <c r="J36" s="71">
        <v>59</v>
      </c>
      <c r="K36" s="71">
        <v>52</v>
      </c>
      <c r="L36" s="71">
        <v>57</v>
      </c>
      <c r="M36" s="71">
        <v>19</v>
      </c>
      <c r="N36" s="71">
        <v>76</v>
      </c>
      <c r="O36" s="71">
        <v>76</v>
      </c>
      <c r="P36" s="71">
        <v>28</v>
      </c>
      <c r="Q36" s="71">
        <v>34</v>
      </c>
      <c r="R36" s="71">
        <v>1000000</v>
      </c>
      <c r="T36">
        <f t="shared" si="15"/>
        <v>60</v>
      </c>
      <c r="U36">
        <f t="shared" si="0"/>
        <v>56</v>
      </c>
      <c r="V36">
        <f t="shared" si="1"/>
        <v>24</v>
      </c>
      <c r="W36">
        <f t="shared" si="2"/>
        <v>42</v>
      </c>
      <c r="X36">
        <f t="shared" si="3"/>
        <v>52</v>
      </c>
      <c r="Y36">
        <f t="shared" si="4"/>
        <v>27</v>
      </c>
      <c r="Z36">
        <f t="shared" si="5"/>
        <v>55</v>
      </c>
      <c r="AA36">
        <f t="shared" si="6"/>
        <v>56</v>
      </c>
      <c r="AB36">
        <f t="shared" si="7"/>
        <v>29</v>
      </c>
      <c r="AC36">
        <f t="shared" si="8"/>
        <v>36</v>
      </c>
      <c r="AD36">
        <f t="shared" si="9"/>
        <v>31</v>
      </c>
      <c r="AE36">
        <f t="shared" si="10"/>
        <v>69</v>
      </c>
      <c r="AF36">
        <f t="shared" si="11"/>
        <v>12</v>
      </c>
      <c r="AG36">
        <f t="shared" si="12"/>
        <v>12</v>
      </c>
      <c r="AH36">
        <f t="shared" si="13"/>
        <v>60</v>
      </c>
      <c r="AI36">
        <f t="shared" si="14"/>
        <v>54</v>
      </c>
      <c r="AJ36">
        <f t="shared" si="16"/>
        <v>1000000</v>
      </c>
      <c r="AN36" s="70" t="s">
        <v>249</v>
      </c>
      <c r="AO36" s="71">
        <v>60</v>
      </c>
      <c r="AP36" s="71">
        <v>56</v>
      </c>
      <c r="AQ36" s="71">
        <v>24</v>
      </c>
      <c r="AR36" s="71">
        <v>42</v>
      </c>
      <c r="AS36" s="71">
        <v>52</v>
      </c>
      <c r="AT36" s="71">
        <v>27</v>
      </c>
      <c r="AU36" s="71">
        <v>55</v>
      </c>
      <c r="AV36" s="71">
        <v>56</v>
      </c>
      <c r="AW36" s="71">
        <v>29</v>
      </c>
      <c r="AX36" s="71">
        <v>36</v>
      </c>
      <c r="AY36" s="71">
        <v>31</v>
      </c>
      <c r="AZ36" s="71">
        <v>69</v>
      </c>
      <c r="BA36" s="71">
        <v>12</v>
      </c>
      <c r="BB36" s="71">
        <v>12</v>
      </c>
      <c r="BC36" s="71">
        <v>60</v>
      </c>
      <c r="BD36" s="71">
        <v>54</v>
      </c>
      <c r="BE36" s="71">
        <v>1000000</v>
      </c>
    </row>
    <row r="37" spans="1:57" ht="15" thickBot="1" x14ac:dyDescent="0.35">
      <c r="A37" s="70" t="s">
        <v>250</v>
      </c>
      <c r="B37" s="71">
        <v>20</v>
      </c>
      <c r="C37" s="71">
        <v>39</v>
      </c>
      <c r="D37" s="71">
        <v>77</v>
      </c>
      <c r="E37" s="71">
        <v>59</v>
      </c>
      <c r="F37" s="71">
        <v>62</v>
      </c>
      <c r="G37" s="71">
        <v>73</v>
      </c>
      <c r="H37" s="71">
        <v>38</v>
      </c>
      <c r="I37" s="71">
        <v>34</v>
      </c>
      <c r="J37" s="71">
        <v>32</v>
      </c>
      <c r="K37" s="71">
        <v>73</v>
      </c>
      <c r="L37" s="71">
        <v>71</v>
      </c>
      <c r="M37" s="71">
        <v>68</v>
      </c>
      <c r="N37" s="71">
        <v>79</v>
      </c>
      <c r="O37" s="71">
        <v>57</v>
      </c>
      <c r="P37" s="71">
        <v>53</v>
      </c>
      <c r="Q37" s="71">
        <v>84</v>
      </c>
      <c r="R37" s="71">
        <v>1000000</v>
      </c>
      <c r="T37">
        <f t="shared" si="15"/>
        <v>68</v>
      </c>
      <c r="U37">
        <f t="shared" si="0"/>
        <v>49</v>
      </c>
      <c r="V37">
        <f t="shared" si="1"/>
        <v>11</v>
      </c>
      <c r="W37">
        <f t="shared" si="2"/>
        <v>29</v>
      </c>
      <c r="X37">
        <f t="shared" si="3"/>
        <v>26</v>
      </c>
      <c r="Y37">
        <f t="shared" si="4"/>
        <v>15</v>
      </c>
      <c r="Z37">
        <f t="shared" si="5"/>
        <v>50</v>
      </c>
      <c r="AA37">
        <f t="shared" si="6"/>
        <v>54</v>
      </c>
      <c r="AB37">
        <f t="shared" si="7"/>
        <v>56</v>
      </c>
      <c r="AC37">
        <f t="shared" si="8"/>
        <v>15</v>
      </c>
      <c r="AD37">
        <f t="shared" si="9"/>
        <v>17</v>
      </c>
      <c r="AE37">
        <f t="shared" si="10"/>
        <v>20</v>
      </c>
      <c r="AF37">
        <f t="shared" si="11"/>
        <v>9</v>
      </c>
      <c r="AG37">
        <f t="shared" si="12"/>
        <v>31</v>
      </c>
      <c r="AH37">
        <f t="shared" si="13"/>
        <v>35</v>
      </c>
      <c r="AI37">
        <f t="shared" si="14"/>
        <v>4</v>
      </c>
      <c r="AJ37">
        <f t="shared" si="16"/>
        <v>1000000</v>
      </c>
      <c r="AN37" s="70" t="s">
        <v>250</v>
      </c>
      <c r="AO37" s="71">
        <v>68</v>
      </c>
      <c r="AP37" s="71">
        <v>49</v>
      </c>
      <c r="AQ37" s="71">
        <v>11</v>
      </c>
      <c r="AR37" s="71">
        <v>29</v>
      </c>
      <c r="AS37" s="71">
        <v>26</v>
      </c>
      <c r="AT37" s="71">
        <v>15</v>
      </c>
      <c r="AU37" s="71">
        <v>50</v>
      </c>
      <c r="AV37" s="71">
        <v>54</v>
      </c>
      <c r="AW37" s="71">
        <v>56</v>
      </c>
      <c r="AX37" s="71">
        <v>15</v>
      </c>
      <c r="AY37" s="71">
        <v>17</v>
      </c>
      <c r="AZ37" s="71">
        <v>20</v>
      </c>
      <c r="BA37" s="71">
        <v>9</v>
      </c>
      <c r="BB37" s="71">
        <v>31</v>
      </c>
      <c r="BC37" s="71">
        <v>35</v>
      </c>
      <c r="BD37" s="71">
        <v>4</v>
      </c>
      <c r="BE37" s="71">
        <v>1000000</v>
      </c>
    </row>
    <row r="38" spans="1:57" ht="15" thickBot="1" x14ac:dyDescent="0.35">
      <c r="A38" s="70" t="s">
        <v>251</v>
      </c>
      <c r="B38" s="71">
        <v>8</v>
      </c>
      <c r="C38" s="71">
        <v>41</v>
      </c>
      <c r="D38" s="71">
        <v>84</v>
      </c>
      <c r="E38" s="71">
        <v>39</v>
      </c>
      <c r="F38" s="71">
        <v>39</v>
      </c>
      <c r="G38" s="71">
        <v>62</v>
      </c>
      <c r="H38" s="71">
        <v>69</v>
      </c>
      <c r="I38" s="71">
        <v>29</v>
      </c>
      <c r="J38" s="71">
        <v>24</v>
      </c>
      <c r="K38" s="71">
        <v>72</v>
      </c>
      <c r="L38" s="71">
        <v>61</v>
      </c>
      <c r="M38" s="71">
        <v>44</v>
      </c>
      <c r="N38" s="71">
        <v>84</v>
      </c>
      <c r="O38" s="71">
        <v>52</v>
      </c>
      <c r="P38" s="71">
        <v>77</v>
      </c>
      <c r="Q38" s="71">
        <v>85</v>
      </c>
      <c r="R38" s="71">
        <v>1000000</v>
      </c>
      <c r="T38">
        <f t="shared" si="15"/>
        <v>80</v>
      </c>
      <c r="U38">
        <f t="shared" si="0"/>
        <v>47</v>
      </c>
      <c r="V38">
        <f t="shared" si="1"/>
        <v>4</v>
      </c>
      <c r="W38">
        <f t="shared" si="2"/>
        <v>49</v>
      </c>
      <c r="X38">
        <f t="shared" si="3"/>
        <v>49</v>
      </c>
      <c r="Y38">
        <f t="shared" si="4"/>
        <v>26</v>
      </c>
      <c r="Z38">
        <f t="shared" si="5"/>
        <v>19</v>
      </c>
      <c r="AA38">
        <f t="shared" si="6"/>
        <v>59</v>
      </c>
      <c r="AB38">
        <f t="shared" si="7"/>
        <v>64</v>
      </c>
      <c r="AC38">
        <f t="shared" si="8"/>
        <v>16</v>
      </c>
      <c r="AD38">
        <f t="shared" si="9"/>
        <v>27</v>
      </c>
      <c r="AE38">
        <f t="shared" si="10"/>
        <v>44</v>
      </c>
      <c r="AF38">
        <f t="shared" si="11"/>
        <v>4</v>
      </c>
      <c r="AG38">
        <f t="shared" si="12"/>
        <v>36</v>
      </c>
      <c r="AH38">
        <f t="shared" si="13"/>
        <v>11</v>
      </c>
      <c r="AI38">
        <f t="shared" si="14"/>
        <v>3</v>
      </c>
      <c r="AJ38">
        <f t="shared" si="16"/>
        <v>1000000</v>
      </c>
      <c r="AN38" s="70" t="s">
        <v>251</v>
      </c>
      <c r="AO38" s="71">
        <v>80</v>
      </c>
      <c r="AP38" s="71">
        <v>47</v>
      </c>
      <c r="AQ38" s="71">
        <v>4</v>
      </c>
      <c r="AR38" s="71">
        <v>49</v>
      </c>
      <c r="AS38" s="71">
        <v>49</v>
      </c>
      <c r="AT38" s="71">
        <v>26</v>
      </c>
      <c r="AU38" s="71">
        <v>19</v>
      </c>
      <c r="AV38" s="71">
        <v>59</v>
      </c>
      <c r="AW38" s="71">
        <v>64</v>
      </c>
      <c r="AX38" s="71">
        <v>16</v>
      </c>
      <c r="AY38" s="71">
        <v>27</v>
      </c>
      <c r="AZ38" s="71">
        <v>44</v>
      </c>
      <c r="BA38" s="71">
        <v>4</v>
      </c>
      <c r="BB38" s="71">
        <v>36</v>
      </c>
      <c r="BC38" s="71">
        <v>11</v>
      </c>
      <c r="BD38" s="71">
        <v>3</v>
      </c>
      <c r="BE38" s="71">
        <v>1000000</v>
      </c>
    </row>
    <row r="39" spans="1:57" ht="15" thickBot="1" x14ac:dyDescent="0.35">
      <c r="A39" s="70" t="s">
        <v>252</v>
      </c>
      <c r="B39" s="71">
        <v>30</v>
      </c>
      <c r="C39" s="71">
        <v>28</v>
      </c>
      <c r="D39" s="71">
        <v>72</v>
      </c>
      <c r="E39" s="71">
        <v>51</v>
      </c>
      <c r="F39" s="71">
        <v>54</v>
      </c>
      <c r="G39" s="71">
        <v>67</v>
      </c>
      <c r="H39" s="71">
        <v>38</v>
      </c>
      <c r="I39" s="71">
        <v>14</v>
      </c>
      <c r="J39" s="71">
        <v>57</v>
      </c>
      <c r="K39" s="71">
        <v>56</v>
      </c>
      <c r="L39" s="71">
        <v>52</v>
      </c>
      <c r="M39" s="71">
        <v>65</v>
      </c>
      <c r="N39" s="71">
        <v>80</v>
      </c>
      <c r="O39" s="71">
        <v>47</v>
      </c>
      <c r="P39" s="71">
        <v>68</v>
      </c>
      <c r="Q39" s="71">
        <v>74</v>
      </c>
      <c r="R39" s="71">
        <v>1000000</v>
      </c>
      <c r="T39">
        <f t="shared" si="15"/>
        <v>58</v>
      </c>
      <c r="U39">
        <f t="shared" si="0"/>
        <v>60</v>
      </c>
      <c r="V39">
        <f t="shared" si="1"/>
        <v>16</v>
      </c>
      <c r="W39">
        <f t="shared" si="2"/>
        <v>37</v>
      </c>
      <c r="X39">
        <f t="shared" si="3"/>
        <v>34</v>
      </c>
      <c r="Y39">
        <f t="shared" si="4"/>
        <v>21</v>
      </c>
      <c r="Z39">
        <f t="shared" si="5"/>
        <v>50</v>
      </c>
      <c r="AA39">
        <f t="shared" si="6"/>
        <v>74</v>
      </c>
      <c r="AB39">
        <f t="shared" si="7"/>
        <v>31</v>
      </c>
      <c r="AC39">
        <f t="shared" si="8"/>
        <v>32</v>
      </c>
      <c r="AD39">
        <f t="shared" si="9"/>
        <v>36</v>
      </c>
      <c r="AE39">
        <f t="shared" si="10"/>
        <v>23</v>
      </c>
      <c r="AF39">
        <f t="shared" si="11"/>
        <v>8</v>
      </c>
      <c r="AG39">
        <f t="shared" si="12"/>
        <v>41</v>
      </c>
      <c r="AH39">
        <f t="shared" si="13"/>
        <v>20</v>
      </c>
      <c r="AI39">
        <f t="shared" si="14"/>
        <v>14</v>
      </c>
      <c r="AJ39">
        <f t="shared" si="16"/>
        <v>1000000</v>
      </c>
      <c r="AN39" s="70" t="s">
        <v>252</v>
      </c>
      <c r="AO39" s="71">
        <v>58</v>
      </c>
      <c r="AP39" s="71">
        <v>60</v>
      </c>
      <c r="AQ39" s="71">
        <v>16</v>
      </c>
      <c r="AR39" s="71">
        <v>37</v>
      </c>
      <c r="AS39" s="71">
        <v>34</v>
      </c>
      <c r="AT39" s="71">
        <v>21</v>
      </c>
      <c r="AU39" s="71">
        <v>50</v>
      </c>
      <c r="AV39" s="71">
        <v>74</v>
      </c>
      <c r="AW39" s="71">
        <v>31</v>
      </c>
      <c r="AX39" s="71">
        <v>32</v>
      </c>
      <c r="AY39" s="71">
        <v>36</v>
      </c>
      <c r="AZ39" s="71">
        <v>23</v>
      </c>
      <c r="BA39" s="71">
        <v>8</v>
      </c>
      <c r="BB39" s="71">
        <v>41</v>
      </c>
      <c r="BC39" s="71">
        <v>20</v>
      </c>
      <c r="BD39" s="71">
        <v>14</v>
      </c>
      <c r="BE39" s="71">
        <v>1000000</v>
      </c>
    </row>
    <row r="40" spans="1:57" ht="15" thickBot="1" x14ac:dyDescent="0.35">
      <c r="A40" s="70" t="s">
        <v>253</v>
      </c>
      <c r="B40" s="71">
        <v>14</v>
      </c>
      <c r="C40" s="71">
        <v>27</v>
      </c>
      <c r="D40" s="71">
        <v>64</v>
      </c>
      <c r="E40" s="71">
        <v>59</v>
      </c>
      <c r="F40" s="71">
        <v>62</v>
      </c>
      <c r="G40" s="71">
        <v>59</v>
      </c>
      <c r="H40" s="71">
        <v>38</v>
      </c>
      <c r="I40" s="71">
        <v>31</v>
      </c>
      <c r="J40" s="71">
        <v>34</v>
      </c>
      <c r="K40" s="71">
        <v>62</v>
      </c>
      <c r="L40" s="71">
        <v>53</v>
      </c>
      <c r="M40" s="71">
        <v>50</v>
      </c>
      <c r="N40" s="71">
        <v>74</v>
      </c>
      <c r="O40" s="71">
        <v>59</v>
      </c>
      <c r="P40" s="71">
        <v>65</v>
      </c>
      <c r="Q40" s="71">
        <v>14</v>
      </c>
      <c r="R40" s="71">
        <v>1000000</v>
      </c>
      <c r="T40">
        <f t="shared" si="15"/>
        <v>74</v>
      </c>
      <c r="U40">
        <f t="shared" si="0"/>
        <v>61</v>
      </c>
      <c r="V40">
        <f t="shared" si="1"/>
        <v>24</v>
      </c>
      <c r="W40">
        <f t="shared" si="2"/>
        <v>29</v>
      </c>
      <c r="X40">
        <f t="shared" si="3"/>
        <v>26</v>
      </c>
      <c r="Y40">
        <f t="shared" si="4"/>
        <v>29</v>
      </c>
      <c r="Z40">
        <f t="shared" si="5"/>
        <v>50</v>
      </c>
      <c r="AA40">
        <f t="shared" si="6"/>
        <v>57</v>
      </c>
      <c r="AB40">
        <f t="shared" si="7"/>
        <v>54</v>
      </c>
      <c r="AC40">
        <f t="shared" si="8"/>
        <v>26</v>
      </c>
      <c r="AD40">
        <f t="shared" si="9"/>
        <v>35</v>
      </c>
      <c r="AE40">
        <f t="shared" si="10"/>
        <v>38</v>
      </c>
      <c r="AF40">
        <f t="shared" si="11"/>
        <v>14</v>
      </c>
      <c r="AG40">
        <f t="shared" si="12"/>
        <v>29</v>
      </c>
      <c r="AH40">
        <f t="shared" si="13"/>
        <v>23</v>
      </c>
      <c r="AI40">
        <f t="shared" si="14"/>
        <v>74</v>
      </c>
      <c r="AJ40">
        <f t="shared" si="16"/>
        <v>1000000</v>
      </c>
      <c r="AN40" s="70" t="s">
        <v>253</v>
      </c>
      <c r="AO40" s="71">
        <v>74</v>
      </c>
      <c r="AP40" s="71">
        <v>61</v>
      </c>
      <c r="AQ40" s="71">
        <v>24</v>
      </c>
      <c r="AR40" s="71">
        <v>29</v>
      </c>
      <c r="AS40" s="71">
        <v>26</v>
      </c>
      <c r="AT40" s="71">
        <v>29</v>
      </c>
      <c r="AU40" s="71">
        <v>50</v>
      </c>
      <c r="AV40" s="71">
        <v>57</v>
      </c>
      <c r="AW40" s="71">
        <v>54</v>
      </c>
      <c r="AX40" s="71">
        <v>26</v>
      </c>
      <c r="AY40" s="71">
        <v>35</v>
      </c>
      <c r="AZ40" s="71">
        <v>38</v>
      </c>
      <c r="BA40" s="71">
        <v>14</v>
      </c>
      <c r="BB40" s="71">
        <v>29</v>
      </c>
      <c r="BC40" s="71">
        <v>23</v>
      </c>
      <c r="BD40" s="71">
        <v>74</v>
      </c>
      <c r="BE40" s="71">
        <v>1000000</v>
      </c>
    </row>
    <row r="41" spans="1:57" ht="15" thickBot="1" x14ac:dyDescent="0.35">
      <c r="A41" s="70" t="s">
        <v>254</v>
      </c>
      <c r="B41" s="71">
        <v>9</v>
      </c>
      <c r="C41" s="71">
        <v>24</v>
      </c>
      <c r="D41" s="71">
        <v>66</v>
      </c>
      <c r="E41" s="71">
        <v>59</v>
      </c>
      <c r="F41" s="71">
        <v>62</v>
      </c>
      <c r="G41" s="71">
        <v>54</v>
      </c>
      <c r="H41" s="71">
        <v>69</v>
      </c>
      <c r="I41" s="71">
        <v>51</v>
      </c>
      <c r="J41" s="71">
        <v>85</v>
      </c>
      <c r="K41" s="71">
        <v>55</v>
      </c>
      <c r="L41" s="71">
        <v>56</v>
      </c>
      <c r="M41" s="71">
        <v>28</v>
      </c>
      <c r="N41" s="71">
        <v>82</v>
      </c>
      <c r="O41" s="71">
        <v>58</v>
      </c>
      <c r="P41" s="71">
        <v>55</v>
      </c>
      <c r="Q41" s="71">
        <v>16</v>
      </c>
      <c r="R41" s="71">
        <v>1000000</v>
      </c>
      <c r="T41">
        <f t="shared" si="15"/>
        <v>79</v>
      </c>
      <c r="U41">
        <f t="shared" si="0"/>
        <v>64</v>
      </c>
      <c r="V41">
        <f t="shared" si="1"/>
        <v>22</v>
      </c>
      <c r="W41">
        <f t="shared" si="2"/>
        <v>29</v>
      </c>
      <c r="X41">
        <f t="shared" si="3"/>
        <v>26</v>
      </c>
      <c r="Y41">
        <f t="shared" si="4"/>
        <v>34</v>
      </c>
      <c r="Z41">
        <f t="shared" si="5"/>
        <v>19</v>
      </c>
      <c r="AA41">
        <f t="shared" si="6"/>
        <v>37</v>
      </c>
      <c r="AB41">
        <f t="shared" si="7"/>
        <v>3</v>
      </c>
      <c r="AC41">
        <f t="shared" si="8"/>
        <v>33</v>
      </c>
      <c r="AD41">
        <f t="shared" si="9"/>
        <v>32</v>
      </c>
      <c r="AE41">
        <f t="shared" si="10"/>
        <v>60</v>
      </c>
      <c r="AF41">
        <f t="shared" si="11"/>
        <v>6</v>
      </c>
      <c r="AG41">
        <f t="shared" si="12"/>
        <v>30</v>
      </c>
      <c r="AH41">
        <f t="shared" si="13"/>
        <v>33</v>
      </c>
      <c r="AI41">
        <f t="shared" si="14"/>
        <v>72</v>
      </c>
      <c r="AJ41">
        <f t="shared" si="16"/>
        <v>1000000</v>
      </c>
      <c r="AN41" s="70" t="s">
        <v>254</v>
      </c>
      <c r="AO41" s="71">
        <v>79</v>
      </c>
      <c r="AP41" s="71">
        <v>64</v>
      </c>
      <c r="AQ41" s="71">
        <v>22</v>
      </c>
      <c r="AR41" s="71">
        <v>29</v>
      </c>
      <c r="AS41" s="71">
        <v>26</v>
      </c>
      <c r="AT41" s="71">
        <v>34</v>
      </c>
      <c r="AU41" s="71">
        <v>19</v>
      </c>
      <c r="AV41" s="71">
        <v>37</v>
      </c>
      <c r="AW41" s="71">
        <v>3</v>
      </c>
      <c r="AX41" s="71">
        <v>33</v>
      </c>
      <c r="AY41" s="71">
        <v>32</v>
      </c>
      <c r="AZ41" s="71">
        <v>60</v>
      </c>
      <c r="BA41" s="71">
        <v>6</v>
      </c>
      <c r="BB41" s="71">
        <v>30</v>
      </c>
      <c r="BC41" s="71">
        <v>33</v>
      </c>
      <c r="BD41" s="71">
        <v>72</v>
      </c>
      <c r="BE41" s="71">
        <v>1000000</v>
      </c>
    </row>
    <row r="42" spans="1:57" ht="15" thickBot="1" x14ac:dyDescent="0.35">
      <c r="A42" s="70" t="s">
        <v>255</v>
      </c>
      <c r="B42" s="71">
        <v>10</v>
      </c>
      <c r="C42" s="71">
        <v>18</v>
      </c>
      <c r="D42" s="71">
        <v>72</v>
      </c>
      <c r="E42" s="71">
        <v>74</v>
      </c>
      <c r="F42" s="71">
        <v>72</v>
      </c>
      <c r="G42" s="71">
        <v>54</v>
      </c>
      <c r="H42" s="71">
        <v>19</v>
      </c>
      <c r="I42" s="71">
        <v>17</v>
      </c>
      <c r="J42" s="71">
        <v>40</v>
      </c>
      <c r="K42" s="71">
        <v>50</v>
      </c>
      <c r="L42" s="71">
        <v>48</v>
      </c>
      <c r="M42" s="71">
        <v>55</v>
      </c>
      <c r="N42" s="71">
        <v>72</v>
      </c>
      <c r="O42" s="71">
        <v>59</v>
      </c>
      <c r="P42" s="71">
        <v>62</v>
      </c>
      <c r="Q42" s="71">
        <v>78</v>
      </c>
      <c r="R42" s="71">
        <v>1000000</v>
      </c>
      <c r="T42">
        <f t="shared" si="15"/>
        <v>78</v>
      </c>
      <c r="U42">
        <f t="shared" si="0"/>
        <v>70</v>
      </c>
      <c r="V42">
        <f t="shared" si="1"/>
        <v>16</v>
      </c>
      <c r="W42">
        <f t="shared" si="2"/>
        <v>14</v>
      </c>
      <c r="X42">
        <f t="shared" si="3"/>
        <v>16</v>
      </c>
      <c r="Y42">
        <f t="shared" si="4"/>
        <v>34</v>
      </c>
      <c r="Z42">
        <f t="shared" si="5"/>
        <v>69</v>
      </c>
      <c r="AA42">
        <f t="shared" si="6"/>
        <v>71</v>
      </c>
      <c r="AB42">
        <f t="shared" si="7"/>
        <v>48</v>
      </c>
      <c r="AC42">
        <f t="shared" si="8"/>
        <v>38</v>
      </c>
      <c r="AD42">
        <f t="shared" si="9"/>
        <v>40</v>
      </c>
      <c r="AE42">
        <f t="shared" si="10"/>
        <v>33</v>
      </c>
      <c r="AF42">
        <f t="shared" si="11"/>
        <v>16</v>
      </c>
      <c r="AG42">
        <f t="shared" si="12"/>
        <v>29</v>
      </c>
      <c r="AH42">
        <f t="shared" si="13"/>
        <v>26</v>
      </c>
      <c r="AI42">
        <f t="shared" si="14"/>
        <v>10</v>
      </c>
      <c r="AJ42">
        <f t="shared" si="16"/>
        <v>1000000</v>
      </c>
      <c r="AN42" s="70" t="s">
        <v>255</v>
      </c>
      <c r="AO42" s="71">
        <v>78</v>
      </c>
      <c r="AP42" s="71">
        <v>70</v>
      </c>
      <c r="AQ42" s="71">
        <v>16</v>
      </c>
      <c r="AR42" s="71">
        <v>14</v>
      </c>
      <c r="AS42" s="71">
        <v>16</v>
      </c>
      <c r="AT42" s="71">
        <v>34</v>
      </c>
      <c r="AU42" s="71">
        <v>69</v>
      </c>
      <c r="AV42" s="71">
        <v>71</v>
      </c>
      <c r="AW42" s="71">
        <v>48</v>
      </c>
      <c r="AX42" s="71">
        <v>38</v>
      </c>
      <c r="AY42" s="71">
        <v>40</v>
      </c>
      <c r="AZ42" s="71">
        <v>33</v>
      </c>
      <c r="BA42" s="71">
        <v>16</v>
      </c>
      <c r="BB42" s="71">
        <v>29</v>
      </c>
      <c r="BC42" s="71">
        <v>26</v>
      </c>
      <c r="BD42" s="71">
        <v>10</v>
      </c>
      <c r="BE42" s="71">
        <v>1000000</v>
      </c>
    </row>
    <row r="43" spans="1:57" ht="15" thickBot="1" x14ac:dyDescent="0.35">
      <c r="A43" s="70" t="s">
        <v>256</v>
      </c>
      <c r="B43" s="71">
        <v>24</v>
      </c>
      <c r="C43" s="71">
        <v>11</v>
      </c>
      <c r="D43" s="71">
        <v>80</v>
      </c>
      <c r="E43" s="71">
        <v>59</v>
      </c>
      <c r="F43" s="71">
        <v>54</v>
      </c>
      <c r="G43" s="71">
        <v>42</v>
      </c>
      <c r="H43" s="71">
        <v>13</v>
      </c>
      <c r="I43" s="71">
        <v>11</v>
      </c>
      <c r="J43" s="71">
        <v>41</v>
      </c>
      <c r="K43" s="71">
        <v>41</v>
      </c>
      <c r="L43" s="71">
        <v>36</v>
      </c>
      <c r="M43" s="71">
        <v>31</v>
      </c>
      <c r="N43" s="71">
        <v>57</v>
      </c>
      <c r="O43" s="71">
        <v>44</v>
      </c>
      <c r="P43" s="71">
        <v>70</v>
      </c>
      <c r="Q43" s="71">
        <v>4</v>
      </c>
      <c r="R43" s="71">
        <v>1000000</v>
      </c>
      <c r="T43">
        <f t="shared" si="15"/>
        <v>64</v>
      </c>
      <c r="U43">
        <f t="shared" si="0"/>
        <v>77</v>
      </c>
      <c r="V43">
        <f t="shared" si="1"/>
        <v>8</v>
      </c>
      <c r="W43">
        <f t="shared" si="2"/>
        <v>29</v>
      </c>
      <c r="X43">
        <f t="shared" si="3"/>
        <v>34</v>
      </c>
      <c r="Y43">
        <f t="shared" si="4"/>
        <v>46</v>
      </c>
      <c r="Z43">
        <f t="shared" si="5"/>
        <v>75</v>
      </c>
      <c r="AA43">
        <f t="shared" si="6"/>
        <v>77</v>
      </c>
      <c r="AB43">
        <f t="shared" si="7"/>
        <v>47</v>
      </c>
      <c r="AC43">
        <f t="shared" si="8"/>
        <v>47</v>
      </c>
      <c r="AD43">
        <f t="shared" si="9"/>
        <v>52</v>
      </c>
      <c r="AE43">
        <f t="shared" si="10"/>
        <v>57</v>
      </c>
      <c r="AF43">
        <f t="shared" si="11"/>
        <v>31</v>
      </c>
      <c r="AG43">
        <f t="shared" si="12"/>
        <v>44</v>
      </c>
      <c r="AH43">
        <f t="shared" si="13"/>
        <v>18</v>
      </c>
      <c r="AI43">
        <f t="shared" si="14"/>
        <v>84</v>
      </c>
      <c r="AJ43">
        <f t="shared" si="16"/>
        <v>1000000</v>
      </c>
      <c r="AN43" s="70" t="s">
        <v>256</v>
      </c>
      <c r="AO43" s="71">
        <v>64</v>
      </c>
      <c r="AP43" s="71">
        <v>77</v>
      </c>
      <c r="AQ43" s="71">
        <v>8</v>
      </c>
      <c r="AR43" s="71">
        <v>29</v>
      </c>
      <c r="AS43" s="71">
        <v>34</v>
      </c>
      <c r="AT43" s="71">
        <v>46</v>
      </c>
      <c r="AU43" s="71">
        <v>75</v>
      </c>
      <c r="AV43" s="71">
        <v>77</v>
      </c>
      <c r="AW43" s="71">
        <v>47</v>
      </c>
      <c r="AX43" s="71">
        <v>47</v>
      </c>
      <c r="AY43" s="71">
        <v>52</v>
      </c>
      <c r="AZ43" s="71">
        <v>57</v>
      </c>
      <c r="BA43" s="71">
        <v>31</v>
      </c>
      <c r="BB43" s="71">
        <v>44</v>
      </c>
      <c r="BC43" s="71">
        <v>18</v>
      </c>
      <c r="BD43" s="71">
        <v>84</v>
      </c>
      <c r="BE43" s="71">
        <v>1000000</v>
      </c>
    </row>
    <row r="44" spans="1:57" ht="15" thickBot="1" x14ac:dyDescent="0.35">
      <c r="A44" s="70" t="s">
        <v>257</v>
      </c>
      <c r="B44" s="71">
        <v>38</v>
      </c>
      <c r="C44" s="71">
        <v>9</v>
      </c>
      <c r="D44" s="71">
        <v>60</v>
      </c>
      <c r="E44" s="71">
        <v>63</v>
      </c>
      <c r="F44" s="71">
        <v>56</v>
      </c>
      <c r="G44" s="71">
        <v>33</v>
      </c>
      <c r="H44" s="71">
        <v>16</v>
      </c>
      <c r="I44" s="71">
        <v>8</v>
      </c>
      <c r="J44" s="71">
        <v>16</v>
      </c>
      <c r="K44" s="71">
        <v>47</v>
      </c>
      <c r="L44" s="71">
        <v>40</v>
      </c>
      <c r="M44" s="71">
        <v>72</v>
      </c>
      <c r="N44" s="71">
        <v>60</v>
      </c>
      <c r="O44" s="71">
        <v>29</v>
      </c>
      <c r="P44" s="71">
        <v>72</v>
      </c>
      <c r="Q44" s="71">
        <v>5</v>
      </c>
      <c r="R44" s="71">
        <v>1000000</v>
      </c>
      <c r="T44">
        <f t="shared" si="15"/>
        <v>50</v>
      </c>
      <c r="U44">
        <f t="shared" si="0"/>
        <v>79</v>
      </c>
      <c r="V44">
        <f t="shared" si="1"/>
        <v>28</v>
      </c>
      <c r="W44">
        <f t="shared" si="2"/>
        <v>25</v>
      </c>
      <c r="X44">
        <f t="shared" si="3"/>
        <v>32</v>
      </c>
      <c r="Y44">
        <f t="shared" si="4"/>
        <v>55</v>
      </c>
      <c r="Z44">
        <f t="shared" si="5"/>
        <v>72</v>
      </c>
      <c r="AA44">
        <f t="shared" si="6"/>
        <v>80</v>
      </c>
      <c r="AB44">
        <f t="shared" si="7"/>
        <v>72</v>
      </c>
      <c r="AC44">
        <f t="shared" si="8"/>
        <v>41</v>
      </c>
      <c r="AD44">
        <f t="shared" si="9"/>
        <v>48</v>
      </c>
      <c r="AE44">
        <f t="shared" si="10"/>
        <v>16</v>
      </c>
      <c r="AF44">
        <f t="shared" si="11"/>
        <v>28</v>
      </c>
      <c r="AG44">
        <f t="shared" si="12"/>
        <v>59</v>
      </c>
      <c r="AH44">
        <f t="shared" si="13"/>
        <v>16</v>
      </c>
      <c r="AI44">
        <f t="shared" si="14"/>
        <v>83</v>
      </c>
      <c r="AJ44">
        <f t="shared" si="16"/>
        <v>1000000</v>
      </c>
      <c r="AN44" s="70" t="s">
        <v>257</v>
      </c>
      <c r="AO44" s="71">
        <v>50</v>
      </c>
      <c r="AP44" s="71">
        <v>79</v>
      </c>
      <c r="AQ44" s="71">
        <v>28</v>
      </c>
      <c r="AR44" s="71">
        <v>25</v>
      </c>
      <c r="AS44" s="71">
        <v>32</v>
      </c>
      <c r="AT44" s="71">
        <v>55</v>
      </c>
      <c r="AU44" s="71">
        <v>72</v>
      </c>
      <c r="AV44" s="71">
        <v>80</v>
      </c>
      <c r="AW44" s="71">
        <v>72</v>
      </c>
      <c r="AX44" s="71">
        <v>41</v>
      </c>
      <c r="AY44" s="71">
        <v>48</v>
      </c>
      <c r="AZ44" s="71">
        <v>16</v>
      </c>
      <c r="BA44" s="71">
        <v>28</v>
      </c>
      <c r="BB44" s="71">
        <v>59</v>
      </c>
      <c r="BC44" s="71">
        <v>16</v>
      </c>
      <c r="BD44" s="71">
        <v>83</v>
      </c>
      <c r="BE44" s="71">
        <v>1000000</v>
      </c>
    </row>
    <row r="45" spans="1:57" ht="15" thickBot="1" x14ac:dyDescent="0.35">
      <c r="A45" s="70" t="s">
        <v>258</v>
      </c>
      <c r="B45" s="71">
        <v>53</v>
      </c>
      <c r="C45" s="71">
        <v>6</v>
      </c>
      <c r="D45" s="71">
        <v>30</v>
      </c>
      <c r="E45" s="71">
        <v>34</v>
      </c>
      <c r="F45" s="71">
        <v>12</v>
      </c>
      <c r="G45" s="71">
        <v>60</v>
      </c>
      <c r="H45" s="71">
        <v>24</v>
      </c>
      <c r="I45" s="71">
        <v>6</v>
      </c>
      <c r="J45" s="71">
        <v>47</v>
      </c>
      <c r="K45" s="71">
        <v>42</v>
      </c>
      <c r="L45" s="71">
        <v>37</v>
      </c>
      <c r="M45" s="71">
        <v>78</v>
      </c>
      <c r="N45" s="71">
        <v>29</v>
      </c>
      <c r="O45" s="71">
        <v>15</v>
      </c>
      <c r="P45" s="71">
        <v>87</v>
      </c>
      <c r="Q45" s="71">
        <v>73</v>
      </c>
      <c r="R45" s="71">
        <v>1000000</v>
      </c>
      <c r="T45">
        <f t="shared" si="15"/>
        <v>35</v>
      </c>
      <c r="U45">
        <f t="shared" si="0"/>
        <v>82</v>
      </c>
      <c r="V45">
        <f t="shared" si="1"/>
        <v>58</v>
      </c>
      <c r="W45">
        <f t="shared" si="2"/>
        <v>54</v>
      </c>
      <c r="X45">
        <f t="shared" si="3"/>
        <v>76</v>
      </c>
      <c r="Y45">
        <f t="shared" si="4"/>
        <v>28</v>
      </c>
      <c r="Z45">
        <f t="shared" si="5"/>
        <v>64</v>
      </c>
      <c r="AA45">
        <f t="shared" si="6"/>
        <v>82</v>
      </c>
      <c r="AB45">
        <f t="shared" si="7"/>
        <v>41</v>
      </c>
      <c r="AC45">
        <f t="shared" si="8"/>
        <v>46</v>
      </c>
      <c r="AD45">
        <f t="shared" si="9"/>
        <v>51</v>
      </c>
      <c r="AE45">
        <f t="shared" si="10"/>
        <v>10</v>
      </c>
      <c r="AF45">
        <f t="shared" si="11"/>
        <v>59</v>
      </c>
      <c r="AG45">
        <f t="shared" si="12"/>
        <v>73</v>
      </c>
      <c r="AH45">
        <f t="shared" si="13"/>
        <v>1</v>
      </c>
      <c r="AI45">
        <f t="shared" si="14"/>
        <v>15</v>
      </c>
      <c r="AJ45">
        <f t="shared" si="16"/>
        <v>1000000</v>
      </c>
      <c r="AN45" s="70" t="s">
        <v>258</v>
      </c>
      <c r="AO45" s="71">
        <v>35</v>
      </c>
      <c r="AP45" s="71">
        <v>82</v>
      </c>
      <c r="AQ45" s="71">
        <v>58</v>
      </c>
      <c r="AR45" s="71">
        <v>54</v>
      </c>
      <c r="AS45" s="71">
        <v>76</v>
      </c>
      <c r="AT45" s="71">
        <v>28</v>
      </c>
      <c r="AU45" s="71">
        <v>64</v>
      </c>
      <c r="AV45" s="71">
        <v>82</v>
      </c>
      <c r="AW45" s="71">
        <v>41</v>
      </c>
      <c r="AX45" s="71">
        <v>46</v>
      </c>
      <c r="AY45" s="71">
        <v>51</v>
      </c>
      <c r="AZ45" s="71">
        <v>10</v>
      </c>
      <c r="BA45" s="71">
        <v>59</v>
      </c>
      <c r="BB45" s="71">
        <v>73</v>
      </c>
      <c r="BC45" s="71">
        <v>1</v>
      </c>
      <c r="BD45" s="71">
        <v>15</v>
      </c>
      <c r="BE45" s="71">
        <v>1000000</v>
      </c>
    </row>
    <row r="46" spans="1:57" ht="15" thickBot="1" x14ac:dyDescent="0.35">
      <c r="A46" s="70" t="s">
        <v>259</v>
      </c>
      <c r="B46" s="71">
        <v>15</v>
      </c>
      <c r="C46" s="71">
        <v>36</v>
      </c>
      <c r="D46" s="71">
        <v>32</v>
      </c>
      <c r="E46" s="71">
        <v>58</v>
      </c>
      <c r="F46" s="71">
        <v>66</v>
      </c>
      <c r="G46" s="71">
        <v>36</v>
      </c>
      <c r="H46" s="71">
        <v>18</v>
      </c>
      <c r="I46" s="71">
        <v>2</v>
      </c>
      <c r="J46" s="71">
        <v>39</v>
      </c>
      <c r="K46" s="71">
        <v>46</v>
      </c>
      <c r="L46" s="71">
        <v>51</v>
      </c>
      <c r="M46" s="71">
        <v>23</v>
      </c>
      <c r="N46" s="71">
        <v>31</v>
      </c>
      <c r="O46" s="71">
        <v>43</v>
      </c>
      <c r="P46" s="71">
        <v>56</v>
      </c>
      <c r="Q46" s="71">
        <v>3</v>
      </c>
      <c r="R46" s="71">
        <v>1000000</v>
      </c>
      <c r="T46">
        <f t="shared" si="15"/>
        <v>73</v>
      </c>
      <c r="U46">
        <f t="shared" si="0"/>
        <v>52</v>
      </c>
      <c r="V46">
        <f t="shared" si="1"/>
        <v>56</v>
      </c>
      <c r="W46">
        <f t="shared" si="2"/>
        <v>30</v>
      </c>
      <c r="X46">
        <f t="shared" si="3"/>
        <v>22</v>
      </c>
      <c r="Y46">
        <f t="shared" si="4"/>
        <v>52</v>
      </c>
      <c r="Z46">
        <f t="shared" si="5"/>
        <v>70</v>
      </c>
      <c r="AA46">
        <f t="shared" si="6"/>
        <v>86</v>
      </c>
      <c r="AB46">
        <f t="shared" si="7"/>
        <v>49</v>
      </c>
      <c r="AC46">
        <f t="shared" si="8"/>
        <v>42</v>
      </c>
      <c r="AD46">
        <f t="shared" si="9"/>
        <v>37</v>
      </c>
      <c r="AE46">
        <f t="shared" si="10"/>
        <v>65</v>
      </c>
      <c r="AF46">
        <f t="shared" si="11"/>
        <v>57</v>
      </c>
      <c r="AG46">
        <f t="shared" si="12"/>
        <v>45</v>
      </c>
      <c r="AH46">
        <f t="shared" si="13"/>
        <v>32</v>
      </c>
      <c r="AI46">
        <f t="shared" si="14"/>
        <v>85</v>
      </c>
      <c r="AJ46">
        <f t="shared" si="16"/>
        <v>1000000</v>
      </c>
      <c r="AN46" s="70" t="s">
        <v>259</v>
      </c>
      <c r="AO46" s="71">
        <v>73</v>
      </c>
      <c r="AP46" s="71">
        <v>52</v>
      </c>
      <c r="AQ46" s="71">
        <v>56</v>
      </c>
      <c r="AR46" s="71">
        <v>30</v>
      </c>
      <c r="AS46" s="71">
        <v>22</v>
      </c>
      <c r="AT46" s="71">
        <v>52</v>
      </c>
      <c r="AU46" s="71">
        <v>70</v>
      </c>
      <c r="AV46" s="71">
        <v>86</v>
      </c>
      <c r="AW46" s="71">
        <v>49</v>
      </c>
      <c r="AX46" s="71">
        <v>42</v>
      </c>
      <c r="AY46" s="71">
        <v>37</v>
      </c>
      <c r="AZ46" s="71">
        <v>65</v>
      </c>
      <c r="BA46" s="71">
        <v>57</v>
      </c>
      <c r="BB46" s="71">
        <v>45</v>
      </c>
      <c r="BC46" s="71">
        <v>32</v>
      </c>
      <c r="BD46" s="71">
        <v>85</v>
      </c>
      <c r="BE46" s="71">
        <v>1000000</v>
      </c>
    </row>
    <row r="47" spans="1:57" ht="15" thickBot="1" x14ac:dyDescent="0.35">
      <c r="A47" s="70" t="s">
        <v>260</v>
      </c>
      <c r="B47" s="71">
        <v>23</v>
      </c>
      <c r="C47" s="71">
        <v>26</v>
      </c>
      <c r="D47" s="71">
        <v>23</v>
      </c>
      <c r="E47" s="71">
        <v>57</v>
      </c>
      <c r="F47" s="71">
        <v>65</v>
      </c>
      <c r="G47" s="71">
        <v>29</v>
      </c>
      <c r="H47" s="71">
        <v>32</v>
      </c>
      <c r="I47" s="71">
        <v>23</v>
      </c>
      <c r="J47" s="71">
        <v>46</v>
      </c>
      <c r="K47" s="71">
        <v>48</v>
      </c>
      <c r="L47" s="71">
        <v>54</v>
      </c>
      <c r="M47" s="71">
        <v>36</v>
      </c>
      <c r="N47" s="71">
        <v>37</v>
      </c>
      <c r="O47" s="71">
        <v>42</v>
      </c>
      <c r="P47" s="71">
        <v>64</v>
      </c>
      <c r="Q47" s="71">
        <v>18</v>
      </c>
      <c r="R47" s="71">
        <v>1000000</v>
      </c>
      <c r="T47">
        <f t="shared" si="15"/>
        <v>65</v>
      </c>
      <c r="U47">
        <f t="shared" si="0"/>
        <v>62</v>
      </c>
      <c r="V47">
        <f t="shared" si="1"/>
        <v>65</v>
      </c>
      <c r="W47">
        <f t="shared" si="2"/>
        <v>31</v>
      </c>
      <c r="X47">
        <f t="shared" si="3"/>
        <v>23</v>
      </c>
      <c r="Y47">
        <f t="shared" si="4"/>
        <v>59</v>
      </c>
      <c r="Z47">
        <f t="shared" si="5"/>
        <v>56</v>
      </c>
      <c r="AA47">
        <f t="shared" si="6"/>
        <v>65</v>
      </c>
      <c r="AB47">
        <f t="shared" si="7"/>
        <v>42</v>
      </c>
      <c r="AC47">
        <f t="shared" si="8"/>
        <v>40</v>
      </c>
      <c r="AD47">
        <f t="shared" si="9"/>
        <v>34</v>
      </c>
      <c r="AE47">
        <f t="shared" si="10"/>
        <v>52</v>
      </c>
      <c r="AF47">
        <f t="shared" si="11"/>
        <v>51</v>
      </c>
      <c r="AG47">
        <f t="shared" si="12"/>
        <v>46</v>
      </c>
      <c r="AH47">
        <f t="shared" si="13"/>
        <v>24</v>
      </c>
      <c r="AI47">
        <f t="shared" si="14"/>
        <v>70</v>
      </c>
      <c r="AJ47">
        <f t="shared" si="16"/>
        <v>1000000</v>
      </c>
      <c r="AN47" s="70" t="s">
        <v>260</v>
      </c>
      <c r="AO47" s="71">
        <v>65</v>
      </c>
      <c r="AP47" s="71">
        <v>62</v>
      </c>
      <c r="AQ47" s="71">
        <v>65</v>
      </c>
      <c r="AR47" s="71">
        <v>31</v>
      </c>
      <c r="AS47" s="71">
        <v>23</v>
      </c>
      <c r="AT47" s="71">
        <v>59</v>
      </c>
      <c r="AU47" s="71">
        <v>56</v>
      </c>
      <c r="AV47" s="71">
        <v>65</v>
      </c>
      <c r="AW47" s="71">
        <v>42</v>
      </c>
      <c r="AX47" s="71">
        <v>40</v>
      </c>
      <c r="AY47" s="71">
        <v>34</v>
      </c>
      <c r="AZ47" s="71">
        <v>52</v>
      </c>
      <c r="BA47" s="71">
        <v>51</v>
      </c>
      <c r="BB47" s="71">
        <v>46</v>
      </c>
      <c r="BC47" s="71">
        <v>24</v>
      </c>
      <c r="BD47" s="71">
        <v>70</v>
      </c>
      <c r="BE47" s="71">
        <v>1000000</v>
      </c>
    </row>
    <row r="48" spans="1:57" ht="15" thickBot="1" x14ac:dyDescent="0.35">
      <c r="A48" s="70" t="s">
        <v>261</v>
      </c>
      <c r="B48" s="71">
        <v>55</v>
      </c>
      <c r="C48" s="71">
        <v>87</v>
      </c>
      <c r="D48" s="71">
        <v>18</v>
      </c>
      <c r="E48" s="71">
        <v>16</v>
      </c>
      <c r="F48" s="71">
        <v>57</v>
      </c>
      <c r="G48" s="71">
        <v>75</v>
      </c>
      <c r="H48" s="71">
        <v>56</v>
      </c>
      <c r="I48" s="71">
        <v>4</v>
      </c>
      <c r="J48" s="71">
        <v>42</v>
      </c>
      <c r="K48" s="71">
        <v>64</v>
      </c>
      <c r="L48" s="71">
        <v>55</v>
      </c>
      <c r="M48" s="71">
        <v>52</v>
      </c>
      <c r="N48" s="71">
        <v>35</v>
      </c>
      <c r="O48" s="71">
        <v>36</v>
      </c>
      <c r="P48" s="71">
        <v>58</v>
      </c>
      <c r="Q48" s="71">
        <v>2</v>
      </c>
      <c r="R48" s="71">
        <v>1000000</v>
      </c>
      <c r="T48">
        <f t="shared" si="15"/>
        <v>33</v>
      </c>
      <c r="U48">
        <f t="shared" si="0"/>
        <v>1</v>
      </c>
      <c r="V48">
        <f t="shared" si="1"/>
        <v>70</v>
      </c>
      <c r="W48">
        <f t="shared" si="2"/>
        <v>72</v>
      </c>
      <c r="X48">
        <f t="shared" si="3"/>
        <v>31</v>
      </c>
      <c r="Y48">
        <f t="shared" si="4"/>
        <v>13</v>
      </c>
      <c r="Z48">
        <f t="shared" si="5"/>
        <v>32</v>
      </c>
      <c r="AA48">
        <f t="shared" si="6"/>
        <v>84</v>
      </c>
      <c r="AB48">
        <f t="shared" si="7"/>
        <v>46</v>
      </c>
      <c r="AC48">
        <f t="shared" si="8"/>
        <v>24</v>
      </c>
      <c r="AD48">
        <f t="shared" si="9"/>
        <v>33</v>
      </c>
      <c r="AE48">
        <f t="shared" si="10"/>
        <v>36</v>
      </c>
      <c r="AF48">
        <f t="shared" si="11"/>
        <v>53</v>
      </c>
      <c r="AG48">
        <f t="shared" si="12"/>
        <v>52</v>
      </c>
      <c r="AH48">
        <f t="shared" si="13"/>
        <v>30</v>
      </c>
      <c r="AI48">
        <f t="shared" si="14"/>
        <v>86</v>
      </c>
      <c r="AJ48">
        <f t="shared" si="16"/>
        <v>1000000</v>
      </c>
      <c r="AN48" s="70" t="s">
        <v>261</v>
      </c>
      <c r="AO48" s="71">
        <v>33</v>
      </c>
      <c r="AP48" s="71">
        <v>1</v>
      </c>
      <c r="AQ48" s="71">
        <v>70</v>
      </c>
      <c r="AR48" s="71">
        <v>72</v>
      </c>
      <c r="AS48" s="71">
        <v>31</v>
      </c>
      <c r="AT48" s="71">
        <v>13</v>
      </c>
      <c r="AU48" s="71">
        <v>32</v>
      </c>
      <c r="AV48" s="71">
        <v>84</v>
      </c>
      <c r="AW48" s="71">
        <v>46</v>
      </c>
      <c r="AX48" s="71">
        <v>24</v>
      </c>
      <c r="AY48" s="71">
        <v>33</v>
      </c>
      <c r="AZ48" s="71">
        <v>36</v>
      </c>
      <c r="BA48" s="71">
        <v>53</v>
      </c>
      <c r="BB48" s="71">
        <v>52</v>
      </c>
      <c r="BC48" s="71">
        <v>30</v>
      </c>
      <c r="BD48" s="71">
        <v>86</v>
      </c>
      <c r="BE48" s="71">
        <v>1000000</v>
      </c>
    </row>
    <row r="49" spans="1:57" ht="15" thickBot="1" x14ac:dyDescent="0.35">
      <c r="A49" s="70" t="s">
        <v>262</v>
      </c>
      <c r="B49" s="71">
        <v>54</v>
      </c>
      <c r="C49" s="71">
        <v>16</v>
      </c>
      <c r="D49" s="71">
        <v>62</v>
      </c>
      <c r="E49" s="71">
        <v>64</v>
      </c>
      <c r="F49" s="71">
        <v>58</v>
      </c>
      <c r="G49" s="71">
        <v>8</v>
      </c>
      <c r="H49" s="71">
        <v>45</v>
      </c>
      <c r="I49" s="71">
        <v>11</v>
      </c>
      <c r="J49" s="71">
        <v>51</v>
      </c>
      <c r="K49" s="71">
        <v>51</v>
      </c>
      <c r="L49" s="71">
        <v>39</v>
      </c>
      <c r="M49" s="71">
        <v>15</v>
      </c>
      <c r="N49" s="71">
        <v>22</v>
      </c>
      <c r="O49" s="71">
        <v>30</v>
      </c>
      <c r="P49" s="71">
        <v>67</v>
      </c>
      <c r="Q49" s="71">
        <v>1</v>
      </c>
      <c r="R49" s="71">
        <v>1000000</v>
      </c>
      <c r="T49">
        <f t="shared" si="15"/>
        <v>34</v>
      </c>
      <c r="U49">
        <f t="shared" si="0"/>
        <v>72</v>
      </c>
      <c r="V49">
        <f t="shared" si="1"/>
        <v>26</v>
      </c>
      <c r="W49">
        <f t="shared" si="2"/>
        <v>24</v>
      </c>
      <c r="X49">
        <f t="shared" si="3"/>
        <v>30</v>
      </c>
      <c r="Y49">
        <f t="shared" si="4"/>
        <v>80</v>
      </c>
      <c r="Z49">
        <f t="shared" si="5"/>
        <v>43</v>
      </c>
      <c r="AA49">
        <f t="shared" si="6"/>
        <v>77</v>
      </c>
      <c r="AB49">
        <f t="shared" si="7"/>
        <v>37</v>
      </c>
      <c r="AC49">
        <f t="shared" si="8"/>
        <v>37</v>
      </c>
      <c r="AD49">
        <f t="shared" si="9"/>
        <v>49</v>
      </c>
      <c r="AE49">
        <f t="shared" si="10"/>
        <v>73</v>
      </c>
      <c r="AF49">
        <f t="shared" si="11"/>
        <v>66</v>
      </c>
      <c r="AG49">
        <f t="shared" si="12"/>
        <v>58</v>
      </c>
      <c r="AH49">
        <f t="shared" si="13"/>
        <v>21</v>
      </c>
      <c r="AI49">
        <f t="shared" si="14"/>
        <v>87</v>
      </c>
      <c r="AJ49">
        <f t="shared" si="16"/>
        <v>1000000</v>
      </c>
      <c r="AN49" s="70" t="s">
        <v>262</v>
      </c>
      <c r="AO49" s="71">
        <v>34</v>
      </c>
      <c r="AP49" s="71">
        <v>72</v>
      </c>
      <c r="AQ49" s="71">
        <v>26</v>
      </c>
      <c r="AR49" s="71">
        <v>24</v>
      </c>
      <c r="AS49" s="71">
        <v>30</v>
      </c>
      <c r="AT49" s="71">
        <v>80</v>
      </c>
      <c r="AU49" s="71">
        <v>43</v>
      </c>
      <c r="AV49" s="71">
        <v>77</v>
      </c>
      <c r="AW49" s="71">
        <v>37</v>
      </c>
      <c r="AX49" s="71">
        <v>37</v>
      </c>
      <c r="AY49" s="71">
        <v>49</v>
      </c>
      <c r="AZ49" s="71">
        <v>73</v>
      </c>
      <c r="BA49" s="71">
        <v>66</v>
      </c>
      <c r="BB49" s="71">
        <v>58</v>
      </c>
      <c r="BC49" s="71">
        <v>21</v>
      </c>
      <c r="BD49" s="71">
        <v>87</v>
      </c>
      <c r="BE49" s="71">
        <v>1000000</v>
      </c>
    </row>
    <row r="50" spans="1:57" ht="15" thickBot="1" x14ac:dyDescent="0.35">
      <c r="A50" s="70" t="s">
        <v>263</v>
      </c>
      <c r="B50" s="71">
        <v>18</v>
      </c>
      <c r="C50" s="71">
        <v>19</v>
      </c>
      <c r="D50" s="71">
        <v>59</v>
      </c>
      <c r="E50" s="71">
        <v>70</v>
      </c>
      <c r="F50" s="71">
        <v>69</v>
      </c>
      <c r="G50" s="71">
        <v>12</v>
      </c>
      <c r="H50" s="71">
        <v>34</v>
      </c>
      <c r="I50" s="71">
        <v>46</v>
      </c>
      <c r="J50" s="71">
        <v>45</v>
      </c>
      <c r="K50" s="71">
        <v>40</v>
      </c>
      <c r="L50" s="71">
        <v>34</v>
      </c>
      <c r="M50" s="71">
        <v>16</v>
      </c>
      <c r="N50" s="71">
        <v>38</v>
      </c>
      <c r="O50" s="71">
        <v>22</v>
      </c>
      <c r="P50" s="71">
        <v>46</v>
      </c>
      <c r="Q50" s="71">
        <v>29</v>
      </c>
      <c r="R50" s="71">
        <v>1000000</v>
      </c>
      <c r="T50">
        <f t="shared" si="15"/>
        <v>70</v>
      </c>
      <c r="U50">
        <f t="shared" si="0"/>
        <v>69</v>
      </c>
      <c r="V50">
        <f t="shared" si="1"/>
        <v>29</v>
      </c>
      <c r="W50">
        <f t="shared" si="2"/>
        <v>18</v>
      </c>
      <c r="X50">
        <f t="shared" si="3"/>
        <v>19</v>
      </c>
      <c r="Y50">
        <f t="shared" si="4"/>
        <v>76</v>
      </c>
      <c r="Z50">
        <f t="shared" si="5"/>
        <v>54</v>
      </c>
      <c r="AA50">
        <f t="shared" si="6"/>
        <v>42</v>
      </c>
      <c r="AB50">
        <f t="shared" si="7"/>
        <v>43</v>
      </c>
      <c r="AC50">
        <f t="shared" si="8"/>
        <v>48</v>
      </c>
      <c r="AD50">
        <f t="shared" si="9"/>
        <v>54</v>
      </c>
      <c r="AE50">
        <f t="shared" si="10"/>
        <v>72</v>
      </c>
      <c r="AF50">
        <f t="shared" si="11"/>
        <v>50</v>
      </c>
      <c r="AG50">
        <f t="shared" si="12"/>
        <v>66</v>
      </c>
      <c r="AH50">
        <f t="shared" si="13"/>
        <v>42</v>
      </c>
      <c r="AI50">
        <f t="shared" si="14"/>
        <v>59</v>
      </c>
      <c r="AJ50">
        <f t="shared" si="16"/>
        <v>1000000</v>
      </c>
      <c r="AN50" s="70" t="s">
        <v>263</v>
      </c>
      <c r="AO50" s="71">
        <v>70</v>
      </c>
      <c r="AP50" s="71">
        <v>69</v>
      </c>
      <c r="AQ50" s="71">
        <v>29</v>
      </c>
      <c r="AR50" s="71">
        <v>18</v>
      </c>
      <c r="AS50" s="71">
        <v>19</v>
      </c>
      <c r="AT50" s="71">
        <v>76</v>
      </c>
      <c r="AU50" s="71">
        <v>54</v>
      </c>
      <c r="AV50" s="71">
        <v>42</v>
      </c>
      <c r="AW50" s="71">
        <v>43</v>
      </c>
      <c r="AX50" s="71">
        <v>48</v>
      </c>
      <c r="AY50" s="71">
        <v>54</v>
      </c>
      <c r="AZ50" s="71">
        <v>72</v>
      </c>
      <c r="BA50" s="71">
        <v>50</v>
      </c>
      <c r="BB50" s="71">
        <v>66</v>
      </c>
      <c r="BC50" s="71">
        <v>42</v>
      </c>
      <c r="BD50" s="71">
        <v>59</v>
      </c>
      <c r="BE50" s="71">
        <v>1000000</v>
      </c>
    </row>
    <row r="51" spans="1:57" ht="15" thickBot="1" x14ac:dyDescent="0.35">
      <c r="A51" s="70" t="s">
        <v>264</v>
      </c>
      <c r="B51" s="71">
        <v>7</v>
      </c>
      <c r="C51" s="71">
        <v>35</v>
      </c>
      <c r="D51" s="71">
        <v>52</v>
      </c>
      <c r="E51" s="71">
        <v>79</v>
      </c>
      <c r="F51" s="71">
        <v>80</v>
      </c>
      <c r="G51" s="71">
        <v>3</v>
      </c>
      <c r="H51" s="71">
        <v>51</v>
      </c>
      <c r="I51" s="71">
        <v>42</v>
      </c>
      <c r="J51" s="71">
        <v>48</v>
      </c>
      <c r="K51" s="71">
        <v>49</v>
      </c>
      <c r="L51" s="71">
        <v>49</v>
      </c>
      <c r="M51" s="71">
        <v>39</v>
      </c>
      <c r="N51" s="71">
        <v>53</v>
      </c>
      <c r="O51" s="71">
        <v>25</v>
      </c>
      <c r="P51" s="71">
        <v>35</v>
      </c>
      <c r="Q51" s="71">
        <v>30</v>
      </c>
      <c r="R51" s="71">
        <v>1000000</v>
      </c>
      <c r="T51">
        <f t="shared" si="15"/>
        <v>81</v>
      </c>
      <c r="U51">
        <f t="shared" si="0"/>
        <v>53</v>
      </c>
      <c r="V51">
        <f t="shared" si="1"/>
        <v>36</v>
      </c>
      <c r="W51">
        <f t="shared" si="2"/>
        <v>9</v>
      </c>
      <c r="X51">
        <f t="shared" si="3"/>
        <v>8</v>
      </c>
      <c r="Y51">
        <f t="shared" si="4"/>
        <v>85</v>
      </c>
      <c r="Z51">
        <f t="shared" si="5"/>
        <v>37</v>
      </c>
      <c r="AA51">
        <f t="shared" si="6"/>
        <v>46</v>
      </c>
      <c r="AB51">
        <f t="shared" si="7"/>
        <v>40</v>
      </c>
      <c r="AC51">
        <f t="shared" si="8"/>
        <v>39</v>
      </c>
      <c r="AD51">
        <f t="shared" si="9"/>
        <v>39</v>
      </c>
      <c r="AE51">
        <f t="shared" si="10"/>
        <v>49</v>
      </c>
      <c r="AF51">
        <f t="shared" si="11"/>
        <v>35</v>
      </c>
      <c r="AG51">
        <f t="shared" si="12"/>
        <v>63</v>
      </c>
      <c r="AH51">
        <f t="shared" si="13"/>
        <v>53</v>
      </c>
      <c r="AI51">
        <f t="shared" si="14"/>
        <v>58</v>
      </c>
      <c r="AJ51">
        <f t="shared" si="16"/>
        <v>1000000</v>
      </c>
      <c r="AN51" s="70" t="s">
        <v>264</v>
      </c>
      <c r="AO51" s="71">
        <v>81</v>
      </c>
      <c r="AP51" s="71">
        <v>53</v>
      </c>
      <c r="AQ51" s="71">
        <v>36</v>
      </c>
      <c r="AR51" s="71">
        <v>9</v>
      </c>
      <c r="AS51" s="71">
        <v>8</v>
      </c>
      <c r="AT51" s="71">
        <v>85</v>
      </c>
      <c r="AU51" s="71">
        <v>37</v>
      </c>
      <c r="AV51" s="71">
        <v>46</v>
      </c>
      <c r="AW51" s="71">
        <v>40</v>
      </c>
      <c r="AX51" s="71">
        <v>39</v>
      </c>
      <c r="AY51" s="71">
        <v>39</v>
      </c>
      <c r="AZ51" s="71">
        <v>49</v>
      </c>
      <c r="BA51" s="71">
        <v>35</v>
      </c>
      <c r="BB51" s="71">
        <v>63</v>
      </c>
      <c r="BC51" s="71">
        <v>53</v>
      </c>
      <c r="BD51" s="71">
        <v>58</v>
      </c>
      <c r="BE51" s="71">
        <v>1000000</v>
      </c>
    </row>
    <row r="52" spans="1:57" ht="15" thickBot="1" x14ac:dyDescent="0.35">
      <c r="A52" s="70" t="s">
        <v>265</v>
      </c>
      <c r="B52" s="71">
        <v>6</v>
      </c>
      <c r="C52" s="71">
        <v>30</v>
      </c>
      <c r="D52" s="71">
        <v>38</v>
      </c>
      <c r="E52" s="71">
        <v>80</v>
      </c>
      <c r="F52" s="71">
        <v>82</v>
      </c>
      <c r="G52" s="71">
        <v>14</v>
      </c>
      <c r="H52" s="71">
        <v>68</v>
      </c>
      <c r="I52" s="71">
        <v>43</v>
      </c>
      <c r="J52" s="71">
        <v>38</v>
      </c>
      <c r="K52" s="71">
        <v>43</v>
      </c>
      <c r="L52" s="71">
        <v>50</v>
      </c>
      <c r="M52" s="71">
        <v>31</v>
      </c>
      <c r="N52" s="71">
        <v>5</v>
      </c>
      <c r="O52" s="71">
        <v>62</v>
      </c>
      <c r="P52" s="71">
        <v>51</v>
      </c>
      <c r="Q52" s="71">
        <v>46</v>
      </c>
      <c r="R52" s="71">
        <v>1000000</v>
      </c>
      <c r="T52">
        <f t="shared" si="15"/>
        <v>82</v>
      </c>
      <c r="U52">
        <f t="shared" si="0"/>
        <v>58</v>
      </c>
      <c r="V52">
        <f t="shared" si="1"/>
        <v>50</v>
      </c>
      <c r="W52">
        <f t="shared" si="2"/>
        <v>8</v>
      </c>
      <c r="X52">
        <f t="shared" si="3"/>
        <v>6</v>
      </c>
      <c r="Y52">
        <f t="shared" si="4"/>
        <v>74</v>
      </c>
      <c r="Z52">
        <f t="shared" si="5"/>
        <v>20</v>
      </c>
      <c r="AA52">
        <f t="shared" si="6"/>
        <v>45</v>
      </c>
      <c r="AB52">
        <f t="shared" si="7"/>
        <v>50</v>
      </c>
      <c r="AC52">
        <f t="shared" si="8"/>
        <v>45</v>
      </c>
      <c r="AD52">
        <f t="shared" si="9"/>
        <v>38</v>
      </c>
      <c r="AE52">
        <f t="shared" si="10"/>
        <v>57</v>
      </c>
      <c r="AF52">
        <f t="shared" si="11"/>
        <v>83</v>
      </c>
      <c r="AG52">
        <f t="shared" si="12"/>
        <v>26</v>
      </c>
      <c r="AH52">
        <f t="shared" si="13"/>
        <v>37</v>
      </c>
      <c r="AI52">
        <f t="shared" si="14"/>
        <v>42</v>
      </c>
      <c r="AJ52">
        <f t="shared" si="16"/>
        <v>1000000</v>
      </c>
      <c r="AN52" s="70" t="s">
        <v>265</v>
      </c>
      <c r="AO52" s="71">
        <v>82</v>
      </c>
      <c r="AP52" s="71">
        <v>58</v>
      </c>
      <c r="AQ52" s="71">
        <v>50</v>
      </c>
      <c r="AR52" s="71">
        <v>8</v>
      </c>
      <c r="AS52" s="71">
        <v>6</v>
      </c>
      <c r="AT52" s="71">
        <v>74</v>
      </c>
      <c r="AU52" s="71">
        <v>20</v>
      </c>
      <c r="AV52" s="71">
        <v>45</v>
      </c>
      <c r="AW52" s="71">
        <v>50</v>
      </c>
      <c r="AX52" s="71">
        <v>45</v>
      </c>
      <c r="AY52" s="71">
        <v>38</v>
      </c>
      <c r="AZ52" s="71">
        <v>57</v>
      </c>
      <c r="BA52" s="71">
        <v>83</v>
      </c>
      <c r="BB52" s="71">
        <v>26</v>
      </c>
      <c r="BC52" s="71">
        <v>37</v>
      </c>
      <c r="BD52" s="71">
        <v>42</v>
      </c>
      <c r="BE52" s="71">
        <v>1000000</v>
      </c>
    </row>
    <row r="53" spans="1:57" ht="15" thickBot="1" x14ac:dyDescent="0.35">
      <c r="A53" s="70" t="s">
        <v>266</v>
      </c>
      <c r="B53" s="71">
        <v>27</v>
      </c>
      <c r="C53" s="71">
        <v>48</v>
      </c>
      <c r="D53" s="71">
        <v>41</v>
      </c>
      <c r="E53" s="71">
        <v>53</v>
      </c>
      <c r="F53" s="71">
        <v>67</v>
      </c>
      <c r="G53" s="71">
        <v>19</v>
      </c>
      <c r="H53" s="71">
        <v>17</v>
      </c>
      <c r="I53" s="71">
        <v>1</v>
      </c>
      <c r="J53" s="71">
        <v>61</v>
      </c>
      <c r="K53" s="71">
        <v>33</v>
      </c>
      <c r="L53" s="71">
        <v>35</v>
      </c>
      <c r="M53" s="71">
        <v>31</v>
      </c>
      <c r="N53" s="71">
        <v>20</v>
      </c>
      <c r="O53" s="71">
        <v>84</v>
      </c>
      <c r="P53" s="71">
        <v>47</v>
      </c>
      <c r="Q53" s="71">
        <v>62</v>
      </c>
      <c r="R53" s="71">
        <v>1000000</v>
      </c>
      <c r="T53">
        <f t="shared" si="15"/>
        <v>61</v>
      </c>
      <c r="U53">
        <f t="shared" si="0"/>
        <v>40</v>
      </c>
      <c r="V53">
        <f t="shared" si="1"/>
        <v>47</v>
      </c>
      <c r="W53">
        <f t="shared" si="2"/>
        <v>35</v>
      </c>
      <c r="X53">
        <f t="shared" si="3"/>
        <v>21</v>
      </c>
      <c r="Y53">
        <f t="shared" si="4"/>
        <v>69</v>
      </c>
      <c r="Z53">
        <f t="shared" si="5"/>
        <v>71</v>
      </c>
      <c r="AA53">
        <f t="shared" si="6"/>
        <v>87</v>
      </c>
      <c r="AB53">
        <f t="shared" si="7"/>
        <v>27</v>
      </c>
      <c r="AC53">
        <f t="shared" si="8"/>
        <v>55</v>
      </c>
      <c r="AD53">
        <f t="shared" si="9"/>
        <v>53</v>
      </c>
      <c r="AE53">
        <f t="shared" si="10"/>
        <v>57</v>
      </c>
      <c r="AF53">
        <f t="shared" si="11"/>
        <v>68</v>
      </c>
      <c r="AG53">
        <f t="shared" si="12"/>
        <v>4</v>
      </c>
      <c r="AH53">
        <f t="shared" si="13"/>
        <v>41</v>
      </c>
      <c r="AI53">
        <f t="shared" si="14"/>
        <v>26</v>
      </c>
      <c r="AJ53">
        <f t="shared" si="16"/>
        <v>1000000</v>
      </c>
      <c r="AN53" s="70" t="s">
        <v>266</v>
      </c>
      <c r="AO53" s="71">
        <v>61</v>
      </c>
      <c r="AP53" s="71">
        <v>40</v>
      </c>
      <c r="AQ53" s="71">
        <v>47</v>
      </c>
      <c r="AR53" s="71">
        <v>35</v>
      </c>
      <c r="AS53" s="71">
        <v>21</v>
      </c>
      <c r="AT53" s="71">
        <v>69</v>
      </c>
      <c r="AU53" s="71">
        <v>71</v>
      </c>
      <c r="AV53" s="71">
        <v>87</v>
      </c>
      <c r="AW53" s="71">
        <v>27</v>
      </c>
      <c r="AX53" s="71">
        <v>55</v>
      </c>
      <c r="AY53" s="71">
        <v>53</v>
      </c>
      <c r="AZ53" s="71">
        <v>57</v>
      </c>
      <c r="BA53" s="71">
        <v>68</v>
      </c>
      <c r="BB53" s="71">
        <v>4</v>
      </c>
      <c r="BC53" s="71">
        <v>41</v>
      </c>
      <c r="BD53" s="71">
        <v>26</v>
      </c>
      <c r="BE53" s="71">
        <v>1000000</v>
      </c>
    </row>
    <row r="54" spans="1:57" ht="15" thickBot="1" x14ac:dyDescent="0.35">
      <c r="A54" s="70" t="s">
        <v>267</v>
      </c>
      <c r="B54" s="71">
        <v>13</v>
      </c>
      <c r="C54" s="71">
        <v>25</v>
      </c>
      <c r="D54" s="71">
        <v>80</v>
      </c>
      <c r="E54" s="71">
        <v>55</v>
      </c>
      <c r="F54" s="71">
        <v>59</v>
      </c>
      <c r="G54" s="71">
        <v>20</v>
      </c>
      <c r="H54" s="71">
        <v>42</v>
      </c>
      <c r="I54" s="71">
        <v>16</v>
      </c>
      <c r="J54" s="71">
        <v>26</v>
      </c>
      <c r="K54" s="71">
        <v>27</v>
      </c>
      <c r="L54" s="71">
        <v>30</v>
      </c>
      <c r="M54" s="71">
        <v>29</v>
      </c>
      <c r="N54" s="71">
        <v>30</v>
      </c>
      <c r="O54" s="71">
        <v>47</v>
      </c>
      <c r="P54" s="71">
        <v>48</v>
      </c>
      <c r="Q54" s="71">
        <v>60</v>
      </c>
      <c r="R54" s="71">
        <v>1000000</v>
      </c>
      <c r="T54">
        <f t="shared" si="15"/>
        <v>75</v>
      </c>
      <c r="U54">
        <f t="shared" si="0"/>
        <v>63</v>
      </c>
      <c r="V54">
        <f t="shared" si="1"/>
        <v>8</v>
      </c>
      <c r="W54">
        <f t="shared" si="2"/>
        <v>33</v>
      </c>
      <c r="X54">
        <f t="shared" si="3"/>
        <v>29</v>
      </c>
      <c r="Y54">
        <f t="shared" si="4"/>
        <v>68</v>
      </c>
      <c r="Z54">
        <f t="shared" si="5"/>
        <v>46</v>
      </c>
      <c r="AA54">
        <f t="shared" si="6"/>
        <v>72</v>
      </c>
      <c r="AB54">
        <f t="shared" si="7"/>
        <v>62</v>
      </c>
      <c r="AC54">
        <f t="shared" si="8"/>
        <v>61</v>
      </c>
      <c r="AD54">
        <f t="shared" si="9"/>
        <v>58</v>
      </c>
      <c r="AE54">
        <f t="shared" si="10"/>
        <v>59</v>
      </c>
      <c r="AF54">
        <f t="shared" si="11"/>
        <v>58</v>
      </c>
      <c r="AG54">
        <f t="shared" si="12"/>
        <v>41</v>
      </c>
      <c r="AH54">
        <f t="shared" si="13"/>
        <v>40</v>
      </c>
      <c r="AI54">
        <f t="shared" si="14"/>
        <v>28</v>
      </c>
      <c r="AJ54">
        <f t="shared" si="16"/>
        <v>1000000</v>
      </c>
      <c r="AN54" s="70" t="s">
        <v>267</v>
      </c>
      <c r="AO54" s="71">
        <v>75</v>
      </c>
      <c r="AP54" s="71">
        <v>63</v>
      </c>
      <c r="AQ54" s="71">
        <v>8</v>
      </c>
      <c r="AR54" s="71">
        <v>33</v>
      </c>
      <c r="AS54" s="71">
        <v>29</v>
      </c>
      <c r="AT54" s="71">
        <v>68</v>
      </c>
      <c r="AU54" s="71">
        <v>46</v>
      </c>
      <c r="AV54" s="71">
        <v>72</v>
      </c>
      <c r="AW54" s="71">
        <v>62</v>
      </c>
      <c r="AX54" s="71">
        <v>61</v>
      </c>
      <c r="AY54" s="71">
        <v>58</v>
      </c>
      <c r="AZ54" s="71">
        <v>59</v>
      </c>
      <c r="BA54" s="71">
        <v>58</v>
      </c>
      <c r="BB54" s="71">
        <v>41</v>
      </c>
      <c r="BC54" s="71">
        <v>40</v>
      </c>
      <c r="BD54" s="71">
        <v>28</v>
      </c>
      <c r="BE54" s="71">
        <v>1000000</v>
      </c>
    </row>
    <row r="55" spans="1:57" ht="15" thickBot="1" x14ac:dyDescent="0.35">
      <c r="A55" s="70" t="s">
        <v>268</v>
      </c>
      <c r="B55" s="71">
        <v>4</v>
      </c>
      <c r="C55" s="71">
        <v>31</v>
      </c>
      <c r="D55" s="71">
        <v>86</v>
      </c>
      <c r="E55" s="71">
        <v>71</v>
      </c>
      <c r="F55" s="71">
        <v>74</v>
      </c>
      <c r="G55" s="71">
        <v>31</v>
      </c>
      <c r="H55" s="71">
        <v>31</v>
      </c>
      <c r="I55" s="71">
        <v>22</v>
      </c>
      <c r="J55" s="71">
        <v>19</v>
      </c>
      <c r="K55" s="71">
        <v>38</v>
      </c>
      <c r="L55" s="71">
        <v>38</v>
      </c>
      <c r="M55" s="71">
        <v>74</v>
      </c>
      <c r="N55" s="71">
        <v>18</v>
      </c>
      <c r="O55" s="71">
        <v>78</v>
      </c>
      <c r="P55" s="71">
        <v>42</v>
      </c>
      <c r="Q55" s="71">
        <v>58</v>
      </c>
      <c r="R55" s="71">
        <v>1000000</v>
      </c>
      <c r="T55">
        <f t="shared" si="15"/>
        <v>84</v>
      </c>
      <c r="U55">
        <f t="shared" si="0"/>
        <v>57</v>
      </c>
      <c r="V55">
        <f t="shared" si="1"/>
        <v>2</v>
      </c>
      <c r="W55">
        <f t="shared" si="2"/>
        <v>17</v>
      </c>
      <c r="X55">
        <f t="shared" si="3"/>
        <v>14</v>
      </c>
      <c r="Y55">
        <f t="shared" si="4"/>
        <v>57</v>
      </c>
      <c r="Z55">
        <f t="shared" si="5"/>
        <v>57</v>
      </c>
      <c r="AA55">
        <f t="shared" si="6"/>
        <v>66</v>
      </c>
      <c r="AB55">
        <f t="shared" si="7"/>
        <v>69</v>
      </c>
      <c r="AC55">
        <f t="shared" si="8"/>
        <v>50</v>
      </c>
      <c r="AD55">
        <f t="shared" si="9"/>
        <v>50</v>
      </c>
      <c r="AE55">
        <f t="shared" si="10"/>
        <v>14</v>
      </c>
      <c r="AF55">
        <f t="shared" si="11"/>
        <v>70</v>
      </c>
      <c r="AG55">
        <f t="shared" si="12"/>
        <v>10</v>
      </c>
      <c r="AH55">
        <f t="shared" si="13"/>
        <v>46</v>
      </c>
      <c r="AI55">
        <f t="shared" si="14"/>
        <v>30</v>
      </c>
      <c r="AJ55">
        <f t="shared" si="16"/>
        <v>1000000</v>
      </c>
      <c r="AN55" s="70" t="s">
        <v>268</v>
      </c>
      <c r="AO55" s="71">
        <v>84</v>
      </c>
      <c r="AP55" s="71">
        <v>57</v>
      </c>
      <c r="AQ55" s="71">
        <v>2</v>
      </c>
      <c r="AR55" s="71">
        <v>17</v>
      </c>
      <c r="AS55" s="71">
        <v>14</v>
      </c>
      <c r="AT55" s="71">
        <v>57</v>
      </c>
      <c r="AU55" s="71">
        <v>57</v>
      </c>
      <c r="AV55" s="71">
        <v>66</v>
      </c>
      <c r="AW55" s="71">
        <v>69</v>
      </c>
      <c r="AX55" s="71">
        <v>50</v>
      </c>
      <c r="AY55" s="71">
        <v>50</v>
      </c>
      <c r="AZ55" s="71">
        <v>14</v>
      </c>
      <c r="BA55" s="71">
        <v>70</v>
      </c>
      <c r="BB55" s="71">
        <v>10</v>
      </c>
      <c r="BC55" s="71">
        <v>46</v>
      </c>
      <c r="BD55" s="71">
        <v>30</v>
      </c>
      <c r="BE55" s="71">
        <v>1000000</v>
      </c>
    </row>
    <row r="56" spans="1:57" ht="15" thickBot="1" x14ac:dyDescent="0.35">
      <c r="A56" s="70" t="s">
        <v>269</v>
      </c>
      <c r="B56" s="71">
        <v>2</v>
      </c>
      <c r="C56" s="71">
        <v>15</v>
      </c>
      <c r="D56" s="71">
        <v>39</v>
      </c>
      <c r="E56" s="71">
        <v>69</v>
      </c>
      <c r="F56" s="71">
        <v>61</v>
      </c>
      <c r="G56" s="71">
        <v>10</v>
      </c>
      <c r="H56" s="71">
        <v>28</v>
      </c>
      <c r="I56" s="71">
        <v>28</v>
      </c>
      <c r="J56" s="71">
        <v>20</v>
      </c>
      <c r="K56" s="71">
        <v>35</v>
      </c>
      <c r="L56" s="71">
        <v>26</v>
      </c>
      <c r="M56" s="71">
        <v>86</v>
      </c>
      <c r="N56" s="71">
        <v>33</v>
      </c>
      <c r="O56" s="71">
        <v>79</v>
      </c>
      <c r="P56" s="71">
        <v>25</v>
      </c>
      <c r="Q56" s="71">
        <v>43</v>
      </c>
      <c r="R56" s="71">
        <v>1000000</v>
      </c>
      <c r="T56">
        <f t="shared" si="15"/>
        <v>86</v>
      </c>
      <c r="U56">
        <f t="shared" si="0"/>
        <v>73</v>
      </c>
      <c r="V56">
        <f t="shared" si="1"/>
        <v>49</v>
      </c>
      <c r="W56">
        <f t="shared" si="2"/>
        <v>19</v>
      </c>
      <c r="X56">
        <f t="shared" si="3"/>
        <v>27</v>
      </c>
      <c r="Y56">
        <f t="shared" si="4"/>
        <v>78</v>
      </c>
      <c r="Z56">
        <f t="shared" si="5"/>
        <v>60</v>
      </c>
      <c r="AA56">
        <f t="shared" si="6"/>
        <v>60</v>
      </c>
      <c r="AB56">
        <f t="shared" si="7"/>
        <v>68</v>
      </c>
      <c r="AC56">
        <f t="shared" si="8"/>
        <v>53</v>
      </c>
      <c r="AD56">
        <f t="shared" si="9"/>
        <v>62</v>
      </c>
      <c r="AE56">
        <f t="shared" si="10"/>
        <v>2</v>
      </c>
      <c r="AF56">
        <f t="shared" si="11"/>
        <v>55</v>
      </c>
      <c r="AG56">
        <f t="shared" si="12"/>
        <v>9</v>
      </c>
      <c r="AH56">
        <f t="shared" si="13"/>
        <v>63</v>
      </c>
      <c r="AI56">
        <f t="shared" si="14"/>
        <v>45</v>
      </c>
      <c r="AJ56">
        <f t="shared" si="16"/>
        <v>1000000</v>
      </c>
      <c r="AN56" s="70" t="s">
        <v>269</v>
      </c>
      <c r="AO56" s="71">
        <v>86</v>
      </c>
      <c r="AP56" s="71">
        <v>73</v>
      </c>
      <c r="AQ56" s="71">
        <v>49</v>
      </c>
      <c r="AR56" s="71">
        <v>19</v>
      </c>
      <c r="AS56" s="71">
        <v>27</v>
      </c>
      <c r="AT56" s="71">
        <v>78</v>
      </c>
      <c r="AU56" s="71">
        <v>60</v>
      </c>
      <c r="AV56" s="71">
        <v>60</v>
      </c>
      <c r="AW56" s="71">
        <v>68</v>
      </c>
      <c r="AX56" s="71">
        <v>53</v>
      </c>
      <c r="AY56" s="71">
        <v>62</v>
      </c>
      <c r="AZ56" s="71">
        <v>2</v>
      </c>
      <c r="BA56" s="71">
        <v>55</v>
      </c>
      <c r="BB56" s="71">
        <v>9</v>
      </c>
      <c r="BC56" s="71">
        <v>63</v>
      </c>
      <c r="BD56" s="71">
        <v>45</v>
      </c>
      <c r="BE56" s="71">
        <v>1000000</v>
      </c>
    </row>
    <row r="57" spans="1:57" ht="15" thickBot="1" x14ac:dyDescent="0.35">
      <c r="A57" s="70" t="s">
        <v>270</v>
      </c>
      <c r="B57" s="71">
        <v>25</v>
      </c>
      <c r="C57" s="71">
        <v>2</v>
      </c>
      <c r="D57" s="71">
        <v>54</v>
      </c>
      <c r="E57" s="71">
        <v>73</v>
      </c>
      <c r="F57" s="71">
        <v>46</v>
      </c>
      <c r="G57" s="71">
        <v>35</v>
      </c>
      <c r="H57" s="71">
        <v>50</v>
      </c>
      <c r="I57" s="71">
        <v>10</v>
      </c>
      <c r="J57" s="71">
        <v>25</v>
      </c>
      <c r="K57" s="71">
        <v>31</v>
      </c>
      <c r="L57" s="71">
        <v>32</v>
      </c>
      <c r="M57" s="71">
        <v>69</v>
      </c>
      <c r="N57" s="71">
        <v>47</v>
      </c>
      <c r="O57" s="71">
        <v>75</v>
      </c>
      <c r="P57" s="71">
        <v>63</v>
      </c>
      <c r="Q57" s="71">
        <v>37</v>
      </c>
      <c r="R57" s="71">
        <v>1000000</v>
      </c>
      <c r="T57">
        <f t="shared" si="15"/>
        <v>63</v>
      </c>
      <c r="U57">
        <f t="shared" si="0"/>
        <v>86</v>
      </c>
      <c r="V57">
        <f t="shared" si="1"/>
        <v>34</v>
      </c>
      <c r="W57">
        <f t="shared" si="2"/>
        <v>15</v>
      </c>
      <c r="X57">
        <f t="shared" si="3"/>
        <v>42</v>
      </c>
      <c r="Y57">
        <f t="shared" si="4"/>
        <v>53</v>
      </c>
      <c r="Z57">
        <f t="shared" si="5"/>
        <v>38</v>
      </c>
      <c r="AA57">
        <f t="shared" si="6"/>
        <v>78</v>
      </c>
      <c r="AB57">
        <f t="shared" si="7"/>
        <v>63</v>
      </c>
      <c r="AC57">
        <f t="shared" si="8"/>
        <v>57</v>
      </c>
      <c r="AD57">
        <f t="shared" si="9"/>
        <v>56</v>
      </c>
      <c r="AE57">
        <f t="shared" si="10"/>
        <v>19</v>
      </c>
      <c r="AF57">
        <f t="shared" si="11"/>
        <v>41</v>
      </c>
      <c r="AG57">
        <f t="shared" si="12"/>
        <v>13</v>
      </c>
      <c r="AH57">
        <f t="shared" si="13"/>
        <v>25</v>
      </c>
      <c r="AI57">
        <f t="shared" si="14"/>
        <v>51</v>
      </c>
      <c r="AJ57">
        <f t="shared" si="16"/>
        <v>1000000</v>
      </c>
      <c r="AN57" s="70" t="s">
        <v>270</v>
      </c>
      <c r="AO57" s="71">
        <v>63</v>
      </c>
      <c r="AP57" s="71">
        <v>86</v>
      </c>
      <c r="AQ57" s="71">
        <v>34</v>
      </c>
      <c r="AR57" s="71">
        <v>15</v>
      </c>
      <c r="AS57" s="71">
        <v>42</v>
      </c>
      <c r="AT57" s="71">
        <v>53</v>
      </c>
      <c r="AU57" s="71">
        <v>38</v>
      </c>
      <c r="AV57" s="71">
        <v>78</v>
      </c>
      <c r="AW57" s="71">
        <v>63</v>
      </c>
      <c r="AX57" s="71">
        <v>57</v>
      </c>
      <c r="AY57" s="71">
        <v>56</v>
      </c>
      <c r="AZ57" s="71">
        <v>19</v>
      </c>
      <c r="BA57" s="71">
        <v>41</v>
      </c>
      <c r="BB57" s="71">
        <v>13</v>
      </c>
      <c r="BC57" s="71">
        <v>25</v>
      </c>
      <c r="BD57" s="71">
        <v>51</v>
      </c>
      <c r="BE57" s="71">
        <v>1000000</v>
      </c>
    </row>
    <row r="58" spans="1:57" ht="15" thickBot="1" x14ac:dyDescent="0.35">
      <c r="A58" s="70" t="s">
        <v>271</v>
      </c>
      <c r="B58" s="71">
        <v>61</v>
      </c>
      <c r="C58" s="71">
        <v>38</v>
      </c>
      <c r="D58" s="71">
        <v>34</v>
      </c>
      <c r="E58" s="71">
        <v>83</v>
      </c>
      <c r="F58" s="71">
        <v>85</v>
      </c>
      <c r="G58" s="71">
        <v>21</v>
      </c>
      <c r="H58" s="71">
        <v>79</v>
      </c>
      <c r="I58" s="71">
        <v>5</v>
      </c>
      <c r="J58" s="71">
        <v>28</v>
      </c>
      <c r="K58" s="71">
        <v>25</v>
      </c>
      <c r="L58" s="71">
        <v>25</v>
      </c>
      <c r="M58" s="71">
        <v>62</v>
      </c>
      <c r="N58" s="71">
        <v>46</v>
      </c>
      <c r="O58" s="71">
        <v>86</v>
      </c>
      <c r="P58" s="71">
        <v>52</v>
      </c>
      <c r="Q58" s="71">
        <v>40</v>
      </c>
      <c r="R58" s="71">
        <v>1000000</v>
      </c>
      <c r="T58">
        <f t="shared" si="15"/>
        <v>27</v>
      </c>
      <c r="U58">
        <f t="shared" si="0"/>
        <v>50</v>
      </c>
      <c r="V58">
        <f t="shared" si="1"/>
        <v>54</v>
      </c>
      <c r="W58">
        <f t="shared" si="2"/>
        <v>5</v>
      </c>
      <c r="X58">
        <f t="shared" si="3"/>
        <v>3</v>
      </c>
      <c r="Y58">
        <f t="shared" si="4"/>
        <v>67</v>
      </c>
      <c r="Z58">
        <f t="shared" si="5"/>
        <v>9</v>
      </c>
      <c r="AA58">
        <f t="shared" si="6"/>
        <v>83</v>
      </c>
      <c r="AB58">
        <f t="shared" si="7"/>
        <v>60</v>
      </c>
      <c r="AC58">
        <f t="shared" si="8"/>
        <v>63</v>
      </c>
      <c r="AD58">
        <f t="shared" si="9"/>
        <v>63</v>
      </c>
      <c r="AE58">
        <f t="shared" si="10"/>
        <v>26</v>
      </c>
      <c r="AF58">
        <f t="shared" si="11"/>
        <v>42</v>
      </c>
      <c r="AG58">
        <f t="shared" si="12"/>
        <v>2</v>
      </c>
      <c r="AH58">
        <f t="shared" si="13"/>
        <v>36</v>
      </c>
      <c r="AI58">
        <f t="shared" si="14"/>
        <v>48</v>
      </c>
      <c r="AJ58">
        <f t="shared" si="16"/>
        <v>1000000</v>
      </c>
      <c r="AN58" s="70" t="s">
        <v>271</v>
      </c>
      <c r="AO58" s="71">
        <v>27</v>
      </c>
      <c r="AP58" s="71">
        <v>50</v>
      </c>
      <c r="AQ58" s="71">
        <v>54</v>
      </c>
      <c r="AR58" s="71">
        <v>5</v>
      </c>
      <c r="AS58" s="71">
        <v>3</v>
      </c>
      <c r="AT58" s="71">
        <v>67</v>
      </c>
      <c r="AU58" s="71">
        <v>9</v>
      </c>
      <c r="AV58" s="71">
        <v>83</v>
      </c>
      <c r="AW58" s="71">
        <v>60</v>
      </c>
      <c r="AX58" s="71">
        <v>63</v>
      </c>
      <c r="AY58" s="71">
        <v>63</v>
      </c>
      <c r="AZ58" s="71">
        <v>26</v>
      </c>
      <c r="BA58" s="71">
        <v>42</v>
      </c>
      <c r="BB58" s="71">
        <v>2</v>
      </c>
      <c r="BC58" s="71">
        <v>36</v>
      </c>
      <c r="BD58" s="71">
        <v>48</v>
      </c>
      <c r="BE58" s="71">
        <v>1000000</v>
      </c>
    </row>
    <row r="59" spans="1:57" ht="15" thickBot="1" x14ac:dyDescent="0.35">
      <c r="A59" s="70" t="s">
        <v>272</v>
      </c>
      <c r="B59" s="71">
        <v>52</v>
      </c>
      <c r="C59" s="71">
        <v>23</v>
      </c>
      <c r="D59" s="71">
        <v>40</v>
      </c>
      <c r="E59" s="71">
        <v>65</v>
      </c>
      <c r="F59" s="71">
        <v>68</v>
      </c>
      <c r="G59" s="71">
        <v>49</v>
      </c>
      <c r="H59" s="71">
        <v>49</v>
      </c>
      <c r="I59" s="71">
        <v>7</v>
      </c>
      <c r="J59" s="71">
        <v>30</v>
      </c>
      <c r="K59" s="71">
        <v>28</v>
      </c>
      <c r="L59" s="71">
        <v>33</v>
      </c>
      <c r="M59" s="71">
        <v>67</v>
      </c>
      <c r="N59" s="71">
        <v>42</v>
      </c>
      <c r="O59" s="71">
        <v>72</v>
      </c>
      <c r="P59" s="71">
        <v>43</v>
      </c>
      <c r="Q59" s="71">
        <v>38</v>
      </c>
      <c r="R59" s="71">
        <v>1000000</v>
      </c>
      <c r="T59">
        <f t="shared" si="15"/>
        <v>36</v>
      </c>
      <c r="U59">
        <f t="shared" si="0"/>
        <v>65</v>
      </c>
      <c r="V59">
        <f t="shared" si="1"/>
        <v>48</v>
      </c>
      <c r="W59">
        <f t="shared" si="2"/>
        <v>23</v>
      </c>
      <c r="X59">
        <f t="shared" si="3"/>
        <v>20</v>
      </c>
      <c r="Y59">
        <f t="shared" si="4"/>
        <v>39</v>
      </c>
      <c r="Z59">
        <f t="shared" si="5"/>
        <v>39</v>
      </c>
      <c r="AA59">
        <f t="shared" si="6"/>
        <v>81</v>
      </c>
      <c r="AB59">
        <f t="shared" si="7"/>
        <v>58</v>
      </c>
      <c r="AC59">
        <f t="shared" si="8"/>
        <v>60</v>
      </c>
      <c r="AD59">
        <f t="shared" si="9"/>
        <v>55</v>
      </c>
      <c r="AE59">
        <f t="shared" si="10"/>
        <v>21</v>
      </c>
      <c r="AF59">
        <f t="shared" si="11"/>
        <v>46</v>
      </c>
      <c r="AG59">
        <f t="shared" si="12"/>
        <v>16</v>
      </c>
      <c r="AH59">
        <f t="shared" si="13"/>
        <v>45</v>
      </c>
      <c r="AI59">
        <f t="shared" si="14"/>
        <v>50</v>
      </c>
      <c r="AJ59">
        <f t="shared" si="16"/>
        <v>1000000</v>
      </c>
      <c r="AN59" s="70" t="s">
        <v>272</v>
      </c>
      <c r="AO59" s="71">
        <v>36</v>
      </c>
      <c r="AP59" s="71">
        <v>65</v>
      </c>
      <c r="AQ59" s="71">
        <v>48</v>
      </c>
      <c r="AR59" s="71">
        <v>23</v>
      </c>
      <c r="AS59" s="71">
        <v>20</v>
      </c>
      <c r="AT59" s="71">
        <v>39</v>
      </c>
      <c r="AU59" s="71">
        <v>39</v>
      </c>
      <c r="AV59" s="71">
        <v>81</v>
      </c>
      <c r="AW59" s="71">
        <v>58</v>
      </c>
      <c r="AX59" s="71">
        <v>60</v>
      </c>
      <c r="AY59" s="71">
        <v>55</v>
      </c>
      <c r="AZ59" s="71">
        <v>21</v>
      </c>
      <c r="BA59" s="71">
        <v>46</v>
      </c>
      <c r="BB59" s="71">
        <v>16</v>
      </c>
      <c r="BC59" s="71">
        <v>45</v>
      </c>
      <c r="BD59" s="71">
        <v>50</v>
      </c>
      <c r="BE59" s="71">
        <v>1000000</v>
      </c>
    </row>
    <row r="60" spans="1:57" ht="15" thickBot="1" x14ac:dyDescent="0.35">
      <c r="A60" s="70" t="s">
        <v>273</v>
      </c>
      <c r="B60" s="71">
        <v>26</v>
      </c>
      <c r="C60" s="71">
        <v>1</v>
      </c>
      <c r="D60" s="71">
        <v>61</v>
      </c>
      <c r="E60" s="71">
        <v>86</v>
      </c>
      <c r="F60" s="71">
        <v>84</v>
      </c>
      <c r="G60" s="71">
        <v>79</v>
      </c>
      <c r="H60" s="71">
        <v>84</v>
      </c>
      <c r="I60" s="71">
        <v>25</v>
      </c>
      <c r="J60" s="71">
        <v>36</v>
      </c>
      <c r="K60" s="71">
        <v>32</v>
      </c>
      <c r="L60" s="71">
        <v>23</v>
      </c>
      <c r="M60" s="71">
        <v>76</v>
      </c>
      <c r="N60" s="71">
        <v>43</v>
      </c>
      <c r="O60" s="71">
        <v>87</v>
      </c>
      <c r="P60" s="71">
        <v>57</v>
      </c>
      <c r="Q60" s="71">
        <v>27</v>
      </c>
      <c r="R60" s="71">
        <v>1000000</v>
      </c>
      <c r="T60">
        <f t="shared" si="15"/>
        <v>62</v>
      </c>
      <c r="U60">
        <f t="shared" si="0"/>
        <v>87</v>
      </c>
      <c r="V60">
        <f t="shared" si="1"/>
        <v>27</v>
      </c>
      <c r="W60">
        <f t="shared" si="2"/>
        <v>2</v>
      </c>
      <c r="X60">
        <f t="shared" si="3"/>
        <v>4</v>
      </c>
      <c r="Y60">
        <f t="shared" si="4"/>
        <v>9</v>
      </c>
      <c r="Z60">
        <f t="shared" si="5"/>
        <v>4</v>
      </c>
      <c r="AA60">
        <f t="shared" si="6"/>
        <v>63</v>
      </c>
      <c r="AB60">
        <f t="shared" si="7"/>
        <v>52</v>
      </c>
      <c r="AC60">
        <f t="shared" si="8"/>
        <v>56</v>
      </c>
      <c r="AD60">
        <f t="shared" si="9"/>
        <v>65</v>
      </c>
      <c r="AE60">
        <f t="shared" si="10"/>
        <v>12</v>
      </c>
      <c r="AF60">
        <f t="shared" si="11"/>
        <v>45</v>
      </c>
      <c r="AG60">
        <f t="shared" si="12"/>
        <v>1</v>
      </c>
      <c r="AH60">
        <f t="shared" si="13"/>
        <v>31</v>
      </c>
      <c r="AI60">
        <f t="shared" si="14"/>
        <v>61</v>
      </c>
      <c r="AJ60">
        <f t="shared" si="16"/>
        <v>1000000</v>
      </c>
      <c r="AN60" s="70" t="s">
        <v>273</v>
      </c>
      <c r="AO60" s="71">
        <v>62</v>
      </c>
      <c r="AP60" s="71">
        <v>87</v>
      </c>
      <c r="AQ60" s="71">
        <v>27</v>
      </c>
      <c r="AR60" s="71">
        <v>2</v>
      </c>
      <c r="AS60" s="71">
        <v>4</v>
      </c>
      <c r="AT60" s="71">
        <v>9</v>
      </c>
      <c r="AU60" s="71">
        <v>4</v>
      </c>
      <c r="AV60" s="71">
        <v>63</v>
      </c>
      <c r="AW60" s="71">
        <v>52</v>
      </c>
      <c r="AX60" s="71">
        <v>56</v>
      </c>
      <c r="AY60" s="71">
        <v>65</v>
      </c>
      <c r="AZ60" s="71">
        <v>12</v>
      </c>
      <c r="BA60" s="71">
        <v>45</v>
      </c>
      <c r="BB60" s="71">
        <v>1</v>
      </c>
      <c r="BC60" s="71">
        <v>31</v>
      </c>
      <c r="BD60" s="71">
        <v>61</v>
      </c>
      <c r="BE60" s="71">
        <v>1000000</v>
      </c>
    </row>
    <row r="61" spans="1:57" ht="15" thickBot="1" x14ac:dyDescent="0.35">
      <c r="A61" s="70" t="s">
        <v>274</v>
      </c>
      <c r="B61" s="71">
        <v>62</v>
      </c>
      <c r="C61" s="71">
        <v>21</v>
      </c>
      <c r="D61" s="71">
        <v>45</v>
      </c>
      <c r="E61" s="71">
        <v>87</v>
      </c>
      <c r="F61" s="71">
        <v>87</v>
      </c>
      <c r="G61" s="71">
        <v>87</v>
      </c>
      <c r="H61" s="71">
        <v>85</v>
      </c>
      <c r="I61" s="71">
        <v>13</v>
      </c>
      <c r="J61" s="71">
        <v>50</v>
      </c>
      <c r="K61" s="71">
        <v>30</v>
      </c>
      <c r="L61" s="71">
        <v>11</v>
      </c>
      <c r="M61" s="71">
        <v>48</v>
      </c>
      <c r="N61" s="71">
        <v>48</v>
      </c>
      <c r="O61" s="71">
        <v>82</v>
      </c>
      <c r="P61" s="71">
        <v>86</v>
      </c>
      <c r="Q61" s="71">
        <v>47</v>
      </c>
      <c r="R61" s="71">
        <v>1000000</v>
      </c>
      <c r="T61">
        <f t="shared" si="15"/>
        <v>26</v>
      </c>
      <c r="U61">
        <f t="shared" si="0"/>
        <v>67</v>
      </c>
      <c r="V61">
        <f t="shared" si="1"/>
        <v>43</v>
      </c>
      <c r="W61">
        <f t="shared" si="2"/>
        <v>1</v>
      </c>
      <c r="X61">
        <f t="shared" si="3"/>
        <v>1</v>
      </c>
      <c r="Y61">
        <f t="shared" si="4"/>
        <v>1</v>
      </c>
      <c r="Z61">
        <f t="shared" si="5"/>
        <v>3</v>
      </c>
      <c r="AA61">
        <f t="shared" si="6"/>
        <v>75</v>
      </c>
      <c r="AB61">
        <f t="shared" si="7"/>
        <v>38</v>
      </c>
      <c r="AC61">
        <f t="shared" si="8"/>
        <v>58</v>
      </c>
      <c r="AD61">
        <f t="shared" si="9"/>
        <v>77</v>
      </c>
      <c r="AE61">
        <f t="shared" si="10"/>
        <v>40</v>
      </c>
      <c r="AF61">
        <f t="shared" si="11"/>
        <v>40</v>
      </c>
      <c r="AG61">
        <f t="shared" si="12"/>
        <v>6</v>
      </c>
      <c r="AH61">
        <f t="shared" si="13"/>
        <v>2</v>
      </c>
      <c r="AI61">
        <f t="shared" si="14"/>
        <v>41</v>
      </c>
      <c r="AJ61">
        <f t="shared" si="16"/>
        <v>1000000</v>
      </c>
      <c r="AN61" s="70" t="s">
        <v>274</v>
      </c>
      <c r="AO61" s="71">
        <v>26</v>
      </c>
      <c r="AP61" s="71">
        <v>67</v>
      </c>
      <c r="AQ61" s="71">
        <v>43</v>
      </c>
      <c r="AR61" s="71">
        <v>1</v>
      </c>
      <c r="AS61" s="71">
        <v>1</v>
      </c>
      <c r="AT61" s="71">
        <v>1</v>
      </c>
      <c r="AU61" s="71">
        <v>3</v>
      </c>
      <c r="AV61" s="71">
        <v>75</v>
      </c>
      <c r="AW61" s="71">
        <v>38</v>
      </c>
      <c r="AX61" s="71">
        <v>58</v>
      </c>
      <c r="AY61" s="71">
        <v>77</v>
      </c>
      <c r="AZ61" s="71">
        <v>40</v>
      </c>
      <c r="BA61" s="71">
        <v>40</v>
      </c>
      <c r="BB61" s="71">
        <v>6</v>
      </c>
      <c r="BC61" s="71">
        <v>2</v>
      </c>
      <c r="BD61" s="71">
        <v>41</v>
      </c>
      <c r="BE61" s="71">
        <v>1000000</v>
      </c>
    </row>
    <row r="62" spans="1:57" ht="15" thickBot="1" x14ac:dyDescent="0.35">
      <c r="A62" s="70" t="s">
        <v>275</v>
      </c>
      <c r="B62" s="71">
        <v>12</v>
      </c>
      <c r="C62" s="71">
        <v>22</v>
      </c>
      <c r="D62" s="71">
        <v>76</v>
      </c>
      <c r="E62" s="71">
        <v>30</v>
      </c>
      <c r="F62" s="71">
        <v>24</v>
      </c>
      <c r="G62" s="71">
        <v>82</v>
      </c>
      <c r="H62" s="71">
        <v>21</v>
      </c>
      <c r="I62" s="71">
        <v>52</v>
      </c>
      <c r="J62" s="71">
        <v>56</v>
      </c>
      <c r="K62" s="71">
        <v>57</v>
      </c>
      <c r="L62" s="71">
        <v>63</v>
      </c>
      <c r="M62" s="71">
        <v>13</v>
      </c>
      <c r="N62" s="71">
        <v>51</v>
      </c>
      <c r="O62" s="71">
        <v>69</v>
      </c>
      <c r="P62" s="71">
        <v>50</v>
      </c>
      <c r="Q62" s="71">
        <v>63</v>
      </c>
      <c r="R62" s="71">
        <v>1000000</v>
      </c>
      <c r="T62">
        <f t="shared" si="15"/>
        <v>76</v>
      </c>
      <c r="U62">
        <f t="shared" si="0"/>
        <v>66</v>
      </c>
      <c r="V62">
        <f t="shared" si="1"/>
        <v>12</v>
      </c>
      <c r="W62">
        <f t="shared" si="2"/>
        <v>58</v>
      </c>
      <c r="X62">
        <f t="shared" si="3"/>
        <v>64</v>
      </c>
      <c r="Y62">
        <f t="shared" si="4"/>
        <v>6</v>
      </c>
      <c r="Z62">
        <f t="shared" si="5"/>
        <v>67</v>
      </c>
      <c r="AA62">
        <f t="shared" si="6"/>
        <v>36</v>
      </c>
      <c r="AB62">
        <f t="shared" si="7"/>
        <v>32</v>
      </c>
      <c r="AC62">
        <f t="shared" si="8"/>
        <v>31</v>
      </c>
      <c r="AD62">
        <f t="shared" si="9"/>
        <v>25</v>
      </c>
      <c r="AE62">
        <f t="shared" si="10"/>
        <v>75</v>
      </c>
      <c r="AF62">
        <f t="shared" si="11"/>
        <v>37</v>
      </c>
      <c r="AG62">
        <f t="shared" si="12"/>
        <v>19</v>
      </c>
      <c r="AH62">
        <f t="shared" si="13"/>
        <v>38</v>
      </c>
      <c r="AI62">
        <f t="shared" si="14"/>
        <v>25</v>
      </c>
      <c r="AJ62">
        <f t="shared" si="16"/>
        <v>1000000</v>
      </c>
      <c r="AN62" s="70" t="s">
        <v>275</v>
      </c>
      <c r="AO62" s="71">
        <v>76</v>
      </c>
      <c r="AP62" s="71">
        <v>66</v>
      </c>
      <c r="AQ62" s="71">
        <v>12</v>
      </c>
      <c r="AR62" s="71">
        <v>58</v>
      </c>
      <c r="AS62" s="71">
        <v>64</v>
      </c>
      <c r="AT62" s="71">
        <v>6</v>
      </c>
      <c r="AU62" s="71">
        <v>67</v>
      </c>
      <c r="AV62" s="71">
        <v>36</v>
      </c>
      <c r="AW62" s="71">
        <v>32</v>
      </c>
      <c r="AX62" s="71">
        <v>31</v>
      </c>
      <c r="AY62" s="71">
        <v>25</v>
      </c>
      <c r="AZ62" s="71">
        <v>75</v>
      </c>
      <c r="BA62" s="71">
        <v>37</v>
      </c>
      <c r="BB62" s="71">
        <v>19</v>
      </c>
      <c r="BC62" s="71">
        <v>38</v>
      </c>
      <c r="BD62" s="71">
        <v>25</v>
      </c>
      <c r="BE62" s="71">
        <v>1000000</v>
      </c>
    </row>
    <row r="63" spans="1:57" ht="15" thickBot="1" x14ac:dyDescent="0.35">
      <c r="A63" s="70" t="s">
        <v>276</v>
      </c>
      <c r="B63" s="71">
        <v>22</v>
      </c>
      <c r="C63" s="71">
        <v>28</v>
      </c>
      <c r="D63" s="71">
        <v>24</v>
      </c>
      <c r="E63" s="71">
        <v>81</v>
      </c>
      <c r="F63" s="71">
        <v>79</v>
      </c>
      <c r="G63" s="71">
        <v>34</v>
      </c>
      <c r="H63" s="71">
        <v>22</v>
      </c>
      <c r="I63" s="71">
        <v>9</v>
      </c>
      <c r="J63" s="71">
        <v>37</v>
      </c>
      <c r="K63" s="71">
        <v>29</v>
      </c>
      <c r="L63" s="71">
        <v>31</v>
      </c>
      <c r="M63" s="71">
        <v>39</v>
      </c>
      <c r="N63" s="71">
        <v>49</v>
      </c>
      <c r="O63" s="71">
        <v>63</v>
      </c>
      <c r="P63" s="71">
        <v>49</v>
      </c>
      <c r="Q63" s="71">
        <v>49</v>
      </c>
      <c r="R63" s="71">
        <v>1000000</v>
      </c>
      <c r="T63">
        <f t="shared" si="15"/>
        <v>66</v>
      </c>
      <c r="U63">
        <f t="shared" si="0"/>
        <v>60</v>
      </c>
      <c r="V63">
        <f t="shared" si="1"/>
        <v>64</v>
      </c>
      <c r="W63">
        <f t="shared" si="2"/>
        <v>7</v>
      </c>
      <c r="X63">
        <f t="shared" si="3"/>
        <v>9</v>
      </c>
      <c r="Y63">
        <f t="shared" si="4"/>
        <v>54</v>
      </c>
      <c r="Z63">
        <f t="shared" si="5"/>
        <v>66</v>
      </c>
      <c r="AA63">
        <f t="shared" si="6"/>
        <v>79</v>
      </c>
      <c r="AB63">
        <f t="shared" si="7"/>
        <v>51</v>
      </c>
      <c r="AC63">
        <f t="shared" si="8"/>
        <v>59</v>
      </c>
      <c r="AD63">
        <f t="shared" si="9"/>
        <v>57</v>
      </c>
      <c r="AE63">
        <f t="shared" si="10"/>
        <v>49</v>
      </c>
      <c r="AF63">
        <f t="shared" si="11"/>
        <v>39</v>
      </c>
      <c r="AG63">
        <f t="shared" si="12"/>
        <v>25</v>
      </c>
      <c r="AH63">
        <f t="shared" si="13"/>
        <v>39</v>
      </c>
      <c r="AI63">
        <f t="shared" si="14"/>
        <v>39</v>
      </c>
      <c r="AJ63">
        <f t="shared" si="16"/>
        <v>1000000</v>
      </c>
      <c r="AN63" s="70" t="s">
        <v>276</v>
      </c>
      <c r="AO63" s="71">
        <v>66</v>
      </c>
      <c r="AP63" s="71">
        <v>60</v>
      </c>
      <c r="AQ63" s="71">
        <v>64</v>
      </c>
      <c r="AR63" s="71">
        <v>7</v>
      </c>
      <c r="AS63" s="71">
        <v>9</v>
      </c>
      <c r="AT63" s="71">
        <v>54</v>
      </c>
      <c r="AU63" s="71">
        <v>66</v>
      </c>
      <c r="AV63" s="71">
        <v>79</v>
      </c>
      <c r="AW63" s="71">
        <v>51</v>
      </c>
      <c r="AX63" s="71">
        <v>59</v>
      </c>
      <c r="AY63" s="71">
        <v>57</v>
      </c>
      <c r="AZ63" s="71">
        <v>49</v>
      </c>
      <c r="BA63" s="71">
        <v>39</v>
      </c>
      <c r="BB63" s="71">
        <v>25</v>
      </c>
      <c r="BC63" s="71">
        <v>39</v>
      </c>
      <c r="BD63" s="71">
        <v>39</v>
      </c>
      <c r="BE63" s="71">
        <v>1000000</v>
      </c>
    </row>
    <row r="64" spans="1:57" ht="15" thickBot="1" x14ac:dyDescent="0.35">
      <c r="A64" s="70" t="s">
        <v>277</v>
      </c>
      <c r="B64" s="71">
        <v>56</v>
      </c>
      <c r="C64" s="71">
        <v>4</v>
      </c>
      <c r="D64" s="71">
        <v>75</v>
      </c>
      <c r="E64" s="71">
        <v>85</v>
      </c>
      <c r="F64" s="71">
        <v>86</v>
      </c>
      <c r="G64" s="71">
        <v>63</v>
      </c>
      <c r="H64" s="71">
        <v>44</v>
      </c>
      <c r="I64" s="71">
        <v>19</v>
      </c>
      <c r="J64" s="71">
        <v>43</v>
      </c>
      <c r="K64" s="71">
        <v>39</v>
      </c>
      <c r="L64" s="71">
        <v>28</v>
      </c>
      <c r="M64" s="71">
        <v>82</v>
      </c>
      <c r="N64" s="71">
        <v>44</v>
      </c>
      <c r="O64" s="71">
        <v>66</v>
      </c>
      <c r="P64" s="71">
        <v>61</v>
      </c>
      <c r="Q64" s="71">
        <v>54</v>
      </c>
      <c r="R64" s="71">
        <v>1000000</v>
      </c>
      <c r="T64">
        <f t="shared" si="15"/>
        <v>32</v>
      </c>
      <c r="U64">
        <f t="shared" si="0"/>
        <v>84</v>
      </c>
      <c r="V64">
        <f t="shared" si="1"/>
        <v>13</v>
      </c>
      <c r="W64">
        <f t="shared" si="2"/>
        <v>3</v>
      </c>
      <c r="X64">
        <f t="shared" si="3"/>
        <v>2</v>
      </c>
      <c r="Y64">
        <f t="shared" si="4"/>
        <v>25</v>
      </c>
      <c r="Z64">
        <f t="shared" si="5"/>
        <v>44</v>
      </c>
      <c r="AA64">
        <f t="shared" si="6"/>
        <v>69</v>
      </c>
      <c r="AB64">
        <f t="shared" si="7"/>
        <v>45</v>
      </c>
      <c r="AC64">
        <f t="shared" si="8"/>
        <v>49</v>
      </c>
      <c r="AD64">
        <f t="shared" si="9"/>
        <v>60</v>
      </c>
      <c r="AE64">
        <f t="shared" si="10"/>
        <v>6</v>
      </c>
      <c r="AF64">
        <f t="shared" si="11"/>
        <v>44</v>
      </c>
      <c r="AG64">
        <f t="shared" si="12"/>
        <v>22</v>
      </c>
      <c r="AH64">
        <f t="shared" si="13"/>
        <v>27</v>
      </c>
      <c r="AI64">
        <f t="shared" si="14"/>
        <v>34</v>
      </c>
      <c r="AJ64">
        <f t="shared" si="16"/>
        <v>1000000</v>
      </c>
      <c r="AN64" s="70" t="s">
        <v>277</v>
      </c>
      <c r="AO64" s="71">
        <v>32</v>
      </c>
      <c r="AP64" s="71">
        <v>84</v>
      </c>
      <c r="AQ64" s="71">
        <v>13</v>
      </c>
      <c r="AR64" s="71">
        <v>3</v>
      </c>
      <c r="AS64" s="71">
        <v>2</v>
      </c>
      <c r="AT64" s="71">
        <v>25</v>
      </c>
      <c r="AU64" s="71">
        <v>44</v>
      </c>
      <c r="AV64" s="71">
        <v>69</v>
      </c>
      <c r="AW64" s="71">
        <v>45</v>
      </c>
      <c r="AX64" s="71">
        <v>49</v>
      </c>
      <c r="AY64" s="71">
        <v>60</v>
      </c>
      <c r="AZ64" s="71">
        <v>6</v>
      </c>
      <c r="BA64" s="71">
        <v>44</v>
      </c>
      <c r="BB64" s="71">
        <v>22</v>
      </c>
      <c r="BC64" s="71">
        <v>27</v>
      </c>
      <c r="BD64" s="71">
        <v>34</v>
      </c>
      <c r="BE64" s="71">
        <v>1000000</v>
      </c>
    </row>
    <row r="65" spans="1:57" ht="15" thickBot="1" x14ac:dyDescent="0.35">
      <c r="A65" s="70" t="s">
        <v>278</v>
      </c>
      <c r="B65" s="71">
        <v>5</v>
      </c>
      <c r="C65" s="71">
        <v>8</v>
      </c>
      <c r="D65" s="71">
        <v>80</v>
      </c>
      <c r="E65" s="71">
        <v>77</v>
      </c>
      <c r="F65" s="71">
        <v>60</v>
      </c>
      <c r="G65" s="71">
        <v>70</v>
      </c>
      <c r="H65" s="71">
        <v>43</v>
      </c>
      <c r="I65" s="71">
        <v>47</v>
      </c>
      <c r="J65" s="71">
        <v>44</v>
      </c>
      <c r="K65" s="71">
        <v>36</v>
      </c>
      <c r="L65" s="71">
        <v>44</v>
      </c>
      <c r="M65" s="71">
        <v>55</v>
      </c>
      <c r="N65" s="71">
        <v>40</v>
      </c>
      <c r="O65" s="71">
        <v>65</v>
      </c>
      <c r="P65" s="71">
        <v>54</v>
      </c>
      <c r="Q65" s="71">
        <v>42</v>
      </c>
      <c r="R65" s="71">
        <v>1000000</v>
      </c>
      <c r="T65">
        <f t="shared" si="15"/>
        <v>83</v>
      </c>
      <c r="U65">
        <f t="shared" si="0"/>
        <v>80</v>
      </c>
      <c r="V65">
        <f t="shared" si="1"/>
        <v>8</v>
      </c>
      <c r="W65">
        <f t="shared" si="2"/>
        <v>11</v>
      </c>
      <c r="X65">
        <f t="shared" si="3"/>
        <v>28</v>
      </c>
      <c r="Y65">
        <f t="shared" si="4"/>
        <v>18</v>
      </c>
      <c r="Z65">
        <f t="shared" si="5"/>
        <v>45</v>
      </c>
      <c r="AA65">
        <f t="shared" si="6"/>
        <v>41</v>
      </c>
      <c r="AB65">
        <f t="shared" si="7"/>
        <v>44</v>
      </c>
      <c r="AC65">
        <f t="shared" si="8"/>
        <v>52</v>
      </c>
      <c r="AD65">
        <f t="shared" si="9"/>
        <v>44</v>
      </c>
      <c r="AE65">
        <f t="shared" si="10"/>
        <v>33</v>
      </c>
      <c r="AF65">
        <f t="shared" si="11"/>
        <v>48</v>
      </c>
      <c r="AG65">
        <f t="shared" si="12"/>
        <v>23</v>
      </c>
      <c r="AH65">
        <f t="shared" si="13"/>
        <v>34</v>
      </c>
      <c r="AI65">
        <f t="shared" si="14"/>
        <v>46</v>
      </c>
      <c r="AJ65">
        <f t="shared" si="16"/>
        <v>1000000</v>
      </c>
      <c r="AN65" s="70" t="s">
        <v>278</v>
      </c>
      <c r="AO65" s="71">
        <v>83</v>
      </c>
      <c r="AP65" s="71">
        <v>80</v>
      </c>
      <c r="AQ65" s="71">
        <v>8</v>
      </c>
      <c r="AR65" s="71">
        <v>11</v>
      </c>
      <c r="AS65" s="71">
        <v>28</v>
      </c>
      <c r="AT65" s="71">
        <v>18</v>
      </c>
      <c r="AU65" s="71">
        <v>45</v>
      </c>
      <c r="AV65" s="71">
        <v>41</v>
      </c>
      <c r="AW65" s="71">
        <v>44</v>
      </c>
      <c r="AX65" s="71">
        <v>52</v>
      </c>
      <c r="AY65" s="71">
        <v>44</v>
      </c>
      <c r="AZ65" s="71">
        <v>33</v>
      </c>
      <c r="BA65" s="71">
        <v>48</v>
      </c>
      <c r="BB65" s="71">
        <v>23</v>
      </c>
      <c r="BC65" s="71">
        <v>34</v>
      </c>
      <c r="BD65" s="71">
        <v>46</v>
      </c>
      <c r="BE65" s="71">
        <v>1000000</v>
      </c>
    </row>
    <row r="66" spans="1:57" ht="15" thickBot="1" x14ac:dyDescent="0.35">
      <c r="A66" s="70" t="s">
        <v>279</v>
      </c>
      <c r="B66" s="71">
        <v>59</v>
      </c>
      <c r="C66" s="71">
        <v>80</v>
      </c>
      <c r="D66" s="71">
        <v>16</v>
      </c>
      <c r="E66" s="71">
        <v>19</v>
      </c>
      <c r="F66" s="71">
        <v>33</v>
      </c>
      <c r="G66" s="71">
        <v>16</v>
      </c>
      <c r="H66" s="71">
        <v>19</v>
      </c>
      <c r="I66" s="71">
        <v>75</v>
      </c>
      <c r="J66" s="71">
        <v>34</v>
      </c>
      <c r="K66" s="71">
        <v>23</v>
      </c>
      <c r="L66" s="71">
        <v>27</v>
      </c>
      <c r="M66" s="71">
        <v>4</v>
      </c>
      <c r="N66" s="71">
        <v>15</v>
      </c>
      <c r="O66" s="71">
        <v>44</v>
      </c>
      <c r="P66" s="71">
        <v>84</v>
      </c>
      <c r="Q66" s="71">
        <v>68</v>
      </c>
      <c r="R66" s="71">
        <v>1000000</v>
      </c>
      <c r="T66">
        <f t="shared" si="15"/>
        <v>29</v>
      </c>
      <c r="U66">
        <f t="shared" si="0"/>
        <v>8</v>
      </c>
      <c r="V66">
        <f t="shared" si="1"/>
        <v>72</v>
      </c>
      <c r="W66">
        <f t="shared" si="2"/>
        <v>69</v>
      </c>
      <c r="X66">
        <f t="shared" si="3"/>
        <v>55</v>
      </c>
      <c r="Y66">
        <f t="shared" si="4"/>
        <v>72</v>
      </c>
      <c r="Z66">
        <f t="shared" si="5"/>
        <v>69</v>
      </c>
      <c r="AA66">
        <f t="shared" si="6"/>
        <v>13</v>
      </c>
      <c r="AB66">
        <f t="shared" si="7"/>
        <v>54</v>
      </c>
      <c r="AC66">
        <f t="shared" si="8"/>
        <v>65</v>
      </c>
      <c r="AD66">
        <f t="shared" si="9"/>
        <v>61</v>
      </c>
      <c r="AE66">
        <f t="shared" si="10"/>
        <v>84</v>
      </c>
      <c r="AF66">
        <f t="shared" si="11"/>
        <v>73</v>
      </c>
      <c r="AG66">
        <f t="shared" si="12"/>
        <v>44</v>
      </c>
      <c r="AH66">
        <f t="shared" si="13"/>
        <v>4</v>
      </c>
      <c r="AI66">
        <f t="shared" si="14"/>
        <v>20</v>
      </c>
      <c r="AJ66">
        <f t="shared" si="16"/>
        <v>1000000</v>
      </c>
      <c r="AN66" s="70" t="s">
        <v>279</v>
      </c>
      <c r="AO66" s="71">
        <v>29</v>
      </c>
      <c r="AP66" s="71">
        <v>8</v>
      </c>
      <c r="AQ66" s="71">
        <v>72</v>
      </c>
      <c r="AR66" s="71">
        <v>69</v>
      </c>
      <c r="AS66" s="71">
        <v>55</v>
      </c>
      <c r="AT66" s="71">
        <v>72</v>
      </c>
      <c r="AU66" s="71">
        <v>69</v>
      </c>
      <c r="AV66" s="71">
        <v>13</v>
      </c>
      <c r="AW66" s="71">
        <v>54</v>
      </c>
      <c r="AX66" s="71">
        <v>65</v>
      </c>
      <c r="AY66" s="71">
        <v>61</v>
      </c>
      <c r="AZ66" s="71">
        <v>84</v>
      </c>
      <c r="BA66" s="71">
        <v>73</v>
      </c>
      <c r="BB66" s="71">
        <v>44</v>
      </c>
      <c r="BC66" s="71">
        <v>4</v>
      </c>
      <c r="BD66" s="71">
        <v>20</v>
      </c>
      <c r="BE66" s="71">
        <v>1000000</v>
      </c>
    </row>
    <row r="67" spans="1:57" ht="15" thickBot="1" x14ac:dyDescent="0.35">
      <c r="A67" s="70" t="s">
        <v>280</v>
      </c>
      <c r="B67" s="71">
        <v>77</v>
      </c>
      <c r="C67" s="71">
        <v>86</v>
      </c>
      <c r="D67" s="71">
        <v>16</v>
      </c>
      <c r="E67" s="71">
        <v>22</v>
      </c>
      <c r="F67" s="71">
        <v>48</v>
      </c>
      <c r="G67" s="71">
        <v>7</v>
      </c>
      <c r="H67" s="71">
        <v>2</v>
      </c>
      <c r="I67" s="71">
        <v>71</v>
      </c>
      <c r="J67" s="71">
        <v>71</v>
      </c>
      <c r="K67" s="71">
        <v>16</v>
      </c>
      <c r="L67" s="71">
        <v>22</v>
      </c>
      <c r="M67" s="71">
        <v>9</v>
      </c>
      <c r="N67" s="71">
        <v>34</v>
      </c>
      <c r="O67" s="71">
        <v>50</v>
      </c>
      <c r="P67" s="71">
        <v>32</v>
      </c>
      <c r="Q67" s="71">
        <v>10</v>
      </c>
      <c r="R67" s="71">
        <v>1000000</v>
      </c>
      <c r="T67">
        <f t="shared" si="15"/>
        <v>11</v>
      </c>
      <c r="U67">
        <f t="shared" si="0"/>
        <v>2</v>
      </c>
      <c r="V67">
        <f t="shared" si="1"/>
        <v>72</v>
      </c>
      <c r="W67">
        <f t="shared" si="2"/>
        <v>66</v>
      </c>
      <c r="X67">
        <f t="shared" si="3"/>
        <v>40</v>
      </c>
      <c r="Y67">
        <f t="shared" si="4"/>
        <v>81</v>
      </c>
      <c r="Z67">
        <f t="shared" si="5"/>
        <v>86</v>
      </c>
      <c r="AA67">
        <f t="shared" si="6"/>
        <v>17</v>
      </c>
      <c r="AB67">
        <f t="shared" si="7"/>
        <v>17</v>
      </c>
      <c r="AC67">
        <f t="shared" si="8"/>
        <v>72</v>
      </c>
      <c r="AD67">
        <f t="shared" si="9"/>
        <v>66</v>
      </c>
      <c r="AE67">
        <f t="shared" si="10"/>
        <v>79</v>
      </c>
      <c r="AF67">
        <f t="shared" si="11"/>
        <v>54</v>
      </c>
      <c r="AG67">
        <f t="shared" si="12"/>
        <v>38</v>
      </c>
      <c r="AH67">
        <f t="shared" si="13"/>
        <v>56</v>
      </c>
      <c r="AI67">
        <f t="shared" si="14"/>
        <v>78</v>
      </c>
      <c r="AJ67">
        <f t="shared" si="16"/>
        <v>1000000</v>
      </c>
      <c r="AN67" s="70" t="s">
        <v>280</v>
      </c>
      <c r="AO67" s="71">
        <v>11</v>
      </c>
      <c r="AP67" s="71">
        <v>2</v>
      </c>
      <c r="AQ67" s="71">
        <v>72</v>
      </c>
      <c r="AR67" s="71">
        <v>66</v>
      </c>
      <c r="AS67" s="71">
        <v>40</v>
      </c>
      <c r="AT67" s="71">
        <v>81</v>
      </c>
      <c r="AU67" s="71">
        <v>86</v>
      </c>
      <c r="AV67" s="71">
        <v>17</v>
      </c>
      <c r="AW67" s="71">
        <v>17</v>
      </c>
      <c r="AX67" s="71">
        <v>72</v>
      </c>
      <c r="AY67" s="71">
        <v>66</v>
      </c>
      <c r="AZ67" s="71">
        <v>79</v>
      </c>
      <c r="BA67" s="71">
        <v>54</v>
      </c>
      <c r="BB67" s="71">
        <v>38</v>
      </c>
      <c r="BC67" s="71">
        <v>56</v>
      </c>
      <c r="BD67" s="71">
        <v>78</v>
      </c>
      <c r="BE67" s="71">
        <v>1000000</v>
      </c>
    </row>
    <row r="68" spans="1:57" ht="15" thickBot="1" x14ac:dyDescent="0.35">
      <c r="A68" s="70" t="s">
        <v>281</v>
      </c>
      <c r="B68" s="71">
        <v>70</v>
      </c>
      <c r="C68" s="71">
        <v>85</v>
      </c>
      <c r="D68" s="71">
        <v>11</v>
      </c>
      <c r="E68" s="71">
        <v>9</v>
      </c>
      <c r="F68" s="71">
        <v>7</v>
      </c>
      <c r="G68" s="71">
        <v>18</v>
      </c>
      <c r="H68" s="71">
        <v>13</v>
      </c>
      <c r="I68" s="71">
        <v>75</v>
      </c>
      <c r="J68" s="71">
        <v>15</v>
      </c>
      <c r="K68" s="71">
        <v>8</v>
      </c>
      <c r="L68" s="71">
        <v>18</v>
      </c>
      <c r="M68" s="71">
        <v>79</v>
      </c>
      <c r="N68" s="71">
        <v>19</v>
      </c>
      <c r="O68" s="71">
        <v>55</v>
      </c>
      <c r="P68" s="71">
        <v>24</v>
      </c>
      <c r="Q68" s="71">
        <v>87</v>
      </c>
      <c r="R68" s="71">
        <v>1000000</v>
      </c>
      <c r="T68">
        <f t="shared" si="15"/>
        <v>18</v>
      </c>
      <c r="U68">
        <f t="shared" si="0"/>
        <v>3</v>
      </c>
      <c r="V68">
        <f t="shared" si="1"/>
        <v>77</v>
      </c>
      <c r="W68">
        <f t="shared" si="2"/>
        <v>79</v>
      </c>
      <c r="X68">
        <f t="shared" si="3"/>
        <v>81</v>
      </c>
      <c r="Y68">
        <f t="shared" si="4"/>
        <v>70</v>
      </c>
      <c r="Z68">
        <f t="shared" si="5"/>
        <v>75</v>
      </c>
      <c r="AA68">
        <f t="shared" si="6"/>
        <v>13</v>
      </c>
      <c r="AB68">
        <f t="shared" si="7"/>
        <v>73</v>
      </c>
      <c r="AC68">
        <f t="shared" si="8"/>
        <v>80</v>
      </c>
      <c r="AD68">
        <f t="shared" si="9"/>
        <v>70</v>
      </c>
      <c r="AE68">
        <f t="shared" si="10"/>
        <v>9</v>
      </c>
      <c r="AF68">
        <f t="shared" si="11"/>
        <v>69</v>
      </c>
      <c r="AG68">
        <f t="shared" si="12"/>
        <v>33</v>
      </c>
      <c r="AH68">
        <f t="shared" si="13"/>
        <v>64</v>
      </c>
      <c r="AI68">
        <f t="shared" si="14"/>
        <v>1</v>
      </c>
      <c r="AJ68">
        <f t="shared" si="16"/>
        <v>1000000</v>
      </c>
      <c r="AN68" s="70" t="s">
        <v>281</v>
      </c>
      <c r="AO68" s="71">
        <v>18</v>
      </c>
      <c r="AP68" s="71">
        <v>3</v>
      </c>
      <c r="AQ68" s="71">
        <v>77</v>
      </c>
      <c r="AR68" s="71">
        <v>79</v>
      </c>
      <c r="AS68" s="71">
        <v>81</v>
      </c>
      <c r="AT68" s="71">
        <v>70</v>
      </c>
      <c r="AU68" s="71">
        <v>75</v>
      </c>
      <c r="AV68" s="71">
        <v>13</v>
      </c>
      <c r="AW68" s="71">
        <v>73</v>
      </c>
      <c r="AX68" s="71">
        <v>80</v>
      </c>
      <c r="AY68" s="71">
        <v>70</v>
      </c>
      <c r="AZ68" s="71">
        <v>9</v>
      </c>
      <c r="BA68" s="71">
        <v>69</v>
      </c>
      <c r="BB68" s="71">
        <v>33</v>
      </c>
      <c r="BC68" s="71">
        <v>64</v>
      </c>
      <c r="BD68" s="71">
        <v>1</v>
      </c>
      <c r="BE68" s="71">
        <v>1000000</v>
      </c>
    </row>
    <row r="69" spans="1:57" ht="15" thickBot="1" x14ac:dyDescent="0.35">
      <c r="A69" s="70" t="s">
        <v>282</v>
      </c>
      <c r="B69" s="71">
        <v>58</v>
      </c>
      <c r="C69" s="71">
        <v>82</v>
      </c>
      <c r="D69" s="71">
        <v>11</v>
      </c>
      <c r="E69" s="71">
        <v>10</v>
      </c>
      <c r="F69" s="71">
        <v>11</v>
      </c>
      <c r="G69" s="71">
        <v>42</v>
      </c>
      <c r="H69" s="71">
        <v>56</v>
      </c>
      <c r="I69" s="71">
        <v>79</v>
      </c>
      <c r="J69" s="71">
        <v>17</v>
      </c>
      <c r="K69" s="71">
        <v>20</v>
      </c>
      <c r="L69" s="71">
        <v>21</v>
      </c>
      <c r="M69" s="71">
        <v>55</v>
      </c>
      <c r="N69" s="71">
        <v>1</v>
      </c>
      <c r="O69" s="71">
        <v>5</v>
      </c>
      <c r="P69" s="71">
        <v>17</v>
      </c>
      <c r="Q69" s="71">
        <v>83</v>
      </c>
      <c r="R69" s="71">
        <v>1000000</v>
      </c>
      <c r="T69">
        <f t="shared" si="15"/>
        <v>30</v>
      </c>
      <c r="U69">
        <f t="shared" si="0"/>
        <v>6</v>
      </c>
      <c r="V69">
        <f t="shared" si="1"/>
        <v>77</v>
      </c>
      <c r="W69">
        <f t="shared" si="2"/>
        <v>78</v>
      </c>
      <c r="X69">
        <f t="shared" si="3"/>
        <v>77</v>
      </c>
      <c r="Y69">
        <f t="shared" si="4"/>
        <v>46</v>
      </c>
      <c r="Z69">
        <f t="shared" si="5"/>
        <v>32</v>
      </c>
      <c r="AA69">
        <f t="shared" si="6"/>
        <v>9</v>
      </c>
      <c r="AB69">
        <f t="shared" si="7"/>
        <v>71</v>
      </c>
      <c r="AC69">
        <f t="shared" si="8"/>
        <v>68</v>
      </c>
      <c r="AD69">
        <f t="shared" si="9"/>
        <v>67</v>
      </c>
      <c r="AE69">
        <f t="shared" si="10"/>
        <v>33</v>
      </c>
      <c r="AF69">
        <f t="shared" si="11"/>
        <v>87</v>
      </c>
      <c r="AG69">
        <f t="shared" si="12"/>
        <v>83</v>
      </c>
      <c r="AH69">
        <f t="shared" si="13"/>
        <v>71</v>
      </c>
      <c r="AI69">
        <f t="shared" si="14"/>
        <v>5</v>
      </c>
      <c r="AJ69">
        <f t="shared" si="16"/>
        <v>1000000</v>
      </c>
      <c r="AN69" s="70" t="s">
        <v>282</v>
      </c>
      <c r="AO69" s="71">
        <v>30</v>
      </c>
      <c r="AP69" s="71">
        <v>6</v>
      </c>
      <c r="AQ69" s="71">
        <v>77</v>
      </c>
      <c r="AR69" s="71">
        <v>78</v>
      </c>
      <c r="AS69" s="71">
        <v>77</v>
      </c>
      <c r="AT69" s="71">
        <v>46</v>
      </c>
      <c r="AU69" s="71">
        <v>32</v>
      </c>
      <c r="AV69" s="71">
        <v>9</v>
      </c>
      <c r="AW69" s="71">
        <v>71</v>
      </c>
      <c r="AX69" s="71">
        <v>68</v>
      </c>
      <c r="AY69" s="71">
        <v>67</v>
      </c>
      <c r="AZ69" s="71">
        <v>33</v>
      </c>
      <c r="BA69" s="71">
        <v>87</v>
      </c>
      <c r="BB69" s="71">
        <v>83</v>
      </c>
      <c r="BC69" s="71">
        <v>71</v>
      </c>
      <c r="BD69" s="71">
        <v>5</v>
      </c>
      <c r="BE69" s="71">
        <v>1000000</v>
      </c>
    </row>
    <row r="70" spans="1:57" ht="15" thickBot="1" x14ac:dyDescent="0.35">
      <c r="A70" s="70" t="s">
        <v>283</v>
      </c>
      <c r="B70" s="71">
        <v>69</v>
      </c>
      <c r="C70" s="71">
        <v>77</v>
      </c>
      <c r="D70" s="71">
        <v>2</v>
      </c>
      <c r="E70" s="71">
        <v>8</v>
      </c>
      <c r="F70" s="71">
        <v>6</v>
      </c>
      <c r="G70" s="71">
        <v>76</v>
      </c>
      <c r="H70" s="71">
        <v>75</v>
      </c>
      <c r="I70" s="71">
        <v>61</v>
      </c>
      <c r="J70" s="71">
        <v>23</v>
      </c>
      <c r="K70" s="71">
        <v>11</v>
      </c>
      <c r="L70" s="71">
        <v>17</v>
      </c>
      <c r="M70" s="71">
        <v>66</v>
      </c>
      <c r="N70" s="71">
        <v>13</v>
      </c>
      <c r="O70" s="71">
        <v>50</v>
      </c>
      <c r="P70" s="71">
        <v>15</v>
      </c>
      <c r="Q70" s="71">
        <v>86</v>
      </c>
      <c r="R70" s="71">
        <v>1000000</v>
      </c>
      <c r="T70">
        <f t="shared" si="15"/>
        <v>19</v>
      </c>
      <c r="U70">
        <f t="shared" si="0"/>
        <v>11</v>
      </c>
      <c r="V70">
        <f t="shared" si="1"/>
        <v>86</v>
      </c>
      <c r="W70">
        <f t="shared" si="2"/>
        <v>80</v>
      </c>
      <c r="X70">
        <f t="shared" si="3"/>
        <v>82</v>
      </c>
      <c r="Y70">
        <f t="shared" si="4"/>
        <v>12</v>
      </c>
      <c r="Z70">
        <f t="shared" si="5"/>
        <v>13</v>
      </c>
      <c r="AA70">
        <f t="shared" si="6"/>
        <v>27</v>
      </c>
      <c r="AB70">
        <f t="shared" si="7"/>
        <v>65</v>
      </c>
      <c r="AC70">
        <f t="shared" si="8"/>
        <v>77</v>
      </c>
      <c r="AD70">
        <f t="shared" si="9"/>
        <v>71</v>
      </c>
      <c r="AE70">
        <f t="shared" si="10"/>
        <v>22</v>
      </c>
      <c r="AF70">
        <f t="shared" si="11"/>
        <v>75</v>
      </c>
      <c r="AG70">
        <f t="shared" si="12"/>
        <v>38</v>
      </c>
      <c r="AH70">
        <f t="shared" si="13"/>
        <v>73</v>
      </c>
      <c r="AI70">
        <f t="shared" si="14"/>
        <v>2</v>
      </c>
      <c r="AJ70">
        <f t="shared" si="16"/>
        <v>1000000</v>
      </c>
      <c r="AN70" s="70" t="s">
        <v>283</v>
      </c>
      <c r="AO70" s="71">
        <v>19</v>
      </c>
      <c r="AP70" s="71">
        <v>11</v>
      </c>
      <c r="AQ70" s="71">
        <v>86</v>
      </c>
      <c r="AR70" s="71">
        <v>80</v>
      </c>
      <c r="AS70" s="71">
        <v>82</v>
      </c>
      <c r="AT70" s="71">
        <v>12</v>
      </c>
      <c r="AU70" s="71">
        <v>13</v>
      </c>
      <c r="AV70" s="71">
        <v>27</v>
      </c>
      <c r="AW70" s="71">
        <v>65</v>
      </c>
      <c r="AX70" s="71">
        <v>77</v>
      </c>
      <c r="AY70" s="71">
        <v>71</v>
      </c>
      <c r="AZ70" s="71">
        <v>22</v>
      </c>
      <c r="BA70" s="71">
        <v>75</v>
      </c>
      <c r="BB70" s="71">
        <v>38</v>
      </c>
      <c r="BC70" s="71">
        <v>73</v>
      </c>
      <c r="BD70" s="71">
        <v>2</v>
      </c>
      <c r="BE70" s="71">
        <v>1000000</v>
      </c>
    </row>
    <row r="71" spans="1:57" ht="15" thickBot="1" x14ac:dyDescent="0.35">
      <c r="A71" s="70" t="s">
        <v>284</v>
      </c>
      <c r="B71" s="71">
        <v>80</v>
      </c>
      <c r="C71" s="71">
        <v>72</v>
      </c>
      <c r="D71" s="71">
        <v>13</v>
      </c>
      <c r="E71" s="71">
        <v>4</v>
      </c>
      <c r="F71" s="71">
        <v>4</v>
      </c>
      <c r="G71" s="71">
        <v>51</v>
      </c>
      <c r="H71" s="71">
        <v>38</v>
      </c>
      <c r="I71" s="71">
        <v>74</v>
      </c>
      <c r="J71" s="71">
        <v>31</v>
      </c>
      <c r="K71" s="71">
        <v>10</v>
      </c>
      <c r="L71" s="71">
        <v>8</v>
      </c>
      <c r="M71" s="71">
        <v>55</v>
      </c>
      <c r="N71" s="71">
        <v>8</v>
      </c>
      <c r="O71" s="71">
        <v>13</v>
      </c>
      <c r="P71" s="71">
        <v>13</v>
      </c>
      <c r="Q71" s="71">
        <v>82</v>
      </c>
      <c r="R71" s="71">
        <v>1000000</v>
      </c>
      <c r="T71">
        <f t="shared" si="15"/>
        <v>8</v>
      </c>
      <c r="U71">
        <f t="shared" si="0"/>
        <v>16</v>
      </c>
      <c r="V71">
        <f t="shared" si="1"/>
        <v>75</v>
      </c>
      <c r="W71">
        <f t="shared" si="2"/>
        <v>84</v>
      </c>
      <c r="X71">
        <f t="shared" si="3"/>
        <v>84</v>
      </c>
      <c r="Y71">
        <f t="shared" si="4"/>
        <v>37</v>
      </c>
      <c r="Z71">
        <f t="shared" si="5"/>
        <v>50</v>
      </c>
      <c r="AA71">
        <f t="shared" si="6"/>
        <v>14</v>
      </c>
      <c r="AB71">
        <f t="shared" si="7"/>
        <v>57</v>
      </c>
      <c r="AC71">
        <f t="shared" si="8"/>
        <v>78</v>
      </c>
      <c r="AD71">
        <f t="shared" si="9"/>
        <v>80</v>
      </c>
      <c r="AE71">
        <f t="shared" si="10"/>
        <v>33</v>
      </c>
      <c r="AF71">
        <f t="shared" si="11"/>
        <v>80</v>
      </c>
      <c r="AG71">
        <f t="shared" si="12"/>
        <v>75</v>
      </c>
      <c r="AH71">
        <f t="shared" si="13"/>
        <v>75</v>
      </c>
      <c r="AI71">
        <f t="shared" si="14"/>
        <v>6</v>
      </c>
      <c r="AJ71">
        <f t="shared" si="16"/>
        <v>1000000</v>
      </c>
      <c r="AN71" s="70" t="s">
        <v>284</v>
      </c>
      <c r="AO71" s="71">
        <v>8</v>
      </c>
      <c r="AP71" s="71">
        <v>16</v>
      </c>
      <c r="AQ71" s="71">
        <v>75</v>
      </c>
      <c r="AR71" s="71">
        <v>84</v>
      </c>
      <c r="AS71" s="71">
        <v>84</v>
      </c>
      <c r="AT71" s="71">
        <v>37</v>
      </c>
      <c r="AU71" s="71">
        <v>50</v>
      </c>
      <c r="AV71" s="71">
        <v>14</v>
      </c>
      <c r="AW71" s="71">
        <v>57</v>
      </c>
      <c r="AX71" s="71">
        <v>78</v>
      </c>
      <c r="AY71" s="71">
        <v>80</v>
      </c>
      <c r="AZ71" s="71">
        <v>33</v>
      </c>
      <c r="BA71" s="71">
        <v>80</v>
      </c>
      <c r="BB71" s="71">
        <v>75</v>
      </c>
      <c r="BC71" s="71">
        <v>75</v>
      </c>
      <c r="BD71" s="71">
        <v>6</v>
      </c>
      <c r="BE71" s="71">
        <v>1000000</v>
      </c>
    </row>
    <row r="72" spans="1:57" ht="15" thickBot="1" x14ac:dyDescent="0.35">
      <c r="A72" s="70" t="s">
        <v>285</v>
      </c>
      <c r="B72" s="71">
        <v>50</v>
      </c>
      <c r="C72" s="71">
        <v>73</v>
      </c>
      <c r="D72" s="71">
        <v>10</v>
      </c>
      <c r="E72" s="71">
        <v>3</v>
      </c>
      <c r="F72" s="71">
        <v>3</v>
      </c>
      <c r="G72" s="71">
        <v>76</v>
      </c>
      <c r="H72" s="71">
        <v>79</v>
      </c>
      <c r="I72" s="71">
        <v>87</v>
      </c>
      <c r="J72" s="71">
        <v>27</v>
      </c>
      <c r="K72" s="71">
        <v>11</v>
      </c>
      <c r="L72" s="71">
        <v>14</v>
      </c>
      <c r="M72" s="71">
        <v>19</v>
      </c>
      <c r="N72" s="71">
        <v>78</v>
      </c>
      <c r="O72" s="71">
        <v>52</v>
      </c>
      <c r="P72" s="71">
        <v>12</v>
      </c>
      <c r="Q72" s="71">
        <v>76</v>
      </c>
      <c r="R72" s="71">
        <v>1000000</v>
      </c>
      <c r="T72">
        <f t="shared" si="15"/>
        <v>38</v>
      </c>
      <c r="U72">
        <f t="shared" ref="U72:U94" si="17">$D$5+1-C72</f>
        <v>15</v>
      </c>
      <c r="V72">
        <f t="shared" ref="V72:V94" si="18">$D$5+1-D72</f>
        <v>78</v>
      </c>
      <c r="W72">
        <f t="shared" ref="W72:W94" si="19">$D$5+1-E72</f>
        <v>85</v>
      </c>
      <c r="X72">
        <f t="shared" ref="X72:X94" si="20">$D$5+1-F72</f>
        <v>85</v>
      </c>
      <c r="Y72">
        <f t="shared" ref="Y72:Y94" si="21">$D$5+1-G72</f>
        <v>12</v>
      </c>
      <c r="Z72">
        <f t="shared" ref="Z72:Z94" si="22">$D$5+1-H72</f>
        <v>9</v>
      </c>
      <c r="AA72">
        <f t="shared" ref="AA72:AA94" si="23">$D$5+1-I72</f>
        <v>1</v>
      </c>
      <c r="AB72">
        <f t="shared" ref="AB72:AB94" si="24">$D$5+1-J72</f>
        <v>61</v>
      </c>
      <c r="AC72">
        <f t="shared" ref="AC72:AC94" si="25">$D$5+1-K72</f>
        <v>77</v>
      </c>
      <c r="AD72">
        <f t="shared" ref="AD72:AD94" si="26">$D$5+1-L72</f>
        <v>74</v>
      </c>
      <c r="AE72">
        <f t="shared" ref="AE72:AE94" si="27">$D$5+1-M72</f>
        <v>69</v>
      </c>
      <c r="AF72">
        <f t="shared" ref="AF72:AF94" si="28">$D$5+1-N72</f>
        <v>10</v>
      </c>
      <c r="AG72">
        <f t="shared" ref="AG72:AG94" si="29">$D$5+1-O72</f>
        <v>36</v>
      </c>
      <c r="AH72">
        <f t="shared" ref="AH72:AH94" si="30">$D$5+1-P72</f>
        <v>76</v>
      </c>
      <c r="AI72">
        <f t="shared" ref="AI72:AI94" si="31">$D$5+1-Q72</f>
        <v>12</v>
      </c>
      <c r="AJ72">
        <f t="shared" si="16"/>
        <v>1000000</v>
      </c>
      <c r="AN72" s="70" t="s">
        <v>285</v>
      </c>
      <c r="AO72" s="71">
        <v>38</v>
      </c>
      <c r="AP72" s="71">
        <v>15</v>
      </c>
      <c r="AQ72" s="71">
        <v>78</v>
      </c>
      <c r="AR72" s="71">
        <v>85</v>
      </c>
      <c r="AS72" s="71">
        <v>85</v>
      </c>
      <c r="AT72" s="71">
        <v>12</v>
      </c>
      <c r="AU72" s="71">
        <v>9</v>
      </c>
      <c r="AV72" s="71">
        <v>1</v>
      </c>
      <c r="AW72" s="71">
        <v>61</v>
      </c>
      <c r="AX72" s="71">
        <v>77</v>
      </c>
      <c r="AY72" s="71">
        <v>74</v>
      </c>
      <c r="AZ72" s="71">
        <v>69</v>
      </c>
      <c r="BA72" s="71">
        <v>10</v>
      </c>
      <c r="BB72" s="71">
        <v>36</v>
      </c>
      <c r="BC72" s="71">
        <v>76</v>
      </c>
      <c r="BD72" s="71">
        <v>12</v>
      </c>
      <c r="BE72" s="71">
        <v>1000000</v>
      </c>
    </row>
    <row r="73" spans="1:57" ht="15" thickBot="1" x14ac:dyDescent="0.35">
      <c r="A73" s="70" t="s">
        <v>286</v>
      </c>
      <c r="B73" s="71">
        <v>64</v>
      </c>
      <c r="C73" s="71">
        <v>74</v>
      </c>
      <c r="D73" s="71">
        <v>9</v>
      </c>
      <c r="E73" s="71">
        <v>2</v>
      </c>
      <c r="F73" s="71">
        <v>2</v>
      </c>
      <c r="G73" s="71">
        <v>52</v>
      </c>
      <c r="H73" s="71">
        <v>67</v>
      </c>
      <c r="I73" s="71">
        <v>78</v>
      </c>
      <c r="J73" s="71">
        <v>29</v>
      </c>
      <c r="K73" s="71">
        <v>22</v>
      </c>
      <c r="L73" s="71">
        <v>24</v>
      </c>
      <c r="M73" s="71">
        <v>51</v>
      </c>
      <c r="N73" s="71">
        <v>24</v>
      </c>
      <c r="O73" s="71">
        <v>33</v>
      </c>
      <c r="P73" s="71">
        <v>8</v>
      </c>
      <c r="Q73" s="71">
        <v>71</v>
      </c>
      <c r="R73" s="71">
        <v>1000000</v>
      </c>
      <c r="T73">
        <f t="shared" ref="T73:T94" si="32">$D$5+1-B73</f>
        <v>24</v>
      </c>
      <c r="U73">
        <f t="shared" si="17"/>
        <v>14</v>
      </c>
      <c r="V73">
        <f t="shared" si="18"/>
        <v>79</v>
      </c>
      <c r="W73">
        <f t="shared" si="19"/>
        <v>86</v>
      </c>
      <c r="X73">
        <f t="shared" si="20"/>
        <v>86</v>
      </c>
      <c r="Y73">
        <f t="shared" si="21"/>
        <v>36</v>
      </c>
      <c r="Z73">
        <f t="shared" si="22"/>
        <v>21</v>
      </c>
      <c r="AA73">
        <f t="shared" si="23"/>
        <v>10</v>
      </c>
      <c r="AB73">
        <f t="shared" si="24"/>
        <v>59</v>
      </c>
      <c r="AC73">
        <f t="shared" si="25"/>
        <v>66</v>
      </c>
      <c r="AD73">
        <f t="shared" si="26"/>
        <v>64</v>
      </c>
      <c r="AE73">
        <f t="shared" si="27"/>
        <v>37</v>
      </c>
      <c r="AF73">
        <f t="shared" si="28"/>
        <v>64</v>
      </c>
      <c r="AG73">
        <f t="shared" si="29"/>
        <v>55</v>
      </c>
      <c r="AH73">
        <f t="shared" si="30"/>
        <v>80</v>
      </c>
      <c r="AI73">
        <f t="shared" si="31"/>
        <v>17</v>
      </c>
      <c r="AJ73">
        <f t="shared" ref="AJ73:AJ94" si="33">R73</f>
        <v>1000000</v>
      </c>
      <c r="AN73" s="70" t="s">
        <v>286</v>
      </c>
      <c r="AO73" s="71">
        <v>24</v>
      </c>
      <c r="AP73" s="71">
        <v>14</v>
      </c>
      <c r="AQ73" s="71">
        <v>79</v>
      </c>
      <c r="AR73" s="71">
        <v>86</v>
      </c>
      <c r="AS73" s="71">
        <v>86</v>
      </c>
      <c r="AT73" s="71">
        <v>36</v>
      </c>
      <c r="AU73" s="71">
        <v>21</v>
      </c>
      <c r="AV73" s="71">
        <v>10</v>
      </c>
      <c r="AW73" s="71">
        <v>59</v>
      </c>
      <c r="AX73" s="71">
        <v>66</v>
      </c>
      <c r="AY73" s="71">
        <v>64</v>
      </c>
      <c r="AZ73" s="71">
        <v>37</v>
      </c>
      <c r="BA73" s="71">
        <v>64</v>
      </c>
      <c r="BB73" s="71">
        <v>55</v>
      </c>
      <c r="BC73" s="71">
        <v>80</v>
      </c>
      <c r="BD73" s="71">
        <v>17</v>
      </c>
      <c r="BE73" s="71">
        <v>1000000</v>
      </c>
    </row>
    <row r="74" spans="1:57" ht="15" thickBot="1" x14ac:dyDescent="0.35">
      <c r="A74" s="70" t="s">
        <v>287</v>
      </c>
      <c r="B74" s="71">
        <v>87</v>
      </c>
      <c r="C74" s="71">
        <v>78</v>
      </c>
      <c r="D74" s="71">
        <v>6</v>
      </c>
      <c r="E74" s="71">
        <v>1</v>
      </c>
      <c r="F74" s="71">
        <v>1</v>
      </c>
      <c r="G74" s="71">
        <v>53</v>
      </c>
      <c r="H74" s="71">
        <v>55</v>
      </c>
      <c r="I74" s="71">
        <v>40</v>
      </c>
      <c r="J74" s="71">
        <v>79</v>
      </c>
      <c r="K74" s="71">
        <v>15</v>
      </c>
      <c r="L74" s="71">
        <v>19</v>
      </c>
      <c r="M74" s="71">
        <v>77</v>
      </c>
      <c r="N74" s="71">
        <v>11</v>
      </c>
      <c r="O74" s="71">
        <v>19</v>
      </c>
      <c r="P74" s="71">
        <v>23</v>
      </c>
      <c r="Q74" s="71">
        <v>81</v>
      </c>
      <c r="R74" s="71">
        <v>1000000</v>
      </c>
      <c r="T74">
        <f t="shared" si="32"/>
        <v>1</v>
      </c>
      <c r="U74">
        <f t="shared" si="17"/>
        <v>10</v>
      </c>
      <c r="V74">
        <f t="shared" si="18"/>
        <v>82</v>
      </c>
      <c r="W74">
        <f t="shared" si="19"/>
        <v>87</v>
      </c>
      <c r="X74">
        <f t="shared" si="20"/>
        <v>87</v>
      </c>
      <c r="Y74">
        <f t="shared" si="21"/>
        <v>35</v>
      </c>
      <c r="Z74">
        <f t="shared" si="22"/>
        <v>33</v>
      </c>
      <c r="AA74">
        <f t="shared" si="23"/>
        <v>48</v>
      </c>
      <c r="AB74">
        <f t="shared" si="24"/>
        <v>9</v>
      </c>
      <c r="AC74">
        <f t="shared" si="25"/>
        <v>73</v>
      </c>
      <c r="AD74">
        <f t="shared" si="26"/>
        <v>69</v>
      </c>
      <c r="AE74">
        <f t="shared" si="27"/>
        <v>11</v>
      </c>
      <c r="AF74">
        <f t="shared" si="28"/>
        <v>77</v>
      </c>
      <c r="AG74">
        <f t="shared" si="29"/>
        <v>69</v>
      </c>
      <c r="AH74">
        <f t="shared" si="30"/>
        <v>65</v>
      </c>
      <c r="AI74">
        <f t="shared" si="31"/>
        <v>7</v>
      </c>
      <c r="AJ74">
        <f t="shared" si="33"/>
        <v>1000000</v>
      </c>
      <c r="AN74" s="70" t="s">
        <v>287</v>
      </c>
      <c r="AO74" s="71">
        <v>1</v>
      </c>
      <c r="AP74" s="71">
        <v>10</v>
      </c>
      <c r="AQ74" s="71">
        <v>82</v>
      </c>
      <c r="AR74" s="71">
        <v>87</v>
      </c>
      <c r="AS74" s="71">
        <v>87</v>
      </c>
      <c r="AT74" s="71">
        <v>35</v>
      </c>
      <c r="AU74" s="71">
        <v>33</v>
      </c>
      <c r="AV74" s="71">
        <v>48</v>
      </c>
      <c r="AW74" s="71">
        <v>9</v>
      </c>
      <c r="AX74" s="71">
        <v>73</v>
      </c>
      <c r="AY74" s="71">
        <v>69</v>
      </c>
      <c r="AZ74" s="71">
        <v>11</v>
      </c>
      <c r="BA74" s="71">
        <v>77</v>
      </c>
      <c r="BB74" s="71">
        <v>69</v>
      </c>
      <c r="BC74" s="71">
        <v>65</v>
      </c>
      <c r="BD74" s="71">
        <v>7</v>
      </c>
      <c r="BE74" s="71">
        <v>1000000</v>
      </c>
    </row>
    <row r="75" spans="1:57" ht="15" thickBot="1" x14ac:dyDescent="0.35">
      <c r="A75" s="70" t="s">
        <v>288</v>
      </c>
      <c r="B75" s="71">
        <v>65</v>
      </c>
      <c r="C75" s="71">
        <v>79</v>
      </c>
      <c r="D75" s="71">
        <v>7</v>
      </c>
      <c r="E75" s="71">
        <v>7</v>
      </c>
      <c r="F75" s="71">
        <v>5</v>
      </c>
      <c r="G75" s="71">
        <v>69</v>
      </c>
      <c r="H75" s="71">
        <v>78</v>
      </c>
      <c r="I75" s="71">
        <v>64</v>
      </c>
      <c r="J75" s="71">
        <v>58</v>
      </c>
      <c r="K75" s="71">
        <v>7</v>
      </c>
      <c r="L75" s="71">
        <v>20</v>
      </c>
      <c r="M75" s="71">
        <v>49</v>
      </c>
      <c r="N75" s="71">
        <v>71</v>
      </c>
      <c r="O75" s="71">
        <v>20</v>
      </c>
      <c r="P75" s="71">
        <v>10</v>
      </c>
      <c r="Q75" s="71">
        <v>77</v>
      </c>
      <c r="R75" s="71">
        <v>1000000</v>
      </c>
      <c r="T75">
        <f t="shared" si="32"/>
        <v>23</v>
      </c>
      <c r="U75">
        <f t="shared" si="17"/>
        <v>9</v>
      </c>
      <c r="V75">
        <f t="shared" si="18"/>
        <v>81</v>
      </c>
      <c r="W75">
        <f t="shared" si="19"/>
        <v>81</v>
      </c>
      <c r="X75">
        <f t="shared" si="20"/>
        <v>83</v>
      </c>
      <c r="Y75">
        <f t="shared" si="21"/>
        <v>19</v>
      </c>
      <c r="Z75">
        <f t="shared" si="22"/>
        <v>10</v>
      </c>
      <c r="AA75">
        <f t="shared" si="23"/>
        <v>24</v>
      </c>
      <c r="AB75">
        <f t="shared" si="24"/>
        <v>30</v>
      </c>
      <c r="AC75">
        <f t="shared" si="25"/>
        <v>81</v>
      </c>
      <c r="AD75">
        <f t="shared" si="26"/>
        <v>68</v>
      </c>
      <c r="AE75">
        <f t="shared" si="27"/>
        <v>39</v>
      </c>
      <c r="AF75">
        <f t="shared" si="28"/>
        <v>17</v>
      </c>
      <c r="AG75">
        <f t="shared" si="29"/>
        <v>68</v>
      </c>
      <c r="AH75">
        <f t="shared" si="30"/>
        <v>78</v>
      </c>
      <c r="AI75">
        <f t="shared" si="31"/>
        <v>11</v>
      </c>
      <c r="AJ75">
        <f t="shared" si="33"/>
        <v>1000000</v>
      </c>
      <c r="AN75" s="70" t="s">
        <v>288</v>
      </c>
      <c r="AO75" s="71">
        <v>23</v>
      </c>
      <c r="AP75" s="71">
        <v>9</v>
      </c>
      <c r="AQ75" s="71">
        <v>81</v>
      </c>
      <c r="AR75" s="71">
        <v>81</v>
      </c>
      <c r="AS75" s="71">
        <v>83</v>
      </c>
      <c r="AT75" s="71">
        <v>19</v>
      </c>
      <c r="AU75" s="71">
        <v>10</v>
      </c>
      <c r="AV75" s="71">
        <v>24</v>
      </c>
      <c r="AW75" s="71">
        <v>30</v>
      </c>
      <c r="AX75" s="71">
        <v>81</v>
      </c>
      <c r="AY75" s="71">
        <v>68</v>
      </c>
      <c r="AZ75" s="71">
        <v>39</v>
      </c>
      <c r="BA75" s="71">
        <v>17</v>
      </c>
      <c r="BB75" s="71">
        <v>68</v>
      </c>
      <c r="BC75" s="71">
        <v>78</v>
      </c>
      <c r="BD75" s="71">
        <v>11</v>
      </c>
      <c r="BE75" s="71">
        <v>1000000</v>
      </c>
    </row>
    <row r="76" spans="1:57" ht="15" thickBot="1" x14ac:dyDescent="0.35">
      <c r="A76" s="70" t="s">
        <v>289</v>
      </c>
      <c r="B76" s="71">
        <v>73</v>
      </c>
      <c r="C76" s="71">
        <v>83</v>
      </c>
      <c r="D76" s="71">
        <v>3</v>
      </c>
      <c r="E76" s="71">
        <v>11</v>
      </c>
      <c r="F76" s="71">
        <v>10</v>
      </c>
      <c r="G76" s="71">
        <v>74</v>
      </c>
      <c r="H76" s="71">
        <v>75</v>
      </c>
      <c r="I76" s="71">
        <v>82</v>
      </c>
      <c r="J76" s="71">
        <v>87</v>
      </c>
      <c r="K76" s="71">
        <v>2</v>
      </c>
      <c r="L76" s="71">
        <v>15</v>
      </c>
      <c r="M76" s="71">
        <v>54</v>
      </c>
      <c r="N76" s="71">
        <v>25</v>
      </c>
      <c r="O76" s="71">
        <v>16</v>
      </c>
      <c r="P76" s="71">
        <v>16</v>
      </c>
      <c r="Q76" s="71">
        <v>13</v>
      </c>
      <c r="R76" s="71">
        <v>1000000</v>
      </c>
      <c r="T76">
        <f t="shared" si="32"/>
        <v>15</v>
      </c>
      <c r="U76">
        <f t="shared" si="17"/>
        <v>5</v>
      </c>
      <c r="V76">
        <f t="shared" si="18"/>
        <v>85</v>
      </c>
      <c r="W76">
        <f t="shared" si="19"/>
        <v>77</v>
      </c>
      <c r="X76">
        <f t="shared" si="20"/>
        <v>78</v>
      </c>
      <c r="Y76">
        <f t="shared" si="21"/>
        <v>14</v>
      </c>
      <c r="Z76">
        <f t="shared" si="22"/>
        <v>13</v>
      </c>
      <c r="AA76">
        <f t="shared" si="23"/>
        <v>6</v>
      </c>
      <c r="AB76">
        <f t="shared" si="24"/>
        <v>1</v>
      </c>
      <c r="AC76">
        <f t="shared" si="25"/>
        <v>86</v>
      </c>
      <c r="AD76">
        <f t="shared" si="26"/>
        <v>73</v>
      </c>
      <c r="AE76">
        <f t="shared" si="27"/>
        <v>34</v>
      </c>
      <c r="AF76">
        <f t="shared" si="28"/>
        <v>63</v>
      </c>
      <c r="AG76">
        <f t="shared" si="29"/>
        <v>72</v>
      </c>
      <c r="AH76">
        <f t="shared" si="30"/>
        <v>72</v>
      </c>
      <c r="AI76">
        <f t="shared" si="31"/>
        <v>75</v>
      </c>
      <c r="AJ76">
        <f t="shared" si="33"/>
        <v>1000000</v>
      </c>
      <c r="AN76" s="70" t="s">
        <v>289</v>
      </c>
      <c r="AO76" s="71">
        <v>15</v>
      </c>
      <c r="AP76" s="71">
        <v>5</v>
      </c>
      <c r="AQ76" s="71">
        <v>85</v>
      </c>
      <c r="AR76" s="71">
        <v>77</v>
      </c>
      <c r="AS76" s="71">
        <v>78</v>
      </c>
      <c r="AT76" s="71">
        <v>14</v>
      </c>
      <c r="AU76" s="71">
        <v>13</v>
      </c>
      <c r="AV76" s="71">
        <v>6</v>
      </c>
      <c r="AW76" s="71">
        <v>1</v>
      </c>
      <c r="AX76" s="71">
        <v>86</v>
      </c>
      <c r="AY76" s="71">
        <v>73</v>
      </c>
      <c r="AZ76" s="71">
        <v>34</v>
      </c>
      <c r="BA76" s="71">
        <v>63</v>
      </c>
      <c r="BB76" s="71">
        <v>72</v>
      </c>
      <c r="BC76" s="71">
        <v>72</v>
      </c>
      <c r="BD76" s="71">
        <v>75</v>
      </c>
      <c r="BE76" s="71">
        <v>1000000</v>
      </c>
    </row>
    <row r="77" spans="1:57" ht="15" thickBot="1" x14ac:dyDescent="0.35">
      <c r="A77" s="70" t="s">
        <v>290</v>
      </c>
      <c r="B77" s="71">
        <v>66</v>
      </c>
      <c r="C77" s="71">
        <v>71</v>
      </c>
      <c r="D77" s="71">
        <v>4</v>
      </c>
      <c r="E77" s="71">
        <v>54</v>
      </c>
      <c r="F77" s="71">
        <v>71</v>
      </c>
      <c r="G77" s="71">
        <v>83</v>
      </c>
      <c r="H77" s="71">
        <v>82</v>
      </c>
      <c r="I77" s="71">
        <v>70</v>
      </c>
      <c r="J77" s="71">
        <v>86</v>
      </c>
      <c r="K77" s="71">
        <v>1</v>
      </c>
      <c r="L77" s="71">
        <v>13</v>
      </c>
      <c r="M77" s="71">
        <v>37</v>
      </c>
      <c r="N77" s="71">
        <v>27</v>
      </c>
      <c r="O77" s="71">
        <v>17</v>
      </c>
      <c r="P77" s="71">
        <v>4</v>
      </c>
      <c r="Q77" s="71">
        <v>17</v>
      </c>
      <c r="R77" s="71">
        <v>1000000</v>
      </c>
      <c r="T77">
        <f t="shared" si="32"/>
        <v>22</v>
      </c>
      <c r="U77">
        <f t="shared" si="17"/>
        <v>17</v>
      </c>
      <c r="V77">
        <f t="shared" si="18"/>
        <v>84</v>
      </c>
      <c r="W77">
        <f t="shared" si="19"/>
        <v>34</v>
      </c>
      <c r="X77">
        <f t="shared" si="20"/>
        <v>17</v>
      </c>
      <c r="Y77">
        <f t="shared" si="21"/>
        <v>5</v>
      </c>
      <c r="Z77">
        <f t="shared" si="22"/>
        <v>6</v>
      </c>
      <c r="AA77">
        <f t="shared" si="23"/>
        <v>18</v>
      </c>
      <c r="AB77">
        <f t="shared" si="24"/>
        <v>2</v>
      </c>
      <c r="AC77">
        <f t="shared" si="25"/>
        <v>87</v>
      </c>
      <c r="AD77">
        <f t="shared" si="26"/>
        <v>75</v>
      </c>
      <c r="AE77">
        <f t="shared" si="27"/>
        <v>51</v>
      </c>
      <c r="AF77">
        <f t="shared" si="28"/>
        <v>61</v>
      </c>
      <c r="AG77">
        <f t="shared" si="29"/>
        <v>71</v>
      </c>
      <c r="AH77">
        <f t="shared" si="30"/>
        <v>84</v>
      </c>
      <c r="AI77">
        <f t="shared" si="31"/>
        <v>71</v>
      </c>
      <c r="AJ77">
        <f t="shared" si="33"/>
        <v>1000000</v>
      </c>
      <c r="AN77" s="70" t="s">
        <v>290</v>
      </c>
      <c r="AO77" s="71">
        <v>22</v>
      </c>
      <c r="AP77" s="71">
        <v>17</v>
      </c>
      <c r="AQ77" s="71">
        <v>84</v>
      </c>
      <c r="AR77" s="71">
        <v>34</v>
      </c>
      <c r="AS77" s="71">
        <v>17</v>
      </c>
      <c r="AT77" s="71">
        <v>5</v>
      </c>
      <c r="AU77" s="71">
        <v>6</v>
      </c>
      <c r="AV77" s="71">
        <v>18</v>
      </c>
      <c r="AW77" s="71">
        <v>2</v>
      </c>
      <c r="AX77" s="71">
        <v>87</v>
      </c>
      <c r="AY77" s="71">
        <v>75</v>
      </c>
      <c r="AZ77" s="71">
        <v>51</v>
      </c>
      <c r="BA77" s="71">
        <v>61</v>
      </c>
      <c r="BB77" s="71">
        <v>71</v>
      </c>
      <c r="BC77" s="71">
        <v>84</v>
      </c>
      <c r="BD77" s="71">
        <v>71</v>
      </c>
      <c r="BE77" s="71">
        <v>1000000</v>
      </c>
    </row>
    <row r="78" spans="1:57" ht="15" thickBot="1" x14ac:dyDescent="0.35">
      <c r="A78" s="70" t="s">
        <v>291</v>
      </c>
      <c r="B78" s="71">
        <v>68</v>
      </c>
      <c r="C78" s="71">
        <v>7</v>
      </c>
      <c r="D78" s="71">
        <v>1</v>
      </c>
      <c r="E78" s="71">
        <v>52</v>
      </c>
      <c r="F78" s="71">
        <v>49</v>
      </c>
      <c r="G78" s="71">
        <v>50</v>
      </c>
      <c r="H78" s="71">
        <v>86</v>
      </c>
      <c r="I78" s="71">
        <v>37</v>
      </c>
      <c r="J78" s="71">
        <v>21</v>
      </c>
      <c r="K78" s="71">
        <v>34</v>
      </c>
      <c r="L78" s="71">
        <v>5</v>
      </c>
      <c r="M78" s="71">
        <v>85</v>
      </c>
      <c r="N78" s="71">
        <v>41</v>
      </c>
      <c r="O78" s="71">
        <v>2</v>
      </c>
      <c r="P78" s="71">
        <v>27</v>
      </c>
      <c r="Q78" s="71">
        <v>15</v>
      </c>
      <c r="R78" s="71">
        <v>1000000</v>
      </c>
      <c r="T78">
        <f t="shared" si="32"/>
        <v>20</v>
      </c>
      <c r="U78">
        <f t="shared" si="17"/>
        <v>81</v>
      </c>
      <c r="V78">
        <f t="shared" si="18"/>
        <v>87</v>
      </c>
      <c r="W78">
        <f t="shared" si="19"/>
        <v>36</v>
      </c>
      <c r="X78">
        <f t="shared" si="20"/>
        <v>39</v>
      </c>
      <c r="Y78">
        <f t="shared" si="21"/>
        <v>38</v>
      </c>
      <c r="Z78">
        <f t="shared" si="22"/>
        <v>2</v>
      </c>
      <c r="AA78">
        <f t="shared" si="23"/>
        <v>51</v>
      </c>
      <c r="AB78">
        <f t="shared" si="24"/>
        <v>67</v>
      </c>
      <c r="AC78">
        <f t="shared" si="25"/>
        <v>54</v>
      </c>
      <c r="AD78">
        <f t="shared" si="26"/>
        <v>83</v>
      </c>
      <c r="AE78">
        <f t="shared" si="27"/>
        <v>3</v>
      </c>
      <c r="AF78">
        <f t="shared" si="28"/>
        <v>47</v>
      </c>
      <c r="AG78">
        <f t="shared" si="29"/>
        <v>86</v>
      </c>
      <c r="AH78">
        <f t="shared" si="30"/>
        <v>61</v>
      </c>
      <c r="AI78">
        <f t="shared" si="31"/>
        <v>73</v>
      </c>
      <c r="AJ78">
        <f t="shared" si="33"/>
        <v>1000000</v>
      </c>
      <c r="AN78" s="70" t="s">
        <v>291</v>
      </c>
      <c r="AO78" s="71">
        <v>20</v>
      </c>
      <c r="AP78" s="71">
        <v>81</v>
      </c>
      <c r="AQ78" s="71">
        <v>87</v>
      </c>
      <c r="AR78" s="71">
        <v>36</v>
      </c>
      <c r="AS78" s="71">
        <v>39</v>
      </c>
      <c r="AT78" s="71">
        <v>38</v>
      </c>
      <c r="AU78" s="71">
        <v>2</v>
      </c>
      <c r="AV78" s="71">
        <v>51</v>
      </c>
      <c r="AW78" s="71">
        <v>67</v>
      </c>
      <c r="AX78" s="71">
        <v>54</v>
      </c>
      <c r="AY78" s="71">
        <v>83</v>
      </c>
      <c r="AZ78" s="71">
        <v>3</v>
      </c>
      <c r="BA78" s="71">
        <v>47</v>
      </c>
      <c r="BB78" s="71">
        <v>86</v>
      </c>
      <c r="BC78" s="71">
        <v>61</v>
      </c>
      <c r="BD78" s="71">
        <v>73</v>
      </c>
      <c r="BE78" s="71">
        <v>1000000</v>
      </c>
    </row>
    <row r="79" spans="1:57" ht="15" thickBot="1" x14ac:dyDescent="0.35">
      <c r="A79" s="70" t="s">
        <v>292</v>
      </c>
      <c r="B79" s="71">
        <v>63</v>
      </c>
      <c r="C79" s="71">
        <v>66</v>
      </c>
      <c r="D79" s="71">
        <v>5</v>
      </c>
      <c r="E79" s="71">
        <v>15</v>
      </c>
      <c r="F79" s="71">
        <v>25</v>
      </c>
      <c r="G79" s="71">
        <v>37</v>
      </c>
      <c r="H79" s="71">
        <v>87</v>
      </c>
      <c r="I79" s="71">
        <v>84</v>
      </c>
      <c r="J79" s="71">
        <v>22</v>
      </c>
      <c r="K79" s="71">
        <v>53</v>
      </c>
      <c r="L79" s="71">
        <v>6</v>
      </c>
      <c r="M79" s="71">
        <v>64</v>
      </c>
      <c r="N79" s="71">
        <v>39</v>
      </c>
      <c r="O79" s="71">
        <v>10</v>
      </c>
      <c r="P79" s="71">
        <v>6</v>
      </c>
      <c r="Q79" s="71">
        <v>61</v>
      </c>
      <c r="R79" s="71">
        <v>1000000</v>
      </c>
      <c r="T79">
        <f t="shared" si="32"/>
        <v>25</v>
      </c>
      <c r="U79">
        <f t="shared" si="17"/>
        <v>22</v>
      </c>
      <c r="V79">
        <f t="shared" si="18"/>
        <v>83</v>
      </c>
      <c r="W79">
        <f t="shared" si="19"/>
        <v>73</v>
      </c>
      <c r="X79">
        <f t="shared" si="20"/>
        <v>63</v>
      </c>
      <c r="Y79">
        <f t="shared" si="21"/>
        <v>51</v>
      </c>
      <c r="Z79">
        <f t="shared" si="22"/>
        <v>1</v>
      </c>
      <c r="AA79">
        <f t="shared" si="23"/>
        <v>4</v>
      </c>
      <c r="AB79">
        <f t="shared" si="24"/>
        <v>66</v>
      </c>
      <c r="AC79">
        <f t="shared" si="25"/>
        <v>35</v>
      </c>
      <c r="AD79">
        <f t="shared" si="26"/>
        <v>82</v>
      </c>
      <c r="AE79">
        <f t="shared" si="27"/>
        <v>24</v>
      </c>
      <c r="AF79">
        <f t="shared" si="28"/>
        <v>49</v>
      </c>
      <c r="AG79">
        <f t="shared" si="29"/>
        <v>78</v>
      </c>
      <c r="AH79">
        <f t="shared" si="30"/>
        <v>82</v>
      </c>
      <c r="AI79">
        <f t="shared" si="31"/>
        <v>27</v>
      </c>
      <c r="AJ79">
        <f t="shared" si="33"/>
        <v>1000000</v>
      </c>
      <c r="AN79" s="70" t="s">
        <v>292</v>
      </c>
      <c r="AO79" s="71">
        <v>25</v>
      </c>
      <c r="AP79" s="71">
        <v>22</v>
      </c>
      <c r="AQ79" s="71">
        <v>83</v>
      </c>
      <c r="AR79" s="71">
        <v>73</v>
      </c>
      <c r="AS79" s="71">
        <v>63</v>
      </c>
      <c r="AT79" s="71">
        <v>51</v>
      </c>
      <c r="AU79" s="71">
        <v>1</v>
      </c>
      <c r="AV79" s="71">
        <v>4</v>
      </c>
      <c r="AW79" s="71">
        <v>66</v>
      </c>
      <c r="AX79" s="71">
        <v>35</v>
      </c>
      <c r="AY79" s="71">
        <v>82</v>
      </c>
      <c r="AZ79" s="71">
        <v>24</v>
      </c>
      <c r="BA79" s="71">
        <v>49</v>
      </c>
      <c r="BB79" s="71">
        <v>78</v>
      </c>
      <c r="BC79" s="71">
        <v>82</v>
      </c>
      <c r="BD79" s="71">
        <v>27</v>
      </c>
      <c r="BE79" s="71">
        <v>1000000</v>
      </c>
    </row>
    <row r="80" spans="1:57" ht="15" thickBot="1" x14ac:dyDescent="0.35">
      <c r="A80" s="70" t="s">
        <v>293</v>
      </c>
      <c r="B80" s="71">
        <v>78</v>
      </c>
      <c r="C80" s="71">
        <v>37</v>
      </c>
      <c r="D80" s="71">
        <v>22</v>
      </c>
      <c r="E80" s="71">
        <v>40</v>
      </c>
      <c r="F80" s="71">
        <v>35</v>
      </c>
      <c r="G80" s="71">
        <v>41</v>
      </c>
      <c r="H80" s="71">
        <v>83</v>
      </c>
      <c r="I80" s="71">
        <v>77</v>
      </c>
      <c r="J80" s="71">
        <v>10</v>
      </c>
      <c r="K80" s="71">
        <v>3</v>
      </c>
      <c r="L80" s="71">
        <v>41</v>
      </c>
      <c r="M80" s="71">
        <v>3</v>
      </c>
      <c r="N80" s="71">
        <v>6</v>
      </c>
      <c r="O80" s="71">
        <v>4</v>
      </c>
      <c r="P80" s="71">
        <v>7</v>
      </c>
      <c r="Q80" s="71">
        <v>25</v>
      </c>
      <c r="R80" s="71">
        <v>1000000</v>
      </c>
      <c r="T80">
        <f t="shared" si="32"/>
        <v>10</v>
      </c>
      <c r="U80">
        <f t="shared" si="17"/>
        <v>51</v>
      </c>
      <c r="V80">
        <f t="shared" si="18"/>
        <v>66</v>
      </c>
      <c r="W80">
        <f t="shared" si="19"/>
        <v>48</v>
      </c>
      <c r="X80">
        <f t="shared" si="20"/>
        <v>53</v>
      </c>
      <c r="Y80">
        <f t="shared" si="21"/>
        <v>47</v>
      </c>
      <c r="Z80">
        <f t="shared" si="22"/>
        <v>5</v>
      </c>
      <c r="AA80">
        <f t="shared" si="23"/>
        <v>11</v>
      </c>
      <c r="AB80">
        <f t="shared" si="24"/>
        <v>78</v>
      </c>
      <c r="AC80">
        <f t="shared" si="25"/>
        <v>85</v>
      </c>
      <c r="AD80">
        <f t="shared" si="26"/>
        <v>47</v>
      </c>
      <c r="AE80">
        <f t="shared" si="27"/>
        <v>85</v>
      </c>
      <c r="AF80">
        <f t="shared" si="28"/>
        <v>82</v>
      </c>
      <c r="AG80">
        <f t="shared" si="29"/>
        <v>84</v>
      </c>
      <c r="AH80">
        <f t="shared" si="30"/>
        <v>81</v>
      </c>
      <c r="AI80">
        <f t="shared" si="31"/>
        <v>63</v>
      </c>
      <c r="AJ80">
        <f t="shared" si="33"/>
        <v>1000000</v>
      </c>
      <c r="AN80" s="70" t="s">
        <v>293</v>
      </c>
      <c r="AO80" s="71">
        <v>10</v>
      </c>
      <c r="AP80" s="71">
        <v>51</v>
      </c>
      <c r="AQ80" s="71">
        <v>66</v>
      </c>
      <c r="AR80" s="71">
        <v>48</v>
      </c>
      <c r="AS80" s="71">
        <v>53</v>
      </c>
      <c r="AT80" s="71">
        <v>47</v>
      </c>
      <c r="AU80" s="71">
        <v>5</v>
      </c>
      <c r="AV80" s="71">
        <v>11</v>
      </c>
      <c r="AW80" s="71">
        <v>78</v>
      </c>
      <c r="AX80" s="71">
        <v>85</v>
      </c>
      <c r="AY80" s="71">
        <v>47</v>
      </c>
      <c r="AZ80" s="71">
        <v>85</v>
      </c>
      <c r="BA80" s="71">
        <v>82</v>
      </c>
      <c r="BB80" s="71">
        <v>84</v>
      </c>
      <c r="BC80" s="71">
        <v>81</v>
      </c>
      <c r="BD80" s="71">
        <v>63</v>
      </c>
      <c r="BE80" s="71">
        <v>1000000</v>
      </c>
    </row>
    <row r="81" spans="1:57" ht="15" thickBot="1" x14ac:dyDescent="0.35">
      <c r="A81" s="70" t="s">
        <v>294</v>
      </c>
      <c r="B81" s="71">
        <v>60</v>
      </c>
      <c r="C81" s="71">
        <v>65</v>
      </c>
      <c r="D81" s="71">
        <v>24</v>
      </c>
      <c r="E81" s="71">
        <v>21</v>
      </c>
      <c r="F81" s="71">
        <v>22</v>
      </c>
      <c r="G81" s="71">
        <v>17</v>
      </c>
      <c r="H81" s="71">
        <v>73</v>
      </c>
      <c r="I81" s="71">
        <v>53</v>
      </c>
      <c r="J81" s="71">
        <v>12</v>
      </c>
      <c r="K81" s="71">
        <v>9</v>
      </c>
      <c r="L81" s="71">
        <v>45</v>
      </c>
      <c r="M81" s="71">
        <v>1</v>
      </c>
      <c r="N81" s="71">
        <v>7</v>
      </c>
      <c r="O81" s="71">
        <v>7</v>
      </c>
      <c r="P81" s="71">
        <v>11</v>
      </c>
      <c r="Q81" s="71">
        <v>20</v>
      </c>
      <c r="R81" s="71">
        <v>1000000</v>
      </c>
      <c r="T81">
        <f t="shared" si="32"/>
        <v>28</v>
      </c>
      <c r="U81">
        <f t="shared" si="17"/>
        <v>23</v>
      </c>
      <c r="V81">
        <f t="shared" si="18"/>
        <v>64</v>
      </c>
      <c r="W81">
        <f t="shared" si="19"/>
        <v>67</v>
      </c>
      <c r="X81">
        <f t="shared" si="20"/>
        <v>66</v>
      </c>
      <c r="Y81">
        <f t="shared" si="21"/>
        <v>71</v>
      </c>
      <c r="Z81">
        <f t="shared" si="22"/>
        <v>15</v>
      </c>
      <c r="AA81">
        <f t="shared" si="23"/>
        <v>35</v>
      </c>
      <c r="AB81">
        <f t="shared" si="24"/>
        <v>76</v>
      </c>
      <c r="AC81">
        <f t="shared" si="25"/>
        <v>79</v>
      </c>
      <c r="AD81">
        <f t="shared" si="26"/>
        <v>43</v>
      </c>
      <c r="AE81">
        <f t="shared" si="27"/>
        <v>87</v>
      </c>
      <c r="AF81">
        <f t="shared" si="28"/>
        <v>81</v>
      </c>
      <c r="AG81">
        <f t="shared" si="29"/>
        <v>81</v>
      </c>
      <c r="AH81">
        <f t="shared" si="30"/>
        <v>77</v>
      </c>
      <c r="AI81">
        <f t="shared" si="31"/>
        <v>68</v>
      </c>
      <c r="AJ81">
        <f t="shared" si="33"/>
        <v>1000000</v>
      </c>
      <c r="AN81" s="70" t="s">
        <v>294</v>
      </c>
      <c r="AO81" s="71">
        <v>28</v>
      </c>
      <c r="AP81" s="71">
        <v>23</v>
      </c>
      <c r="AQ81" s="71">
        <v>64</v>
      </c>
      <c r="AR81" s="71">
        <v>67</v>
      </c>
      <c r="AS81" s="71">
        <v>66</v>
      </c>
      <c r="AT81" s="71">
        <v>71</v>
      </c>
      <c r="AU81" s="71">
        <v>15</v>
      </c>
      <c r="AV81" s="71">
        <v>35</v>
      </c>
      <c r="AW81" s="71">
        <v>76</v>
      </c>
      <c r="AX81" s="71">
        <v>79</v>
      </c>
      <c r="AY81" s="71">
        <v>43</v>
      </c>
      <c r="AZ81" s="71">
        <v>87</v>
      </c>
      <c r="BA81" s="71">
        <v>81</v>
      </c>
      <c r="BB81" s="71">
        <v>81</v>
      </c>
      <c r="BC81" s="71">
        <v>77</v>
      </c>
      <c r="BD81" s="71">
        <v>68</v>
      </c>
      <c r="BE81" s="71">
        <v>1000000</v>
      </c>
    </row>
    <row r="82" spans="1:57" ht="15" thickBot="1" x14ac:dyDescent="0.35">
      <c r="A82" s="70" t="s">
        <v>295</v>
      </c>
      <c r="B82" s="71">
        <v>83</v>
      </c>
      <c r="C82" s="71">
        <v>58</v>
      </c>
      <c r="D82" s="71">
        <v>19</v>
      </c>
      <c r="E82" s="71">
        <v>12</v>
      </c>
      <c r="F82" s="71">
        <v>19</v>
      </c>
      <c r="G82" s="71">
        <v>64</v>
      </c>
      <c r="H82" s="71">
        <v>65</v>
      </c>
      <c r="I82" s="71">
        <v>80</v>
      </c>
      <c r="J82" s="71">
        <v>7</v>
      </c>
      <c r="K82" s="71">
        <v>37</v>
      </c>
      <c r="L82" s="71">
        <v>47</v>
      </c>
      <c r="M82" s="71">
        <v>2</v>
      </c>
      <c r="N82" s="71">
        <v>10</v>
      </c>
      <c r="O82" s="71">
        <v>6</v>
      </c>
      <c r="P82" s="71">
        <v>25</v>
      </c>
      <c r="Q82" s="71">
        <v>26</v>
      </c>
      <c r="R82" s="71">
        <v>1000000</v>
      </c>
      <c r="T82">
        <f t="shared" si="32"/>
        <v>5</v>
      </c>
      <c r="U82">
        <f t="shared" si="17"/>
        <v>30</v>
      </c>
      <c r="V82">
        <f t="shared" si="18"/>
        <v>69</v>
      </c>
      <c r="W82">
        <f t="shared" si="19"/>
        <v>76</v>
      </c>
      <c r="X82">
        <f t="shared" si="20"/>
        <v>69</v>
      </c>
      <c r="Y82">
        <f t="shared" si="21"/>
        <v>24</v>
      </c>
      <c r="Z82">
        <f t="shared" si="22"/>
        <v>23</v>
      </c>
      <c r="AA82">
        <f t="shared" si="23"/>
        <v>8</v>
      </c>
      <c r="AB82">
        <f t="shared" si="24"/>
        <v>81</v>
      </c>
      <c r="AC82">
        <f t="shared" si="25"/>
        <v>51</v>
      </c>
      <c r="AD82">
        <f t="shared" si="26"/>
        <v>41</v>
      </c>
      <c r="AE82">
        <f t="shared" si="27"/>
        <v>86</v>
      </c>
      <c r="AF82">
        <f t="shared" si="28"/>
        <v>78</v>
      </c>
      <c r="AG82">
        <f t="shared" si="29"/>
        <v>82</v>
      </c>
      <c r="AH82">
        <f t="shared" si="30"/>
        <v>63</v>
      </c>
      <c r="AI82">
        <f t="shared" si="31"/>
        <v>62</v>
      </c>
      <c r="AJ82">
        <f t="shared" si="33"/>
        <v>1000000</v>
      </c>
      <c r="AN82" s="70" t="s">
        <v>295</v>
      </c>
      <c r="AO82" s="71">
        <v>5</v>
      </c>
      <c r="AP82" s="71">
        <v>30</v>
      </c>
      <c r="AQ82" s="71">
        <v>69</v>
      </c>
      <c r="AR82" s="71">
        <v>76</v>
      </c>
      <c r="AS82" s="71">
        <v>69</v>
      </c>
      <c r="AT82" s="71">
        <v>24</v>
      </c>
      <c r="AU82" s="71">
        <v>23</v>
      </c>
      <c r="AV82" s="71">
        <v>8</v>
      </c>
      <c r="AW82" s="71">
        <v>81</v>
      </c>
      <c r="AX82" s="71">
        <v>51</v>
      </c>
      <c r="AY82" s="71">
        <v>41</v>
      </c>
      <c r="AZ82" s="71">
        <v>86</v>
      </c>
      <c r="BA82" s="71">
        <v>78</v>
      </c>
      <c r="BB82" s="71">
        <v>82</v>
      </c>
      <c r="BC82" s="71">
        <v>63</v>
      </c>
      <c r="BD82" s="71">
        <v>62</v>
      </c>
      <c r="BE82" s="71">
        <v>1000000</v>
      </c>
    </row>
    <row r="83" spans="1:57" ht="15" thickBot="1" x14ac:dyDescent="0.35">
      <c r="A83" s="70" t="s">
        <v>296</v>
      </c>
      <c r="B83" s="71">
        <v>85</v>
      </c>
      <c r="C83" s="71">
        <v>17</v>
      </c>
      <c r="D83" s="71">
        <v>13</v>
      </c>
      <c r="E83" s="71">
        <v>84</v>
      </c>
      <c r="F83" s="71">
        <v>31</v>
      </c>
      <c r="G83" s="71">
        <v>22</v>
      </c>
      <c r="H83" s="71">
        <v>74</v>
      </c>
      <c r="I83" s="71">
        <v>86</v>
      </c>
      <c r="J83" s="71">
        <v>1</v>
      </c>
      <c r="K83" s="71">
        <v>19</v>
      </c>
      <c r="L83" s="71">
        <v>46</v>
      </c>
      <c r="M83" s="71">
        <v>18</v>
      </c>
      <c r="N83" s="71">
        <v>86</v>
      </c>
      <c r="O83" s="71">
        <v>24</v>
      </c>
      <c r="P83" s="71">
        <v>21</v>
      </c>
      <c r="Q83" s="71">
        <v>39</v>
      </c>
      <c r="R83" s="71">
        <v>1000000</v>
      </c>
      <c r="T83">
        <f t="shared" si="32"/>
        <v>3</v>
      </c>
      <c r="U83">
        <f t="shared" si="17"/>
        <v>71</v>
      </c>
      <c r="V83">
        <f t="shared" si="18"/>
        <v>75</v>
      </c>
      <c r="W83">
        <f t="shared" si="19"/>
        <v>4</v>
      </c>
      <c r="X83">
        <f t="shared" si="20"/>
        <v>57</v>
      </c>
      <c r="Y83">
        <f t="shared" si="21"/>
        <v>66</v>
      </c>
      <c r="Z83">
        <f t="shared" si="22"/>
        <v>14</v>
      </c>
      <c r="AA83">
        <f t="shared" si="23"/>
        <v>2</v>
      </c>
      <c r="AB83">
        <f t="shared" si="24"/>
        <v>87</v>
      </c>
      <c r="AC83">
        <f t="shared" si="25"/>
        <v>69</v>
      </c>
      <c r="AD83">
        <f t="shared" si="26"/>
        <v>42</v>
      </c>
      <c r="AE83">
        <f t="shared" si="27"/>
        <v>70</v>
      </c>
      <c r="AF83">
        <f t="shared" si="28"/>
        <v>2</v>
      </c>
      <c r="AG83">
        <f t="shared" si="29"/>
        <v>64</v>
      </c>
      <c r="AH83">
        <f t="shared" si="30"/>
        <v>67</v>
      </c>
      <c r="AI83">
        <f t="shared" si="31"/>
        <v>49</v>
      </c>
      <c r="AJ83">
        <f t="shared" si="33"/>
        <v>1000000</v>
      </c>
      <c r="AN83" s="70" t="s">
        <v>296</v>
      </c>
      <c r="AO83" s="71">
        <v>3</v>
      </c>
      <c r="AP83" s="71">
        <v>71</v>
      </c>
      <c r="AQ83" s="71">
        <v>75</v>
      </c>
      <c r="AR83" s="71">
        <v>4</v>
      </c>
      <c r="AS83" s="71">
        <v>57</v>
      </c>
      <c r="AT83" s="71">
        <v>66</v>
      </c>
      <c r="AU83" s="71">
        <v>14</v>
      </c>
      <c r="AV83" s="71">
        <v>2</v>
      </c>
      <c r="AW83" s="71">
        <v>87</v>
      </c>
      <c r="AX83" s="71">
        <v>69</v>
      </c>
      <c r="AY83" s="71">
        <v>42</v>
      </c>
      <c r="AZ83" s="71">
        <v>70</v>
      </c>
      <c r="BA83" s="71">
        <v>2</v>
      </c>
      <c r="BB83" s="71">
        <v>64</v>
      </c>
      <c r="BC83" s="71">
        <v>67</v>
      </c>
      <c r="BD83" s="71">
        <v>49</v>
      </c>
      <c r="BE83" s="71">
        <v>1000000</v>
      </c>
    </row>
    <row r="84" spans="1:57" ht="15" thickBot="1" x14ac:dyDescent="0.35">
      <c r="A84" s="70" t="s">
        <v>297</v>
      </c>
      <c r="B84" s="71">
        <v>75</v>
      </c>
      <c r="C84" s="71">
        <v>20</v>
      </c>
      <c r="D84" s="71">
        <v>8</v>
      </c>
      <c r="E84" s="71">
        <v>5</v>
      </c>
      <c r="F84" s="71">
        <v>29</v>
      </c>
      <c r="G84" s="71">
        <v>27</v>
      </c>
      <c r="H84" s="71">
        <v>48</v>
      </c>
      <c r="I84" s="71">
        <v>68</v>
      </c>
      <c r="J84" s="71">
        <v>2</v>
      </c>
      <c r="K84" s="71">
        <v>45</v>
      </c>
      <c r="L84" s="71">
        <v>42</v>
      </c>
      <c r="M84" s="71">
        <v>42</v>
      </c>
      <c r="N84" s="71">
        <v>50</v>
      </c>
      <c r="O84" s="71">
        <v>3</v>
      </c>
      <c r="P84" s="71">
        <v>22</v>
      </c>
      <c r="Q84" s="71">
        <v>45</v>
      </c>
      <c r="R84" s="71">
        <v>1000000</v>
      </c>
      <c r="T84">
        <f t="shared" si="32"/>
        <v>13</v>
      </c>
      <c r="U84">
        <f t="shared" si="17"/>
        <v>68</v>
      </c>
      <c r="V84">
        <f t="shared" si="18"/>
        <v>80</v>
      </c>
      <c r="W84">
        <f t="shared" si="19"/>
        <v>83</v>
      </c>
      <c r="X84">
        <f t="shared" si="20"/>
        <v>59</v>
      </c>
      <c r="Y84">
        <f t="shared" si="21"/>
        <v>61</v>
      </c>
      <c r="Z84">
        <f t="shared" si="22"/>
        <v>40</v>
      </c>
      <c r="AA84">
        <f t="shared" si="23"/>
        <v>20</v>
      </c>
      <c r="AB84">
        <f t="shared" si="24"/>
        <v>86</v>
      </c>
      <c r="AC84">
        <f t="shared" si="25"/>
        <v>43</v>
      </c>
      <c r="AD84">
        <f t="shared" si="26"/>
        <v>46</v>
      </c>
      <c r="AE84">
        <f t="shared" si="27"/>
        <v>46</v>
      </c>
      <c r="AF84">
        <f t="shared" si="28"/>
        <v>38</v>
      </c>
      <c r="AG84">
        <f t="shared" si="29"/>
        <v>85</v>
      </c>
      <c r="AH84">
        <f t="shared" si="30"/>
        <v>66</v>
      </c>
      <c r="AI84">
        <f t="shared" si="31"/>
        <v>43</v>
      </c>
      <c r="AJ84">
        <f t="shared" si="33"/>
        <v>1000000</v>
      </c>
      <c r="AN84" s="70" t="s">
        <v>297</v>
      </c>
      <c r="AO84" s="71">
        <v>13</v>
      </c>
      <c r="AP84" s="71">
        <v>68</v>
      </c>
      <c r="AQ84" s="71">
        <v>80</v>
      </c>
      <c r="AR84" s="71">
        <v>83</v>
      </c>
      <c r="AS84" s="71">
        <v>59</v>
      </c>
      <c r="AT84" s="71">
        <v>61</v>
      </c>
      <c r="AU84" s="71">
        <v>40</v>
      </c>
      <c r="AV84" s="71">
        <v>20</v>
      </c>
      <c r="AW84" s="71">
        <v>86</v>
      </c>
      <c r="AX84" s="71">
        <v>43</v>
      </c>
      <c r="AY84" s="71">
        <v>46</v>
      </c>
      <c r="AZ84" s="71">
        <v>46</v>
      </c>
      <c r="BA84" s="71">
        <v>38</v>
      </c>
      <c r="BB84" s="71">
        <v>85</v>
      </c>
      <c r="BC84" s="71">
        <v>66</v>
      </c>
      <c r="BD84" s="71">
        <v>43</v>
      </c>
      <c r="BE84" s="71">
        <v>1000000</v>
      </c>
    </row>
    <row r="85" spans="1:57" ht="15" thickBot="1" x14ac:dyDescent="0.35">
      <c r="A85" s="70" t="s">
        <v>298</v>
      </c>
      <c r="B85" s="71">
        <v>86</v>
      </c>
      <c r="C85" s="71">
        <v>12</v>
      </c>
      <c r="D85" s="71">
        <v>31</v>
      </c>
      <c r="E85" s="71">
        <v>6</v>
      </c>
      <c r="F85" s="71">
        <v>51</v>
      </c>
      <c r="G85" s="71">
        <v>28</v>
      </c>
      <c r="H85" s="71">
        <v>2</v>
      </c>
      <c r="I85" s="71">
        <v>15</v>
      </c>
      <c r="J85" s="71">
        <v>5</v>
      </c>
      <c r="K85" s="71">
        <v>44</v>
      </c>
      <c r="L85" s="71">
        <v>43</v>
      </c>
      <c r="M85" s="71">
        <v>46</v>
      </c>
      <c r="N85" s="71">
        <v>2</v>
      </c>
      <c r="O85" s="71">
        <v>1</v>
      </c>
      <c r="P85" s="71">
        <v>5</v>
      </c>
      <c r="Q85" s="71">
        <v>19</v>
      </c>
      <c r="R85" s="71">
        <v>1000000</v>
      </c>
      <c r="T85">
        <f t="shared" si="32"/>
        <v>2</v>
      </c>
      <c r="U85">
        <f t="shared" si="17"/>
        <v>76</v>
      </c>
      <c r="V85">
        <f t="shared" si="18"/>
        <v>57</v>
      </c>
      <c r="W85">
        <f t="shared" si="19"/>
        <v>82</v>
      </c>
      <c r="X85">
        <f t="shared" si="20"/>
        <v>37</v>
      </c>
      <c r="Y85">
        <f t="shared" si="21"/>
        <v>60</v>
      </c>
      <c r="Z85">
        <f t="shared" si="22"/>
        <v>86</v>
      </c>
      <c r="AA85">
        <f t="shared" si="23"/>
        <v>73</v>
      </c>
      <c r="AB85">
        <f t="shared" si="24"/>
        <v>83</v>
      </c>
      <c r="AC85">
        <f t="shared" si="25"/>
        <v>44</v>
      </c>
      <c r="AD85">
        <f t="shared" si="26"/>
        <v>45</v>
      </c>
      <c r="AE85">
        <f t="shared" si="27"/>
        <v>42</v>
      </c>
      <c r="AF85">
        <f t="shared" si="28"/>
        <v>86</v>
      </c>
      <c r="AG85">
        <f t="shared" si="29"/>
        <v>87</v>
      </c>
      <c r="AH85">
        <f t="shared" si="30"/>
        <v>83</v>
      </c>
      <c r="AI85">
        <f t="shared" si="31"/>
        <v>69</v>
      </c>
      <c r="AJ85">
        <f t="shared" si="33"/>
        <v>1000000</v>
      </c>
      <c r="AN85" s="70" t="s">
        <v>298</v>
      </c>
      <c r="AO85" s="71">
        <v>2</v>
      </c>
      <c r="AP85" s="71">
        <v>76</v>
      </c>
      <c r="AQ85" s="71">
        <v>57</v>
      </c>
      <c r="AR85" s="71">
        <v>82</v>
      </c>
      <c r="AS85" s="71">
        <v>37</v>
      </c>
      <c r="AT85" s="71">
        <v>60</v>
      </c>
      <c r="AU85" s="71">
        <v>86</v>
      </c>
      <c r="AV85" s="71">
        <v>73</v>
      </c>
      <c r="AW85" s="71">
        <v>83</v>
      </c>
      <c r="AX85" s="71">
        <v>44</v>
      </c>
      <c r="AY85" s="71">
        <v>45</v>
      </c>
      <c r="AZ85" s="71">
        <v>42</v>
      </c>
      <c r="BA85" s="71">
        <v>86</v>
      </c>
      <c r="BB85" s="71">
        <v>87</v>
      </c>
      <c r="BC85" s="71">
        <v>83</v>
      </c>
      <c r="BD85" s="71">
        <v>69</v>
      </c>
      <c r="BE85" s="71">
        <v>1000000</v>
      </c>
    </row>
    <row r="86" spans="1:57" ht="15" thickBot="1" x14ac:dyDescent="0.35">
      <c r="A86" s="70" t="s">
        <v>299</v>
      </c>
      <c r="B86" s="71">
        <v>84</v>
      </c>
      <c r="C86" s="71">
        <v>10</v>
      </c>
      <c r="D86" s="71">
        <v>29</v>
      </c>
      <c r="E86" s="71">
        <v>82</v>
      </c>
      <c r="F86" s="71">
        <v>83</v>
      </c>
      <c r="G86" s="71">
        <v>2</v>
      </c>
      <c r="H86" s="71">
        <v>72</v>
      </c>
      <c r="I86" s="71">
        <v>85</v>
      </c>
      <c r="J86" s="71">
        <v>6</v>
      </c>
      <c r="K86" s="71">
        <v>20</v>
      </c>
      <c r="L86" s="71">
        <v>9</v>
      </c>
      <c r="M86" s="71">
        <v>87</v>
      </c>
      <c r="N86" s="71">
        <v>85</v>
      </c>
      <c r="O86" s="71">
        <v>38</v>
      </c>
      <c r="P86" s="71">
        <v>18</v>
      </c>
      <c r="Q86" s="71">
        <v>67</v>
      </c>
      <c r="R86" s="71">
        <v>1000000</v>
      </c>
      <c r="T86">
        <f t="shared" si="32"/>
        <v>4</v>
      </c>
      <c r="U86">
        <f t="shared" si="17"/>
        <v>78</v>
      </c>
      <c r="V86">
        <f t="shared" si="18"/>
        <v>59</v>
      </c>
      <c r="W86">
        <f t="shared" si="19"/>
        <v>6</v>
      </c>
      <c r="X86">
        <f t="shared" si="20"/>
        <v>5</v>
      </c>
      <c r="Y86">
        <f t="shared" si="21"/>
        <v>86</v>
      </c>
      <c r="Z86">
        <f t="shared" si="22"/>
        <v>16</v>
      </c>
      <c r="AA86">
        <f t="shared" si="23"/>
        <v>3</v>
      </c>
      <c r="AB86">
        <f t="shared" si="24"/>
        <v>82</v>
      </c>
      <c r="AC86">
        <f t="shared" si="25"/>
        <v>68</v>
      </c>
      <c r="AD86">
        <f t="shared" si="26"/>
        <v>79</v>
      </c>
      <c r="AE86">
        <f t="shared" si="27"/>
        <v>1</v>
      </c>
      <c r="AF86">
        <f t="shared" si="28"/>
        <v>3</v>
      </c>
      <c r="AG86">
        <f t="shared" si="29"/>
        <v>50</v>
      </c>
      <c r="AH86">
        <f t="shared" si="30"/>
        <v>70</v>
      </c>
      <c r="AI86">
        <f t="shared" si="31"/>
        <v>21</v>
      </c>
      <c r="AJ86">
        <f t="shared" si="33"/>
        <v>1000000</v>
      </c>
      <c r="AN86" s="70" t="s">
        <v>299</v>
      </c>
      <c r="AO86" s="71">
        <v>4</v>
      </c>
      <c r="AP86" s="71">
        <v>78</v>
      </c>
      <c r="AQ86" s="71">
        <v>59</v>
      </c>
      <c r="AR86" s="71">
        <v>6</v>
      </c>
      <c r="AS86" s="71">
        <v>5</v>
      </c>
      <c r="AT86" s="71">
        <v>86</v>
      </c>
      <c r="AU86" s="71">
        <v>16</v>
      </c>
      <c r="AV86" s="71">
        <v>3</v>
      </c>
      <c r="AW86" s="71">
        <v>82</v>
      </c>
      <c r="AX86" s="71">
        <v>68</v>
      </c>
      <c r="AY86" s="71">
        <v>79</v>
      </c>
      <c r="AZ86" s="71">
        <v>1</v>
      </c>
      <c r="BA86" s="71">
        <v>3</v>
      </c>
      <c r="BB86" s="71">
        <v>50</v>
      </c>
      <c r="BC86" s="71">
        <v>70</v>
      </c>
      <c r="BD86" s="71">
        <v>21</v>
      </c>
      <c r="BE86" s="71">
        <v>1000000</v>
      </c>
    </row>
    <row r="87" spans="1:57" ht="15" thickBot="1" x14ac:dyDescent="0.35">
      <c r="A87" s="70" t="s">
        <v>300</v>
      </c>
      <c r="B87" s="71">
        <v>81</v>
      </c>
      <c r="C87" s="71">
        <v>14</v>
      </c>
      <c r="D87" s="71">
        <v>56</v>
      </c>
      <c r="E87" s="71">
        <v>50</v>
      </c>
      <c r="F87" s="71">
        <v>47</v>
      </c>
      <c r="G87" s="71">
        <v>9</v>
      </c>
      <c r="H87" s="71">
        <v>6</v>
      </c>
      <c r="I87" s="71">
        <v>36</v>
      </c>
      <c r="J87" s="71">
        <v>8</v>
      </c>
      <c r="K87" s="71">
        <v>14</v>
      </c>
      <c r="L87" s="71">
        <v>16</v>
      </c>
      <c r="M87" s="71">
        <v>45</v>
      </c>
      <c r="N87" s="71">
        <v>4</v>
      </c>
      <c r="O87" s="71">
        <v>28</v>
      </c>
      <c r="P87" s="71">
        <v>14</v>
      </c>
      <c r="Q87" s="71">
        <v>22</v>
      </c>
      <c r="R87" s="71">
        <v>1000000</v>
      </c>
      <c r="T87">
        <f t="shared" si="32"/>
        <v>7</v>
      </c>
      <c r="U87">
        <f t="shared" si="17"/>
        <v>74</v>
      </c>
      <c r="V87">
        <f t="shared" si="18"/>
        <v>32</v>
      </c>
      <c r="W87">
        <f t="shared" si="19"/>
        <v>38</v>
      </c>
      <c r="X87">
        <f t="shared" si="20"/>
        <v>41</v>
      </c>
      <c r="Y87">
        <f t="shared" si="21"/>
        <v>79</v>
      </c>
      <c r="Z87">
        <f t="shared" si="22"/>
        <v>82</v>
      </c>
      <c r="AA87">
        <f t="shared" si="23"/>
        <v>52</v>
      </c>
      <c r="AB87">
        <f t="shared" si="24"/>
        <v>80</v>
      </c>
      <c r="AC87">
        <f t="shared" si="25"/>
        <v>74</v>
      </c>
      <c r="AD87">
        <f t="shared" si="26"/>
        <v>72</v>
      </c>
      <c r="AE87">
        <f t="shared" si="27"/>
        <v>43</v>
      </c>
      <c r="AF87">
        <f t="shared" si="28"/>
        <v>84</v>
      </c>
      <c r="AG87">
        <f t="shared" si="29"/>
        <v>60</v>
      </c>
      <c r="AH87">
        <f t="shared" si="30"/>
        <v>74</v>
      </c>
      <c r="AI87">
        <f t="shared" si="31"/>
        <v>66</v>
      </c>
      <c r="AJ87">
        <f t="shared" si="33"/>
        <v>1000000</v>
      </c>
      <c r="AN87" s="70" t="s">
        <v>300</v>
      </c>
      <c r="AO87" s="71">
        <v>7</v>
      </c>
      <c r="AP87" s="71">
        <v>74</v>
      </c>
      <c r="AQ87" s="71">
        <v>32</v>
      </c>
      <c r="AR87" s="71">
        <v>38</v>
      </c>
      <c r="AS87" s="71">
        <v>41</v>
      </c>
      <c r="AT87" s="71">
        <v>79</v>
      </c>
      <c r="AU87" s="71">
        <v>82</v>
      </c>
      <c r="AV87" s="71">
        <v>52</v>
      </c>
      <c r="AW87" s="71">
        <v>80</v>
      </c>
      <c r="AX87" s="71">
        <v>74</v>
      </c>
      <c r="AY87" s="71">
        <v>72</v>
      </c>
      <c r="AZ87" s="71">
        <v>43</v>
      </c>
      <c r="BA87" s="71">
        <v>84</v>
      </c>
      <c r="BB87" s="71">
        <v>60</v>
      </c>
      <c r="BC87" s="71">
        <v>74</v>
      </c>
      <c r="BD87" s="71">
        <v>66</v>
      </c>
      <c r="BE87" s="71">
        <v>1000000</v>
      </c>
    </row>
    <row r="88" spans="1:57" ht="15" thickBot="1" x14ac:dyDescent="0.35">
      <c r="A88" s="70" t="s">
        <v>301</v>
      </c>
      <c r="B88" s="71">
        <v>72</v>
      </c>
      <c r="C88" s="71">
        <v>43</v>
      </c>
      <c r="D88" s="71">
        <v>55</v>
      </c>
      <c r="E88" s="71">
        <v>31</v>
      </c>
      <c r="F88" s="71">
        <v>32</v>
      </c>
      <c r="G88" s="71">
        <v>4</v>
      </c>
      <c r="H88" s="71">
        <v>7</v>
      </c>
      <c r="I88" s="71">
        <v>48</v>
      </c>
      <c r="J88" s="71">
        <v>9</v>
      </c>
      <c r="K88" s="71">
        <v>13</v>
      </c>
      <c r="L88" s="71">
        <v>10</v>
      </c>
      <c r="M88" s="71">
        <v>25</v>
      </c>
      <c r="N88" s="71">
        <v>12</v>
      </c>
      <c r="O88" s="71">
        <v>9</v>
      </c>
      <c r="P88" s="71">
        <v>3</v>
      </c>
      <c r="Q88" s="71">
        <v>51</v>
      </c>
      <c r="R88" s="71">
        <v>1000000</v>
      </c>
      <c r="T88">
        <f t="shared" si="32"/>
        <v>16</v>
      </c>
      <c r="U88">
        <f t="shared" si="17"/>
        <v>45</v>
      </c>
      <c r="V88">
        <f t="shared" si="18"/>
        <v>33</v>
      </c>
      <c r="W88">
        <f t="shared" si="19"/>
        <v>57</v>
      </c>
      <c r="X88">
        <f t="shared" si="20"/>
        <v>56</v>
      </c>
      <c r="Y88">
        <f t="shared" si="21"/>
        <v>84</v>
      </c>
      <c r="Z88">
        <f t="shared" si="22"/>
        <v>81</v>
      </c>
      <c r="AA88">
        <f t="shared" si="23"/>
        <v>40</v>
      </c>
      <c r="AB88">
        <f t="shared" si="24"/>
        <v>79</v>
      </c>
      <c r="AC88">
        <f t="shared" si="25"/>
        <v>75</v>
      </c>
      <c r="AD88">
        <f t="shared" si="26"/>
        <v>78</v>
      </c>
      <c r="AE88">
        <f t="shared" si="27"/>
        <v>63</v>
      </c>
      <c r="AF88">
        <f t="shared" si="28"/>
        <v>76</v>
      </c>
      <c r="AG88">
        <f t="shared" si="29"/>
        <v>79</v>
      </c>
      <c r="AH88">
        <f t="shared" si="30"/>
        <v>85</v>
      </c>
      <c r="AI88">
        <f t="shared" si="31"/>
        <v>37</v>
      </c>
      <c r="AJ88">
        <f t="shared" si="33"/>
        <v>1000000</v>
      </c>
      <c r="AN88" s="70" t="s">
        <v>301</v>
      </c>
      <c r="AO88" s="71">
        <v>16</v>
      </c>
      <c r="AP88" s="71">
        <v>45</v>
      </c>
      <c r="AQ88" s="71">
        <v>33</v>
      </c>
      <c r="AR88" s="71">
        <v>57</v>
      </c>
      <c r="AS88" s="71">
        <v>56</v>
      </c>
      <c r="AT88" s="71">
        <v>84</v>
      </c>
      <c r="AU88" s="71">
        <v>81</v>
      </c>
      <c r="AV88" s="71">
        <v>40</v>
      </c>
      <c r="AW88" s="71">
        <v>79</v>
      </c>
      <c r="AX88" s="71">
        <v>75</v>
      </c>
      <c r="AY88" s="71">
        <v>78</v>
      </c>
      <c r="AZ88" s="71">
        <v>63</v>
      </c>
      <c r="BA88" s="71">
        <v>76</v>
      </c>
      <c r="BB88" s="71">
        <v>79</v>
      </c>
      <c r="BC88" s="71">
        <v>85</v>
      </c>
      <c r="BD88" s="71">
        <v>37</v>
      </c>
      <c r="BE88" s="71">
        <v>1000000</v>
      </c>
    </row>
    <row r="89" spans="1:57" ht="15" thickBot="1" x14ac:dyDescent="0.35">
      <c r="A89" s="70" t="s">
        <v>302</v>
      </c>
      <c r="B89" s="71">
        <v>82</v>
      </c>
      <c r="C89" s="71">
        <v>13</v>
      </c>
      <c r="D89" s="71">
        <v>33</v>
      </c>
      <c r="E89" s="71">
        <v>43</v>
      </c>
      <c r="F89" s="71">
        <v>26</v>
      </c>
      <c r="G89" s="71">
        <v>5</v>
      </c>
      <c r="H89" s="71">
        <v>5</v>
      </c>
      <c r="I89" s="71">
        <v>41</v>
      </c>
      <c r="J89" s="71">
        <v>11</v>
      </c>
      <c r="K89" s="71">
        <v>24</v>
      </c>
      <c r="L89" s="71">
        <v>3</v>
      </c>
      <c r="M89" s="71">
        <v>7</v>
      </c>
      <c r="N89" s="71">
        <v>16</v>
      </c>
      <c r="O89" s="71">
        <v>12</v>
      </c>
      <c r="P89" s="71">
        <v>9</v>
      </c>
      <c r="Q89" s="71">
        <v>35</v>
      </c>
      <c r="R89" s="71">
        <v>1000000</v>
      </c>
      <c r="T89">
        <f t="shared" si="32"/>
        <v>6</v>
      </c>
      <c r="U89">
        <f t="shared" si="17"/>
        <v>75</v>
      </c>
      <c r="V89">
        <f t="shared" si="18"/>
        <v>55</v>
      </c>
      <c r="W89">
        <f t="shared" si="19"/>
        <v>45</v>
      </c>
      <c r="X89">
        <f t="shared" si="20"/>
        <v>62</v>
      </c>
      <c r="Y89">
        <f t="shared" si="21"/>
        <v>83</v>
      </c>
      <c r="Z89">
        <f t="shared" si="22"/>
        <v>83</v>
      </c>
      <c r="AA89">
        <f t="shared" si="23"/>
        <v>47</v>
      </c>
      <c r="AB89">
        <f t="shared" si="24"/>
        <v>77</v>
      </c>
      <c r="AC89">
        <f t="shared" si="25"/>
        <v>64</v>
      </c>
      <c r="AD89">
        <f t="shared" si="26"/>
        <v>85</v>
      </c>
      <c r="AE89">
        <f t="shared" si="27"/>
        <v>81</v>
      </c>
      <c r="AF89">
        <f t="shared" si="28"/>
        <v>72</v>
      </c>
      <c r="AG89">
        <f t="shared" si="29"/>
        <v>76</v>
      </c>
      <c r="AH89">
        <f t="shared" si="30"/>
        <v>79</v>
      </c>
      <c r="AI89">
        <f t="shared" si="31"/>
        <v>53</v>
      </c>
      <c r="AJ89">
        <f t="shared" si="33"/>
        <v>1000000</v>
      </c>
      <c r="AN89" s="70" t="s">
        <v>302</v>
      </c>
      <c r="AO89" s="71">
        <v>6</v>
      </c>
      <c r="AP89" s="71">
        <v>75</v>
      </c>
      <c r="AQ89" s="71">
        <v>55</v>
      </c>
      <c r="AR89" s="71">
        <v>45</v>
      </c>
      <c r="AS89" s="71">
        <v>62</v>
      </c>
      <c r="AT89" s="71">
        <v>83</v>
      </c>
      <c r="AU89" s="71">
        <v>83</v>
      </c>
      <c r="AV89" s="71">
        <v>47</v>
      </c>
      <c r="AW89" s="71">
        <v>77</v>
      </c>
      <c r="AX89" s="71">
        <v>64</v>
      </c>
      <c r="AY89" s="71">
        <v>85</v>
      </c>
      <c r="AZ89" s="71">
        <v>81</v>
      </c>
      <c r="BA89" s="71">
        <v>72</v>
      </c>
      <c r="BB89" s="71">
        <v>76</v>
      </c>
      <c r="BC89" s="71">
        <v>79</v>
      </c>
      <c r="BD89" s="71">
        <v>53</v>
      </c>
      <c r="BE89" s="71">
        <v>1000000</v>
      </c>
    </row>
    <row r="90" spans="1:57" ht="15" thickBot="1" x14ac:dyDescent="0.35">
      <c r="A90" s="70" t="s">
        <v>303</v>
      </c>
      <c r="B90" s="71">
        <v>79</v>
      </c>
      <c r="C90" s="71">
        <v>4</v>
      </c>
      <c r="D90" s="71">
        <v>44</v>
      </c>
      <c r="E90" s="71">
        <v>55</v>
      </c>
      <c r="F90" s="71">
        <v>16</v>
      </c>
      <c r="G90" s="71">
        <v>1</v>
      </c>
      <c r="H90" s="71">
        <v>8</v>
      </c>
      <c r="I90" s="71">
        <v>72</v>
      </c>
      <c r="J90" s="71">
        <v>18</v>
      </c>
      <c r="K90" s="71">
        <v>18</v>
      </c>
      <c r="L90" s="71">
        <v>1</v>
      </c>
      <c r="M90" s="71">
        <v>43</v>
      </c>
      <c r="N90" s="71">
        <v>28</v>
      </c>
      <c r="O90" s="71">
        <v>11</v>
      </c>
      <c r="P90" s="71">
        <v>30</v>
      </c>
      <c r="Q90" s="71">
        <v>65</v>
      </c>
      <c r="R90" s="71">
        <v>1000000</v>
      </c>
      <c r="T90">
        <f t="shared" si="32"/>
        <v>9</v>
      </c>
      <c r="U90">
        <f t="shared" si="17"/>
        <v>84</v>
      </c>
      <c r="V90">
        <f t="shared" si="18"/>
        <v>44</v>
      </c>
      <c r="W90">
        <f t="shared" si="19"/>
        <v>33</v>
      </c>
      <c r="X90">
        <f t="shared" si="20"/>
        <v>72</v>
      </c>
      <c r="Y90">
        <f t="shared" si="21"/>
        <v>87</v>
      </c>
      <c r="Z90">
        <f t="shared" si="22"/>
        <v>80</v>
      </c>
      <c r="AA90">
        <f t="shared" si="23"/>
        <v>16</v>
      </c>
      <c r="AB90">
        <f t="shared" si="24"/>
        <v>70</v>
      </c>
      <c r="AC90">
        <f t="shared" si="25"/>
        <v>70</v>
      </c>
      <c r="AD90">
        <f t="shared" si="26"/>
        <v>87</v>
      </c>
      <c r="AE90">
        <f t="shared" si="27"/>
        <v>45</v>
      </c>
      <c r="AF90">
        <f t="shared" si="28"/>
        <v>60</v>
      </c>
      <c r="AG90">
        <f t="shared" si="29"/>
        <v>77</v>
      </c>
      <c r="AH90">
        <f t="shared" si="30"/>
        <v>58</v>
      </c>
      <c r="AI90">
        <f t="shared" si="31"/>
        <v>23</v>
      </c>
      <c r="AJ90">
        <f t="shared" si="33"/>
        <v>1000000</v>
      </c>
      <c r="AN90" s="70" t="s">
        <v>303</v>
      </c>
      <c r="AO90" s="71">
        <v>9</v>
      </c>
      <c r="AP90" s="71">
        <v>84</v>
      </c>
      <c r="AQ90" s="71">
        <v>44</v>
      </c>
      <c r="AR90" s="71">
        <v>33</v>
      </c>
      <c r="AS90" s="71">
        <v>72</v>
      </c>
      <c r="AT90" s="71">
        <v>87</v>
      </c>
      <c r="AU90" s="71">
        <v>80</v>
      </c>
      <c r="AV90" s="71">
        <v>16</v>
      </c>
      <c r="AW90" s="71">
        <v>70</v>
      </c>
      <c r="AX90" s="71">
        <v>70</v>
      </c>
      <c r="AY90" s="71">
        <v>87</v>
      </c>
      <c r="AZ90" s="71">
        <v>45</v>
      </c>
      <c r="BA90" s="71">
        <v>60</v>
      </c>
      <c r="BB90" s="71">
        <v>77</v>
      </c>
      <c r="BC90" s="71">
        <v>58</v>
      </c>
      <c r="BD90" s="71">
        <v>23</v>
      </c>
      <c r="BE90" s="71">
        <v>1000000</v>
      </c>
    </row>
    <row r="91" spans="1:57" ht="15" thickBot="1" x14ac:dyDescent="0.35">
      <c r="A91" s="70" t="s">
        <v>304</v>
      </c>
      <c r="B91" s="71">
        <v>76</v>
      </c>
      <c r="C91" s="71">
        <v>3</v>
      </c>
      <c r="D91" s="71">
        <v>24</v>
      </c>
      <c r="E91" s="71">
        <v>49</v>
      </c>
      <c r="F91" s="71">
        <v>21</v>
      </c>
      <c r="G91" s="71">
        <v>6</v>
      </c>
      <c r="H91" s="71">
        <v>9</v>
      </c>
      <c r="I91" s="71">
        <v>73</v>
      </c>
      <c r="J91" s="71">
        <v>13</v>
      </c>
      <c r="K91" s="71">
        <v>17</v>
      </c>
      <c r="L91" s="71">
        <v>12</v>
      </c>
      <c r="M91" s="71">
        <v>9</v>
      </c>
      <c r="N91" s="71">
        <v>13</v>
      </c>
      <c r="O91" s="71">
        <v>8</v>
      </c>
      <c r="P91" s="71">
        <v>1</v>
      </c>
      <c r="Q91" s="71">
        <v>57</v>
      </c>
      <c r="R91" s="71">
        <v>1000000</v>
      </c>
      <c r="T91">
        <f t="shared" si="32"/>
        <v>12</v>
      </c>
      <c r="U91">
        <f t="shared" si="17"/>
        <v>85</v>
      </c>
      <c r="V91">
        <f t="shared" si="18"/>
        <v>64</v>
      </c>
      <c r="W91">
        <f t="shared" si="19"/>
        <v>39</v>
      </c>
      <c r="X91">
        <f t="shared" si="20"/>
        <v>67</v>
      </c>
      <c r="Y91">
        <f t="shared" si="21"/>
        <v>82</v>
      </c>
      <c r="Z91">
        <f t="shared" si="22"/>
        <v>79</v>
      </c>
      <c r="AA91">
        <f t="shared" si="23"/>
        <v>15</v>
      </c>
      <c r="AB91">
        <f t="shared" si="24"/>
        <v>75</v>
      </c>
      <c r="AC91">
        <f t="shared" si="25"/>
        <v>71</v>
      </c>
      <c r="AD91">
        <f t="shared" si="26"/>
        <v>76</v>
      </c>
      <c r="AE91">
        <f t="shared" si="27"/>
        <v>79</v>
      </c>
      <c r="AF91">
        <f t="shared" si="28"/>
        <v>75</v>
      </c>
      <c r="AG91">
        <f t="shared" si="29"/>
        <v>80</v>
      </c>
      <c r="AH91">
        <f t="shared" si="30"/>
        <v>87</v>
      </c>
      <c r="AI91">
        <f t="shared" si="31"/>
        <v>31</v>
      </c>
      <c r="AJ91">
        <f t="shared" si="33"/>
        <v>1000000</v>
      </c>
      <c r="AN91" s="70" t="s">
        <v>304</v>
      </c>
      <c r="AO91" s="71">
        <v>12</v>
      </c>
      <c r="AP91" s="71">
        <v>85</v>
      </c>
      <c r="AQ91" s="71">
        <v>64</v>
      </c>
      <c r="AR91" s="71">
        <v>39</v>
      </c>
      <c r="AS91" s="71">
        <v>67</v>
      </c>
      <c r="AT91" s="71">
        <v>82</v>
      </c>
      <c r="AU91" s="71">
        <v>79</v>
      </c>
      <c r="AV91" s="71">
        <v>15</v>
      </c>
      <c r="AW91" s="71">
        <v>75</v>
      </c>
      <c r="AX91" s="71">
        <v>71</v>
      </c>
      <c r="AY91" s="71">
        <v>76</v>
      </c>
      <c r="AZ91" s="71">
        <v>79</v>
      </c>
      <c r="BA91" s="71">
        <v>75</v>
      </c>
      <c r="BB91" s="71">
        <v>80</v>
      </c>
      <c r="BC91" s="71">
        <v>87</v>
      </c>
      <c r="BD91" s="71">
        <v>31</v>
      </c>
      <c r="BE91" s="71">
        <v>1000000</v>
      </c>
    </row>
    <row r="92" spans="1:57" ht="15" thickBot="1" x14ac:dyDescent="0.35">
      <c r="A92" s="70" t="s">
        <v>305</v>
      </c>
      <c r="B92" s="71">
        <v>74</v>
      </c>
      <c r="C92" s="71">
        <v>51</v>
      </c>
      <c r="D92" s="71">
        <v>53</v>
      </c>
      <c r="E92" s="71">
        <v>35</v>
      </c>
      <c r="F92" s="71">
        <v>18</v>
      </c>
      <c r="G92" s="71">
        <v>23</v>
      </c>
      <c r="H92" s="71">
        <v>4</v>
      </c>
      <c r="I92" s="71">
        <v>69</v>
      </c>
      <c r="J92" s="71">
        <v>14</v>
      </c>
      <c r="K92" s="71">
        <v>5</v>
      </c>
      <c r="L92" s="71">
        <v>7</v>
      </c>
      <c r="M92" s="71">
        <v>24</v>
      </c>
      <c r="N92" s="71">
        <v>45</v>
      </c>
      <c r="O92" s="71">
        <v>56</v>
      </c>
      <c r="P92" s="71">
        <v>45</v>
      </c>
      <c r="Q92" s="71">
        <v>41</v>
      </c>
      <c r="R92" s="71">
        <v>1000000</v>
      </c>
      <c r="T92">
        <f t="shared" si="32"/>
        <v>14</v>
      </c>
      <c r="U92">
        <f t="shared" si="17"/>
        <v>37</v>
      </c>
      <c r="V92">
        <f t="shared" si="18"/>
        <v>35</v>
      </c>
      <c r="W92">
        <f t="shared" si="19"/>
        <v>53</v>
      </c>
      <c r="X92">
        <f t="shared" si="20"/>
        <v>70</v>
      </c>
      <c r="Y92">
        <f t="shared" si="21"/>
        <v>65</v>
      </c>
      <c r="Z92">
        <f t="shared" si="22"/>
        <v>84</v>
      </c>
      <c r="AA92">
        <f t="shared" si="23"/>
        <v>19</v>
      </c>
      <c r="AB92">
        <f t="shared" si="24"/>
        <v>74</v>
      </c>
      <c r="AC92">
        <f t="shared" si="25"/>
        <v>83</v>
      </c>
      <c r="AD92">
        <f t="shared" si="26"/>
        <v>81</v>
      </c>
      <c r="AE92">
        <f t="shared" si="27"/>
        <v>64</v>
      </c>
      <c r="AF92">
        <f t="shared" si="28"/>
        <v>43</v>
      </c>
      <c r="AG92">
        <f t="shared" si="29"/>
        <v>32</v>
      </c>
      <c r="AH92">
        <f t="shared" si="30"/>
        <v>43</v>
      </c>
      <c r="AI92">
        <f t="shared" si="31"/>
        <v>47</v>
      </c>
      <c r="AJ92">
        <f t="shared" si="33"/>
        <v>1000000</v>
      </c>
      <c r="AN92" s="70" t="s">
        <v>305</v>
      </c>
      <c r="AO92" s="71">
        <v>14</v>
      </c>
      <c r="AP92" s="71">
        <v>37</v>
      </c>
      <c r="AQ92" s="71">
        <v>35</v>
      </c>
      <c r="AR92" s="71">
        <v>53</v>
      </c>
      <c r="AS92" s="71">
        <v>70</v>
      </c>
      <c r="AT92" s="71">
        <v>65</v>
      </c>
      <c r="AU92" s="71">
        <v>84</v>
      </c>
      <c r="AV92" s="71">
        <v>19</v>
      </c>
      <c r="AW92" s="71">
        <v>74</v>
      </c>
      <c r="AX92" s="71">
        <v>83</v>
      </c>
      <c r="AY92" s="71">
        <v>81</v>
      </c>
      <c r="AZ92" s="71">
        <v>64</v>
      </c>
      <c r="BA92" s="71">
        <v>43</v>
      </c>
      <c r="BB92" s="71">
        <v>32</v>
      </c>
      <c r="BC92" s="71">
        <v>43</v>
      </c>
      <c r="BD92" s="71">
        <v>47</v>
      </c>
      <c r="BE92" s="71">
        <v>1000000</v>
      </c>
    </row>
    <row r="93" spans="1:57" ht="15" thickBot="1" x14ac:dyDescent="0.35">
      <c r="A93" s="70" t="s">
        <v>306</v>
      </c>
      <c r="B93" s="71">
        <v>71</v>
      </c>
      <c r="C93" s="71">
        <v>54</v>
      </c>
      <c r="D93" s="71">
        <v>57</v>
      </c>
      <c r="E93" s="71">
        <v>46</v>
      </c>
      <c r="F93" s="71">
        <v>30</v>
      </c>
      <c r="G93" s="71">
        <v>15</v>
      </c>
      <c r="H93" s="71">
        <v>11</v>
      </c>
      <c r="I93" s="71">
        <v>55</v>
      </c>
      <c r="J93" s="71">
        <v>4</v>
      </c>
      <c r="K93" s="71">
        <v>4</v>
      </c>
      <c r="L93" s="71">
        <v>2</v>
      </c>
      <c r="M93" s="71">
        <v>7</v>
      </c>
      <c r="N93" s="71">
        <v>9</v>
      </c>
      <c r="O93" s="71">
        <v>34</v>
      </c>
      <c r="P93" s="71">
        <v>44</v>
      </c>
      <c r="Q93" s="71">
        <v>55</v>
      </c>
      <c r="R93" s="71">
        <v>1000000</v>
      </c>
      <c r="T93">
        <f t="shared" si="32"/>
        <v>17</v>
      </c>
      <c r="U93">
        <f t="shared" si="17"/>
        <v>34</v>
      </c>
      <c r="V93">
        <f t="shared" si="18"/>
        <v>31</v>
      </c>
      <c r="W93">
        <f t="shared" si="19"/>
        <v>42</v>
      </c>
      <c r="X93">
        <f t="shared" si="20"/>
        <v>58</v>
      </c>
      <c r="Y93">
        <f t="shared" si="21"/>
        <v>73</v>
      </c>
      <c r="Z93">
        <f t="shared" si="22"/>
        <v>77</v>
      </c>
      <c r="AA93">
        <f t="shared" si="23"/>
        <v>33</v>
      </c>
      <c r="AB93">
        <f t="shared" si="24"/>
        <v>84</v>
      </c>
      <c r="AC93">
        <f t="shared" si="25"/>
        <v>84</v>
      </c>
      <c r="AD93">
        <f t="shared" si="26"/>
        <v>86</v>
      </c>
      <c r="AE93">
        <f t="shared" si="27"/>
        <v>81</v>
      </c>
      <c r="AF93">
        <f t="shared" si="28"/>
        <v>79</v>
      </c>
      <c r="AG93">
        <f t="shared" si="29"/>
        <v>54</v>
      </c>
      <c r="AH93">
        <f t="shared" si="30"/>
        <v>44</v>
      </c>
      <c r="AI93">
        <f t="shared" si="31"/>
        <v>33</v>
      </c>
      <c r="AJ93">
        <f t="shared" si="33"/>
        <v>1000000</v>
      </c>
      <c r="AN93" s="70" t="s">
        <v>306</v>
      </c>
      <c r="AO93" s="71">
        <v>17</v>
      </c>
      <c r="AP93" s="71">
        <v>34</v>
      </c>
      <c r="AQ93" s="71">
        <v>31</v>
      </c>
      <c r="AR93" s="71">
        <v>42</v>
      </c>
      <c r="AS93" s="71">
        <v>58</v>
      </c>
      <c r="AT93" s="71">
        <v>73</v>
      </c>
      <c r="AU93" s="71">
        <v>77</v>
      </c>
      <c r="AV93" s="71">
        <v>33</v>
      </c>
      <c r="AW93" s="71">
        <v>84</v>
      </c>
      <c r="AX93" s="71">
        <v>84</v>
      </c>
      <c r="AY93" s="71">
        <v>86</v>
      </c>
      <c r="AZ93" s="71">
        <v>81</v>
      </c>
      <c r="BA93" s="71">
        <v>79</v>
      </c>
      <c r="BB93" s="71">
        <v>54</v>
      </c>
      <c r="BC93" s="71">
        <v>44</v>
      </c>
      <c r="BD93" s="71">
        <v>33</v>
      </c>
      <c r="BE93" s="71">
        <v>1000000</v>
      </c>
    </row>
    <row r="94" spans="1:57" ht="15" thickBot="1" x14ac:dyDescent="0.35">
      <c r="A94" s="70" t="s">
        <v>307</v>
      </c>
      <c r="B94" s="71">
        <v>67</v>
      </c>
      <c r="C94" s="71">
        <v>39</v>
      </c>
      <c r="D94" s="71">
        <v>49</v>
      </c>
      <c r="E94" s="71">
        <v>41</v>
      </c>
      <c r="F94" s="71">
        <v>20</v>
      </c>
      <c r="G94" s="71">
        <v>23</v>
      </c>
      <c r="H94" s="71">
        <v>1</v>
      </c>
      <c r="I94" s="71">
        <v>60</v>
      </c>
      <c r="J94" s="71">
        <v>3</v>
      </c>
      <c r="K94" s="71">
        <v>5</v>
      </c>
      <c r="L94" s="71">
        <v>4</v>
      </c>
      <c r="M94" s="71">
        <v>41</v>
      </c>
      <c r="N94" s="71">
        <v>21</v>
      </c>
      <c r="O94" s="71">
        <v>30</v>
      </c>
      <c r="P94" s="71">
        <v>2</v>
      </c>
      <c r="Q94" s="71">
        <v>24</v>
      </c>
      <c r="R94" s="71">
        <v>1000000</v>
      </c>
      <c r="T94">
        <f t="shared" si="32"/>
        <v>21</v>
      </c>
      <c r="U94">
        <f t="shared" si="17"/>
        <v>49</v>
      </c>
      <c r="V94">
        <f t="shared" si="18"/>
        <v>39</v>
      </c>
      <c r="W94">
        <f t="shared" si="19"/>
        <v>47</v>
      </c>
      <c r="X94">
        <f t="shared" si="20"/>
        <v>68</v>
      </c>
      <c r="Y94">
        <f t="shared" si="21"/>
        <v>65</v>
      </c>
      <c r="Z94">
        <f t="shared" si="22"/>
        <v>87</v>
      </c>
      <c r="AA94">
        <f t="shared" si="23"/>
        <v>28</v>
      </c>
      <c r="AB94">
        <f t="shared" si="24"/>
        <v>85</v>
      </c>
      <c r="AC94">
        <f t="shared" si="25"/>
        <v>83</v>
      </c>
      <c r="AD94">
        <f t="shared" si="26"/>
        <v>84</v>
      </c>
      <c r="AE94">
        <f t="shared" si="27"/>
        <v>47</v>
      </c>
      <c r="AF94">
        <f t="shared" si="28"/>
        <v>67</v>
      </c>
      <c r="AG94">
        <f t="shared" si="29"/>
        <v>58</v>
      </c>
      <c r="AH94">
        <f t="shared" si="30"/>
        <v>86</v>
      </c>
      <c r="AI94">
        <f t="shared" si="31"/>
        <v>64</v>
      </c>
      <c r="AJ94">
        <f t="shared" si="33"/>
        <v>1000000</v>
      </c>
      <c r="AN94" s="70" t="s">
        <v>307</v>
      </c>
      <c r="AO94" s="71">
        <v>21</v>
      </c>
      <c r="AP94" s="71">
        <v>49</v>
      </c>
      <c r="AQ94" s="71">
        <v>39</v>
      </c>
      <c r="AR94" s="71">
        <v>47</v>
      </c>
      <c r="AS94" s="71">
        <v>68</v>
      </c>
      <c r="AT94" s="71">
        <v>65</v>
      </c>
      <c r="AU94" s="71">
        <v>87</v>
      </c>
      <c r="AV94" s="71">
        <v>28</v>
      </c>
      <c r="AW94" s="71">
        <v>85</v>
      </c>
      <c r="AX94" s="71">
        <v>83</v>
      </c>
      <c r="AY94" s="71">
        <v>84</v>
      </c>
      <c r="AZ94" s="71">
        <v>47</v>
      </c>
      <c r="BA94" s="71">
        <v>67</v>
      </c>
      <c r="BB94" s="71">
        <v>58</v>
      </c>
      <c r="BC94" s="71">
        <v>86</v>
      </c>
      <c r="BD94" s="71">
        <v>64</v>
      </c>
      <c r="BE94" s="71">
        <v>1000000</v>
      </c>
    </row>
    <row r="95" spans="1:57" ht="18.600000000000001" thickBot="1" x14ac:dyDescent="0.35">
      <c r="A95" s="66"/>
      <c r="AN95" s="66"/>
    </row>
    <row r="96" spans="1:57" ht="15" thickBot="1" x14ac:dyDescent="0.35">
      <c r="A96" s="70" t="s">
        <v>308</v>
      </c>
      <c r="B96" s="70" t="s">
        <v>204</v>
      </c>
      <c r="C96" s="70" t="s">
        <v>205</v>
      </c>
      <c r="D96" s="70" t="s">
        <v>206</v>
      </c>
      <c r="E96" s="70" t="s">
        <v>207</v>
      </c>
      <c r="F96" s="70" t="s">
        <v>208</v>
      </c>
      <c r="G96" s="70" t="s">
        <v>209</v>
      </c>
      <c r="H96" s="70" t="s">
        <v>210</v>
      </c>
      <c r="I96" s="70" t="s">
        <v>211</v>
      </c>
      <c r="J96" s="70" t="s">
        <v>212</v>
      </c>
      <c r="K96" s="70" t="s">
        <v>213</v>
      </c>
      <c r="L96" s="70" t="s">
        <v>214</v>
      </c>
      <c r="M96" s="70" t="s">
        <v>215</v>
      </c>
      <c r="N96" s="70" t="s">
        <v>216</v>
      </c>
      <c r="O96" s="70" t="s">
        <v>217</v>
      </c>
      <c r="P96" s="70" t="s">
        <v>218</v>
      </c>
      <c r="Q96" s="70" t="s">
        <v>219</v>
      </c>
      <c r="AN96" s="70" t="s">
        <v>308</v>
      </c>
      <c r="AO96" s="70" t="s">
        <v>204</v>
      </c>
      <c r="AP96" s="70" t="s">
        <v>205</v>
      </c>
      <c r="AQ96" s="70" t="s">
        <v>206</v>
      </c>
      <c r="AR96" s="70" t="s">
        <v>207</v>
      </c>
      <c r="AS96" s="70" t="s">
        <v>208</v>
      </c>
      <c r="AT96" s="70" t="s">
        <v>209</v>
      </c>
      <c r="AU96" s="70" t="s">
        <v>210</v>
      </c>
      <c r="AV96" s="70" t="s">
        <v>211</v>
      </c>
      <c r="AW96" s="70" t="s">
        <v>212</v>
      </c>
      <c r="AX96" s="70" t="s">
        <v>213</v>
      </c>
      <c r="AY96" s="70" t="s">
        <v>214</v>
      </c>
      <c r="AZ96" s="70" t="s">
        <v>215</v>
      </c>
      <c r="BA96" s="70" t="s">
        <v>216</v>
      </c>
      <c r="BB96" s="70" t="s">
        <v>217</v>
      </c>
      <c r="BC96" s="70" t="s">
        <v>218</v>
      </c>
      <c r="BD96" s="70" t="s">
        <v>219</v>
      </c>
    </row>
    <row r="97" spans="1:56" ht="15" thickBot="1" x14ac:dyDescent="0.35">
      <c r="A97" s="70" t="s">
        <v>309</v>
      </c>
      <c r="B97" s="71" t="s">
        <v>310</v>
      </c>
      <c r="C97" s="71" t="s">
        <v>311</v>
      </c>
      <c r="D97" s="71" t="s">
        <v>312</v>
      </c>
      <c r="E97" s="71" t="s">
        <v>313</v>
      </c>
      <c r="F97" s="71" t="s">
        <v>314</v>
      </c>
      <c r="G97" s="71" t="s">
        <v>315</v>
      </c>
      <c r="H97" s="71" t="s">
        <v>316</v>
      </c>
      <c r="I97" s="71" t="s">
        <v>317</v>
      </c>
      <c r="J97" s="71" t="s">
        <v>318</v>
      </c>
      <c r="K97" s="71" t="s">
        <v>319</v>
      </c>
      <c r="L97" s="71" t="s">
        <v>320</v>
      </c>
      <c r="M97" s="71" t="s">
        <v>321</v>
      </c>
      <c r="N97" s="71" t="s">
        <v>322</v>
      </c>
      <c r="O97" s="71" t="s">
        <v>323</v>
      </c>
      <c r="P97" s="71" t="s">
        <v>324</v>
      </c>
      <c r="Q97" s="71" t="s">
        <v>325</v>
      </c>
      <c r="AN97" s="70" t="s">
        <v>309</v>
      </c>
      <c r="AO97" s="71" t="s">
        <v>1692</v>
      </c>
      <c r="AP97" s="71" t="s">
        <v>1693</v>
      </c>
      <c r="AQ97" s="71" t="s">
        <v>1694</v>
      </c>
      <c r="AR97" s="71" t="s">
        <v>1695</v>
      </c>
      <c r="AS97" s="71" t="s">
        <v>1696</v>
      </c>
      <c r="AT97" s="71" t="s">
        <v>1697</v>
      </c>
      <c r="AU97" s="71" t="s">
        <v>1698</v>
      </c>
      <c r="AV97" s="71" t="s">
        <v>1699</v>
      </c>
      <c r="AW97" s="71" t="s">
        <v>1700</v>
      </c>
      <c r="AX97" s="71" t="s">
        <v>1701</v>
      </c>
      <c r="AY97" s="71" t="s">
        <v>1702</v>
      </c>
      <c r="AZ97" s="71" t="s">
        <v>1703</v>
      </c>
      <c r="BA97" s="71" t="s">
        <v>1704</v>
      </c>
      <c r="BB97" s="71" t="s">
        <v>1705</v>
      </c>
      <c r="BC97" s="71" t="s">
        <v>1706</v>
      </c>
      <c r="BD97" s="71" t="s">
        <v>1707</v>
      </c>
    </row>
    <row r="98" spans="1:56" ht="15" thickBot="1" x14ac:dyDescent="0.35">
      <c r="A98" s="70" t="s">
        <v>326</v>
      </c>
      <c r="B98" s="71" t="s">
        <v>327</v>
      </c>
      <c r="C98" s="71" t="s">
        <v>328</v>
      </c>
      <c r="D98" s="71" t="s">
        <v>329</v>
      </c>
      <c r="E98" s="71" t="s">
        <v>330</v>
      </c>
      <c r="F98" s="71" t="s">
        <v>331</v>
      </c>
      <c r="G98" s="71" t="s">
        <v>332</v>
      </c>
      <c r="H98" s="71" t="s">
        <v>333</v>
      </c>
      <c r="I98" s="71" t="s">
        <v>334</v>
      </c>
      <c r="J98" s="71" t="s">
        <v>335</v>
      </c>
      <c r="K98" s="71" t="s">
        <v>336</v>
      </c>
      <c r="L98" s="71" t="s">
        <v>337</v>
      </c>
      <c r="M98" s="71" t="s">
        <v>338</v>
      </c>
      <c r="N98" s="71" t="s">
        <v>339</v>
      </c>
      <c r="O98" s="71" t="s">
        <v>340</v>
      </c>
      <c r="P98" s="71" t="s">
        <v>341</v>
      </c>
      <c r="Q98" s="71" t="s">
        <v>342</v>
      </c>
      <c r="AN98" s="70" t="s">
        <v>326</v>
      </c>
      <c r="AO98" s="71" t="s">
        <v>1708</v>
      </c>
      <c r="AP98" s="71" t="s">
        <v>1709</v>
      </c>
      <c r="AQ98" s="71" t="s">
        <v>1710</v>
      </c>
      <c r="AR98" s="71" t="s">
        <v>1711</v>
      </c>
      <c r="AS98" s="71" t="s">
        <v>1712</v>
      </c>
      <c r="AT98" s="71" t="s">
        <v>1713</v>
      </c>
      <c r="AU98" s="71" t="s">
        <v>1714</v>
      </c>
      <c r="AV98" s="71" t="s">
        <v>1715</v>
      </c>
      <c r="AW98" s="71" t="s">
        <v>1716</v>
      </c>
      <c r="AX98" s="71" t="s">
        <v>1717</v>
      </c>
      <c r="AY98" s="71" t="s">
        <v>1718</v>
      </c>
      <c r="AZ98" s="71" t="s">
        <v>1719</v>
      </c>
      <c r="BA98" s="71" t="s">
        <v>1720</v>
      </c>
      <c r="BB98" s="71" t="s">
        <v>1721</v>
      </c>
      <c r="BC98" s="71" t="s">
        <v>1722</v>
      </c>
      <c r="BD98" s="71" t="s">
        <v>1723</v>
      </c>
    </row>
    <row r="99" spans="1:56" ht="15" thickBot="1" x14ac:dyDescent="0.35">
      <c r="A99" s="70" t="s">
        <v>343</v>
      </c>
      <c r="B99" s="71" t="s">
        <v>344</v>
      </c>
      <c r="C99" s="71" t="s">
        <v>345</v>
      </c>
      <c r="D99" s="71" t="s">
        <v>346</v>
      </c>
      <c r="E99" s="71" t="s">
        <v>347</v>
      </c>
      <c r="F99" s="71" t="s">
        <v>348</v>
      </c>
      <c r="G99" s="71" t="s">
        <v>349</v>
      </c>
      <c r="H99" s="71" t="s">
        <v>350</v>
      </c>
      <c r="I99" s="71" t="s">
        <v>351</v>
      </c>
      <c r="J99" s="71" t="s">
        <v>352</v>
      </c>
      <c r="K99" s="71" t="s">
        <v>353</v>
      </c>
      <c r="L99" s="71" t="s">
        <v>354</v>
      </c>
      <c r="M99" s="71" t="s">
        <v>355</v>
      </c>
      <c r="N99" s="71" t="s">
        <v>356</v>
      </c>
      <c r="O99" s="71" t="s">
        <v>357</v>
      </c>
      <c r="P99" s="71" t="s">
        <v>358</v>
      </c>
      <c r="Q99" s="71" t="s">
        <v>359</v>
      </c>
      <c r="AN99" s="70" t="s">
        <v>343</v>
      </c>
      <c r="AO99" s="71" t="s">
        <v>1724</v>
      </c>
      <c r="AP99" s="71" t="s">
        <v>1725</v>
      </c>
      <c r="AQ99" s="71" t="s">
        <v>1726</v>
      </c>
      <c r="AR99" s="71" t="s">
        <v>1727</v>
      </c>
      <c r="AS99" s="71" t="s">
        <v>1728</v>
      </c>
      <c r="AT99" s="71" t="s">
        <v>1729</v>
      </c>
      <c r="AU99" s="71" t="s">
        <v>1730</v>
      </c>
      <c r="AV99" s="71" t="s">
        <v>1731</v>
      </c>
      <c r="AW99" s="71" t="s">
        <v>1732</v>
      </c>
      <c r="AX99" s="71" t="s">
        <v>1733</v>
      </c>
      <c r="AY99" s="71" t="s">
        <v>1734</v>
      </c>
      <c r="AZ99" s="71" t="s">
        <v>1735</v>
      </c>
      <c r="BA99" s="71" t="s">
        <v>1736</v>
      </c>
      <c r="BB99" s="71" t="s">
        <v>1737</v>
      </c>
      <c r="BC99" s="71" t="s">
        <v>1738</v>
      </c>
      <c r="BD99" s="71" t="s">
        <v>1739</v>
      </c>
    </row>
    <row r="100" spans="1:56" ht="15" thickBot="1" x14ac:dyDescent="0.35">
      <c r="A100" s="70" t="s">
        <v>360</v>
      </c>
      <c r="B100" s="71" t="s">
        <v>361</v>
      </c>
      <c r="C100" s="71" t="s">
        <v>362</v>
      </c>
      <c r="D100" s="71" t="s">
        <v>363</v>
      </c>
      <c r="E100" s="71" t="s">
        <v>364</v>
      </c>
      <c r="F100" s="71" t="s">
        <v>365</v>
      </c>
      <c r="G100" s="71" t="s">
        <v>366</v>
      </c>
      <c r="H100" s="71" t="s">
        <v>367</v>
      </c>
      <c r="I100" s="71" t="s">
        <v>368</v>
      </c>
      <c r="J100" s="71" t="s">
        <v>369</v>
      </c>
      <c r="K100" s="71" t="s">
        <v>370</v>
      </c>
      <c r="L100" s="71" t="s">
        <v>371</v>
      </c>
      <c r="M100" s="71" t="s">
        <v>372</v>
      </c>
      <c r="N100" s="71" t="s">
        <v>373</v>
      </c>
      <c r="O100" s="71" t="s">
        <v>374</v>
      </c>
      <c r="P100" s="71" t="s">
        <v>375</v>
      </c>
      <c r="Q100" s="71" t="s">
        <v>376</v>
      </c>
      <c r="AN100" s="70" t="s">
        <v>360</v>
      </c>
      <c r="AO100" s="71" t="s">
        <v>1740</v>
      </c>
      <c r="AP100" s="71" t="s">
        <v>1741</v>
      </c>
      <c r="AQ100" s="71" t="s">
        <v>1742</v>
      </c>
      <c r="AR100" s="71" t="s">
        <v>1743</v>
      </c>
      <c r="AS100" s="71" t="s">
        <v>1744</v>
      </c>
      <c r="AT100" s="71" t="s">
        <v>1745</v>
      </c>
      <c r="AU100" s="71" t="s">
        <v>1746</v>
      </c>
      <c r="AV100" s="71" t="s">
        <v>1747</v>
      </c>
      <c r="AW100" s="71" t="s">
        <v>1748</v>
      </c>
      <c r="AX100" s="71" t="s">
        <v>1749</v>
      </c>
      <c r="AY100" s="71" t="s">
        <v>1750</v>
      </c>
      <c r="AZ100" s="71" t="s">
        <v>1751</v>
      </c>
      <c r="BA100" s="71" t="s">
        <v>1752</v>
      </c>
      <c r="BB100" s="71" t="s">
        <v>1753</v>
      </c>
      <c r="BC100" s="71" t="s">
        <v>1754</v>
      </c>
      <c r="BD100" s="71" t="s">
        <v>1755</v>
      </c>
    </row>
    <row r="101" spans="1:56" ht="15" thickBot="1" x14ac:dyDescent="0.35">
      <c r="A101" s="70" t="s">
        <v>377</v>
      </c>
      <c r="B101" s="71" t="s">
        <v>378</v>
      </c>
      <c r="C101" s="71" t="s">
        <v>379</v>
      </c>
      <c r="D101" s="71" t="s">
        <v>380</v>
      </c>
      <c r="E101" s="71" t="s">
        <v>381</v>
      </c>
      <c r="F101" s="71" t="s">
        <v>382</v>
      </c>
      <c r="G101" s="71" t="s">
        <v>383</v>
      </c>
      <c r="H101" s="71" t="s">
        <v>384</v>
      </c>
      <c r="I101" s="71" t="s">
        <v>385</v>
      </c>
      <c r="J101" s="71" t="s">
        <v>386</v>
      </c>
      <c r="K101" s="71" t="s">
        <v>387</v>
      </c>
      <c r="L101" s="71" t="s">
        <v>388</v>
      </c>
      <c r="M101" s="71" t="s">
        <v>389</v>
      </c>
      <c r="N101" s="71" t="s">
        <v>390</v>
      </c>
      <c r="O101" s="71" t="s">
        <v>391</v>
      </c>
      <c r="P101" s="71" t="s">
        <v>392</v>
      </c>
      <c r="Q101" s="71" t="s">
        <v>393</v>
      </c>
      <c r="AN101" s="70" t="s">
        <v>377</v>
      </c>
      <c r="AO101" s="71" t="s">
        <v>1756</v>
      </c>
      <c r="AP101" s="71" t="s">
        <v>1757</v>
      </c>
      <c r="AQ101" s="71" t="s">
        <v>1758</v>
      </c>
      <c r="AR101" s="71" t="s">
        <v>1759</v>
      </c>
      <c r="AS101" s="71" t="s">
        <v>1760</v>
      </c>
      <c r="AT101" s="71" t="s">
        <v>1761</v>
      </c>
      <c r="AU101" s="71" t="s">
        <v>1762</v>
      </c>
      <c r="AV101" s="71" t="s">
        <v>1763</v>
      </c>
      <c r="AW101" s="71" t="s">
        <v>1764</v>
      </c>
      <c r="AX101" s="71" t="s">
        <v>1765</v>
      </c>
      <c r="AY101" s="71" t="s">
        <v>1766</v>
      </c>
      <c r="AZ101" s="71" t="s">
        <v>1767</v>
      </c>
      <c r="BA101" s="71" t="s">
        <v>1768</v>
      </c>
      <c r="BB101" s="71" t="s">
        <v>1769</v>
      </c>
      <c r="BC101" s="71" t="s">
        <v>1770</v>
      </c>
      <c r="BD101" s="71" t="s">
        <v>1771</v>
      </c>
    </row>
    <row r="102" spans="1:56" ht="15" thickBot="1" x14ac:dyDescent="0.35">
      <c r="A102" s="70" t="s">
        <v>394</v>
      </c>
      <c r="B102" s="71" t="s">
        <v>395</v>
      </c>
      <c r="C102" s="71" t="s">
        <v>396</v>
      </c>
      <c r="D102" s="71" t="s">
        <v>397</v>
      </c>
      <c r="E102" s="71" t="s">
        <v>398</v>
      </c>
      <c r="F102" s="71" t="s">
        <v>399</v>
      </c>
      <c r="G102" s="71" t="s">
        <v>400</v>
      </c>
      <c r="H102" s="71" t="s">
        <v>401</v>
      </c>
      <c r="I102" s="71" t="s">
        <v>402</v>
      </c>
      <c r="J102" s="71" t="s">
        <v>403</v>
      </c>
      <c r="K102" s="71" t="s">
        <v>404</v>
      </c>
      <c r="L102" s="71" t="s">
        <v>405</v>
      </c>
      <c r="M102" s="71" t="s">
        <v>406</v>
      </c>
      <c r="N102" s="71" t="s">
        <v>407</v>
      </c>
      <c r="O102" s="71" t="s">
        <v>408</v>
      </c>
      <c r="P102" s="71" t="s">
        <v>409</v>
      </c>
      <c r="Q102" s="71" t="s">
        <v>410</v>
      </c>
      <c r="AN102" s="70" t="s">
        <v>394</v>
      </c>
      <c r="AO102" s="71" t="s">
        <v>1772</v>
      </c>
      <c r="AP102" s="71" t="s">
        <v>1773</v>
      </c>
      <c r="AQ102" s="71" t="s">
        <v>1774</v>
      </c>
      <c r="AR102" s="71" t="s">
        <v>1775</v>
      </c>
      <c r="AS102" s="71" t="s">
        <v>1776</v>
      </c>
      <c r="AT102" s="71" t="s">
        <v>1777</v>
      </c>
      <c r="AU102" s="71" t="s">
        <v>1778</v>
      </c>
      <c r="AV102" s="71" t="s">
        <v>1779</v>
      </c>
      <c r="AW102" s="71" t="s">
        <v>1780</v>
      </c>
      <c r="AX102" s="71" t="s">
        <v>1781</v>
      </c>
      <c r="AY102" s="71" t="s">
        <v>1782</v>
      </c>
      <c r="AZ102" s="71" t="s">
        <v>1783</v>
      </c>
      <c r="BA102" s="71" t="s">
        <v>1784</v>
      </c>
      <c r="BB102" s="71" t="s">
        <v>1785</v>
      </c>
      <c r="BC102" s="71" t="s">
        <v>1786</v>
      </c>
      <c r="BD102" s="71" t="s">
        <v>1787</v>
      </c>
    </row>
    <row r="103" spans="1:56" ht="15" thickBot="1" x14ac:dyDescent="0.35">
      <c r="A103" s="70" t="s">
        <v>411</v>
      </c>
      <c r="B103" s="71" t="s">
        <v>412</v>
      </c>
      <c r="C103" s="71" t="s">
        <v>413</v>
      </c>
      <c r="D103" s="71" t="s">
        <v>414</v>
      </c>
      <c r="E103" s="71" t="s">
        <v>415</v>
      </c>
      <c r="F103" s="71" t="s">
        <v>416</v>
      </c>
      <c r="G103" s="71" t="s">
        <v>417</v>
      </c>
      <c r="H103" s="71" t="s">
        <v>418</v>
      </c>
      <c r="I103" s="71" t="s">
        <v>419</v>
      </c>
      <c r="J103" s="71" t="s">
        <v>420</v>
      </c>
      <c r="K103" s="71" t="s">
        <v>421</v>
      </c>
      <c r="L103" s="71" t="s">
        <v>422</v>
      </c>
      <c r="M103" s="71" t="s">
        <v>423</v>
      </c>
      <c r="N103" s="71" t="s">
        <v>424</v>
      </c>
      <c r="O103" s="71" t="s">
        <v>425</v>
      </c>
      <c r="P103" s="71" t="s">
        <v>426</v>
      </c>
      <c r="Q103" s="71" t="s">
        <v>427</v>
      </c>
      <c r="AN103" s="70" t="s">
        <v>411</v>
      </c>
      <c r="AO103" s="71" t="s">
        <v>1788</v>
      </c>
      <c r="AP103" s="71" t="s">
        <v>1789</v>
      </c>
      <c r="AQ103" s="71" t="s">
        <v>1790</v>
      </c>
      <c r="AR103" s="71" t="s">
        <v>1791</v>
      </c>
      <c r="AS103" s="71" t="s">
        <v>1792</v>
      </c>
      <c r="AT103" s="71" t="s">
        <v>1793</v>
      </c>
      <c r="AU103" s="71" t="s">
        <v>1794</v>
      </c>
      <c r="AV103" s="71" t="s">
        <v>1795</v>
      </c>
      <c r="AW103" s="71" t="s">
        <v>1796</v>
      </c>
      <c r="AX103" s="71" t="s">
        <v>1797</v>
      </c>
      <c r="AY103" s="71" t="s">
        <v>1798</v>
      </c>
      <c r="AZ103" s="71" t="s">
        <v>1799</v>
      </c>
      <c r="BA103" s="71" t="s">
        <v>1800</v>
      </c>
      <c r="BB103" s="71" t="s">
        <v>1801</v>
      </c>
      <c r="BC103" s="71" t="s">
        <v>1802</v>
      </c>
      <c r="BD103" s="71" t="s">
        <v>1803</v>
      </c>
    </row>
    <row r="104" spans="1:56" ht="15" thickBot="1" x14ac:dyDescent="0.35">
      <c r="A104" s="70" t="s">
        <v>428</v>
      </c>
      <c r="B104" s="71" t="s">
        <v>429</v>
      </c>
      <c r="C104" s="71" t="s">
        <v>430</v>
      </c>
      <c r="D104" s="71" t="s">
        <v>431</v>
      </c>
      <c r="E104" s="71" t="s">
        <v>432</v>
      </c>
      <c r="F104" s="71" t="s">
        <v>433</v>
      </c>
      <c r="G104" s="71" t="s">
        <v>434</v>
      </c>
      <c r="H104" s="71" t="s">
        <v>435</v>
      </c>
      <c r="I104" s="71" t="s">
        <v>436</v>
      </c>
      <c r="J104" s="71" t="s">
        <v>437</v>
      </c>
      <c r="K104" s="71" t="s">
        <v>438</v>
      </c>
      <c r="L104" s="71" t="s">
        <v>439</v>
      </c>
      <c r="M104" s="71" t="s">
        <v>440</v>
      </c>
      <c r="N104" s="71" t="s">
        <v>441</v>
      </c>
      <c r="O104" s="71" t="s">
        <v>442</v>
      </c>
      <c r="P104" s="71" t="s">
        <v>443</v>
      </c>
      <c r="Q104" s="71" t="s">
        <v>444</v>
      </c>
      <c r="AN104" s="70" t="s">
        <v>428</v>
      </c>
      <c r="AO104" s="71" t="s">
        <v>1804</v>
      </c>
      <c r="AP104" s="71" t="s">
        <v>1805</v>
      </c>
      <c r="AQ104" s="71" t="s">
        <v>1806</v>
      </c>
      <c r="AR104" s="71" t="s">
        <v>1807</v>
      </c>
      <c r="AS104" s="71" t="s">
        <v>1808</v>
      </c>
      <c r="AT104" s="71" t="s">
        <v>1809</v>
      </c>
      <c r="AU104" s="71" t="s">
        <v>1810</v>
      </c>
      <c r="AV104" s="71" t="s">
        <v>1811</v>
      </c>
      <c r="AW104" s="71" t="s">
        <v>1812</v>
      </c>
      <c r="AX104" s="71" t="s">
        <v>1813</v>
      </c>
      <c r="AY104" s="71" t="s">
        <v>1814</v>
      </c>
      <c r="AZ104" s="71" t="s">
        <v>1815</v>
      </c>
      <c r="BA104" s="71" t="s">
        <v>1816</v>
      </c>
      <c r="BB104" s="71" t="s">
        <v>1817</v>
      </c>
      <c r="BC104" s="71" t="s">
        <v>1818</v>
      </c>
      <c r="BD104" s="71" t="s">
        <v>1819</v>
      </c>
    </row>
    <row r="105" spans="1:56" ht="15" thickBot="1" x14ac:dyDescent="0.35">
      <c r="A105" s="70" t="s">
        <v>445</v>
      </c>
      <c r="B105" s="71" t="s">
        <v>446</v>
      </c>
      <c r="C105" s="71" t="s">
        <v>447</v>
      </c>
      <c r="D105" s="71" t="s">
        <v>448</v>
      </c>
      <c r="E105" s="71" t="s">
        <v>449</v>
      </c>
      <c r="F105" s="71" t="s">
        <v>450</v>
      </c>
      <c r="G105" s="71" t="s">
        <v>451</v>
      </c>
      <c r="H105" s="71" t="s">
        <v>452</v>
      </c>
      <c r="I105" s="71" t="s">
        <v>453</v>
      </c>
      <c r="J105" s="71" t="s">
        <v>454</v>
      </c>
      <c r="K105" s="71" t="s">
        <v>455</v>
      </c>
      <c r="L105" s="71" t="s">
        <v>456</v>
      </c>
      <c r="M105" s="71" t="s">
        <v>457</v>
      </c>
      <c r="N105" s="71" t="s">
        <v>458</v>
      </c>
      <c r="O105" s="71" t="s">
        <v>459</v>
      </c>
      <c r="P105" s="71" t="s">
        <v>460</v>
      </c>
      <c r="Q105" s="71" t="s">
        <v>461</v>
      </c>
      <c r="AN105" s="70" t="s">
        <v>445</v>
      </c>
      <c r="AO105" s="71" t="s">
        <v>1820</v>
      </c>
      <c r="AP105" s="71" t="s">
        <v>1821</v>
      </c>
      <c r="AQ105" s="71" t="s">
        <v>1822</v>
      </c>
      <c r="AR105" s="71" t="s">
        <v>1823</v>
      </c>
      <c r="AS105" s="71" t="s">
        <v>1824</v>
      </c>
      <c r="AT105" s="71" t="s">
        <v>1825</v>
      </c>
      <c r="AU105" s="71" t="s">
        <v>1826</v>
      </c>
      <c r="AV105" s="71" t="s">
        <v>1827</v>
      </c>
      <c r="AW105" s="71" t="s">
        <v>1828</v>
      </c>
      <c r="AX105" s="71" t="s">
        <v>1829</v>
      </c>
      <c r="AY105" s="71" t="s">
        <v>1830</v>
      </c>
      <c r="AZ105" s="71" t="s">
        <v>1831</v>
      </c>
      <c r="BA105" s="71" t="s">
        <v>1832</v>
      </c>
      <c r="BB105" s="71" t="s">
        <v>1833</v>
      </c>
      <c r="BC105" s="71" t="s">
        <v>1834</v>
      </c>
      <c r="BD105" s="71" t="s">
        <v>1835</v>
      </c>
    </row>
    <row r="106" spans="1:56" ht="15" thickBot="1" x14ac:dyDescent="0.35">
      <c r="A106" s="70" t="s">
        <v>462</v>
      </c>
      <c r="B106" s="71" t="s">
        <v>463</v>
      </c>
      <c r="C106" s="71" t="s">
        <v>464</v>
      </c>
      <c r="D106" s="71" t="s">
        <v>465</v>
      </c>
      <c r="E106" s="71" t="s">
        <v>466</v>
      </c>
      <c r="F106" s="71" t="s">
        <v>467</v>
      </c>
      <c r="G106" s="71" t="s">
        <v>468</v>
      </c>
      <c r="H106" s="71" t="s">
        <v>469</v>
      </c>
      <c r="I106" s="71" t="s">
        <v>470</v>
      </c>
      <c r="J106" s="71" t="s">
        <v>471</v>
      </c>
      <c r="K106" s="71" t="s">
        <v>472</v>
      </c>
      <c r="L106" s="71" t="s">
        <v>473</v>
      </c>
      <c r="M106" s="71" t="s">
        <v>474</v>
      </c>
      <c r="N106" s="71" t="s">
        <v>475</v>
      </c>
      <c r="O106" s="71" t="s">
        <v>476</v>
      </c>
      <c r="P106" s="71" t="s">
        <v>477</v>
      </c>
      <c r="Q106" s="71" t="s">
        <v>478</v>
      </c>
      <c r="AN106" s="70" t="s">
        <v>462</v>
      </c>
      <c r="AO106" s="71" t="s">
        <v>1836</v>
      </c>
      <c r="AP106" s="71" t="s">
        <v>1837</v>
      </c>
      <c r="AQ106" s="71" t="s">
        <v>1838</v>
      </c>
      <c r="AR106" s="71" t="s">
        <v>1839</v>
      </c>
      <c r="AS106" s="71" t="s">
        <v>1840</v>
      </c>
      <c r="AT106" s="71" t="s">
        <v>1841</v>
      </c>
      <c r="AU106" s="71" t="s">
        <v>1842</v>
      </c>
      <c r="AV106" s="71" t="s">
        <v>1843</v>
      </c>
      <c r="AW106" s="71" t="s">
        <v>1844</v>
      </c>
      <c r="AX106" s="71" t="s">
        <v>1845</v>
      </c>
      <c r="AY106" s="71" t="s">
        <v>1846</v>
      </c>
      <c r="AZ106" s="71" t="s">
        <v>1847</v>
      </c>
      <c r="BA106" s="71" t="s">
        <v>1848</v>
      </c>
      <c r="BB106" s="71" t="s">
        <v>1849</v>
      </c>
      <c r="BC106" s="71" t="s">
        <v>1850</v>
      </c>
      <c r="BD106" s="71" t="s">
        <v>1851</v>
      </c>
    </row>
    <row r="107" spans="1:56" ht="15" thickBot="1" x14ac:dyDescent="0.35">
      <c r="A107" s="70" t="s">
        <v>479</v>
      </c>
      <c r="B107" s="71" t="s">
        <v>480</v>
      </c>
      <c r="C107" s="71" t="s">
        <v>481</v>
      </c>
      <c r="D107" s="71" t="s">
        <v>482</v>
      </c>
      <c r="E107" s="71" t="s">
        <v>483</v>
      </c>
      <c r="F107" s="71" t="s">
        <v>484</v>
      </c>
      <c r="G107" s="71" t="s">
        <v>485</v>
      </c>
      <c r="H107" s="71" t="s">
        <v>486</v>
      </c>
      <c r="I107" s="71" t="s">
        <v>487</v>
      </c>
      <c r="J107" s="71" t="s">
        <v>488</v>
      </c>
      <c r="K107" s="71" t="s">
        <v>489</v>
      </c>
      <c r="L107" s="71" t="s">
        <v>490</v>
      </c>
      <c r="M107" s="71" t="s">
        <v>491</v>
      </c>
      <c r="N107" s="71" t="s">
        <v>492</v>
      </c>
      <c r="O107" s="71" t="s">
        <v>493</v>
      </c>
      <c r="P107" s="71" t="s">
        <v>494</v>
      </c>
      <c r="Q107" s="71" t="s">
        <v>495</v>
      </c>
      <c r="AN107" s="70" t="s">
        <v>479</v>
      </c>
      <c r="AO107" s="71" t="s">
        <v>1852</v>
      </c>
      <c r="AP107" s="71" t="s">
        <v>1853</v>
      </c>
      <c r="AQ107" s="71" t="s">
        <v>1854</v>
      </c>
      <c r="AR107" s="71" t="s">
        <v>1855</v>
      </c>
      <c r="AS107" s="71" t="s">
        <v>1856</v>
      </c>
      <c r="AT107" s="71" t="s">
        <v>1857</v>
      </c>
      <c r="AU107" s="71" t="s">
        <v>1858</v>
      </c>
      <c r="AV107" s="71" t="s">
        <v>1859</v>
      </c>
      <c r="AW107" s="71" t="s">
        <v>1860</v>
      </c>
      <c r="AX107" s="71" t="s">
        <v>1861</v>
      </c>
      <c r="AY107" s="71" t="s">
        <v>1862</v>
      </c>
      <c r="AZ107" s="71" t="s">
        <v>1863</v>
      </c>
      <c r="BA107" s="71" t="s">
        <v>1864</v>
      </c>
      <c r="BB107" s="71" t="s">
        <v>1865</v>
      </c>
      <c r="BC107" s="71" t="s">
        <v>1866</v>
      </c>
      <c r="BD107" s="71" t="s">
        <v>1867</v>
      </c>
    </row>
    <row r="108" spans="1:56" ht="15" thickBot="1" x14ac:dyDescent="0.35">
      <c r="A108" s="70" t="s">
        <v>496</v>
      </c>
      <c r="B108" s="71" t="s">
        <v>497</v>
      </c>
      <c r="C108" s="71" t="s">
        <v>498</v>
      </c>
      <c r="D108" s="71" t="s">
        <v>499</v>
      </c>
      <c r="E108" s="71" t="s">
        <v>500</v>
      </c>
      <c r="F108" s="71" t="s">
        <v>501</v>
      </c>
      <c r="G108" s="71" t="s">
        <v>502</v>
      </c>
      <c r="H108" s="71" t="s">
        <v>503</v>
      </c>
      <c r="I108" s="71" t="s">
        <v>504</v>
      </c>
      <c r="J108" s="71" t="s">
        <v>505</v>
      </c>
      <c r="K108" s="71" t="s">
        <v>506</v>
      </c>
      <c r="L108" s="71" t="s">
        <v>507</v>
      </c>
      <c r="M108" s="71" t="s">
        <v>508</v>
      </c>
      <c r="N108" s="71" t="s">
        <v>509</v>
      </c>
      <c r="O108" s="71" t="s">
        <v>510</v>
      </c>
      <c r="P108" s="71" t="s">
        <v>511</v>
      </c>
      <c r="Q108" s="71" t="s">
        <v>512</v>
      </c>
      <c r="AN108" s="70" t="s">
        <v>496</v>
      </c>
      <c r="AO108" s="71" t="s">
        <v>1868</v>
      </c>
      <c r="AP108" s="71" t="s">
        <v>1869</v>
      </c>
      <c r="AQ108" s="71" t="s">
        <v>1870</v>
      </c>
      <c r="AR108" s="71" t="s">
        <v>1871</v>
      </c>
      <c r="AS108" s="71" t="s">
        <v>1872</v>
      </c>
      <c r="AT108" s="71" t="s">
        <v>1873</v>
      </c>
      <c r="AU108" s="71" t="s">
        <v>1874</v>
      </c>
      <c r="AV108" s="71" t="s">
        <v>1875</v>
      </c>
      <c r="AW108" s="71" t="s">
        <v>1876</v>
      </c>
      <c r="AX108" s="71" t="s">
        <v>1877</v>
      </c>
      <c r="AY108" s="71" t="s">
        <v>1878</v>
      </c>
      <c r="AZ108" s="71" t="s">
        <v>1879</v>
      </c>
      <c r="BA108" s="71" t="s">
        <v>1880</v>
      </c>
      <c r="BB108" s="71" t="s">
        <v>1881</v>
      </c>
      <c r="BC108" s="71" t="s">
        <v>1882</v>
      </c>
      <c r="BD108" s="71" t="s">
        <v>1883</v>
      </c>
    </row>
    <row r="109" spans="1:56" ht="15" thickBot="1" x14ac:dyDescent="0.35">
      <c r="A109" s="70" t="s">
        <v>513</v>
      </c>
      <c r="B109" s="71" t="s">
        <v>514</v>
      </c>
      <c r="C109" s="71" t="s">
        <v>515</v>
      </c>
      <c r="D109" s="71" t="s">
        <v>516</v>
      </c>
      <c r="E109" s="71" t="s">
        <v>517</v>
      </c>
      <c r="F109" s="71" t="s">
        <v>518</v>
      </c>
      <c r="G109" s="71" t="s">
        <v>519</v>
      </c>
      <c r="H109" s="71" t="s">
        <v>520</v>
      </c>
      <c r="I109" s="71" t="s">
        <v>521</v>
      </c>
      <c r="J109" s="71" t="s">
        <v>522</v>
      </c>
      <c r="K109" s="71" t="s">
        <v>523</v>
      </c>
      <c r="L109" s="71" t="s">
        <v>524</v>
      </c>
      <c r="M109" s="71" t="s">
        <v>525</v>
      </c>
      <c r="N109" s="71" t="s">
        <v>526</v>
      </c>
      <c r="O109" s="71" t="s">
        <v>527</v>
      </c>
      <c r="P109" s="71" t="s">
        <v>528</v>
      </c>
      <c r="Q109" s="71" t="s">
        <v>529</v>
      </c>
      <c r="AN109" s="70" t="s">
        <v>513</v>
      </c>
      <c r="AO109" s="71" t="s">
        <v>1884</v>
      </c>
      <c r="AP109" s="71" t="s">
        <v>1885</v>
      </c>
      <c r="AQ109" s="71" t="s">
        <v>1886</v>
      </c>
      <c r="AR109" s="71" t="s">
        <v>1887</v>
      </c>
      <c r="AS109" s="71" t="s">
        <v>1888</v>
      </c>
      <c r="AT109" s="71" t="s">
        <v>1889</v>
      </c>
      <c r="AU109" s="71" t="s">
        <v>1890</v>
      </c>
      <c r="AV109" s="71" t="s">
        <v>1891</v>
      </c>
      <c r="AW109" s="71" t="s">
        <v>1892</v>
      </c>
      <c r="AX109" s="71" t="s">
        <v>1893</v>
      </c>
      <c r="AY109" s="71" t="s">
        <v>1894</v>
      </c>
      <c r="AZ109" s="71" t="s">
        <v>1895</v>
      </c>
      <c r="BA109" s="71" t="s">
        <v>1896</v>
      </c>
      <c r="BB109" s="71" t="s">
        <v>1897</v>
      </c>
      <c r="BC109" s="71" t="s">
        <v>1898</v>
      </c>
      <c r="BD109" s="71" t="s">
        <v>1899</v>
      </c>
    </row>
    <row r="110" spans="1:56" ht="15" thickBot="1" x14ac:dyDescent="0.35">
      <c r="A110" s="70" t="s">
        <v>530</v>
      </c>
      <c r="B110" s="71" t="s">
        <v>531</v>
      </c>
      <c r="C110" s="71" t="s">
        <v>532</v>
      </c>
      <c r="D110" s="71" t="s">
        <v>533</v>
      </c>
      <c r="E110" s="71" t="s">
        <v>534</v>
      </c>
      <c r="F110" s="71" t="s">
        <v>535</v>
      </c>
      <c r="G110" s="71" t="s">
        <v>536</v>
      </c>
      <c r="H110" s="71" t="s">
        <v>537</v>
      </c>
      <c r="I110" s="71" t="s">
        <v>538</v>
      </c>
      <c r="J110" s="71" t="s">
        <v>539</v>
      </c>
      <c r="K110" s="71" t="s">
        <v>540</v>
      </c>
      <c r="L110" s="71" t="s">
        <v>541</v>
      </c>
      <c r="M110" s="71" t="s">
        <v>542</v>
      </c>
      <c r="N110" s="71" t="s">
        <v>543</v>
      </c>
      <c r="O110" s="71" t="s">
        <v>544</v>
      </c>
      <c r="P110" s="71" t="s">
        <v>545</v>
      </c>
      <c r="Q110" s="71" t="s">
        <v>546</v>
      </c>
      <c r="AN110" s="70" t="s">
        <v>530</v>
      </c>
      <c r="AO110" s="71" t="s">
        <v>1900</v>
      </c>
      <c r="AP110" s="71" t="s">
        <v>1901</v>
      </c>
      <c r="AQ110" s="71" t="s">
        <v>1902</v>
      </c>
      <c r="AR110" s="71" t="s">
        <v>1903</v>
      </c>
      <c r="AS110" s="71" t="s">
        <v>1904</v>
      </c>
      <c r="AT110" s="71" t="s">
        <v>1905</v>
      </c>
      <c r="AU110" s="71" t="s">
        <v>1906</v>
      </c>
      <c r="AV110" s="71" t="s">
        <v>1907</v>
      </c>
      <c r="AW110" s="71" t="s">
        <v>1908</v>
      </c>
      <c r="AX110" s="71" t="s">
        <v>1909</v>
      </c>
      <c r="AY110" s="71" t="s">
        <v>1910</v>
      </c>
      <c r="AZ110" s="71" t="s">
        <v>1911</v>
      </c>
      <c r="BA110" s="71" t="s">
        <v>1912</v>
      </c>
      <c r="BB110" s="71" t="s">
        <v>1913</v>
      </c>
      <c r="BC110" s="71" t="s">
        <v>1914</v>
      </c>
      <c r="BD110" s="71" t="s">
        <v>1915</v>
      </c>
    </row>
    <row r="111" spans="1:56" ht="15" thickBot="1" x14ac:dyDescent="0.35">
      <c r="A111" s="70" t="s">
        <v>547</v>
      </c>
      <c r="B111" s="71" t="s">
        <v>548</v>
      </c>
      <c r="C111" s="71" t="s">
        <v>549</v>
      </c>
      <c r="D111" s="71" t="s">
        <v>550</v>
      </c>
      <c r="E111" s="71" t="s">
        <v>551</v>
      </c>
      <c r="F111" s="71" t="s">
        <v>552</v>
      </c>
      <c r="G111" s="71" t="s">
        <v>553</v>
      </c>
      <c r="H111" s="71" t="s">
        <v>554</v>
      </c>
      <c r="I111" s="71" t="s">
        <v>555</v>
      </c>
      <c r="J111" s="71" t="s">
        <v>556</v>
      </c>
      <c r="K111" s="71" t="s">
        <v>557</v>
      </c>
      <c r="L111" s="71" t="s">
        <v>558</v>
      </c>
      <c r="M111" s="71" t="s">
        <v>559</v>
      </c>
      <c r="N111" s="71" t="s">
        <v>560</v>
      </c>
      <c r="O111" s="71" t="s">
        <v>561</v>
      </c>
      <c r="P111" s="71" t="s">
        <v>562</v>
      </c>
      <c r="Q111" s="71" t="s">
        <v>563</v>
      </c>
      <c r="AN111" s="70" t="s">
        <v>547</v>
      </c>
      <c r="AO111" s="71" t="s">
        <v>1916</v>
      </c>
      <c r="AP111" s="71" t="s">
        <v>1917</v>
      </c>
      <c r="AQ111" s="71" t="s">
        <v>1918</v>
      </c>
      <c r="AR111" s="71" t="s">
        <v>1919</v>
      </c>
      <c r="AS111" s="71" t="s">
        <v>1920</v>
      </c>
      <c r="AT111" s="71" t="s">
        <v>1921</v>
      </c>
      <c r="AU111" s="71" t="s">
        <v>1922</v>
      </c>
      <c r="AV111" s="71" t="s">
        <v>1923</v>
      </c>
      <c r="AW111" s="71" t="s">
        <v>1924</v>
      </c>
      <c r="AX111" s="71" t="s">
        <v>1925</v>
      </c>
      <c r="AY111" s="71" t="s">
        <v>1926</v>
      </c>
      <c r="AZ111" s="71" t="s">
        <v>1927</v>
      </c>
      <c r="BA111" s="71" t="s">
        <v>1928</v>
      </c>
      <c r="BB111" s="71" t="s">
        <v>1929</v>
      </c>
      <c r="BC111" s="71" t="s">
        <v>1930</v>
      </c>
      <c r="BD111" s="71" t="s">
        <v>1931</v>
      </c>
    </row>
    <row r="112" spans="1:56" ht="15" thickBot="1" x14ac:dyDescent="0.35">
      <c r="A112" s="70" t="s">
        <v>564</v>
      </c>
      <c r="B112" s="71" t="s">
        <v>565</v>
      </c>
      <c r="C112" s="71" t="s">
        <v>566</v>
      </c>
      <c r="D112" s="71" t="s">
        <v>567</v>
      </c>
      <c r="E112" s="71" t="s">
        <v>568</v>
      </c>
      <c r="F112" s="71" t="s">
        <v>569</v>
      </c>
      <c r="G112" s="71" t="s">
        <v>570</v>
      </c>
      <c r="H112" s="71" t="s">
        <v>571</v>
      </c>
      <c r="I112" s="71" t="s">
        <v>572</v>
      </c>
      <c r="J112" s="71" t="s">
        <v>573</v>
      </c>
      <c r="K112" s="71" t="s">
        <v>574</v>
      </c>
      <c r="L112" s="71" t="s">
        <v>575</v>
      </c>
      <c r="M112" s="71" t="s">
        <v>576</v>
      </c>
      <c r="N112" s="71" t="s">
        <v>577</v>
      </c>
      <c r="O112" s="71" t="s">
        <v>578</v>
      </c>
      <c r="P112" s="71" t="s">
        <v>579</v>
      </c>
      <c r="Q112" s="71" t="s">
        <v>580</v>
      </c>
      <c r="AN112" s="70" t="s">
        <v>564</v>
      </c>
      <c r="AO112" s="71" t="s">
        <v>1932</v>
      </c>
      <c r="AP112" s="71" t="s">
        <v>1933</v>
      </c>
      <c r="AQ112" s="71" t="s">
        <v>1934</v>
      </c>
      <c r="AR112" s="71" t="s">
        <v>1935</v>
      </c>
      <c r="AS112" s="71" t="s">
        <v>1936</v>
      </c>
      <c r="AT112" s="71" t="s">
        <v>1937</v>
      </c>
      <c r="AU112" s="71" t="s">
        <v>1938</v>
      </c>
      <c r="AV112" s="71" t="s">
        <v>1939</v>
      </c>
      <c r="AW112" s="71" t="s">
        <v>1940</v>
      </c>
      <c r="AX112" s="71" t="s">
        <v>1941</v>
      </c>
      <c r="AY112" s="71" t="s">
        <v>1942</v>
      </c>
      <c r="AZ112" s="71" t="s">
        <v>1943</v>
      </c>
      <c r="BA112" s="71" t="s">
        <v>1944</v>
      </c>
      <c r="BB112" s="71" t="s">
        <v>1945</v>
      </c>
      <c r="BC112" s="71" t="s">
        <v>1946</v>
      </c>
      <c r="BD112" s="71" t="s">
        <v>1947</v>
      </c>
    </row>
    <row r="113" spans="1:56" ht="15" thickBot="1" x14ac:dyDescent="0.35">
      <c r="A113" s="70" t="s">
        <v>581</v>
      </c>
      <c r="B113" s="71" t="s">
        <v>582</v>
      </c>
      <c r="C113" s="71" t="s">
        <v>583</v>
      </c>
      <c r="D113" s="71" t="s">
        <v>584</v>
      </c>
      <c r="E113" s="71" t="s">
        <v>585</v>
      </c>
      <c r="F113" s="71" t="s">
        <v>586</v>
      </c>
      <c r="G113" s="71" t="s">
        <v>587</v>
      </c>
      <c r="H113" s="71" t="s">
        <v>588</v>
      </c>
      <c r="I113" s="71" t="s">
        <v>589</v>
      </c>
      <c r="J113" s="71" t="s">
        <v>590</v>
      </c>
      <c r="K113" s="71" t="s">
        <v>591</v>
      </c>
      <c r="L113" s="71" t="s">
        <v>592</v>
      </c>
      <c r="M113" s="71" t="s">
        <v>593</v>
      </c>
      <c r="N113" s="71" t="s">
        <v>594</v>
      </c>
      <c r="O113" s="71" t="s">
        <v>595</v>
      </c>
      <c r="P113" s="71" t="s">
        <v>596</v>
      </c>
      <c r="Q113" s="71" t="s">
        <v>597</v>
      </c>
      <c r="AN113" s="70" t="s">
        <v>581</v>
      </c>
      <c r="AO113" s="71" t="s">
        <v>1948</v>
      </c>
      <c r="AP113" s="71" t="s">
        <v>1949</v>
      </c>
      <c r="AQ113" s="71" t="s">
        <v>1950</v>
      </c>
      <c r="AR113" s="71" t="s">
        <v>1951</v>
      </c>
      <c r="AS113" s="71" t="s">
        <v>1952</v>
      </c>
      <c r="AT113" s="71" t="s">
        <v>1953</v>
      </c>
      <c r="AU113" s="71" t="s">
        <v>1954</v>
      </c>
      <c r="AV113" s="71" t="s">
        <v>1955</v>
      </c>
      <c r="AW113" s="71" t="s">
        <v>1956</v>
      </c>
      <c r="AX113" s="71" t="s">
        <v>1957</v>
      </c>
      <c r="AY113" s="71" t="s">
        <v>1958</v>
      </c>
      <c r="AZ113" s="71" t="s">
        <v>1959</v>
      </c>
      <c r="BA113" s="71" t="s">
        <v>1960</v>
      </c>
      <c r="BB113" s="71" t="s">
        <v>1961</v>
      </c>
      <c r="BC113" s="71" t="s">
        <v>1962</v>
      </c>
      <c r="BD113" s="71" t="s">
        <v>1963</v>
      </c>
    </row>
    <row r="114" spans="1:56" ht="15" thickBot="1" x14ac:dyDescent="0.35">
      <c r="A114" s="70" t="s">
        <v>598</v>
      </c>
      <c r="B114" s="71" t="s">
        <v>599</v>
      </c>
      <c r="C114" s="71" t="s">
        <v>600</v>
      </c>
      <c r="D114" s="71" t="s">
        <v>601</v>
      </c>
      <c r="E114" s="71" t="s">
        <v>602</v>
      </c>
      <c r="F114" s="71" t="s">
        <v>603</v>
      </c>
      <c r="G114" s="71" t="s">
        <v>604</v>
      </c>
      <c r="H114" s="71" t="s">
        <v>605</v>
      </c>
      <c r="I114" s="71" t="s">
        <v>606</v>
      </c>
      <c r="J114" s="71" t="s">
        <v>607</v>
      </c>
      <c r="K114" s="71" t="s">
        <v>608</v>
      </c>
      <c r="L114" s="71" t="s">
        <v>609</v>
      </c>
      <c r="M114" s="71" t="s">
        <v>610</v>
      </c>
      <c r="N114" s="71" t="s">
        <v>611</v>
      </c>
      <c r="O114" s="71" t="s">
        <v>612</v>
      </c>
      <c r="P114" s="71" t="s">
        <v>613</v>
      </c>
      <c r="Q114" s="71" t="s">
        <v>614</v>
      </c>
      <c r="AN114" s="70" t="s">
        <v>598</v>
      </c>
      <c r="AO114" s="71" t="s">
        <v>1964</v>
      </c>
      <c r="AP114" s="71" t="s">
        <v>1965</v>
      </c>
      <c r="AQ114" s="71" t="s">
        <v>1966</v>
      </c>
      <c r="AR114" s="71" t="s">
        <v>1967</v>
      </c>
      <c r="AS114" s="71" t="s">
        <v>1968</v>
      </c>
      <c r="AT114" s="71" t="s">
        <v>1969</v>
      </c>
      <c r="AU114" s="71" t="s">
        <v>1970</v>
      </c>
      <c r="AV114" s="71" t="s">
        <v>1971</v>
      </c>
      <c r="AW114" s="71" t="s">
        <v>1972</v>
      </c>
      <c r="AX114" s="71" t="s">
        <v>1973</v>
      </c>
      <c r="AY114" s="71" t="s">
        <v>1974</v>
      </c>
      <c r="AZ114" s="71" t="s">
        <v>1975</v>
      </c>
      <c r="BA114" s="71" t="s">
        <v>1976</v>
      </c>
      <c r="BB114" s="71" t="s">
        <v>1977</v>
      </c>
      <c r="BC114" s="71" t="s">
        <v>1978</v>
      </c>
      <c r="BD114" s="71" t="s">
        <v>1979</v>
      </c>
    </row>
    <row r="115" spans="1:56" ht="15" thickBot="1" x14ac:dyDescent="0.35">
      <c r="A115" s="70" t="s">
        <v>615</v>
      </c>
      <c r="B115" s="71" t="s">
        <v>616</v>
      </c>
      <c r="C115" s="71" t="s">
        <v>617</v>
      </c>
      <c r="D115" s="71" t="s">
        <v>618</v>
      </c>
      <c r="E115" s="71" t="s">
        <v>619</v>
      </c>
      <c r="F115" s="71" t="s">
        <v>620</v>
      </c>
      <c r="G115" s="71" t="s">
        <v>621</v>
      </c>
      <c r="H115" s="71" t="s">
        <v>622</v>
      </c>
      <c r="I115" s="71" t="s">
        <v>623</v>
      </c>
      <c r="J115" s="71" t="s">
        <v>624</v>
      </c>
      <c r="K115" s="71" t="s">
        <v>625</v>
      </c>
      <c r="L115" s="71" t="s">
        <v>626</v>
      </c>
      <c r="M115" s="71" t="s">
        <v>627</v>
      </c>
      <c r="N115" s="71" t="s">
        <v>628</v>
      </c>
      <c r="O115" s="71" t="s">
        <v>629</v>
      </c>
      <c r="P115" s="71" t="s">
        <v>630</v>
      </c>
      <c r="Q115" s="71" t="s">
        <v>631</v>
      </c>
      <c r="AN115" s="70" t="s">
        <v>615</v>
      </c>
      <c r="AO115" s="71" t="s">
        <v>1980</v>
      </c>
      <c r="AP115" s="71" t="s">
        <v>1981</v>
      </c>
      <c r="AQ115" s="71" t="s">
        <v>1982</v>
      </c>
      <c r="AR115" s="71" t="s">
        <v>1983</v>
      </c>
      <c r="AS115" s="71" t="s">
        <v>1984</v>
      </c>
      <c r="AT115" s="71" t="s">
        <v>1985</v>
      </c>
      <c r="AU115" s="71" t="s">
        <v>1986</v>
      </c>
      <c r="AV115" s="71" t="s">
        <v>1987</v>
      </c>
      <c r="AW115" s="71" t="s">
        <v>1988</v>
      </c>
      <c r="AX115" s="71" t="s">
        <v>1989</v>
      </c>
      <c r="AY115" s="71" t="s">
        <v>1990</v>
      </c>
      <c r="AZ115" s="71" t="s">
        <v>1991</v>
      </c>
      <c r="BA115" s="71" t="s">
        <v>1992</v>
      </c>
      <c r="BB115" s="71" t="s">
        <v>1993</v>
      </c>
      <c r="BC115" s="71" t="s">
        <v>1994</v>
      </c>
      <c r="BD115" s="71" t="s">
        <v>1995</v>
      </c>
    </row>
    <row r="116" spans="1:56" ht="15" thickBot="1" x14ac:dyDescent="0.35">
      <c r="A116" s="70" t="s">
        <v>632</v>
      </c>
      <c r="B116" s="71" t="s">
        <v>633</v>
      </c>
      <c r="C116" s="71" t="s">
        <v>634</v>
      </c>
      <c r="D116" s="71" t="s">
        <v>635</v>
      </c>
      <c r="E116" s="71" t="s">
        <v>636</v>
      </c>
      <c r="F116" s="71" t="s">
        <v>637</v>
      </c>
      <c r="G116" s="71" t="s">
        <v>638</v>
      </c>
      <c r="H116" s="71" t="s">
        <v>639</v>
      </c>
      <c r="I116" s="71" t="s">
        <v>640</v>
      </c>
      <c r="J116" s="71" t="s">
        <v>641</v>
      </c>
      <c r="K116" s="71" t="s">
        <v>642</v>
      </c>
      <c r="L116" s="71" t="s">
        <v>643</v>
      </c>
      <c r="M116" s="71" t="s">
        <v>644</v>
      </c>
      <c r="N116" s="71" t="s">
        <v>645</v>
      </c>
      <c r="O116" s="71" t="s">
        <v>646</v>
      </c>
      <c r="P116" s="71" t="s">
        <v>647</v>
      </c>
      <c r="Q116" s="71" t="s">
        <v>648</v>
      </c>
      <c r="AN116" s="70" t="s">
        <v>632</v>
      </c>
      <c r="AO116" s="71" t="s">
        <v>1996</v>
      </c>
      <c r="AP116" s="71" t="s">
        <v>1997</v>
      </c>
      <c r="AQ116" s="71" t="s">
        <v>1998</v>
      </c>
      <c r="AR116" s="71" t="s">
        <v>1999</v>
      </c>
      <c r="AS116" s="71" t="s">
        <v>2000</v>
      </c>
      <c r="AT116" s="71" t="s">
        <v>2001</v>
      </c>
      <c r="AU116" s="71" t="s">
        <v>2002</v>
      </c>
      <c r="AV116" s="71" t="s">
        <v>2003</v>
      </c>
      <c r="AW116" s="71" t="s">
        <v>2004</v>
      </c>
      <c r="AX116" s="71" t="s">
        <v>2005</v>
      </c>
      <c r="AY116" s="71" t="s">
        <v>2006</v>
      </c>
      <c r="AZ116" s="71" t="s">
        <v>2007</v>
      </c>
      <c r="BA116" s="71" t="s">
        <v>2008</v>
      </c>
      <c r="BB116" s="71" t="s">
        <v>2009</v>
      </c>
      <c r="BC116" s="71" t="s">
        <v>2010</v>
      </c>
      <c r="BD116" s="71" t="s">
        <v>2011</v>
      </c>
    </row>
    <row r="117" spans="1:56" ht="15" thickBot="1" x14ac:dyDescent="0.35">
      <c r="A117" s="70" t="s">
        <v>649</v>
      </c>
      <c r="B117" s="71" t="s">
        <v>650</v>
      </c>
      <c r="C117" s="71" t="s">
        <v>651</v>
      </c>
      <c r="D117" s="71" t="s">
        <v>652</v>
      </c>
      <c r="E117" s="71" t="s">
        <v>653</v>
      </c>
      <c r="F117" s="71" t="s">
        <v>654</v>
      </c>
      <c r="G117" s="71" t="s">
        <v>655</v>
      </c>
      <c r="H117" s="71" t="s">
        <v>656</v>
      </c>
      <c r="I117" s="71" t="s">
        <v>657</v>
      </c>
      <c r="J117" s="71" t="s">
        <v>658</v>
      </c>
      <c r="K117" s="71" t="s">
        <v>659</v>
      </c>
      <c r="L117" s="71" t="s">
        <v>660</v>
      </c>
      <c r="M117" s="71" t="s">
        <v>661</v>
      </c>
      <c r="N117" s="71" t="s">
        <v>662</v>
      </c>
      <c r="O117" s="71" t="s">
        <v>663</v>
      </c>
      <c r="P117" s="71" t="s">
        <v>664</v>
      </c>
      <c r="Q117" s="71" t="s">
        <v>665</v>
      </c>
      <c r="AN117" s="70" t="s">
        <v>649</v>
      </c>
      <c r="AO117" s="71" t="s">
        <v>2012</v>
      </c>
      <c r="AP117" s="71" t="s">
        <v>2013</v>
      </c>
      <c r="AQ117" s="71" t="s">
        <v>2014</v>
      </c>
      <c r="AR117" s="71" t="s">
        <v>2015</v>
      </c>
      <c r="AS117" s="71" t="s">
        <v>2016</v>
      </c>
      <c r="AT117" s="71" t="s">
        <v>2017</v>
      </c>
      <c r="AU117" s="71" t="s">
        <v>2018</v>
      </c>
      <c r="AV117" s="71" t="s">
        <v>2019</v>
      </c>
      <c r="AW117" s="71" t="s">
        <v>2020</v>
      </c>
      <c r="AX117" s="71" t="s">
        <v>2021</v>
      </c>
      <c r="AY117" s="71" t="s">
        <v>2022</v>
      </c>
      <c r="AZ117" s="71" t="s">
        <v>2023</v>
      </c>
      <c r="BA117" s="71" t="s">
        <v>2024</v>
      </c>
      <c r="BB117" s="71" t="s">
        <v>2025</v>
      </c>
      <c r="BC117" s="71" t="s">
        <v>2026</v>
      </c>
      <c r="BD117" s="71" t="s">
        <v>2027</v>
      </c>
    </row>
    <row r="118" spans="1:56" ht="15" thickBot="1" x14ac:dyDescent="0.35">
      <c r="A118" s="70" t="s">
        <v>666</v>
      </c>
      <c r="B118" s="71" t="s">
        <v>667</v>
      </c>
      <c r="C118" s="71" t="s">
        <v>668</v>
      </c>
      <c r="D118" s="71" t="s">
        <v>669</v>
      </c>
      <c r="E118" s="71" t="s">
        <v>670</v>
      </c>
      <c r="F118" s="71" t="s">
        <v>671</v>
      </c>
      <c r="G118" s="71" t="s">
        <v>672</v>
      </c>
      <c r="H118" s="71" t="s">
        <v>673</v>
      </c>
      <c r="I118" s="71" t="s">
        <v>674</v>
      </c>
      <c r="J118" s="71" t="s">
        <v>675</v>
      </c>
      <c r="K118" s="71" t="s">
        <v>676</v>
      </c>
      <c r="L118" s="71" t="s">
        <v>677</v>
      </c>
      <c r="M118" s="71" t="s">
        <v>678</v>
      </c>
      <c r="N118" s="71" t="s">
        <v>679</v>
      </c>
      <c r="O118" s="71" t="s">
        <v>680</v>
      </c>
      <c r="P118" s="71" t="s">
        <v>681</v>
      </c>
      <c r="Q118" s="71" t="s">
        <v>682</v>
      </c>
      <c r="AN118" s="70" t="s">
        <v>666</v>
      </c>
      <c r="AO118" s="71" t="s">
        <v>2028</v>
      </c>
      <c r="AP118" s="71" t="s">
        <v>2029</v>
      </c>
      <c r="AQ118" s="71" t="s">
        <v>2030</v>
      </c>
      <c r="AR118" s="71" t="s">
        <v>2031</v>
      </c>
      <c r="AS118" s="71" t="s">
        <v>2032</v>
      </c>
      <c r="AT118" s="71" t="s">
        <v>2033</v>
      </c>
      <c r="AU118" s="71" t="s">
        <v>2034</v>
      </c>
      <c r="AV118" s="71" t="s">
        <v>2035</v>
      </c>
      <c r="AW118" s="71" t="s">
        <v>2036</v>
      </c>
      <c r="AX118" s="71" t="s">
        <v>2037</v>
      </c>
      <c r="AY118" s="71" t="s">
        <v>2038</v>
      </c>
      <c r="AZ118" s="71" t="s">
        <v>2039</v>
      </c>
      <c r="BA118" s="71" t="s">
        <v>2040</v>
      </c>
      <c r="BB118" s="71" t="s">
        <v>2041</v>
      </c>
      <c r="BC118" s="71" t="s">
        <v>2042</v>
      </c>
      <c r="BD118" s="71" t="s">
        <v>2043</v>
      </c>
    </row>
    <row r="119" spans="1:56" ht="15" thickBot="1" x14ac:dyDescent="0.35">
      <c r="A119" s="70" t="s">
        <v>683</v>
      </c>
      <c r="B119" s="71" t="s">
        <v>684</v>
      </c>
      <c r="C119" s="71" t="s">
        <v>685</v>
      </c>
      <c r="D119" s="71" t="s">
        <v>686</v>
      </c>
      <c r="E119" s="71" t="s">
        <v>687</v>
      </c>
      <c r="F119" s="71" t="s">
        <v>688</v>
      </c>
      <c r="G119" s="71" t="s">
        <v>689</v>
      </c>
      <c r="H119" s="71" t="s">
        <v>690</v>
      </c>
      <c r="I119" s="71" t="s">
        <v>691</v>
      </c>
      <c r="J119" s="71" t="s">
        <v>692</v>
      </c>
      <c r="K119" s="71" t="s">
        <v>693</v>
      </c>
      <c r="L119" s="71" t="s">
        <v>694</v>
      </c>
      <c r="M119" s="71" t="s">
        <v>695</v>
      </c>
      <c r="N119" s="71" t="s">
        <v>696</v>
      </c>
      <c r="O119" s="71" t="s">
        <v>697</v>
      </c>
      <c r="P119" s="71" t="s">
        <v>698</v>
      </c>
      <c r="Q119" s="71" t="s">
        <v>699</v>
      </c>
      <c r="AN119" s="70" t="s">
        <v>683</v>
      </c>
      <c r="AO119" s="71" t="s">
        <v>2044</v>
      </c>
      <c r="AP119" s="71" t="s">
        <v>2045</v>
      </c>
      <c r="AQ119" s="71" t="s">
        <v>2046</v>
      </c>
      <c r="AR119" s="71" t="s">
        <v>2047</v>
      </c>
      <c r="AS119" s="71" t="s">
        <v>2048</v>
      </c>
      <c r="AT119" s="71" t="s">
        <v>2049</v>
      </c>
      <c r="AU119" s="71" t="s">
        <v>2050</v>
      </c>
      <c r="AV119" s="71" t="s">
        <v>2051</v>
      </c>
      <c r="AW119" s="71" t="s">
        <v>2052</v>
      </c>
      <c r="AX119" s="71" t="s">
        <v>2053</v>
      </c>
      <c r="AY119" s="71" t="s">
        <v>2054</v>
      </c>
      <c r="AZ119" s="71" t="s">
        <v>2055</v>
      </c>
      <c r="BA119" s="71" t="s">
        <v>2056</v>
      </c>
      <c r="BB119" s="71" t="s">
        <v>2057</v>
      </c>
      <c r="BC119" s="71" t="s">
        <v>2058</v>
      </c>
      <c r="BD119" s="71" t="s">
        <v>2059</v>
      </c>
    </row>
    <row r="120" spans="1:56" ht="15" thickBot="1" x14ac:dyDescent="0.35">
      <c r="A120" s="70" t="s">
        <v>700</v>
      </c>
      <c r="B120" s="71" t="s">
        <v>701</v>
      </c>
      <c r="C120" s="71" t="s">
        <v>702</v>
      </c>
      <c r="D120" s="71" t="s">
        <v>703</v>
      </c>
      <c r="E120" s="71" t="s">
        <v>704</v>
      </c>
      <c r="F120" s="71" t="s">
        <v>705</v>
      </c>
      <c r="G120" s="71" t="s">
        <v>706</v>
      </c>
      <c r="H120" s="71" t="s">
        <v>707</v>
      </c>
      <c r="I120" s="71" t="s">
        <v>708</v>
      </c>
      <c r="J120" s="71" t="s">
        <v>709</v>
      </c>
      <c r="K120" s="71" t="s">
        <v>710</v>
      </c>
      <c r="L120" s="71" t="s">
        <v>711</v>
      </c>
      <c r="M120" s="71" t="s">
        <v>712</v>
      </c>
      <c r="N120" s="71" t="s">
        <v>713</v>
      </c>
      <c r="O120" s="71" t="s">
        <v>714</v>
      </c>
      <c r="P120" s="71" t="s">
        <v>715</v>
      </c>
      <c r="Q120" s="71" t="s">
        <v>716</v>
      </c>
      <c r="AN120" s="70" t="s">
        <v>700</v>
      </c>
      <c r="AO120" s="71" t="s">
        <v>2060</v>
      </c>
      <c r="AP120" s="71" t="s">
        <v>2061</v>
      </c>
      <c r="AQ120" s="71" t="s">
        <v>2062</v>
      </c>
      <c r="AR120" s="71" t="s">
        <v>2063</v>
      </c>
      <c r="AS120" s="71" t="s">
        <v>2064</v>
      </c>
      <c r="AT120" s="71" t="s">
        <v>2065</v>
      </c>
      <c r="AU120" s="71" t="s">
        <v>2066</v>
      </c>
      <c r="AV120" s="71" t="s">
        <v>2067</v>
      </c>
      <c r="AW120" s="71" t="s">
        <v>2068</v>
      </c>
      <c r="AX120" s="71" t="s">
        <v>2069</v>
      </c>
      <c r="AY120" s="71" t="s">
        <v>2070</v>
      </c>
      <c r="AZ120" s="71" t="s">
        <v>2071</v>
      </c>
      <c r="BA120" s="71" t="s">
        <v>2072</v>
      </c>
      <c r="BB120" s="71" t="s">
        <v>2073</v>
      </c>
      <c r="BC120" s="71" t="s">
        <v>2074</v>
      </c>
      <c r="BD120" s="71" t="s">
        <v>2075</v>
      </c>
    </row>
    <row r="121" spans="1:56" ht="15" thickBot="1" x14ac:dyDescent="0.35">
      <c r="A121" s="70" t="s">
        <v>717</v>
      </c>
      <c r="B121" s="71" t="s">
        <v>718</v>
      </c>
      <c r="C121" s="71" t="s">
        <v>719</v>
      </c>
      <c r="D121" s="71" t="s">
        <v>720</v>
      </c>
      <c r="E121" s="71" t="s">
        <v>721</v>
      </c>
      <c r="F121" s="71" t="s">
        <v>722</v>
      </c>
      <c r="G121" s="71" t="s">
        <v>723</v>
      </c>
      <c r="H121" s="71" t="s">
        <v>724</v>
      </c>
      <c r="I121" s="71" t="s">
        <v>725</v>
      </c>
      <c r="J121" s="71" t="s">
        <v>726</v>
      </c>
      <c r="K121" s="71" t="s">
        <v>727</v>
      </c>
      <c r="L121" s="71" t="s">
        <v>728</v>
      </c>
      <c r="M121" s="71" t="s">
        <v>729</v>
      </c>
      <c r="N121" s="71" t="s">
        <v>730</v>
      </c>
      <c r="O121" s="71" t="s">
        <v>731</v>
      </c>
      <c r="P121" s="71" t="s">
        <v>732</v>
      </c>
      <c r="Q121" s="71" t="s">
        <v>733</v>
      </c>
      <c r="AN121" s="70" t="s">
        <v>717</v>
      </c>
      <c r="AO121" s="71" t="s">
        <v>2076</v>
      </c>
      <c r="AP121" s="71" t="s">
        <v>2077</v>
      </c>
      <c r="AQ121" s="71" t="s">
        <v>2078</v>
      </c>
      <c r="AR121" s="71" t="s">
        <v>2079</v>
      </c>
      <c r="AS121" s="71" t="s">
        <v>2080</v>
      </c>
      <c r="AT121" s="71" t="s">
        <v>2081</v>
      </c>
      <c r="AU121" s="71" t="s">
        <v>2082</v>
      </c>
      <c r="AV121" s="71" t="s">
        <v>2083</v>
      </c>
      <c r="AW121" s="71" t="s">
        <v>2084</v>
      </c>
      <c r="AX121" s="71" t="s">
        <v>2085</v>
      </c>
      <c r="AY121" s="71" t="s">
        <v>2086</v>
      </c>
      <c r="AZ121" s="71" t="s">
        <v>2087</v>
      </c>
      <c r="BA121" s="71" t="s">
        <v>2088</v>
      </c>
      <c r="BB121" s="71" t="s">
        <v>2089</v>
      </c>
      <c r="BC121" s="71" t="s">
        <v>2090</v>
      </c>
      <c r="BD121" s="71" t="s">
        <v>2091</v>
      </c>
    </row>
    <row r="122" spans="1:56" ht="15" thickBot="1" x14ac:dyDescent="0.35">
      <c r="A122" s="70" t="s">
        <v>734</v>
      </c>
      <c r="B122" s="71" t="s">
        <v>735</v>
      </c>
      <c r="C122" s="71" t="s">
        <v>736</v>
      </c>
      <c r="D122" s="71" t="s">
        <v>737</v>
      </c>
      <c r="E122" s="71" t="s">
        <v>738</v>
      </c>
      <c r="F122" s="71" t="s">
        <v>739</v>
      </c>
      <c r="G122" s="71" t="s">
        <v>740</v>
      </c>
      <c r="H122" s="71" t="s">
        <v>741</v>
      </c>
      <c r="I122" s="71" t="s">
        <v>742</v>
      </c>
      <c r="J122" s="71" t="s">
        <v>743</v>
      </c>
      <c r="K122" s="71" t="s">
        <v>744</v>
      </c>
      <c r="L122" s="71" t="s">
        <v>745</v>
      </c>
      <c r="M122" s="71" t="s">
        <v>746</v>
      </c>
      <c r="N122" s="71" t="s">
        <v>747</v>
      </c>
      <c r="O122" s="71" t="s">
        <v>748</v>
      </c>
      <c r="P122" s="71" t="s">
        <v>749</v>
      </c>
      <c r="Q122" s="71" t="s">
        <v>750</v>
      </c>
      <c r="AN122" s="70" t="s">
        <v>734</v>
      </c>
      <c r="AO122" s="71" t="s">
        <v>2092</v>
      </c>
      <c r="AP122" s="71" t="s">
        <v>2093</v>
      </c>
      <c r="AQ122" s="71" t="s">
        <v>2094</v>
      </c>
      <c r="AR122" s="71" t="s">
        <v>2095</v>
      </c>
      <c r="AS122" s="71" t="s">
        <v>2096</v>
      </c>
      <c r="AT122" s="71" t="s">
        <v>2097</v>
      </c>
      <c r="AU122" s="71" t="s">
        <v>2098</v>
      </c>
      <c r="AV122" s="71" t="s">
        <v>2099</v>
      </c>
      <c r="AW122" s="71" t="s">
        <v>2100</v>
      </c>
      <c r="AX122" s="71" t="s">
        <v>2101</v>
      </c>
      <c r="AY122" s="71" t="s">
        <v>2102</v>
      </c>
      <c r="AZ122" s="71" t="s">
        <v>2103</v>
      </c>
      <c r="BA122" s="71" t="s">
        <v>2104</v>
      </c>
      <c r="BB122" s="71" t="s">
        <v>2105</v>
      </c>
      <c r="BC122" s="71" t="s">
        <v>2106</v>
      </c>
      <c r="BD122" s="71" t="s">
        <v>2107</v>
      </c>
    </row>
    <row r="123" spans="1:56" ht="15" thickBot="1" x14ac:dyDescent="0.35">
      <c r="A123" s="70" t="s">
        <v>751</v>
      </c>
      <c r="B123" s="71" t="s">
        <v>752</v>
      </c>
      <c r="C123" s="71" t="s">
        <v>753</v>
      </c>
      <c r="D123" s="71" t="s">
        <v>754</v>
      </c>
      <c r="E123" s="71" t="s">
        <v>755</v>
      </c>
      <c r="F123" s="71" t="s">
        <v>756</v>
      </c>
      <c r="G123" s="71" t="s">
        <v>757</v>
      </c>
      <c r="H123" s="71" t="s">
        <v>758</v>
      </c>
      <c r="I123" s="71" t="s">
        <v>759</v>
      </c>
      <c r="J123" s="71" t="s">
        <v>760</v>
      </c>
      <c r="K123" s="71" t="s">
        <v>761</v>
      </c>
      <c r="L123" s="71" t="s">
        <v>762</v>
      </c>
      <c r="M123" s="71" t="s">
        <v>763</v>
      </c>
      <c r="N123" s="71" t="s">
        <v>764</v>
      </c>
      <c r="O123" s="71" t="s">
        <v>765</v>
      </c>
      <c r="P123" s="71" t="s">
        <v>766</v>
      </c>
      <c r="Q123" s="71" t="s">
        <v>767</v>
      </c>
      <c r="AN123" s="70" t="s">
        <v>751</v>
      </c>
      <c r="AO123" s="71" t="s">
        <v>2108</v>
      </c>
      <c r="AP123" s="71" t="s">
        <v>2109</v>
      </c>
      <c r="AQ123" s="71" t="s">
        <v>2110</v>
      </c>
      <c r="AR123" s="71" t="s">
        <v>2111</v>
      </c>
      <c r="AS123" s="71" t="s">
        <v>2112</v>
      </c>
      <c r="AT123" s="71" t="s">
        <v>2113</v>
      </c>
      <c r="AU123" s="71" t="s">
        <v>2114</v>
      </c>
      <c r="AV123" s="71" t="s">
        <v>2115</v>
      </c>
      <c r="AW123" s="71" t="s">
        <v>2116</v>
      </c>
      <c r="AX123" s="71" t="s">
        <v>2117</v>
      </c>
      <c r="AY123" s="71" t="s">
        <v>2118</v>
      </c>
      <c r="AZ123" s="71" t="s">
        <v>2119</v>
      </c>
      <c r="BA123" s="71" t="s">
        <v>2120</v>
      </c>
      <c r="BB123" s="71" t="s">
        <v>2121</v>
      </c>
      <c r="BC123" s="71" t="s">
        <v>2122</v>
      </c>
      <c r="BD123" s="71" t="s">
        <v>2123</v>
      </c>
    </row>
    <row r="124" spans="1:56" ht="15" thickBot="1" x14ac:dyDescent="0.35">
      <c r="A124" s="70" t="s">
        <v>768</v>
      </c>
      <c r="B124" s="71" t="s">
        <v>769</v>
      </c>
      <c r="C124" s="71" t="s">
        <v>770</v>
      </c>
      <c r="D124" s="71" t="s">
        <v>771</v>
      </c>
      <c r="E124" s="71" t="s">
        <v>772</v>
      </c>
      <c r="F124" s="71" t="s">
        <v>773</v>
      </c>
      <c r="G124" s="71" t="s">
        <v>774</v>
      </c>
      <c r="H124" s="71" t="s">
        <v>775</v>
      </c>
      <c r="I124" s="71" t="s">
        <v>776</v>
      </c>
      <c r="J124" s="71" t="s">
        <v>777</v>
      </c>
      <c r="K124" s="71" t="s">
        <v>778</v>
      </c>
      <c r="L124" s="71" t="s">
        <v>779</v>
      </c>
      <c r="M124" s="71" t="s">
        <v>780</v>
      </c>
      <c r="N124" s="71" t="s">
        <v>781</v>
      </c>
      <c r="O124" s="71" t="s">
        <v>782</v>
      </c>
      <c r="P124" s="71" t="s">
        <v>783</v>
      </c>
      <c r="Q124" s="71" t="s">
        <v>784</v>
      </c>
      <c r="AN124" s="70" t="s">
        <v>768</v>
      </c>
      <c r="AO124" s="71" t="s">
        <v>2124</v>
      </c>
      <c r="AP124" s="71" t="s">
        <v>2125</v>
      </c>
      <c r="AQ124" s="71" t="s">
        <v>2126</v>
      </c>
      <c r="AR124" s="71" t="s">
        <v>2127</v>
      </c>
      <c r="AS124" s="71" t="s">
        <v>2128</v>
      </c>
      <c r="AT124" s="71" t="s">
        <v>2129</v>
      </c>
      <c r="AU124" s="71" t="s">
        <v>2130</v>
      </c>
      <c r="AV124" s="71" t="s">
        <v>2131</v>
      </c>
      <c r="AW124" s="71" t="s">
        <v>2132</v>
      </c>
      <c r="AX124" s="71" t="s">
        <v>2133</v>
      </c>
      <c r="AY124" s="71" t="s">
        <v>2134</v>
      </c>
      <c r="AZ124" s="71" t="s">
        <v>2135</v>
      </c>
      <c r="BA124" s="71" t="s">
        <v>2136</v>
      </c>
      <c r="BB124" s="71" t="s">
        <v>2137</v>
      </c>
      <c r="BC124" s="71" t="s">
        <v>2138</v>
      </c>
      <c r="BD124" s="71" t="s">
        <v>2139</v>
      </c>
    </row>
    <row r="125" spans="1:56" ht="15" thickBot="1" x14ac:dyDescent="0.35">
      <c r="A125" s="70" t="s">
        <v>785</v>
      </c>
      <c r="B125" s="71" t="s">
        <v>786</v>
      </c>
      <c r="C125" s="71" t="s">
        <v>787</v>
      </c>
      <c r="D125" s="71" t="s">
        <v>788</v>
      </c>
      <c r="E125" s="71" t="s">
        <v>789</v>
      </c>
      <c r="F125" s="71" t="s">
        <v>790</v>
      </c>
      <c r="G125" s="71" t="s">
        <v>791</v>
      </c>
      <c r="H125" s="71" t="s">
        <v>792</v>
      </c>
      <c r="I125" s="71" t="s">
        <v>793</v>
      </c>
      <c r="J125" s="71" t="s">
        <v>794</v>
      </c>
      <c r="K125" s="71" t="s">
        <v>795</v>
      </c>
      <c r="L125" s="71" t="s">
        <v>796</v>
      </c>
      <c r="M125" s="71" t="s">
        <v>797</v>
      </c>
      <c r="N125" s="71" t="s">
        <v>798</v>
      </c>
      <c r="O125" s="71" t="s">
        <v>799</v>
      </c>
      <c r="P125" s="71" t="s">
        <v>800</v>
      </c>
      <c r="Q125" s="71" t="s">
        <v>801</v>
      </c>
      <c r="AN125" s="70" t="s">
        <v>785</v>
      </c>
      <c r="AO125" s="71" t="s">
        <v>2140</v>
      </c>
      <c r="AP125" s="71" t="s">
        <v>2141</v>
      </c>
      <c r="AQ125" s="71" t="s">
        <v>2142</v>
      </c>
      <c r="AR125" s="71" t="s">
        <v>2143</v>
      </c>
      <c r="AS125" s="71" t="s">
        <v>2144</v>
      </c>
      <c r="AT125" s="71" t="s">
        <v>2145</v>
      </c>
      <c r="AU125" s="71" t="s">
        <v>2146</v>
      </c>
      <c r="AV125" s="71" t="s">
        <v>2147</v>
      </c>
      <c r="AW125" s="71" t="s">
        <v>2148</v>
      </c>
      <c r="AX125" s="71" t="s">
        <v>2149</v>
      </c>
      <c r="AY125" s="71" t="s">
        <v>2150</v>
      </c>
      <c r="AZ125" s="71" t="s">
        <v>2151</v>
      </c>
      <c r="BA125" s="71" t="s">
        <v>2152</v>
      </c>
      <c r="BB125" s="71" t="s">
        <v>2153</v>
      </c>
      <c r="BC125" s="71" t="s">
        <v>2154</v>
      </c>
      <c r="BD125" s="71" t="s">
        <v>2155</v>
      </c>
    </row>
    <row r="126" spans="1:56" ht="15" thickBot="1" x14ac:dyDescent="0.35">
      <c r="A126" s="70" t="s">
        <v>802</v>
      </c>
      <c r="B126" s="71" t="s">
        <v>803</v>
      </c>
      <c r="C126" s="71" t="s">
        <v>804</v>
      </c>
      <c r="D126" s="71" t="s">
        <v>805</v>
      </c>
      <c r="E126" s="71" t="s">
        <v>806</v>
      </c>
      <c r="F126" s="71" t="s">
        <v>807</v>
      </c>
      <c r="G126" s="71" t="s">
        <v>808</v>
      </c>
      <c r="H126" s="71" t="s">
        <v>809</v>
      </c>
      <c r="I126" s="71" t="s">
        <v>810</v>
      </c>
      <c r="J126" s="71" t="s">
        <v>811</v>
      </c>
      <c r="K126" s="71" t="s">
        <v>812</v>
      </c>
      <c r="L126" s="71" t="s">
        <v>807</v>
      </c>
      <c r="M126" s="71" t="s">
        <v>813</v>
      </c>
      <c r="N126" s="71" t="s">
        <v>814</v>
      </c>
      <c r="O126" s="71" t="s">
        <v>815</v>
      </c>
      <c r="P126" s="71" t="s">
        <v>816</v>
      </c>
      <c r="Q126" s="71" t="s">
        <v>817</v>
      </c>
      <c r="AN126" s="70" t="s">
        <v>802</v>
      </c>
      <c r="AO126" s="71" t="s">
        <v>2156</v>
      </c>
      <c r="AP126" s="71" t="s">
        <v>2157</v>
      </c>
      <c r="AQ126" s="71" t="s">
        <v>2158</v>
      </c>
      <c r="AR126" s="71" t="s">
        <v>2159</v>
      </c>
      <c r="AS126" s="71" t="s">
        <v>2160</v>
      </c>
      <c r="AT126" s="71" t="s">
        <v>2161</v>
      </c>
      <c r="AU126" s="71" t="s">
        <v>2162</v>
      </c>
      <c r="AV126" s="71" t="s">
        <v>2163</v>
      </c>
      <c r="AW126" s="71" t="s">
        <v>2164</v>
      </c>
      <c r="AX126" s="71" t="s">
        <v>2165</v>
      </c>
      <c r="AY126" s="71" t="s">
        <v>2166</v>
      </c>
      <c r="AZ126" s="71" t="s">
        <v>2167</v>
      </c>
      <c r="BA126" s="71" t="s">
        <v>2168</v>
      </c>
      <c r="BB126" s="71" t="s">
        <v>2169</v>
      </c>
      <c r="BC126" s="71" t="s">
        <v>2170</v>
      </c>
      <c r="BD126" s="71" t="s">
        <v>2171</v>
      </c>
    </row>
    <row r="127" spans="1:56" ht="15" thickBot="1" x14ac:dyDescent="0.35">
      <c r="A127" s="70" t="s">
        <v>818</v>
      </c>
      <c r="B127" s="71" t="s">
        <v>819</v>
      </c>
      <c r="C127" s="71" t="s">
        <v>820</v>
      </c>
      <c r="D127" s="71" t="s">
        <v>821</v>
      </c>
      <c r="E127" s="71" t="s">
        <v>822</v>
      </c>
      <c r="F127" s="71" t="s">
        <v>823</v>
      </c>
      <c r="G127" s="71" t="s">
        <v>824</v>
      </c>
      <c r="H127" s="71" t="s">
        <v>825</v>
      </c>
      <c r="I127" s="71" t="s">
        <v>826</v>
      </c>
      <c r="J127" s="71" t="s">
        <v>827</v>
      </c>
      <c r="K127" s="71" t="s">
        <v>828</v>
      </c>
      <c r="L127" s="71" t="s">
        <v>823</v>
      </c>
      <c r="M127" s="71" t="s">
        <v>829</v>
      </c>
      <c r="N127" s="71" t="s">
        <v>830</v>
      </c>
      <c r="O127" s="71" t="s">
        <v>831</v>
      </c>
      <c r="P127" s="71" t="s">
        <v>832</v>
      </c>
      <c r="Q127" s="71" t="s">
        <v>833</v>
      </c>
      <c r="AN127" s="70" t="s">
        <v>818</v>
      </c>
      <c r="AO127" s="71" t="s">
        <v>2172</v>
      </c>
      <c r="AP127" s="71" t="s">
        <v>2173</v>
      </c>
      <c r="AQ127" s="71" t="s">
        <v>2174</v>
      </c>
      <c r="AR127" s="71" t="s">
        <v>2175</v>
      </c>
      <c r="AS127" s="71" t="s">
        <v>2176</v>
      </c>
      <c r="AT127" s="71" t="s">
        <v>2177</v>
      </c>
      <c r="AU127" s="71" t="s">
        <v>2178</v>
      </c>
      <c r="AV127" s="71" t="s">
        <v>2179</v>
      </c>
      <c r="AW127" s="71" t="s">
        <v>2180</v>
      </c>
      <c r="AX127" s="71" t="s">
        <v>2181</v>
      </c>
      <c r="AY127" s="71" t="s">
        <v>2182</v>
      </c>
      <c r="AZ127" s="71" t="s">
        <v>2183</v>
      </c>
      <c r="BA127" s="71" t="s">
        <v>2184</v>
      </c>
      <c r="BB127" s="71" t="s">
        <v>2185</v>
      </c>
      <c r="BC127" s="71" t="s">
        <v>2186</v>
      </c>
      <c r="BD127" s="71" t="s">
        <v>2187</v>
      </c>
    </row>
    <row r="128" spans="1:56" ht="15" thickBot="1" x14ac:dyDescent="0.35">
      <c r="A128" s="70" t="s">
        <v>834</v>
      </c>
      <c r="B128" s="71" t="s">
        <v>835</v>
      </c>
      <c r="C128" s="71" t="s">
        <v>836</v>
      </c>
      <c r="D128" s="71" t="s">
        <v>837</v>
      </c>
      <c r="E128" s="71" t="s">
        <v>838</v>
      </c>
      <c r="F128" s="71" t="s">
        <v>839</v>
      </c>
      <c r="G128" s="71" t="s">
        <v>840</v>
      </c>
      <c r="H128" s="71" t="s">
        <v>841</v>
      </c>
      <c r="I128" s="71" t="s">
        <v>842</v>
      </c>
      <c r="J128" s="71" t="s">
        <v>843</v>
      </c>
      <c r="K128" s="71" t="s">
        <v>844</v>
      </c>
      <c r="L128" s="71" t="s">
        <v>839</v>
      </c>
      <c r="M128" s="71" t="s">
        <v>845</v>
      </c>
      <c r="N128" s="71" t="s">
        <v>846</v>
      </c>
      <c r="O128" s="71" t="s">
        <v>847</v>
      </c>
      <c r="P128" s="71" t="s">
        <v>848</v>
      </c>
      <c r="Q128" s="71" t="s">
        <v>849</v>
      </c>
      <c r="AN128" s="70" t="s">
        <v>834</v>
      </c>
      <c r="AO128" s="71" t="s">
        <v>2188</v>
      </c>
      <c r="AP128" s="71" t="s">
        <v>2189</v>
      </c>
      <c r="AQ128" s="71" t="s">
        <v>2190</v>
      </c>
      <c r="AR128" s="71" t="s">
        <v>2191</v>
      </c>
      <c r="AS128" s="71" t="s">
        <v>2192</v>
      </c>
      <c r="AT128" s="71" t="s">
        <v>2193</v>
      </c>
      <c r="AU128" s="71" t="s">
        <v>2194</v>
      </c>
      <c r="AV128" s="71" t="s">
        <v>2195</v>
      </c>
      <c r="AW128" s="71" t="s">
        <v>2196</v>
      </c>
      <c r="AX128" s="71" t="s">
        <v>2197</v>
      </c>
      <c r="AY128" s="71" t="s">
        <v>2198</v>
      </c>
      <c r="AZ128" s="71" t="s">
        <v>2199</v>
      </c>
      <c r="BA128" s="71" t="s">
        <v>2200</v>
      </c>
      <c r="BB128" s="71" t="s">
        <v>2201</v>
      </c>
      <c r="BC128" s="71" t="s">
        <v>2202</v>
      </c>
      <c r="BD128" s="71" t="s">
        <v>2203</v>
      </c>
    </row>
    <row r="129" spans="1:56" ht="15" thickBot="1" x14ac:dyDescent="0.35">
      <c r="A129" s="70" t="s">
        <v>850</v>
      </c>
      <c r="B129" s="71" t="s">
        <v>851</v>
      </c>
      <c r="C129" s="71" t="s">
        <v>852</v>
      </c>
      <c r="D129" s="71" t="s">
        <v>853</v>
      </c>
      <c r="E129" s="71" t="s">
        <v>854</v>
      </c>
      <c r="F129" s="71" t="s">
        <v>855</v>
      </c>
      <c r="G129" s="71" t="s">
        <v>856</v>
      </c>
      <c r="H129" s="71" t="s">
        <v>857</v>
      </c>
      <c r="I129" s="71" t="s">
        <v>858</v>
      </c>
      <c r="J129" s="71" t="s">
        <v>859</v>
      </c>
      <c r="K129" s="71" t="s">
        <v>860</v>
      </c>
      <c r="L129" s="71" t="s">
        <v>855</v>
      </c>
      <c r="M129" s="71" t="s">
        <v>861</v>
      </c>
      <c r="N129" s="71" t="s">
        <v>862</v>
      </c>
      <c r="O129" s="71" t="s">
        <v>863</v>
      </c>
      <c r="P129" s="71" t="s">
        <v>864</v>
      </c>
      <c r="Q129" s="71" t="s">
        <v>865</v>
      </c>
      <c r="AN129" s="70" t="s">
        <v>850</v>
      </c>
      <c r="AO129" s="71" t="s">
        <v>2204</v>
      </c>
      <c r="AP129" s="71" t="s">
        <v>2205</v>
      </c>
      <c r="AQ129" s="71" t="s">
        <v>2206</v>
      </c>
      <c r="AR129" s="71" t="s">
        <v>2207</v>
      </c>
      <c r="AS129" s="71" t="s">
        <v>2208</v>
      </c>
      <c r="AT129" s="71" t="s">
        <v>2209</v>
      </c>
      <c r="AU129" s="71" t="s">
        <v>2210</v>
      </c>
      <c r="AV129" s="71" t="s">
        <v>2211</v>
      </c>
      <c r="AW129" s="71" t="s">
        <v>2212</v>
      </c>
      <c r="AX129" s="71" t="s">
        <v>2213</v>
      </c>
      <c r="AY129" s="71" t="s">
        <v>2214</v>
      </c>
      <c r="AZ129" s="71" t="s">
        <v>2215</v>
      </c>
      <c r="BA129" s="71" t="s">
        <v>2216</v>
      </c>
      <c r="BB129" s="71" t="s">
        <v>2217</v>
      </c>
      <c r="BC129" s="71" t="s">
        <v>2218</v>
      </c>
      <c r="BD129" s="71" t="s">
        <v>2219</v>
      </c>
    </row>
    <row r="130" spans="1:56" ht="15" thickBot="1" x14ac:dyDescent="0.35">
      <c r="A130" s="70" t="s">
        <v>866</v>
      </c>
      <c r="B130" s="71" t="s">
        <v>867</v>
      </c>
      <c r="C130" s="71" t="s">
        <v>868</v>
      </c>
      <c r="D130" s="71" t="s">
        <v>869</v>
      </c>
      <c r="E130" s="71" t="s">
        <v>870</v>
      </c>
      <c r="F130" s="71" t="s">
        <v>871</v>
      </c>
      <c r="G130" s="71" t="s">
        <v>872</v>
      </c>
      <c r="H130" s="71" t="s">
        <v>873</v>
      </c>
      <c r="I130" s="71" t="s">
        <v>874</v>
      </c>
      <c r="J130" s="71" t="s">
        <v>875</v>
      </c>
      <c r="K130" s="71" t="s">
        <v>876</v>
      </c>
      <c r="L130" s="71" t="s">
        <v>871</v>
      </c>
      <c r="M130" s="71" t="s">
        <v>877</v>
      </c>
      <c r="N130" s="71" t="s">
        <v>878</v>
      </c>
      <c r="O130" s="71" t="s">
        <v>879</v>
      </c>
      <c r="P130" s="71" t="s">
        <v>880</v>
      </c>
      <c r="Q130" s="71" t="s">
        <v>881</v>
      </c>
      <c r="AN130" s="70" t="s">
        <v>866</v>
      </c>
      <c r="AO130" s="71" t="s">
        <v>2220</v>
      </c>
      <c r="AP130" s="71" t="s">
        <v>2221</v>
      </c>
      <c r="AQ130" s="71" t="s">
        <v>2222</v>
      </c>
      <c r="AR130" s="71" t="s">
        <v>2223</v>
      </c>
      <c r="AS130" s="71" t="s">
        <v>2224</v>
      </c>
      <c r="AT130" s="71" t="s">
        <v>2225</v>
      </c>
      <c r="AU130" s="71" t="s">
        <v>2226</v>
      </c>
      <c r="AV130" s="71" t="s">
        <v>2227</v>
      </c>
      <c r="AW130" s="71" t="s">
        <v>2228</v>
      </c>
      <c r="AX130" s="71" t="s">
        <v>2229</v>
      </c>
      <c r="AY130" s="71" t="s">
        <v>2230</v>
      </c>
      <c r="AZ130" s="71" t="s">
        <v>2231</v>
      </c>
      <c r="BA130" s="71" t="s">
        <v>2232</v>
      </c>
      <c r="BB130" s="71" t="s">
        <v>2233</v>
      </c>
      <c r="BC130" s="71" t="s">
        <v>2234</v>
      </c>
      <c r="BD130" s="71" t="s">
        <v>2235</v>
      </c>
    </row>
    <row r="131" spans="1:56" ht="15" thickBot="1" x14ac:dyDescent="0.35">
      <c r="A131" s="70" t="s">
        <v>882</v>
      </c>
      <c r="B131" s="71" t="s">
        <v>883</v>
      </c>
      <c r="C131" s="71" t="s">
        <v>884</v>
      </c>
      <c r="D131" s="71" t="s">
        <v>885</v>
      </c>
      <c r="E131" s="71" t="s">
        <v>886</v>
      </c>
      <c r="F131" s="71" t="s">
        <v>887</v>
      </c>
      <c r="G131" s="71" t="s">
        <v>888</v>
      </c>
      <c r="H131" s="71" t="s">
        <v>889</v>
      </c>
      <c r="I131" s="71" t="s">
        <v>890</v>
      </c>
      <c r="J131" s="71" t="s">
        <v>891</v>
      </c>
      <c r="K131" s="71" t="s">
        <v>892</v>
      </c>
      <c r="L131" s="71" t="s">
        <v>887</v>
      </c>
      <c r="M131" s="71" t="s">
        <v>893</v>
      </c>
      <c r="N131" s="71" t="s">
        <v>894</v>
      </c>
      <c r="O131" s="71" t="s">
        <v>895</v>
      </c>
      <c r="P131" s="71" t="s">
        <v>896</v>
      </c>
      <c r="Q131" s="71" t="s">
        <v>897</v>
      </c>
      <c r="AN131" s="70" t="s">
        <v>882</v>
      </c>
      <c r="AO131" s="71" t="s">
        <v>2236</v>
      </c>
      <c r="AP131" s="71" t="s">
        <v>2237</v>
      </c>
      <c r="AQ131" s="71" t="s">
        <v>2238</v>
      </c>
      <c r="AR131" s="71" t="s">
        <v>2239</v>
      </c>
      <c r="AS131" s="71" t="s">
        <v>2240</v>
      </c>
      <c r="AT131" s="71" t="s">
        <v>2241</v>
      </c>
      <c r="AU131" s="71" t="s">
        <v>2242</v>
      </c>
      <c r="AV131" s="71" t="s">
        <v>2243</v>
      </c>
      <c r="AW131" s="71" t="s">
        <v>2244</v>
      </c>
      <c r="AX131" s="71" t="s">
        <v>2245</v>
      </c>
      <c r="AY131" s="71" t="s">
        <v>2246</v>
      </c>
      <c r="AZ131" s="71" t="s">
        <v>2247</v>
      </c>
      <c r="BA131" s="71" t="s">
        <v>2248</v>
      </c>
      <c r="BB131" s="71" t="s">
        <v>2249</v>
      </c>
      <c r="BC131" s="71" t="s">
        <v>2250</v>
      </c>
      <c r="BD131" s="71" t="s">
        <v>2251</v>
      </c>
    </row>
    <row r="132" spans="1:56" ht="15" thickBot="1" x14ac:dyDescent="0.35">
      <c r="A132" s="70" t="s">
        <v>898</v>
      </c>
      <c r="B132" s="71" t="s">
        <v>899</v>
      </c>
      <c r="C132" s="71" t="s">
        <v>900</v>
      </c>
      <c r="D132" s="71" t="s">
        <v>901</v>
      </c>
      <c r="E132" s="71" t="s">
        <v>902</v>
      </c>
      <c r="F132" s="71" t="s">
        <v>903</v>
      </c>
      <c r="G132" s="71" t="s">
        <v>904</v>
      </c>
      <c r="H132" s="71" t="s">
        <v>905</v>
      </c>
      <c r="I132" s="71" t="s">
        <v>906</v>
      </c>
      <c r="J132" s="71" t="s">
        <v>907</v>
      </c>
      <c r="K132" s="71" t="s">
        <v>908</v>
      </c>
      <c r="L132" s="71" t="s">
        <v>903</v>
      </c>
      <c r="M132" s="71" t="s">
        <v>909</v>
      </c>
      <c r="N132" s="71" t="s">
        <v>910</v>
      </c>
      <c r="O132" s="71" t="s">
        <v>911</v>
      </c>
      <c r="P132" s="71" t="s">
        <v>912</v>
      </c>
      <c r="Q132" s="71" t="s">
        <v>913</v>
      </c>
      <c r="AN132" s="70" t="s">
        <v>898</v>
      </c>
      <c r="AO132" s="71" t="s">
        <v>2252</v>
      </c>
      <c r="AP132" s="71" t="s">
        <v>2253</v>
      </c>
      <c r="AQ132" s="71" t="s">
        <v>2254</v>
      </c>
      <c r="AR132" s="71" t="s">
        <v>2255</v>
      </c>
      <c r="AS132" s="71" t="s">
        <v>2256</v>
      </c>
      <c r="AT132" s="71" t="s">
        <v>2257</v>
      </c>
      <c r="AU132" s="71" t="s">
        <v>2258</v>
      </c>
      <c r="AV132" s="71" t="s">
        <v>2259</v>
      </c>
      <c r="AW132" s="71" t="s">
        <v>2260</v>
      </c>
      <c r="AX132" s="71" t="s">
        <v>2261</v>
      </c>
      <c r="AY132" s="71" t="s">
        <v>2262</v>
      </c>
      <c r="AZ132" s="71" t="s">
        <v>2263</v>
      </c>
      <c r="BA132" s="71" t="s">
        <v>2264</v>
      </c>
      <c r="BB132" s="71" t="s">
        <v>2265</v>
      </c>
      <c r="BC132" s="71" t="s">
        <v>2266</v>
      </c>
      <c r="BD132" s="71" t="s">
        <v>2267</v>
      </c>
    </row>
    <row r="133" spans="1:56" ht="15" thickBot="1" x14ac:dyDescent="0.35">
      <c r="A133" s="70" t="s">
        <v>914</v>
      </c>
      <c r="B133" s="71" t="s">
        <v>915</v>
      </c>
      <c r="C133" s="71" t="s">
        <v>916</v>
      </c>
      <c r="D133" s="71" t="s">
        <v>917</v>
      </c>
      <c r="E133" s="71" t="s">
        <v>918</v>
      </c>
      <c r="F133" s="71" t="s">
        <v>919</v>
      </c>
      <c r="G133" s="71" t="s">
        <v>920</v>
      </c>
      <c r="H133" s="71" t="s">
        <v>921</v>
      </c>
      <c r="I133" s="71" t="s">
        <v>922</v>
      </c>
      <c r="J133" s="71" t="s">
        <v>923</v>
      </c>
      <c r="K133" s="71" t="s">
        <v>924</v>
      </c>
      <c r="L133" s="71" t="s">
        <v>919</v>
      </c>
      <c r="M133" s="71" t="s">
        <v>925</v>
      </c>
      <c r="N133" s="71" t="s">
        <v>926</v>
      </c>
      <c r="O133" s="71" t="s">
        <v>927</v>
      </c>
      <c r="P133" s="71" t="s">
        <v>928</v>
      </c>
      <c r="Q133" s="71" t="s">
        <v>929</v>
      </c>
      <c r="AN133" s="70" t="s">
        <v>914</v>
      </c>
      <c r="AO133" s="71" t="s">
        <v>2268</v>
      </c>
      <c r="AP133" s="71" t="s">
        <v>2269</v>
      </c>
      <c r="AQ133" s="71" t="s">
        <v>2270</v>
      </c>
      <c r="AR133" s="71" t="s">
        <v>2271</v>
      </c>
      <c r="AS133" s="71" t="s">
        <v>2272</v>
      </c>
      <c r="AT133" s="71" t="s">
        <v>2273</v>
      </c>
      <c r="AU133" s="71" t="s">
        <v>2274</v>
      </c>
      <c r="AV133" s="71" t="s">
        <v>2275</v>
      </c>
      <c r="AW133" s="71" t="s">
        <v>2276</v>
      </c>
      <c r="AX133" s="71" t="s">
        <v>2277</v>
      </c>
      <c r="AY133" s="71" t="s">
        <v>2278</v>
      </c>
      <c r="AZ133" s="71" t="s">
        <v>2279</v>
      </c>
      <c r="BA133" s="71" t="s">
        <v>2280</v>
      </c>
      <c r="BB133" s="71" t="s">
        <v>2281</v>
      </c>
      <c r="BC133" s="71" t="s">
        <v>2282</v>
      </c>
      <c r="BD133" s="71" t="s">
        <v>2283</v>
      </c>
    </row>
    <row r="134" spans="1:56" ht="15" thickBot="1" x14ac:dyDescent="0.35">
      <c r="A134" s="70" t="s">
        <v>930</v>
      </c>
      <c r="B134" s="71" t="s">
        <v>931</v>
      </c>
      <c r="C134" s="71" t="s">
        <v>932</v>
      </c>
      <c r="D134" s="71" t="s">
        <v>933</v>
      </c>
      <c r="E134" s="71" t="s">
        <v>934</v>
      </c>
      <c r="F134" s="71" t="s">
        <v>935</v>
      </c>
      <c r="G134" s="71" t="s">
        <v>936</v>
      </c>
      <c r="H134" s="71" t="s">
        <v>937</v>
      </c>
      <c r="I134" s="71" t="s">
        <v>938</v>
      </c>
      <c r="J134" s="71" t="s">
        <v>939</v>
      </c>
      <c r="K134" s="71" t="s">
        <v>940</v>
      </c>
      <c r="L134" s="71" t="s">
        <v>935</v>
      </c>
      <c r="M134" s="71" t="s">
        <v>941</v>
      </c>
      <c r="N134" s="71" t="s">
        <v>942</v>
      </c>
      <c r="O134" s="71" t="s">
        <v>943</v>
      </c>
      <c r="P134" s="71" t="s">
        <v>944</v>
      </c>
      <c r="Q134" s="71" t="s">
        <v>945</v>
      </c>
      <c r="AN134" s="70" t="s">
        <v>930</v>
      </c>
      <c r="AO134" s="71" t="s">
        <v>2284</v>
      </c>
      <c r="AP134" s="71" t="s">
        <v>2285</v>
      </c>
      <c r="AQ134" s="71" t="s">
        <v>2286</v>
      </c>
      <c r="AR134" s="71" t="s">
        <v>2287</v>
      </c>
      <c r="AS134" s="71" t="s">
        <v>2288</v>
      </c>
      <c r="AT134" s="71" t="s">
        <v>2289</v>
      </c>
      <c r="AU134" s="71" t="s">
        <v>2290</v>
      </c>
      <c r="AV134" s="71" t="s">
        <v>2291</v>
      </c>
      <c r="AW134" s="71" t="s">
        <v>2292</v>
      </c>
      <c r="AX134" s="71" t="s">
        <v>2293</v>
      </c>
      <c r="AY134" s="71" t="s">
        <v>2294</v>
      </c>
      <c r="AZ134" s="71" t="s">
        <v>2295</v>
      </c>
      <c r="BA134" s="71" t="s">
        <v>2296</v>
      </c>
      <c r="BB134" s="71" t="s">
        <v>2297</v>
      </c>
      <c r="BC134" s="71" t="s">
        <v>2298</v>
      </c>
      <c r="BD134" s="71" t="s">
        <v>2299</v>
      </c>
    </row>
    <row r="135" spans="1:56" ht="15" thickBot="1" x14ac:dyDescent="0.35">
      <c r="A135" s="70" t="s">
        <v>946</v>
      </c>
      <c r="B135" s="71" t="s">
        <v>947</v>
      </c>
      <c r="C135" s="71" t="s">
        <v>948</v>
      </c>
      <c r="D135" s="71" t="s">
        <v>949</v>
      </c>
      <c r="E135" s="71" t="s">
        <v>950</v>
      </c>
      <c r="F135" s="71" t="s">
        <v>951</v>
      </c>
      <c r="G135" s="71" t="s">
        <v>952</v>
      </c>
      <c r="H135" s="71" t="s">
        <v>953</v>
      </c>
      <c r="I135" s="71" t="s">
        <v>954</v>
      </c>
      <c r="J135" s="71" t="s">
        <v>955</v>
      </c>
      <c r="K135" s="71" t="s">
        <v>956</v>
      </c>
      <c r="L135" s="71" t="s">
        <v>951</v>
      </c>
      <c r="M135" s="71" t="s">
        <v>957</v>
      </c>
      <c r="N135" s="71" t="s">
        <v>958</v>
      </c>
      <c r="O135" s="71" t="s">
        <v>959</v>
      </c>
      <c r="P135" s="71" t="s">
        <v>960</v>
      </c>
      <c r="Q135" s="71" t="s">
        <v>961</v>
      </c>
      <c r="AN135" s="70" t="s">
        <v>946</v>
      </c>
      <c r="AO135" s="71" t="s">
        <v>2300</v>
      </c>
      <c r="AP135" s="71" t="s">
        <v>2301</v>
      </c>
      <c r="AQ135" s="71" t="s">
        <v>2302</v>
      </c>
      <c r="AR135" s="71" t="s">
        <v>2303</v>
      </c>
      <c r="AS135" s="71" t="s">
        <v>2304</v>
      </c>
      <c r="AT135" s="71" t="s">
        <v>2305</v>
      </c>
      <c r="AU135" s="71" t="s">
        <v>2306</v>
      </c>
      <c r="AV135" s="71" t="s">
        <v>2307</v>
      </c>
      <c r="AW135" s="71" t="s">
        <v>2308</v>
      </c>
      <c r="AX135" s="71" t="s">
        <v>2309</v>
      </c>
      <c r="AY135" s="71" t="s">
        <v>2310</v>
      </c>
      <c r="AZ135" s="71" t="s">
        <v>2311</v>
      </c>
      <c r="BA135" s="71" t="s">
        <v>2312</v>
      </c>
      <c r="BB135" s="71" t="s">
        <v>2313</v>
      </c>
      <c r="BC135" s="71" t="s">
        <v>2314</v>
      </c>
      <c r="BD135" s="71" t="s">
        <v>2315</v>
      </c>
    </row>
    <row r="136" spans="1:56" ht="15" thickBot="1" x14ac:dyDescent="0.35">
      <c r="A136" s="70" t="s">
        <v>962</v>
      </c>
      <c r="B136" s="71" t="s">
        <v>963</v>
      </c>
      <c r="C136" s="71" t="s">
        <v>964</v>
      </c>
      <c r="D136" s="71" t="s">
        <v>965</v>
      </c>
      <c r="E136" s="71" t="s">
        <v>966</v>
      </c>
      <c r="F136" s="71" t="s">
        <v>967</v>
      </c>
      <c r="G136" s="71" t="s">
        <v>968</v>
      </c>
      <c r="H136" s="71" t="s">
        <v>969</v>
      </c>
      <c r="I136" s="71" t="s">
        <v>970</v>
      </c>
      <c r="J136" s="71" t="s">
        <v>971</v>
      </c>
      <c r="K136" s="71" t="s">
        <v>972</v>
      </c>
      <c r="L136" s="71" t="s">
        <v>967</v>
      </c>
      <c r="M136" s="71" t="s">
        <v>973</v>
      </c>
      <c r="N136" s="71" t="s">
        <v>974</v>
      </c>
      <c r="O136" s="71" t="s">
        <v>975</v>
      </c>
      <c r="P136" s="71" t="s">
        <v>976</v>
      </c>
      <c r="Q136" s="71" t="s">
        <v>977</v>
      </c>
      <c r="AN136" s="70" t="s">
        <v>962</v>
      </c>
      <c r="AO136" s="71" t="s">
        <v>2316</v>
      </c>
      <c r="AP136" s="71" t="s">
        <v>2317</v>
      </c>
      <c r="AQ136" s="71" t="s">
        <v>2318</v>
      </c>
      <c r="AR136" s="71" t="s">
        <v>2319</v>
      </c>
      <c r="AS136" s="71" t="s">
        <v>2320</v>
      </c>
      <c r="AT136" s="71" t="s">
        <v>2321</v>
      </c>
      <c r="AU136" s="71" t="s">
        <v>2322</v>
      </c>
      <c r="AV136" s="71" t="s">
        <v>2323</v>
      </c>
      <c r="AW136" s="71" t="s">
        <v>2324</v>
      </c>
      <c r="AX136" s="71" t="s">
        <v>2325</v>
      </c>
      <c r="AY136" s="71" t="s">
        <v>2326</v>
      </c>
      <c r="AZ136" s="71" t="s">
        <v>2327</v>
      </c>
      <c r="BA136" s="71" t="s">
        <v>2328</v>
      </c>
      <c r="BB136" s="71" t="s">
        <v>2329</v>
      </c>
      <c r="BC136" s="71" t="s">
        <v>2330</v>
      </c>
      <c r="BD136" s="71" t="s">
        <v>2331</v>
      </c>
    </row>
    <row r="137" spans="1:56" ht="15" thickBot="1" x14ac:dyDescent="0.35">
      <c r="A137" s="70" t="s">
        <v>978</v>
      </c>
      <c r="B137" s="71" t="s">
        <v>979</v>
      </c>
      <c r="C137" s="71" t="s">
        <v>980</v>
      </c>
      <c r="D137" s="71" t="s">
        <v>981</v>
      </c>
      <c r="E137" s="71" t="s">
        <v>982</v>
      </c>
      <c r="F137" s="71" t="s">
        <v>983</v>
      </c>
      <c r="G137" s="71" t="s">
        <v>984</v>
      </c>
      <c r="H137" s="71" t="s">
        <v>985</v>
      </c>
      <c r="I137" s="71" t="s">
        <v>986</v>
      </c>
      <c r="J137" s="71" t="s">
        <v>987</v>
      </c>
      <c r="K137" s="71" t="s">
        <v>988</v>
      </c>
      <c r="L137" s="71" t="s">
        <v>983</v>
      </c>
      <c r="M137" s="71" t="s">
        <v>989</v>
      </c>
      <c r="N137" s="71" t="s">
        <v>990</v>
      </c>
      <c r="O137" s="71" t="s">
        <v>991</v>
      </c>
      <c r="P137" s="71" t="s">
        <v>992</v>
      </c>
      <c r="Q137" s="71" t="s">
        <v>993</v>
      </c>
      <c r="AN137" s="70" t="s">
        <v>978</v>
      </c>
      <c r="AO137" s="71" t="s">
        <v>2332</v>
      </c>
      <c r="AP137" s="71" t="s">
        <v>2333</v>
      </c>
      <c r="AQ137" s="71" t="s">
        <v>2334</v>
      </c>
      <c r="AR137" s="71" t="s">
        <v>2335</v>
      </c>
      <c r="AS137" s="71" t="s">
        <v>2336</v>
      </c>
      <c r="AT137" s="71" t="s">
        <v>2337</v>
      </c>
      <c r="AU137" s="71" t="s">
        <v>2338</v>
      </c>
      <c r="AV137" s="71" t="s">
        <v>2339</v>
      </c>
      <c r="AW137" s="71" t="s">
        <v>2340</v>
      </c>
      <c r="AX137" s="71" t="s">
        <v>2341</v>
      </c>
      <c r="AY137" s="71" t="s">
        <v>2342</v>
      </c>
      <c r="AZ137" s="71" t="s">
        <v>2343</v>
      </c>
      <c r="BA137" s="71" t="s">
        <v>2344</v>
      </c>
      <c r="BB137" s="71" t="s">
        <v>2345</v>
      </c>
      <c r="BC137" s="71" t="s">
        <v>2346</v>
      </c>
      <c r="BD137" s="71" t="s">
        <v>2347</v>
      </c>
    </row>
    <row r="138" spans="1:56" ht="15" thickBot="1" x14ac:dyDescent="0.35">
      <c r="A138" s="70" t="s">
        <v>994</v>
      </c>
      <c r="B138" s="71" t="s">
        <v>995</v>
      </c>
      <c r="C138" s="71" t="s">
        <v>996</v>
      </c>
      <c r="D138" s="71" t="s">
        <v>997</v>
      </c>
      <c r="E138" s="71" t="s">
        <v>998</v>
      </c>
      <c r="F138" s="71" t="s">
        <v>999</v>
      </c>
      <c r="G138" s="71" t="s">
        <v>1000</v>
      </c>
      <c r="H138" s="71" t="s">
        <v>1001</v>
      </c>
      <c r="I138" s="71" t="s">
        <v>1002</v>
      </c>
      <c r="J138" s="71" t="s">
        <v>1003</v>
      </c>
      <c r="K138" s="71" t="s">
        <v>1004</v>
      </c>
      <c r="L138" s="71" t="s">
        <v>999</v>
      </c>
      <c r="M138" s="71" t="s">
        <v>1005</v>
      </c>
      <c r="N138" s="71" t="s">
        <v>1006</v>
      </c>
      <c r="O138" s="71" t="s">
        <v>1007</v>
      </c>
      <c r="P138" s="71" t="s">
        <v>1008</v>
      </c>
      <c r="Q138" s="71" t="s">
        <v>1009</v>
      </c>
      <c r="AN138" s="70" t="s">
        <v>994</v>
      </c>
      <c r="AO138" s="71" t="s">
        <v>2348</v>
      </c>
      <c r="AP138" s="71" t="s">
        <v>2349</v>
      </c>
      <c r="AQ138" s="71" t="s">
        <v>2350</v>
      </c>
      <c r="AR138" s="71" t="s">
        <v>2351</v>
      </c>
      <c r="AS138" s="71" t="s">
        <v>2352</v>
      </c>
      <c r="AT138" s="71" t="s">
        <v>2353</v>
      </c>
      <c r="AU138" s="71" t="s">
        <v>2354</v>
      </c>
      <c r="AV138" s="71" t="s">
        <v>2355</v>
      </c>
      <c r="AW138" s="71" t="s">
        <v>2356</v>
      </c>
      <c r="AX138" s="71" t="s">
        <v>2357</v>
      </c>
      <c r="AY138" s="71" t="s">
        <v>2358</v>
      </c>
      <c r="AZ138" s="71" t="s">
        <v>2359</v>
      </c>
      <c r="BA138" s="71" t="s">
        <v>2360</v>
      </c>
      <c r="BB138" s="71" t="s">
        <v>2361</v>
      </c>
      <c r="BC138" s="71" t="s">
        <v>2362</v>
      </c>
      <c r="BD138" s="71" t="s">
        <v>2363</v>
      </c>
    </row>
    <row r="139" spans="1:56" ht="15" thickBot="1" x14ac:dyDescent="0.35">
      <c r="A139" s="70" t="s">
        <v>1010</v>
      </c>
      <c r="B139" s="71" t="s">
        <v>1011</v>
      </c>
      <c r="C139" s="71" t="s">
        <v>1012</v>
      </c>
      <c r="D139" s="71" t="s">
        <v>1013</v>
      </c>
      <c r="E139" s="71" t="s">
        <v>1014</v>
      </c>
      <c r="F139" s="71" t="s">
        <v>1015</v>
      </c>
      <c r="G139" s="71" t="s">
        <v>1016</v>
      </c>
      <c r="H139" s="71" t="s">
        <v>1017</v>
      </c>
      <c r="I139" s="71" t="s">
        <v>1018</v>
      </c>
      <c r="J139" s="71" t="s">
        <v>1019</v>
      </c>
      <c r="K139" s="71" t="s">
        <v>1020</v>
      </c>
      <c r="L139" s="71" t="s">
        <v>1015</v>
      </c>
      <c r="M139" s="71" t="s">
        <v>1021</v>
      </c>
      <c r="N139" s="71" t="s">
        <v>1022</v>
      </c>
      <c r="O139" s="71" t="s">
        <v>1023</v>
      </c>
      <c r="P139" s="71" t="s">
        <v>1024</v>
      </c>
      <c r="Q139" s="71" t="s">
        <v>1025</v>
      </c>
      <c r="AN139" s="70" t="s">
        <v>1010</v>
      </c>
      <c r="AO139" s="71" t="s">
        <v>2364</v>
      </c>
      <c r="AP139" s="71" t="s">
        <v>2365</v>
      </c>
      <c r="AQ139" s="71" t="s">
        <v>2366</v>
      </c>
      <c r="AR139" s="71" t="s">
        <v>2367</v>
      </c>
      <c r="AS139" s="71" t="s">
        <v>2368</v>
      </c>
      <c r="AT139" s="71" t="s">
        <v>2369</v>
      </c>
      <c r="AU139" s="71" t="s">
        <v>2370</v>
      </c>
      <c r="AV139" s="71" t="s">
        <v>2371</v>
      </c>
      <c r="AW139" s="71" t="s">
        <v>2372</v>
      </c>
      <c r="AX139" s="71" t="s">
        <v>2373</v>
      </c>
      <c r="AY139" s="71" t="s">
        <v>2374</v>
      </c>
      <c r="AZ139" s="71" t="s">
        <v>2375</v>
      </c>
      <c r="BA139" s="71" t="s">
        <v>2376</v>
      </c>
      <c r="BB139" s="71" t="s">
        <v>2377</v>
      </c>
      <c r="BC139" s="71" t="s">
        <v>2378</v>
      </c>
      <c r="BD139" s="71" t="s">
        <v>2379</v>
      </c>
    </row>
    <row r="140" spans="1:56" ht="15" thickBot="1" x14ac:dyDescent="0.35">
      <c r="A140" s="70" t="s">
        <v>1026</v>
      </c>
      <c r="B140" s="71" t="s">
        <v>1027</v>
      </c>
      <c r="C140" s="71" t="s">
        <v>1028</v>
      </c>
      <c r="D140" s="71" t="s">
        <v>1029</v>
      </c>
      <c r="E140" s="71" t="s">
        <v>1030</v>
      </c>
      <c r="F140" s="71" t="s">
        <v>1031</v>
      </c>
      <c r="G140" s="71" t="s">
        <v>1032</v>
      </c>
      <c r="H140" s="71" t="s">
        <v>1033</v>
      </c>
      <c r="I140" s="71" t="s">
        <v>1034</v>
      </c>
      <c r="J140" s="71" t="s">
        <v>1035</v>
      </c>
      <c r="K140" s="71" t="s">
        <v>1036</v>
      </c>
      <c r="L140" s="71" t="s">
        <v>1031</v>
      </c>
      <c r="M140" s="71" t="s">
        <v>1037</v>
      </c>
      <c r="N140" s="71" t="s">
        <v>1038</v>
      </c>
      <c r="O140" s="71" t="s">
        <v>1039</v>
      </c>
      <c r="P140" s="71" t="s">
        <v>1040</v>
      </c>
      <c r="Q140" s="71" t="s">
        <v>1041</v>
      </c>
      <c r="AN140" s="70" t="s">
        <v>1026</v>
      </c>
      <c r="AO140" s="71" t="s">
        <v>2380</v>
      </c>
      <c r="AP140" s="71" t="s">
        <v>2381</v>
      </c>
      <c r="AQ140" s="71" t="s">
        <v>2382</v>
      </c>
      <c r="AR140" s="71" t="s">
        <v>2383</v>
      </c>
      <c r="AS140" s="71" t="s">
        <v>2384</v>
      </c>
      <c r="AT140" s="71" t="s">
        <v>2385</v>
      </c>
      <c r="AU140" s="71" t="s">
        <v>2386</v>
      </c>
      <c r="AV140" s="71" t="s">
        <v>2387</v>
      </c>
      <c r="AW140" s="71" t="s">
        <v>2388</v>
      </c>
      <c r="AX140" s="71" t="s">
        <v>2389</v>
      </c>
      <c r="AY140" s="71" t="s">
        <v>2390</v>
      </c>
      <c r="AZ140" s="71" t="s">
        <v>2391</v>
      </c>
      <c r="BA140" s="71" t="s">
        <v>2392</v>
      </c>
      <c r="BB140" s="71" t="s">
        <v>2393</v>
      </c>
      <c r="BC140" s="71" t="s">
        <v>2394</v>
      </c>
      <c r="BD140" s="71" t="s">
        <v>2395</v>
      </c>
    </row>
    <row r="141" spans="1:56" ht="15" thickBot="1" x14ac:dyDescent="0.35">
      <c r="A141" s="70" t="s">
        <v>1042</v>
      </c>
      <c r="B141" s="71" t="s">
        <v>1043</v>
      </c>
      <c r="C141" s="71" t="s">
        <v>1044</v>
      </c>
      <c r="D141" s="71" t="s">
        <v>1045</v>
      </c>
      <c r="E141" s="71" t="s">
        <v>1046</v>
      </c>
      <c r="F141" s="71" t="s">
        <v>1047</v>
      </c>
      <c r="G141" s="71" t="s">
        <v>1048</v>
      </c>
      <c r="H141" s="71" t="s">
        <v>1049</v>
      </c>
      <c r="I141" s="71" t="s">
        <v>1050</v>
      </c>
      <c r="J141" s="71" t="s">
        <v>1051</v>
      </c>
      <c r="K141" s="71" t="s">
        <v>1052</v>
      </c>
      <c r="L141" s="71" t="s">
        <v>1047</v>
      </c>
      <c r="M141" s="71" t="s">
        <v>1053</v>
      </c>
      <c r="N141" s="71" t="s">
        <v>1054</v>
      </c>
      <c r="O141" s="71" t="s">
        <v>1055</v>
      </c>
      <c r="P141" s="71" t="s">
        <v>1056</v>
      </c>
      <c r="Q141" s="71" t="s">
        <v>1057</v>
      </c>
      <c r="AN141" s="70" t="s">
        <v>1042</v>
      </c>
      <c r="AO141" s="71" t="s">
        <v>2396</v>
      </c>
      <c r="AP141" s="71" t="s">
        <v>2397</v>
      </c>
      <c r="AQ141" s="71" t="s">
        <v>2398</v>
      </c>
      <c r="AR141" s="71" t="s">
        <v>2399</v>
      </c>
      <c r="AS141" s="71" t="s">
        <v>2400</v>
      </c>
      <c r="AT141" s="71" t="s">
        <v>2401</v>
      </c>
      <c r="AU141" s="71" t="s">
        <v>2402</v>
      </c>
      <c r="AV141" s="71" t="s">
        <v>2403</v>
      </c>
      <c r="AW141" s="71" t="s">
        <v>2404</v>
      </c>
      <c r="AX141" s="71" t="s">
        <v>2405</v>
      </c>
      <c r="AY141" s="71" t="s">
        <v>2406</v>
      </c>
      <c r="AZ141" s="71" t="s">
        <v>2407</v>
      </c>
      <c r="BA141" s="71" t="s">
        <v>2408</v>
      </c>
      <c r="BB141" s="71" t="s">
        <v>2409</v>
      </c>
      <c r="BC141" s="71" t="s">
        <v>2410</v>
      </c>
      <c r="BD141" s="71" t="s">
        <v>2411</v>
      </c>
    </row>
    <row r="142" spans="1:56" ht="15" thickBot="1" x14ac:dyDescent="0.35">
      <c r="A142" s="70" t="s">
        <v>1058</v>
      </c>
      <c r="B142" s="71" t="s">
        <v>1059</v>
      </c>
      <c r="C142" s="71" t="s">
        <v>1060</v>
      </c>
      <c r="D142" s="71" t="s">
        <v>1061</v>
      </c>
      <c r="E142" s="71" t="s">
        <v>1062</v>
      </c>
      <c r="F142" s="71" t="s">
        <v>1063</v>
      </c>
      <c r="G142" s="71" t="s">
        <v>1064</v>
      </c>
      <c r="H142" s="71" t="s">
        <v>1065</v>
      </c>
      <c r="I142" s="71" t="s">
        <v>1066</v>
      </c>
      <c r="J142" s="71" t="s">
        <v>1067</v>
      </c>
      <c r="K142" s="71" t="s">
        <v>1068</v>
      </c>
      <c r="L142" s="71" t="s">
        <v>1063</v>
      </c>
      <c r="M142" s="71" t="s">
        <v>1069</v>
      </c>
      <c r="N142" s="71" t="s">
        <v>1070</v>
      </c>
      <c r="O142" s="71" t="s">
        <v>1071</v>
      </c>
      <c r="P142" s="71" t="s">
        <v>1072</v>
      </c>
      <c r="Q142" s="71" t="s">
        <v>1073</v>
      </c>
      <c r="AN142" s="70" t="s">
        <v>1058</v>
      </c>
      <c r="AO142" s="71" t="s">
        <v>2412</v>
      </c>
      <c r="AP142" s="71" t="s">
        <v>2413</v>
      </c>
      <c r="AQ142" s="71" t="s">
        <v>2414</v>
      </c>
      <c r="AR142" s="71" t="s">
        <v>2415</v>
      </c>
      <c r="AS142" s="71" t="s">
        <v>2416</v>
      </c>
      <c r="AT142" s="71" t="s">
        <v>2417</v>
      </c>
      <c r="AU142" s="71" t="s">
        <v>2418</v>
      </c>
      <c r="AV142" s="71" t="s">
        <v>2419</v>
      </c>
      <c r="AW142" s="71" t="s">
        <v>2420</v>
      </c>
      <c r="AX142" s="71" t="s">
        <v>2421</v>
      </c>
      <c r="AY142" s="71" t="s">
        <v>2422</v>
      </c>
      <c r="AZ142" s="71" t="s">
        <v>2423</v>
      </c>
      <c r="BA142" s="71" t="s">
        <v>2424</v>
      </c>
      <c r="BB142" s="71" t="s">
        <v>2425</v>
      </c>
      <c r="BC142" s="71" t="s">
        <v>2426</v>
      </c>
      <c r="BD142" s="71" t="s">
        <v>2427</v>
      </c>
    </row>
    <row r="143" spans="1:56" ht="15" thickBot="1" x14ac:dyDescent="0.35">
      <c r="A143" s="70" t="s">
        <v>1074</v>
      </c>
      <c r="B143" s="71" t="s">
        <v>1075</v>
      </c>
      <c r="C143" s="71" t="s">
        <v>1076</v>
      </c>
      <c r="D143" s="71" t="s">
        <v>1077</v>
      </c>
      <c r="E143" s="71" t="s">
        <v>1078</v>
      </c>
      <c r="F143" s="71" t="s">
        <v>1079</v>
      </c>
      <c r="G143" s="71" t="s">
        <v>1080</v>
      </c>
      <c r="H143" s="71" t="s">
        <v>1081</v>
      </c>
      <c r="I143" s="71" t="s">
        <v>1082</v>
      </c>
      <c r="J143" s="71" t="s">
        <v>1083</v>
      </c>
      <c r="K143" s="71" t="s">
        <v>1084</v>
      </c>
      <c r="L143" s="71" t="s">
        <v>1079</v>
      </c>
      <c r="M143" s="71" t="s">
        <v>1085</v>
      </c>
      <c r="N143" s="71" t="s">
        <v>1086</v>
      </c>
      <c r="O143" s="71" t="s">
        <v>1087</v>
      </c>
      <c r="P143" s="71" t="s">
        <v>1088</v>
      </c>
      <c r="Q143" s="71" t="s">
        <v>1089</v>
      </c>
      <c r="AN143" s="70" t="s">
        <v>1074</v>
      </c>
      <c r="AO143" s="71" t="s">
        <v>2428</v>
      </c>
      <c r="AP143" s="71" t="s">
        <v>2429</v>
      </c>
      <c r="AQ143" s="71" t="s">
        <v>2430</v>
      </c>
      <c r="AR143" s="71" t="s">
        <v>2431</v>
      </c>
      <c r="AS143" s="71" t="s">
        <v>2432</v>
      </c>
      <c r="AT143" s="71" t="s">
        <v>2433</v>
      </c>
      <c r="AU143" s="71" t="s">
        <v>2434</v>
      </c>
      <c r="AV143" s="71" t="s">
        <v>2435</v>
      </c>
      <c r="AW143" s="71" t="s">
        <v>2436</v>
      </c>
      <c r="AX143" s="71" t="s">
        <v>2437</v>
      </c>
      <c r="AY143" s="71" t="s">
        <v>2438</v>
      </c>
      <c r="AZ143" s="71" t="s">
        <v>2439</v>
      </c>
      <c r="BA143" s="71" t="s">
        <v>2440</v>
      </c>
      <c r="BB143" s="71" t="s">
        <v>2441</v>
      </c>
      <c r="BC143" s="71" t="s">
        <v>2442</v>
      </c>
      <c r="BD143" s="71" t="s">
        <v>2443</v>
      </c>
    </row>
    <row r="144" spans="1:56" ht="15" thickBot="1" x14ac:dyDescent="0.35">
      <c r="A144" s="70" t="s">
        <v>1090</v>
      </c>
      <c r="B144" s="71" t="s">
        <v>1091</v>
      </c>
      <c r="C144" s="71" t="s">
        <v>1092</v>
      </c>
      <c r="D144" s="71" t="s">
        <v>1093</v>
      </c>
      <c r="E144" s="71" t="s">
        <v>1094</v>
      </c>
      <c r="F144" s="71" t="s">
        <v>1095</v>
      </c>
      <c r="G144" s="71" t="s">
        <v>1096</v>
      </c>
      <c r="H144" s="71" t="s">
        <v>1097</v>
      </c>
      <c r="I144" s="71" t="s">
        <v>1098</v>
      </c>
      <c r="J144" s="71" t="s">
        <v>1099</v>
      </c>
      <c r="K144" s="71" t="s">
        <v>1100</v>
      </c>
      <c r="L144" s="71" t="s">
        <v>1095</v>
      </c>
      <c r="M144" s="71" t="s">
        <v>1101</v>
      </c>
      <c r="N144" s="71" t="s">
        <v>1102</v>
      </c>
      <c r="O144" s="71" t="s">
        <v>1103</v>
      </c>
      <c r="P144" s="71" t="s">
        <v>1104</v>
      </c>
      <c r="Q144" s="71" t="s">
        <v>1105</v>
      </c>
      <c r="AN144" s="70" t="s">
        <v>1090</v>
      </c>
      <c r="AO144" s="71" t="s">
        <v>2444</v>
      </c>
      <c r="AP144" s="71" t="s">
        <v>2445</v>
      </c>
      <c r="AQ144" s="71" t="s">
        <v>2446</v>
      </c>
      <c r="AR144" s="71" t="s">
        <v>2447</v>
      </c>
      <c r="AS144" s="71" t="s">
        <v>2448</v>
      </c>
      <c r="AT144" s="71" t="s">
        <v>2449</v>
      </c>
      <c r="AU144" s="71" t="s">
        <v>2450</v>
      </c>
      <c r="AV144" s="71" t="s">
        <v>2451</v>
      </c>
      <c r="AW144" s="71" t="s">
        <v>2452</v>
      </c>
      <c r="AX144" s="71" t="s">
        <v>2453</v>
      </c>
      <c r="AY144" s="71" t="s">
        <v>2454</v>
      </c>
      <c r="AZ144" s="71" t="s">
        <v>2455</v>
      </c>
      <c r="BA144" s="71" t="s">
        <v>2456</v>
      </c>
      <c r="BB144" s="71" t="s">
        <v>2457</v>
      </c>
      <c r="BC144" s="71" t="s">
        <v>2458</v>
      </c>
      <c r="BD144" s="71" t="s">
        <v>2459</v>
      </c>
    </row>
    <row r="145" spans="1:56" ht="15" thickBot="1" x14ac:dyDescent="0.35">
      <c r="A145" s="70" t="s">
        <v>1106</v>
      </c>
      <c r="B145" s="71" t="s">
        <v>1107</v>
      </c>
      <c r="C145" s="71" t="s">
        <v>1108</v>
      </c>
      <c r="D145" s="71" t="s">
        <v>1109</v>
      </c>
      <c r="E145" s="71" t="s">
        <v>1110</v>
      </c>
      <c r="F145" s="71" t="s">
        <v>1111</v>
      </c>
      <c r="G145" s="71" t="s">
        <v>1112</v>
      </c>
      <c r="H145" s="71" t="s">
        <v>1113</v>
      </c>
      <c r="I145" s="71" t="s">
        <v>1114</v>
      </c>
      <c r="J145" s="71" t="s">
        <v>1115</v>
      </c>
      <c r="K145" s="71" t="s">
        <v>1116</v>
      </c>
      <c r="L145" s="71" t="s">
        <v>1111</v>
      </c>
      <c r="M145" s="71" t="s">
        <v>1117</v>
      </c>
      <c r="N145" s="71" t="s">
        <v>1118</v>
      </c>
      <c r="O145" s="71" t="s">
        <v>1119</v>
      </c>
      <c r="P145" s="71" t="s">
        <v>1120</v>
      </c>
      <c r="Q145" s="71" t="s">
        <v>1121</v>
      </c>
      <c r="AN145" s="70" t="s">
        <v>1106</v>
      </c>
      <c r="AO145" s="71" t="s">
        <v>2460</v>
      </c>
      <c r="AP145" s="71" t="s">
        <v>2461</v>
      </c>
      <c r="AQ145" s="71" t="s">
        <v>2462</v>
      </c>
      <c r="AR145" s="71" t="s">
        <v>2463</v>
      </c>
      <c r="AS145" s="71" t="s">
        <v>2464</v>
      </c>
      <c r="AT145" s="71" t="s">
        <v>2465</v>
      </c>
      <c r="AU145" s="71" t="s">
        <v>2466</v>
      </c>
      <c r="AV145" s="71" t="s">
        <v>2467</v>
      </c>
      <c r="AW145" s="71" t="s">
        <v>2468</v>
      </c>
      <c r="AX145" s="71" t="s">
        <v>2469</v>
      </c>
      <c r="AY145" s="71" t="s">
        <v>2470</v>
      </c>
      <c r="AZ145" s="71" t="s">
        <v>2471</v>
      </c>
      <c r="BA145" s="71" t="s">
        <v>2472</v>
      </c>
      <c r="BB145" s="71" t="s">
        <v>2473</v>
      </c>
      <c r="BC145" s="71" t="s">
        <v>2474</v>
      </c>
      <c r="BD145" s="71" t="s">
        <v>2475</v>
      </c>
    </row>
    <row r="146" spans="1:56" ht="15" thickBot="1" x14ac:dyDescent="0.35">
      <c r="A146" s="70" t="s">
        <v>1122</v>
      </c>
      <c r="B146" s="71" t="s">
        <v>1123</v>
      </c>
      <c r="C146" s="71" t="s">
        <v>1124</v>
      </c>
      <c r="D146" s="71" t="s">
        <v>1125</v>
      </c>
      <c r="E146" s="71" t="s">
        <v>1126</v>
      </c>
      <c r="F146" s="71" t="s">
        <v>1127</v>
      </c>
      <c r="G146" s="71" t="s">
        <v>1128</v>
      </c>
      <c r="H146" s="71" t="s">
        <v>1129</v>
      </c>
      <c r="I146" s="71" t="s">
        <v>1130</v>
      </c>
      <c r="J146" s="71" t="s">
        <v>1131</v>
      </c>
      <c r="K146" s="71" t="s">
        <v>1132</v>
      </c>
      <c r="L146" s="71" t="s">
        <v>1127</v>
      </c>
      <c r="M146" s="71" t="s">
        <v>1133</v>
      </c>
      <c r="N146" s="71" t="s">
        <v>1134</v>
      </c>
      <c r="O146" s="71" t="s">
        <v>1135</v>
      </c>
      <c r="P146" s="71" t="s">
        <v>1136</v>
      </c>
      <c r="Q146" s="71" t="s">
        <v>1137</v>
      </c>
      <c r="AN146" s="70" t="s">
        <v>1122</v>
      </c>
      <c r="AO146" s="71" t="s">
        <v>2476</v>
      </c>
      <c r="AP146" s="71" t="s">
        <v>2477</v>
      </c>
      <c r="AQ146" s="71" t="s">
        <v>2478</v>
      </c>
      <c r="AR146" s="71" t="s">
        <v>2479</v>
      </c>
      <c r="AS146" s="71" t="s">
        <v>2480</v>
      </c>
      <c r="AT146" s="71" t="s">
        <v>2481</v>
      </c>
      <c r="AU146" s="71" t="s">
        <v>2482</v>
      </c>
      <c r="AV146" s="71" t="s">
        <v>2483</v>
      </c>
      <c r="AW146" s="71" t="s">
        <v>2484</v>
      </c>
      <c r="AX146" s="71" t="s">
        <v>2485</v>
      </c>
      <c r="AY146" s="71" t="s">
        <v>2486</v>
      </c>
      <c r="AZ146" s="71" t="s">
        <v>2487</v>
      </c>
      <c r="BA146" s="71" t="s">
        <v>2488</v>
      </c>
      <c r="BB146" s="71" t="s">
        <v>2489</v>
      </c>
      <c r="BC146" s="71" t="s">
        <v>2490</v>
      </c>
      <c r="BD146" s="71" t="s">
        <v>2491</v>
      </c>
    </row>
    <row r="147" spans="1:56" ht="15" thickBot="1" x14ac:dyDescent="0.35">
      <c r="A147" s="70" t="s">
        <v>1138</v>
      </c>
      <c r="B147" s="71" t="s">
        <v>1139</v>
      </c>
      <c r="C147" s="71" t="s">
        <v>1140</v>
      </c>
      <c r="D147" s="71" t="s">
        <v>1141</v>
      </c>
      <c r="E147" s="71" t="s">
        <v>1142</v>
      </c>
      <c r="F147" s="71" t="s">
        <v>1143</v>
      </c>
      <c r="G147" s="71" t="s">
        <v>1144</v>
      </c>
      <c r="H147" s="71" t="s">
        <v>1145</v>
      </c>
      <c r="I147" s="71" t="s">
        <v>1146</v>
      </c>
      <c r="J147" s="71" t="s">
        <v>1147</v>
      </c>
      <c r="K147" s="71" t="s">
        <v>1148</v>
      </c>
      <c r="L147" s="71" t="s">
        <v>1143</v>
      </c>
      <c r="M147" s="71" t="s">
        <v>1149</v>
      </c>
      <c r="N147" s="71" t="s">
        <v>1150</v>
      </c>
      <c r="O147" s="71" t="s">
        <v>1151</v>
      </c>
      <c r="P147" s="71" t="s">
        <v>1152</v>
      </c>
      <c r="Q147" s="71" t="s">
        <v>1153</v>
      </c>
      <c r="AN147" s="70" t="s">
        <v>1138</v>
      </c>
      <c r="AO147" s="71" t="s">
        <v>2492</v>
      </c>
      <c r="AP147" s="71" t="s">
        <v>2493</v>
      </c>
      <c r="AQ147" s="71" t="s">
        <v>2494</v>
      </c>
      <c r="AR147" s="71" t="s">
        <v>2495</v>
      </c>
      <c r="AS147" s="71" t="s">
        <v>2496</v>
      </c>
      <c r="AT147" s="71" t="s">
        <v>2497</v>
      </c>
      <c r="AU147" s="71" t="s">
        <v>2498</v>
      </c>
      <c r="AV147" s="71" t="s">
        <v>2499</v>
      </c>
      <c r="AW147" s="71" t="s">
        <v>2500</v>
      </c>
      <c r="AX147" s="71" t="s">
        <v>2501</v>
      </c>
      <c r="AY147" s="71" t="s">
        <v>2502</v>
      </c>
      <c r="AZ147" s="71" t="s">
        <v>2503</v>
      </c>
      <c r="BA147" s="71" t="s">
        <v>2504</v>
      </c>
      <c r="BB147" s="71" t="s">
        <v>2505</v>
      </c>
      <c r="BC147" s="71" t="s">
        <v>2506</v>
      </c>
      <c r="BD147" s="71" t="s">
        <v>2507</v>
      </c>
    </row>
    <row r="148" spans="1:56" ht="15" thickBot="1" x14ac:dyDescent="0.35">
      <c r="A148" s="70" t="s">
        <v>1154</v>
      </c>
      <c r="B148" s="71" t="s">
        <v>1155</v>
      </c>
      <c r="C148" s="71" t="s">
        <v>1156</v>
      </c>
      <c r="D148" s="71" t="s">
        <v>1157</v>
      </c>
      <c r="E148" s="71" t="s">
        <v>1158</v>
      </c>
      <c r="F148" s="71" t="s">
        <v>1159</v>
      </c>
      <c r="G148" s="71" t="s">
        <v>1160</v>
      </c>
      <c r="H148" s="71" t="s">
        <v>1161</v>
      </c>
      <c r="I148" s="71" t="s">
        <v>1162</v>
      </c>
      <c r="J148" s="71" t="s">
        <v>1163</v>
      </c>
      <c r="K148" s="71" t="s">
        <v>1164</v>
      </c>
      <c r="L148" s="71" t="s">
        <v>1159</v>
      </c>
      <c r="M148" s="71" t="s">
        <v>1165</v>
      </c>
      <c r="N148" s="71" t="s">
        <v>1166</v>
      </c>
      <c r="O148" s="71" t="s">
        <v>1167</v>
      </c>
      <c r="P148" s="71" t="s">
        <v>1168</v>
      </c>
      <c r="Q148" s="71" t="s">
        <v>1169</v>
      </c>
      <c r="AN148" s="70" t="s">
        <v>1154</v>
      </c>
      <c r="AO148" s="71" t="s">
        <v>2508</v>
      </c>
      <c r="AP148" s="71" t="s">
        <v>2509</v>
      </c>
      <c r="AQ148" s="71" t="s">
        <v>2510</v>
      </c>
      <c r="AR148" s="71" t="s">
        <v>2511</v>
      </c>
      <c r="AS148" s="71" t="s">
        <v>2512</v>
      </c>
      <c r="AT148" s="71" t="s">
        <v>2513</v>
      </c>
      <c r="AU148" s="71" t="s">
        <v>2514</v>
      </c>
      <c r="AV148" s="71" t="s">
        <v>2515</v>
      </c>
      <c r="AW148" s="71" t="s">
        <v>2516</v>
      </c>
      <c r="AX148" s="71" t="s">
        <v>2517</v>
      </c>
      <c r="AY148" s="71" t="s">
        <v>2518</v>
      </c>
      <c r="AZ148" s="71" t="s">
        <v>2519</v>
      </c>
      <c r="BA148" s="71" t="s">
        <v>2520</v>
      </c>
      <c r="BB148" s="71" t="s">
        <v>2521</v>
      </c>
      <c r="BC148" s="71" t="s">
        <v>2522</v>
      </c>
      <c r="BD148" s="71" t="s">
        <v>2523</v>
      </c>
    </row>
    <row r="149" spans="1:56" ht="15" thickBot="1" x14ac:dyDescent="0.35">
      <c r="A149" s="70" t="s">
        <v>1170</v>
      </c>
      <c r="B149" s="71" t="s">
        <v>1171</v>
      </c>
      <c r="C149" s="71" t="s">
        <v>1172</v>
      </c>
      <c r="D149" s="71" t="s">
        <v>1173</v>
      </c>
      <c r="E149" s="71" t="s">
        <v>1174</v>
      </c>
      <c r="F149" s="71" t="s">
        <v>1175</v>
      </c>
      <c r="G149" s="71" t="s">
        <v>1176</v>
      </c>
      <c r="H149" s="71" t="s">
        <v>1177</v>
      </c>
      <c r="I149" s="71" t="s">
        <v>1178</v>
      </c>
      <c r="J149" s="71" t="s">
        <v>1179</v>
      </c>
      <c r="K149" s="71" t="s">
        <v>1180</v>
      </c>
      <c r="L149" s="71" t="s">
        <v>1175</v>
      </c>
      <c r="M149" s="71" t="s">
        <v>1181</v>
      </c>
      <c r="N149" s="71" t="s">
        <v>1182</v>
      </c>
      <c r="O149" s="71" t="s">
        <v>1183</v>
      </c>
      <c r="P149" s="71" t="s">
        <v>1184</v>
      </c>
      <c r="Q149" s="71" t="s">
        <v>1185</v>
      </c>
      <c r="AN149" s="70" t="s">
        <v>1170</v>
      </c>
      <c r="AO149" s="71" t="s">
        <v>2524</v>
      </c>
      <c r="AP149" s="71" t="s">
        <v>2525</v>
      </c>
      <c r="AQ149" s="71" t="s">
        <v>2526</v>
      </c>
      <c r="AR149" s="71" t="s">
        <v>2527</v>
      </c>
      <c r="AS149" s="71" t="s">
        <v>2528</v>
      </c>
      <c r="AT149" s="71" t="s">
        <v>2529</v>
      </c>
      <c r="AU149" s="71" t="s">
        <v>2530</v>
      </c>
      <c r="AV149" s="71" t="s">
        <v>2531</v>
      </c>
      <c r="AW149" s="71" t="s">
        <v>2532</v>
      </c>
      <c r="AX149" s="71" t="s">
        <v>2533</v>
      </c>
      <c r="AY149" s="71" t="s">
        <v>2534</v>
      </c>
      <c r="AZ149" s="71" t="s">
        <v>2535</v>
      </c>
      <c r="BA149" s="71" t="s">
        <v>2536</v>
      </c>
      <c r="BB149" s="71" t="s">
        <v>2537</v>
      </c>
      <c r="BC149" s="71" t="s">
        <v>2538</v>
      </c>
      <c r="BD149" s="71" t="s">
        <v>2539</v>
      </c>
    </row>
    <row r="150" spans="1:56" ht="15" thickBot="1" x14ac:dyDescent="0.35">
      <c r="A150" s="70" t="s">
        <v>1186</v>
      </c>
      <c r="B150" s="71" t="s">
        <v>1187</v>
      </c>
      <c r="C150" s="71" t="s">
        <v>1188</v>
      </c>
      <c r="D150" s="71" t="s">
        <v>1189</v>
      </c>
      <c r="E150" s="71" t="s">
        <v>1190</v>
      </c>
      <c r="F150" s="71" t="s">
        <v>1191</v>
      </c>
      <c r="G150" s="71" t="s">
        <v>1192</v>
      </c>
      <c r="H150" s="71" t="s">
        <v>1193</v>
      </c>
      <c r="I150" s="71" t="s">
        <v>1194</v>
      </c>
      <c r="J150" s="71" t="s">
        <v>1195</v>
      </c>
      <c r="K150" s="71" t="s">
        <v>1196</v>
      </c>
      <c r="L150" s="71" t="s">
        <v>1191</v>
      </c>
      <c r="M150" s="71" t="s">
        <v>1197</v>
      </c>
      <c r="N150" s="71" t="s">
        <v>1198</v>
      </c>
      <c r="O150" s="71" t="s">
        <v>1199</v>
      </c>
      <c r="P150" s="71" t="s">
        <v>1200</v>
      </c>
      <c r="Q150" s="71" t="s">
        <v>1201</v>
      </c>
      <c r="AN150" s="70" t="s">
        <v>1186</v>
      </c>
      <c r="AO150" s="71" t="s">
        <v>2540</v>
      </c>
      <c r="AP150" s="71" t="s">
        <v>2541</v>
      </c>
      <c r="AQ150" s="71" t="s">
        <v>2542</v>
      </c>
      <c r="AR150" s="71" t="s">
        <v>2543</v>
      </c>
      <c r="AS150" s="71" t="s">
        <v>2544</v>
      </c>
      <c r="AT150" s="71" t="s">
        <v>2545</v>
      </c>
      <c r="AU150" s="71" t="s">
        <v>2546</v>
      </c>
      <c r="AV150" s="71" t="s">
        <v>2547</v>
      </c>
      <c r="AW150" s="71" t="s">
        <v>2548</v>
      </c>
      <c r="AX150" s="71" t="s">
        <v>2549</v>
      </c>
      <c r="AY150" s="71" t="s">
        <v>2550</v>
      </c>
      <c r="AZ150" s="71" t="s">
        <v>2551</v>
      </c>
      <c r="BA150" s="71" t="s">
        <v>2552</v>
      </c>
      <c r="BB150" s="71" t="s">
        <v>2553</v>
      </c>
      <c r="BC150" s="71" t="s">
        <v>2554</v>
      </c>
      <c r="BD150" s="71" t="s">
        <v>2555</v>
      </c>
    </row>
    <row r="151" spans="1:56" ht="15" thickBot="1" x14ac:dyDescent="0.35">
      <c r="A151" s="70" t="s">
        <v>1202</v>
      </c>
      <c r="B151" s="71" t="s">
        <v>1203</v>
      </c>
      <c r="C151" s="71" t="s">
        <v>1204</v>
      </c>
      <c r="D151" s="71" t="s">
        <v>1205</v>
      </c>
      <c r="E151" s="71" t="s">
        <v>1206</v>
      </c>
      <c r="F151" s="71" t="s">
        <v>1207</v>
      </c>
      <c r="G151" s="71" t="s">
        <v>1208</v>
      </c>
      <c r="H151" s="71" t="s">
        <v>1209</v>
      </c>
      <c r="I151" s="71" t="s">
        <v>1210</v>
      </c>
      <c r="J151" s="71" t="s">
        <v>1211</v>
      </c>
      <c r="K151" s="71" t="s">
        <v>1212</v>
      </c>
      <c r="L151" s="71" t="s">
        <v>1207</v>
      </c>
      <c r="M151" s="71" t="s">
        <v>1213</v>
      </c>
      <c r="N151" s="71" t="s">
        <v>1214</v>
      </c>
      <c r="O151" s="71" t="s">
        <v>1215</v>
      </c>
      <c r="P151" s="71" t="s">
        <v>1216</v>
      </c>
      <c r="Q151" s="71" t="s">
        <v>1217</v>
      </c>
      <c r="AN151" s="70" t="s">
        <v>1202</v>
      </c>
      <c r="AO151" s="71" t="s">
        <v>2556</v>
      </c>
      <c r="AP151" s="71" t="s">
        <v>2557</v>
      </c>
      <c r="AQ151" s="71" t="s">
        <v>2558</v>
      </c>
      <c r="AR151" s="71" t="s">
        <v>2559</v>
      </c>
      <c r="AS151" s="71" t="s">
        <v>2560</v>
      </c>
      <c r="AT151" s="71" t="s">
        <v>2561</v>
      </c>
      <c r="AU151" s="71" t="s">
        <v>2562</v>
      </c>
      <c r="AV151" s="71" t="s">
        <v>2563</v>
      </c>
      <c r="AW151" s="71" t="s">
        <v>2564</v>
      </c>
      <c r="AX151" s="71" t="s">
        <v>2565</v>
      </c>
      <c r="AY151" s="71" t="s">
        <v>2566</v>
      </c>
      <c r="AZ151" s="71" t="s">
        <v>2567</v>
      </c>
      <c r="BA151" s="71" t="s">
        <v>2568</v>
      </c>
      <c r="BB151" s="71" t="s">
        <v>2569</v>
      </c>
      <c r="BC151" s="71" t="s">
        <v>2570</v>
      </c>
      <c r="BD151" s="71" t="s">
        <v>2571</v>
      </c>
    </row>
    <row r="152" spans="1:56" ht="15" thickBot="1" x14ac:dyDescent="0.35">
      <c r="A152" s="70" t="s">
        <v>1218</v>
      </c>
      <c r="B152" s="71" t="s">
        <v>1219</v>
      </c>
      <c r="C152" s="71" t="s">
        <v>1220</v>
      </c>
      <c r="D152" s="71" t="s">
        <v>1221</v>
      </c>
      <c r="E152" s="71" t="s">
        <v>1222</v>
      </c>
      <c r="F152" s="71" t="s">
        <v>1223</v>
      </c>
      <c r="G152" s="71" t="s">
        <v>1224</v>
      </c>
      <c r="H152" s="71" t="s">
        <v>1225</v>
      </c>
      <c r="I152" s="71" t="s">
        <v>1226</v>
      </c>
      <c r="J152" s="71" t="s">
        <v>1227</v>
      </c>
      <c r="K152" s="71" t="s">
        <v>1228</v>
      </c>
      <c r="L152" s="71" t="s">
        <v>1223</v>
      </c>
      <c r="M152" s="71" t="s">
        <v>1229</v>
      </c>
      <c r="N152" s="71" t="s">
        <v>1230</v>
      </c>
      <c r="O152" s="71" t="s">
        <v>1231</v>
      </c>
      <c r="P152" s="71" t="s">
        <v>1232</v>
      </c>
      <c r="Q152" s="71" t="s">
        <v>1233</v>
      </c>
      <c r="AN152" s="70" t="s">
        <v>1218</v>
      </c>
      <c r="AO152" s="71" t="s">
        <v>2572</v>
      </c>
      <c r="AP152" s="71" t="s">
        <v>2573</v>
      </c>
      <c r="AQ152" s="71" t="s">
        <v>2574</v>
      </c>
      <c r="AR152" s="71" t="s">
        <v>2575</v>
      </c>
      <c r="AS152" s="71" t="s">
        <v>2576</v>
      </c>
      <c r="AT152" s="71" t="s">
        <v>2577</v>
      </c>
      <c r="AU152" s="71" t="s">
        <v>2578</v>
      </c>
      <c r="AV152" s="71" t="s">
        <v>2579</v>
      </c>
      <c r="AW152" s="71" t="s">
        <v>2580</v>
      </c>
      <c r="AX152" s="71" t="s">
        <v>2581</v>
      </c>
      <c r="AY152" s="71" t="s">
        <v>2582</v>
      </c>
      <c r="AZ152" s="71" t="s">
        <v>2583</v>
      </c>
      <c r="BA152" s="71" t="s">
        <v>2584</v>
      </c>
      <c r="BB152" s="71" t="s">
        <v>2585</v>
      </c>
      <c r="BC152" s="71" t="s">
        <v>2586</v>
      </c>
      <c r="BD152" s="71" t="s">
        <v>2587</v>
      </c>
    </row>
    <row r="153" spans="1:56" ht="15" thickBot="1" x14ac:dyDescent="0.35">
      <c r="A153" s="70" t="s">
        <v>1234</v>
      </c>
      <c r="B153" s="71" t="s">
        <v>1235</v>
      </c>
      <c r="C153" s="71" t="s">
        <v>1236</v>
      </c>
      <c r="D153" s="71" t="s">
        <v>1237</v>
      </c>
      <c r="E153" s="71" t="s">
        <v>1238</v>
      </c>
      <c r="F153" s="71" t="s">
        <v>1239</v>
      </c>
      <c r="G153" s="71" t="s">
        <v>1240</v>
      </c>
      <c r="H153" s="71" t="s">
        <v>1241</v>
      </c>
      <c r="I153" s="71" t="s">
        <v>1242</v>
      </c>
      <c r="J153" s="71" t="s">
        <v>1243</v>
      </c>
      <c r="K153" s="71" t="s">
        <v>1244</v>
      </c>
      <c r="L153" s="71" t="s">
        <v>1239</v>
      </c>
      <c r="M153" s="71" t="s">
        <v>1245</v>
      </c>
      <c r="N153" s="71" t="s">
        <v>1246</v>
      </c>
      <c r="O153" s="71" t="s">
        <v>1247</v>
      </c>
      <c r="P153" s="71" t="s">
        <v>1248</v>
      </c>
      <c r="Q153" s="71" t="s">
        <v>1249</v>
      </c>
      <c r="AN153" s="70" t="s">
        <v>1234</v>
      </c>
      <c r="AO153" s="71" t="s">
        <v>2588</v>
      </c>
      <c r="AP153" s="71" t="s">
        <v>2589</v>
      </c>
      <c r="AQ153" s="71" t="s">
        <v>2590</v>
      </c>
      <c r="AR153" s="71" t="s">
        <v>2591</v>
      </c>
      <c r="AS153" s="71" t="s">
        <v>2592</v>
      </c>
      <c r="AT153" s="71" t="s">
        <v>2593</v>
      </c>
      <c r="AU153" s="71" t="s">
        <v>2594</v>
      </c>
      <c r="AV153" s="71" t="s">
        <v>2595</v>
      </c>
      <c r="AW153" s="71" t="s">
        <v>2596</v>
      </c>
      <c r="AX153" s="71" t="s">
        <v>2597</v>
      </c>
      <c r="AY153" s="71" t="s">
        <v>2598</v>
      </c>
      <c r="AZ153" s="71" t="s">
        <v>2599</v>
      </c>
      <c r="BA153" s="71" t="s">
        <v>2600</v>
      </c>
      <c r="BB153" s="71" t="s">
        <v>2601</v>
      </c>
      <c r="BC153" s="71" t="s">
        <v>2602</v>
      </c>
      <c r="BD153" s="71" t="s">
        <v>2603</v>
      </c>
    </row>
    <row r="154" spans="1:56" ht="15" thickBot="1" x14ac:dyDescent="0.35">
      <c r="A154" s="70" t="s">
        <v>1250</v>
      </c>
      <c r="B154" s="71" t="s">
        <v>1251</v>
      </c>
      <c r="C154" s="71" t="s">
        <v>1252</v>
      </c>
      <c r="D154" s="71" t="s">
        <v>1253</v>
      </c>
      <c r="E154" s="71" t="s">
        <v>1254</v>
      </c>
      <c r="F154" s="71" t="s">
        <v>1255</v>
      </c>
      <c r="G154" s="71" t="s">
        <v>1256</v>
      </c>
      <c r="H154" s="71" t="s">
        <v>1257</v>
      </c>
      <c r="I154" s="71" t="s">
        <v>1258</v>
      </c>
      <c r="J154" s="71" t="s">
        <v>1259</v>
      </c>
      <c r="K154" s="71" t="s">
        <v>1260</v>
      </c>
      <c r="L154" s="71" t="s">
        <v>1255</v>
      </c>
      <c r="M154" s="71" t="s">
        <v>1261</v>
      </c>
      <c r="N154" s="71" t="s">
        <v>1262</v>
      </c>
      <c r="O154" s="71" t="s">
        <v>1263</v>
      </c>
      <c r="P154" s="71" t="s">
        <v>1264</v>
      </c>
      <c r="Q154" s="71" t="s">
        <v>1265</v>
      </c>
      <c r="AN154" s="70" t="s">
        <v>1250</v>
      </c>
      <c r="AO154" s="71" t="s">
        <v>2604</v>
      </c>
      <c r="AP154" s="71" t="s">
        <v>2605</v>
      </c>
      <c r="AQ154" s="71" t="s">
        <v>2606</v>
      </c>
      <c r="AR154" s="71" t="s">
        <v>2607</v>
      </c>
      <c r="AS154" s="71" t="s">
        <v>2608</v>
      </c>
      <c r="AT154" s="71" t="s">
        <v>2609</v>
      </c>
      <c r="AU154" s="71" t="s">
        <v>2610</v>
      </c>
      <c r="AV154" s="71" t="s">
        <v>2611</v>
      </c>
      <c r="AW154" s="71" t="s">
        <v>2612</v>
      </c>
      <c r="AX154" s="71" t="s">
        <v>2613</v>
      </c>
      <c r="AY154" s="71" t="s">
        <v>2614</v>
      </c>
      <c r="AZ154" s="71" t="s">
        <v>2615</v>
      </c>
      <c r="BA154" s="71" t="s">
        <v>2616</v>
      </c>
      <c r="BB154" s="71" t="s">
        <v>2617</v>
      </c>
      <c r="BC154" s="71" t="s">
        <v>2618</v>
      </c>
      <c r="BD154" s="71" t="s">
        <v>2619</v>
      </c>
    </row>
    <row r="155" spans="1:56" ht="15" thickBot="1" x14ac:dyDescent="0.35">
      <c r="A155" s="70" t="s">
        <v>1266</v>
      </c>
      <c r="B155" s="71" t="s">
        <v>1267</v>
      </c>
      <c r="C155" s="71" t="s">
        <v>1268</v>
      </c>
      <c r="D155" s="71" t="s">
        <v>1269</v>
      </c>
      <c r="E155" s="71" t="s">
        <v>1270</v>
      </c>
      <c r="F155" s="71" t="s">
        <v>1271</v>
      </c>
      <c r="G155" s="71" t="s">
        <v>1272</v>
      </c>
      <c r="H155" s="71" t="s">
        <v>1273</v>
      </c>
      <c r="I155" s="71" t="s">
        <v>1274</v>
      </c>
      <c r="J155" s="71" t="s">
        <v>1275</v>
      </c>
      <c r="K155" s="71" t="s">
        <v>1276</v>
      </c>
      <c r="L155" s="71" t="s">
        <v>1271</v>
      </c>
      <c r="M155" s="71" t="s">
        <v>1277</v>
      </c>
      <c r="N155" s="71" t="s">
        <v>1278</v>
      </c>
      <c r="O155" s="71" t="s">
        <v>1279</v>
      </c>
      <c r="P155" s="71" t="s">
        <v>1280</v>
      </c>
      <c r="Q155" s="71" t="s">
        <v>1281</v>
      </c>
      <c r="AN155" s="70" t="s">
        <v>1266</v>
      </c>
      <c r="AO155" s="71" t="s">
        <v>2620</v>
      </c>
      <c r="AP155" s="71" t="s">
        <v>2621</v>
      </c>
      <c r="AQ155" s="71" t="s">
        <v>2622</v>
      </c>
      <c r="AR155" s="71" t="s">
        <v>2623</v>
      </c>
      <c r="AS155" s="71" t="s">
        <v>2624</v>
      </c>
      <c r="AT155" s="71" t="s">
        <v>2625</v>
      </c>
      <c r="AU155" s="71" t="s">
        <v>2626</v>
      </c>
      <c r="AV155" s="71" t="s">
        <v>2627</v>
      </c>
      <c r="AW155" s="71" t="s">
        <v>2628</v>
      </c>
      <c r="AX155" s="71" t="s">
        <v>2629</v>
      </c>
      <c r="AY155" s="71" t="s">
        <v>2630</v>
      </c>
      <c r="AZ155" s="71" t="s">
        <v>2631</v>
      </c>
      <c r="BA155" s="71" t="s">
        <v>2632</v>
      </c>
      <c r="BB155" s="71" t="s">
        <v>2633</v>
      </c>
      <c r="BC155" s="71" t="s">
        <v>2634</v>
      </c>
      <c r="BD155" s="71" t="s">
        <v>2635</v>
      </c>
    </row>
    <row r="156" spans="1:56" ht="15" thickBot="1" x14ac:dyDescent="0.35">
      <c r="A156" s="70" t="s">
        <v>1282</v>
      </c>
      <c r="B156" s="71" t="s">
        <v>1283</v>
      </c>
      <c r="C156" s="71" t="s">
        <v>1284</v>
      </c>
      <c r="D156" s="71" t="s">
        <v>1285</v>
      </c>
      <c r="E156" s="71" t="s">
        <v>1286</v>
      </c>
      <c r="F156" s="71" t="s">
        <v>1287</v>
      </c>
      <c r="G156" s="71" t="s">
        <v>1288</v>
      </c>
      <c r="H156" s="71" t="s">
        <v>1289</v>
      </c>
      <c r="I156" s="71" t="s">
        <v>1290</v>
      </c>
      <c r="J156" s="71" t="s">
        <v>1291</v>
      </c>
      <c r="K156" s="71" t="s">
        <v>1292</v>
      </c>
      <c r="L156" s="71" t="s">
        <v>1287</v>
      </c>
      <c r="M156" s="71" t="s">
        <v>1293</v>
      </c>
      <c r="N156" s="71" t="s">
        <v>1294</v>
      </c>
      <c r="O156" s="71" t="s">
        <v>1295</v>
      </c>
      <c r="P156" s="71" t="s">
        <v>1296</v>
      </c>
      <c r="Q156" s="71" t="s">
        <v>1297</v>
      </c>
      <c r="AN156" s="70" t="s">
        <v>1282</v>
      </c>
      <c r="AO156" s="71" t="s">
        <v>2636</v>
      </c>
      <c r="AP156" s="71" t="s">
        <v>2637</v>
      </c>
      <c r="AQ156" s="71" t="s">
        <v>2638</v>
      </c>
      <c r="AR156" s="71" t="s">
        <v>2639</v>
      </c>
      <c r="AS156" s="71" t="s">
        <v>2640</v>
      </c>
      <c r="AT156" s="71" t="s">
        <v>2641</v>
      </c>
      <c r="AU156" s="71" t="s">
        <v>2642</v>
      </c>
      <c r="AV156" s="71" t="s">
        <v>2643</v>
      </c>
      <c r="AW156" s="71" t="s">
        <v>2644</v>
      </c>
      <c r="AX156" s="71" t="s">
        <v>2645</v>
      </c>
      <c r="AY156" s="71" t="s">
        <v>2646</v>
      </c>
      <c r="AZ156" s="71" t="s">
        <v>2647</v>
      </c>
      <c r="BA156" s="71" t="s">
        <v>2648</v>
      </c>
      <c r="BB156" s="71" t="s">
        <v>2649</v>
      </c>
      <c r="BC156" s="71" t="s">
        <v>2650</v>
      </c>
      <c r="BD156" s="71" t="s">
        <v>2651</v>
      </c>
    </row>
    <row r="157" spans="1:56" ht="15" thickBot="1" x14ac:dyDescent="0.35">
      <c r="A157" s="70" t="s">
        <v>1298</v>
      </c>
      <c r="B157" s="71" t="s">
        <v>1299</v>
      </c>
      <c r="C157" s="71" t="s">
        <v>1300</v>
      </c>
      <c r="D157" s="71" t="s">
        <v>1301</v>
      </c>
      <c r="E157" s="71" t="s">
        <v>1302</v>
      </c>
      <c r="F157" s="71" t="s">
        <v>1303</v>
      </c>
      <c r="G157" s="71" t="s">
        <v>1304</v>
      </c>
      <c r="H157" s="71" t="s">
        <v>1305</v>
      </c>
      <c r="I157" s="71" t="s">
        <v>1306</v>
      </c>
      <c r="J157" s="71" t="s">
        <v>1307</v>
      </c>
      <c r="K157" s="71" t="s">
        <v>1308</v>
      </c>
      <c r="L157" s="71" t="s">
        <v>1303</v>
      </c>
      <c r="M157" s="71" t="s">
        <v>1309</v>
      </c>
      <c r="N157" s="71" t="s">
        <v>1310</v>
      </c>
      <c r="O157" s="71" t="s">
        <v>1311</v>
      </c>
      <c r="P157" s="71" t="s">
        <v>1312</v>
      </c>
      <c r="Q157" s="71" t="s">
        <v>1313</v>
      </c>
      <c r="AN157" s="70" t="s">
        <v>1298</v>
      </c>
      <c r="AO157" s="71" t="s">
        <v>2652</v>
      </c>
      <c r="AP157" s="71" t="s">
        <v>2653</v>
      </c>
      <c r="AQ157" s="71" t="s">
        <v>2654</v>
      </c>
      <c r="AR157" s="71" t="s">
        <v>2655</v>
      </c>
      <c r="AS157" s="71" t="s">
        <v>2656</v>
      </c>
      <c r="AT157" s="71" t="s">
        <v>2657</v>
      </c>
      <c r="AU157" s="71" t="s">
        <v>2658</v>
      </c>
      <c r="AV157" s="71" t="s">
        <v>2659</v>
      </c>
      <c r="AW157" s="71" t="s">
        <v>2660</v>
      </c>
      <c r="AX157" s="71" t="s">
        <v>2661</v>
      </c>
      <c r="AY157" s="71" t="s">
        <v>2662</v>
      </c>
      <c r="AZ157" s="71" t="s">
        <v>2663</v>
      </c>
      <c r="BA157" s="71" t="s">
        <v>2664</v>
      </c>
      <c r="BB157" s="71" t="s">
        <v>2665</v>
      </c>
      <c r="BC157" s="71" t="s">
        <v>2666</v>
      </c>
      <c r="BD157" s="71" t="s">
        <v>2667</v>
      </c>
    </row>
    <row r="158" spans="1:56" ht="15" thickBot="1" x14ac:dyDescent="0.35">
      <c r="A158" s="70" t="s">
        <v>1314</v>
      </c>
      <c r="B158" s="71" t="s">
        <v>1315</v>
      </c>
      <c r="C158" s="71" t="s">
        <v>1316</v>
      </c>
      <c r="D158" s="71" t="s">
        <v>1317</v>
      </c>
      <c r="E158" s="71" t="s">
        <v>1318</v>
      </c>
      <c r="F158" s="71" t="s">
        <v>1319</v>
      </c>
      <c r="G158" s="71" t="s">
        <v>1320</v>
      </c>
      <c r="H158" s="71" t="s">
        <v>1321</v>
      </c>
      <c r="I158" s="71" t="s">
        <v>1322</v>
      </c>
      <c r="J158" s="71" t="s">
        <v>1323</v>
      </c>
      <c r="K158" s="71" t="s">
        <v>1324</v>
      </c>
      <c r="L158" s="71" t="s">
        <v>1319</v>
      </c>
      <c r="M158" s="71" t="s">
        <v>1325</v>
      </c>
      <c r="N158" s="71" t="s">
        <v>1326</v>
      </c>
      <c r="O158" s="71" t="s">
        <v>1327</v>
      </c>
      <c r="P158" s="71" t="s">
        <v>1328</v>
      </c>
      <c r="Q158" s="71" t="s">
        <v>1329</v>
      </c>
      <c r="AN158" s="70" t="s">
        <v>1314</v>
      </c>
      <c r="AO158" s="71" t="s">
        <v>2668</v>
      </c>
      <c r="AP158" s="71" t="s">
        <v>2669</v>
      </c>
      <c r="AQ158" s="71" t="s">
        <v>2670</v>
      </c>
      <c r="AR158" s="71" t="s">
        <v>2671</v>
      </c>
      <c r="AS158" s="71" t="s">
        <v>2672</v>
      </c>
      <c r="AT158" s="71" t="s">
        <v>2673</v>
      </c>
      <c r="AU158" s="71" t="s">
        <v>2674</v>
      </c>
      <c r="AV158" s="71" t="s">
        <v>2675</v>
      </c>
      <c r="AW158" s="71" t="s">
        <v>2676</v>
      </c>
      <c r="AX158" s="71" t="s">
        <v>2677</v>
      </c>
      <c r="AY158" s="71" t="s">
        <v>2678</v>
      </c>
      <c r="AZ158" s="71" t="s">
        <v>2679</v>
      </c>
      <c r="BA158" s="71" t="s">
        <v>2680</v>
      </c>
      <c r="BB158" s="71" t="s">
        <v>2681</v>
      </c>
      <c r="BC158" s="71" t="s">
        <v>2682</v>
      </c>
      <c r="BD158" s="71" t="s">
        <v>2683</v>
      </c>
    </row>
    <row r="159" spans="1:56" ht="15" thickBot="1" x14ac:dyDescent="0.35">
      <c r="A159" s="70" t="s">
        <v>1330</v>
      </c>
      <c r="B159" s="71" t="s">
        <v>1331</v>
      </c>
      <c r="C159" s="71" t="s">
        <v>1332</v>
      </c>
      <c r="D159" s="71" t="s">
        <v>1333</v>
      </c>
      <c r="E159" s="71" t="s">
        <v>1334</v>
      </c>
      <c r="F159" s="71" t="s">
        <v>1335</v>
      </c>
      <c r="G159" s="71" t="s">
        <v>1336</v>
      </c>
      <c r="H159" s="71" t="s">
        <v>1337</v>
      </c>
      <c r="I159" s="71" t="s">
        <v>1338</v>
      </c>
      <c r="J159" s="71" t="s">
        <v>1339</v>
      </c>
      <c r="K159" s="71" t="s">
        <v>1340</v>
      </c>
      <c r="L159" s="71" t="s">
        <v>1335</v>
      </c>
      <c r="M159" s="71" t="s">
        <v>1341</v>
      </c>
      <c r="N159" s="71" t="s">
        <v>1342</v>
      </c>
      <c r="O159" s="71" t="s">
        <v>1343</v>
      </c>
      <c r="P159" s="71" t="s">
        <v>1344</v>
      </c>
      <c r="Q159" s="71" t="s">
        <v>1345</v>
      </c>
      <c r="AN159" s="70" t="s">
        <v>1330</v>
      </c>
      <c r="AO159" s="71" t="s">
        <v>2684</v>
      </c>
      <c r="AP159" s="71" t="s">
        <v>2685</v>
      </c>
      <c r="AQ159" s="71" t="s">
        <v>2686</v>
      </c>
      <c r="AR159" s="71" t="s">
        <v>2687</v>
      </c>
      <c r="AS159" s="71" t="s">
        <v>2688</v>
      </c>
      <c r="AT159" s="71" t="s">
        <v>2689</v>
      </c>
      <c r="AU159" s="71" t="s">
        <v>2690</v>
      </c>
      <c r="AV159" s="71" t="s">
        <v>2691</v>
      </c>
      <c r="AW159" s="71" t="s">
        <v>2692</v>
      </c>
      <c r="AX159" s="71" t="s">
        <v>2693</v>
      </c>
      <c r="AY159" s="71" t="s">
        <v>2694</v>
      </c>
      <c r="AZ159" s="71" t="s">
        <v>2695</v>
      </c>
      <c r="BA159" s="71" t="s">
        <v>2696</v>
      </c>
      <c r="BB159" s="71" t="s">
        <v>2697</v>
      </c>
      <c r="BC159" s="71" t="s">
        <v>2698</v>
      </c>
      <c r="BD159" s="71" t="s">
        <v>2699</v>
      </c>
    </row>
    <row r="160" spans="1:56" ht="15" thickBot="1" x14ac:dyDescent="0.35">
      <c r="A160" s="70" t="s">
        <v>1346</v>
      </c>
      <c r="B160" s="71" t="s">
        <v>1347</v>
      </c>
      <c r="C160" s="71" t="s">
        <v>1348</v>
      </c>
      <c r="D160" s="71" t="s">
        <v>1349</v>
      </c>
      <c r="E160" s="71" t="s">
        <v>1350</v>
      </c>
      <c r="F160" s="71" t="s">
        <v>1351</v>
      </c>
      <c r="G160" s="71" t="s">
        <v>1352</v>
      </c>
      <c r="H160" s="71" t="s">
        <v>1353</v>
      </c>
      <c r="I160" s="71" t="s">
        <v>1354</v>
      </c>
      <c r="J160" s="71" t="s">
        <v>1355</v>
      </c>
      <c r="K160" s="71" t="s">
        <v>1356</v>
      </c>
      <c r="L160" s="71" t="s">
        <v>1351</v>
      </c>
      <c r="M160" s="71" t="s">
        <v>1357</v>
      </c>
      <c r="N160" s="71" t="s">
        <v>1358</v>
      </c>
      <c r="O160" s="71" t="s">
        <v>1359</v>
      </c>
      <c r="P160" s="71" t="s">
        <v>1360</v>
      </c>
      <c r="Q160" s="71" t="s">
        <v>1361</v>
      </c>
      <c r="AN160" s="70" t="s">
        <v>1346</v>
      </c>
      <c r="AO160" s="71" t="s">
        <v>2700</v>
      </c>
      <c r="AP160" s="71" t="s">
        <v>2701</v>
      </c>
      <c r="AQ160" s="71" t="s">
        <v>2702</v>
      </c>
      <c r="AR160" s="71" t="s">
        <v>2703</v>
      </c>
      <c r="AS160" s="71" t="s">
        <v>2704</v>
      </c>
      <c r="AT160" s="71" t="s">
        <v>2705</v>
      </c>
      <c r="AU160" s="71" t="s">
        <v>2706</v>
      </c>
      <c r="AV160" s="71" t="s">
        <v>2707</v>
      </c>
      <c r="AW160" s="71" t="s">
        <v>2708</v>
      </c>
      <c r="AX160" s="71" t="s">
        <v>2709</v>
      </c>
      <c r="AY160" s="71" t="s">
        <v>2710</v>
      </c>
      <c r="AZ160" s="71" t="s">
        <v>2711</v>
      </c>
      <c r="BA160" s="71" t="s">
        <v>2712</v>
      </c>
      <c r="BB160" s="71" t="s">
        <v>2713</v>
      </c>
      <c r="BC160" s="71" t="s">
        <v>2714</v>
      </c>
      <c r="BD160" s="71" t="s">
        <v>2715</v>
      </c>
    </row>
    <row r="161" spans="1:56" ht="15" thickBot="1" x14ac:dyDescent="0.35">
      <c r="A161" s="70" t="s">
        <v>1362</v>
      </c>
      <c r="B161" s="71" t="s">
        <v>1363</v>
      </c>
      <c r="C161" s="71" t="s">
        <v>1364</v>
      </c>
      <c r="D161" s="71" t="s">
        <v>1365</v>
      </c>
      <c r="E161" s="71" t="s">
        <v>1366</v>
      </c>
      <c r="F161" s="71" t="s">
        <v>1367</v>
      </c>
      <c r="G161" s="71" t="s">
        <v>1367</v>
      </c>
      <c r="H161" s="71" t="s">
        <v>1368</v>
      </c>
      <c r="I161" s="71" t="s">
        <v>1369</v>
      </c>
      <c r="J161" s="71" t="s">
        <v>1370</v>
      </c>
      <c r="K161" s="71" t="s">
        <v>1371</v>
      </c>
      <c r="L161" s="71" t="s">
        <v>1367</v>
      </c>
      <c r="M161" s="71" t="s">
        <v>1372</v>
      </c>
      <c r="N161" s="71" t="s">
        <v>1373</v>
      </c>
      <c r="O161" s="71" t="s">
        <v>1374</v>
      </c>
      <c r="P161" s="71" t="s">
        <v>1375</v>
      </c>
      <c r="Q161" s="71" t="s">
        <v>1376</v>
      </c>
      <c r="AN161" s="70" t="s">
        <v>1362</v>
      </c>
      <c r="AO161" s="71" t="s">
        <v>2716</v>
      </c>
      <c r="AP161" s="71" t="s">
        <v>2717</v>
      </c>
      <c r="AQ161" s="71" t="s">
        <v>2718</v>
      </c>
      <c r="AR161" s="71" t="s">
        <v>2719</v>
      </c>
      <c r="AS161" s="71" t="s">
        <v>2720</v>
      </c>
      <c r="AT161" s="71" t="s">
        <v>2721</v>
      </c>
      <c r="AU161" s="71" t="s">
        <v>2722</v>
      </c>
      <c r="AV161" s="71" t="s">
        <v>2723</v>
      </c>
      <c r="AW161" s="71" t="s">
        <v>2724</v>
      </c>
      <c r="AX161" s="71" t="s">
        <v>2725</v>
      </c>
      <c r="AY161" s="71" t="s">
        <v>2726</v>
      </c>
      <c r="AZ161" s="71" t="s">
        <v>2727</v>
      </c>
      <c r="BA161" s="71" t="s">
        <v>2728</v>
      </c>
      <c r="BB161" s="71" t="s">
        <v>2729</v>
      </c>
      <c r="BC161" s="71" t="s">
        <v>2730</v>
      </c>
      <c r="BD161" s="71" t="s">
        <v>2731</v>
      </c>
    </row>
    <row r="162" spans="1:56" ht="15" thickBot="1" x14ac:dyDescent="0.35">
      <c r="A162" s="70" t="s">
        <v>1377</v>
      </c>
      <c r="B162" s="71" t="s">
        <v>1378</v>
      </c>
      <c r="C162" s="71" t="s">
        <v>1379</v>
      </c>
      <c r="D162" s="71" t="s">
        <v>1380</v>
      </c>
      <c r="E162" s="71" t="s">
        <v>1381</v>
      </c>
      <c r="F162" s="71" t="s">
        <v>1382</v>
      </c>
      <c r="G162" s="71" t="s">
        <v>1382</v>
      </c>
      <c r="H162" s="71" t="s">
        <v>1383</v>
      </c>
      <c r="I162" s="71" t="s">
        <v>1384</v>
      </c>
      <c r="J162" s="71" t="s">
        <v>1385</v>
      </c>
      <c r="K162" s="71" t="s">
        <v>1386</v>
      </c>
      <c r="L162" s="71" t="s">
        <v>1382</v>
      </c>
      <c r="M162" s="71" t="s">
        <v>1387</v>
      </c>
      <c r="N162" s="71" t="s">
        <v>1388</v>
      </c>
      <c r="O162" s="71" t="s">
        <v>1389</v>
      </c>
      <c r="P162" s="71" t="s">
        <v>1390</v>
      </c>
      <c r="Q162" s="71" t="s">
        <v>1391</v>
      </c>
      <c r="AN162" s="70" t="s">
        <v>1377</v>
      </c>
      <c r="AO162" s="71" t="s">
        <v>2732</v>
      </c>
      <c r="AP162" s="71" t="s">
        <v>2733</v>
      </c>
      <c r="AQ162" s="71" t="s">
        <v>2734</v>
      </c>
      <c r="AR162" s="71" t="s">
        <v>2735</v>
      </c>
      <c r="AS162" s="71" t="s">
        <v>2736</v>
      </c>
      <c r="AT162" s="71" t="s">
        <v>2737</v>
      </c>
      <c r="AU162" s="71" t="s">
        <v>2738</v>
      </c>
      <c r="AV162" s="71" t="s">
        <v>2739</v>
      </c>
      <c r="AW162" s="71" t="s">
        <v>2740</v>
      </c>
      <c r="AX162" s="71" t="s">
        <v>2741</v>
      </c>
      <c r="AY162" s="71" t="s">
        <v>2742</v>
      </c>
      <c r="AZ162" s="71" t="s">
        <v>2743</v>
      </c>
      <c r="BA162" s="71" t="s">
        <v>2744</v>
      </c>
      <c r="BB162" s="71" t="s">
        <v>2745</v>
      </c>
      <c r="BC162" s="71" t="s">
        <v>2746</v>
      </c>
      <c r="BD162" s="71" t="s">
        <v>2747</v>
      </c>
    </row>
    <row r="163" spans="1:56" ht="15" thickBot="1" x14ac:dyDescent="0.35">
      <c r="A163" s="70" t="s">
        <v>1392</v>
      </c>
      <c r="B163" s="71" t="s">
        <v>1393</v>
      </c>
      <c r="C163" s="71" t="s">
        <v>1394</v>
      </c>
      <c r="D163" s="71" t="s">
        <v>1395</v>
      </c>
      <c r="E163" s="71" t="s">
        <v>1396</v>
      </c>
      <c r="F163" s="71" t="s">
        <v>1397</v>
      </c>
      <c r="G163" s="71" t="s">
        <v>1397</v>
      </c>
      <c r="H163" s="71" t="s">
        <v>1398</v>
      </c>
      <c r="I163" s="71" t="s">
        <v>1399</v>
      </c>
      <c r="J163" s="71" t="s">
        <v>1400</v>
      </c>
      <c r="K163" s="71" t="s">
        <v>1401</v>
      </c>
      <c r="L163" s="71" t="s">
        <v>1397</v>
      </c>
      <c r="M163" s="71" t="s">
        <v>1402</v>
      </c>
      <c r="N163" s="71" t="s">
        <v>1403</v>
      </c>
      <c r="O163" s="71" t="s">
        <v>1404</v>
      </c>
      <c r="P163" s="71" t="s">
        <v>1405</v>
      </c>
      <c r="Q163" s="71" t="s">
        <v>1406</v>
      </c>
      <c r="AN163" s="70" t="s">
        <v>1392</v>
      </c>
      <c r="AO163" s="71" t="s">
        <v>2748</v>
      </c>
      <c r="AP163" s="71" t="s">
        <v>2749</v>
      </c>
      <c r="AQ163" s="71" t="s">
        <v>2750</v>
      </c>
      <c r="AR163" s="71" t="s">
        <v>2751</v>
      </c>
      <c r="AS163" s="71" t="s">
        <v>2752</v>
      </c>
      <c r="AT163" s="71" t="s">
        <v>2753</v>
      </c>
      <c r="AU163" s="71" t="s">
        <v>2754</v>
      </c>
      <c r="AV163" s="71" t="s">
        <v>2755</v>
      </c>
      <c r="AW163" s="71" t="s">
        <v>2756</v>
      </c>
      <c r="AX163" s="71" t="s">
        <v>2757</v>
      </c>
      <c r="AY163" s="71" t="s">
        <v>2758</v>
      </c>
      <c r="AZ163" s="71" t="s">
        <v>2759</v>
      </c>
      <c r="BA163" s="71" t="s">
        <v>2760</v>
      </c>
      <c r="BB163" s="71" t="s">
        <v>2761</v>
      </c>
      <c r="BC163" s="71" t="s">
        <v>2762</v>
      </c>
      <c r="BD163" s="71" t="s">
        <v>2763</v>
      </c>
    </row>
    <row r="164" spans="1:56" ht="15" thickBot="1" x14ac:dyDescent="0.35">
      <c r="A164" s="70" t="s">
        <v>1407</v>
      </c>
      <c r="B164" s="71" t="s">
        <v>1408</v>
      </c>
      <c r="C164" s="71" t="s">
        <v>1409</v>
      </c>
      <c r="D164" s="71" t="s">
        <v>1410</v>
      </c>
      <c r="E164" s="71" t="s">
        <v>1411</v>
      </c>
      <c r="F164" s="71" t="s">
        <v>1412</v>
      </c>
      <c r="G164" s="71" t="s">
        <v>1412</v>
      </c>
      <c r="H164" s="71" t="s">
        <v>1413</v>
      </c>
      <c r="I164" s="71" t="s">
        <v>1414</v>
      </c>
      <c r="J164" s="71" t="s">
        <v>1415</v>
      </c>
      <c r="K164" s="71" t="s">
        <v>1416</v>
      </c>
      <c r="L164" s="71" t="s">
        <v>1412</v>
      </c>
      <c r="M164" s="71" t="s">
        <v>1417</v>
      </c>
      <c r="N164" s="71" t="s">
        <v>1418</v>
      </c>
      <c r="O164" s="71" t="s">
        <v>1419</v>
      </c>
      <c r="P164" s="71" t="s">
        <v>1420</v>
      </c>
      <c r="Q164" s="71" t="s">
        <v>1421</v>
      </c>
      <c r="AN164" s="70" t="s">
        <v>1407</v>
      </c>
      <c r="AO164" s="71" t="s">
        <v>2764</v>
      </c>
      <c r="AP164" s="71" t="s">
        <v>2765</v>
      </c>
      <c r="AQ164" s="71" t="s">
        <v>2766</v>
      </c>
      <c r="AR164" s="71" t="s">
        <v>2767</v>
      </c>
      <c r="AS164" s="71" t="s">
        <v>2768</v>
      </c>
      <c r="AT164" s="71" t="s">
        <v>2769</v>
      </c>
      <c r="AU164" s="71" t="s">
        <v>2770</v>
      </c>
      <c r="AV164" s="71" t="s">
        <v>2771</v>
      </c>
      <c r="AW164" s="71" t="s">
        <v>2772</v>
      </c>
      <c r="AX164" s="71" t="s">
        <v>2773</v>
      </c>
      <c r="AY164" s="71" t="s">
        <v>2774</v>
      </c>
      <c r="AZ164" s="71" t="s">
        <v>2775</v>
      </c>
      <c r="BA164" s="71" t="s">
        <v>2776</v>
      </c>
      <c r="BB164" s="71" t="s">
        <v>2777</v>
      </c>
      <c r="BC164" s="71" t="s">
        <v>2778</v>
      </c>
      <c r="BD164" s="71" t="s">
        <v>2779</v>
      </c>
    </row>
    <row r="165" spans="1:56" ht="15" thickBot="1" x14ac:dyDescent="0.35">
      <c r="A165" s="70" t="s">
        <v>1422</v>
      </c>
      <c r="B165" s="71" t="s">
        <v>1423</v>
      </c>
      <c r="C165" s="71" t="s">
        <v>1424</v>
      </c>
      <c r="D165" s="71" t="s">
        <v>1425</v>
      </c>
      <c r="E165" s="71" t="s">
        <v>1426</v>
      </c>
      <c r="F165" s="71" t="s">
        <v>1427</v>
      </c>
      <c r="G165" s="71" t="s">
        <v>1427</v>
      </c>
      <c r="H165" s="71" t="s">
        <v>1428</v>
      </c>
      <c r="I165" s="71" t="s">
        <v>1429</v>
      </c>
      <c r="J165" s="71" t="s">
        <v>1430</v>
      </c>
      <c r="K165" s="71" t="s">
        <v>1431</v>
      </c>
      <c r="L165" s="71" t="s">
        <v>1427</v>
      </c>
      <c r="M165" s="71" t="s">
        <v>1432</v>
      </c>
      <c r="N165" s="71" t="s">
        <v>1433</v>
      </c>
      <c r="O165" s="71" t="s">
        <v>1434</v>
      </c>
      <c r="P165" s="71" t="s">
        <v>1435</v>
      </c>
      <c r="Q165" s="71" t="s">
        <v>1436</v>
      </c>
      <c r="AN165" s="70" t="s">
        <v>1422</v>
      </c>
      <c r="AO165" s="71" t="s">
        <v>2780</v>
      </c>
      <c r="AP165" s="71" t="s">
        <v>2781</v>
      </c>
      <c r="AQ165" s="71" t="s">
        <v>2782</v>
      </c>
      <c r="AR165" s="71" t="s">
        <v>2783</v>
      </c>
      <c r="AS165" s="71" t="s">
        <v>2784</v>
      </c>
      <c r="AT165" s="71" t="s">
        <v>2785</v>
      </c>
      <c r="AU165" s="71" t="s">
        <v>2786</v>
      </c>
      <c r="AV165" s="71" t="s">
        <v>2787</v>
      </c>
      <c r="AW165" s="71" t="s">
        <v>2788</v>
      </c>
      <c r="AX165" s="71" t="s">
        <v>2789</v>
      </c>
      <c r="AY165" s="71" t="s">
        <v>2790</v>
      </c>
      <c r="AZ165" s="71" t="s">
        <v>2791</v>
      </c>
      <c r="BA165" s="71" t="s">
        <v>1427</v>
      </c>
      <c r="BB165" s="71" t="s">
        <v>2792</v>
      </c>
      <c r="BC165" s="71" t="s">
        <v>2793</v>
      </c>
      <c r="BD165" s="71" t="s">
        <v>2794</v>
      </c>
    </row>
    <row r="166" spans="1:56" ht="15" thickBot="1" x14ac:dyDescent="0.35">
      <c r="A166" s="70" t="s">
        <v>1437</v>
      </c>
      <c r="B166" s="71" t="s">
        <v>1438</v>
      </c>
      <c r="C166" s="71" t="s">
        <v>1439</v>
      </c>
      <c r="D166" s="71" t="s">
        <v>1440</v>
      </c>
      <c r="E166" s="71" t="s">
        <v>1441</v>
      </c>
      <c r="F166" s="71" t="s">
        <v>1442</v>
      </c>
      <c r="G166" s="71" t="s">
        <v>1442</v>
      </c>
      <c r="H166" s="71" t="s">
        <v>1443</v>
      </c>
      <c r="I166" s="71" t="s">
        <v>1444</v>
      </c>
      <c r="J166" s="71" t="s">
        <v>1445</v>
      </c>
      <c r="K166" s="71" t="s">
        <v>1446</v>
      </c>
      <c r="L166" s="71" t="s">
        <v>1442</v>
      </c>
      <c r="M166" s="71" t="s">
        <v>1447</v>
      </c>
      <c r="N166" s="71" t="s">
        <v>1448</v>
      </c>
      <c r="O166" s="71" t="s">
        <v>1449</v>
      </c>
      <c r="P166" s="71" t="s">
        <v>1450</v>
      </c>
      <c r="Q166" s="71" t="s">
        <v>1451</v>
      </c>
      <c r="AN166" s="70" t="s">
        <v>1437</v>
      </c>
      <c r="AO166" s="71" t="s">
        <v>2795</v>
      </c>
      <c r="AP166" s="71" t="s">
        <v>2796</v>
      </c>
      <c r="AQ166" s="71" t="s">
        <v>2797</v>
      </c>
      <c r="AR166" s="71" t="s">
        <v>2798</v>
      </c>
      <c r="AS166" s="71" t="s">
        <v>2799</v>
      </c>
      <c r="AT166" s="71" t="s">
        <v>2800</v>
      </c>
      <c r="AU166" s="71" t="s">
        <v>2801</v>
      </c>
      <c r="AV166" s="71" t="s">
        <v>2802</v>
      </c>
      <c r="AW166" s="71" t="s">
        <v>2803</v>
      </c>
      <c r="AX166" s="71" t="s">
        <v>2804</v>
      </c>
      <c r="AY166" s="71" t="s">
        <v>1442</v>
      </c>
      <c r="AZ166" s="71" t="s">
        <v>2805</v>
      </c>
      <c r="BA166" s="71" t="s">
        <v>1442</v>
      </c>
      <c r="BB166" s="71" t="s">
        <v>2806</v>
      </c>
      <c r="BC166" s="71" t="s">
        <v>2807</v>
      </c>
      <c r="BD166" s="71" t="s">
        <v>2808</v>
      </c>
    </row>
    <row r="167" spans="1:56" ht="15" thickBot="1" x14ac:dyDescent="0.35">
      <c r="A167" s="70" t="s">
        <v>1452</v>
      </c>
      <c r="B167" s="71" t="s">
        <v>1453</v>
      </c>
      <c r="C167" s="71" t="s">
        <v>1454</v>
      </c>
      <c r="D167" s="71" t="s">
        <v>1455</v>
      </c>
      <c r="E167" s="71" t="s">
        <v>1456</v>
      </c>
      <c r="F167" s="71" t="s">
        <v>1457</v>
      </c>
      <c r="G167" s="71" t="s">
        <v>1457</v>
      </c>
      <c r="H167" s="71" t="s">
        <v>1458</v>
      </c>
      <c r="I167" s="71" t="s">
        <v>1459</v>
      </c>
      <c r="J167" s="71" t="s">
        <v>1460</v>
      </c>
      <c r="K167" s="71" t="s">
        <v>1461</v>
      </c>
      <c r="L167" s="71" t="s">
        <v>1457</v>
      </c>
      <c r="M167" s="71" t="s">
        <v>1462</v>
      </c>
      <c r="N167" s="71" t="s">
        <v>1463</v>
      </c>
      <c r="O167" s="71" t="s">
        <v>1464</v>
      </c>
      <c r="P167" s="71" t="s">
        <v>1465</v>
      </c>
      <c r="Q167" s="71" t="s">
        <v>1466</v>
      </c>
      <c r="AN167" s="70" t="s">
        <v>1452</v>
      </c>
      <c r="AO167" s="71" t="s">
        <v>2809</v>
      </c>
      <c r="AP167" s="71" t="s">
        <v>2810</v>
      </c>
      <c r="AQ167" s="71" t="s">
        <v>2811</v>
      </c>
      <c r="AR167" s="71" t="s">
        <v>2812</v>
      </c>
      <c r="AS167" s="71" t="s">
        <v>2813</v>
      </c>
      <c r="AT167" s="71" t="s">
        <v>2814</v>
      </c>
      <c r="AU167" s="71" t="s">
        <v>2815</v>
      </c>
      <c r="AV167" s="71" t="s">
        <v>2816</v>
      </c>
      <c r="AW167" s="71" t="s">
        <v>2817</v>
      </c>
      <c r="AX167" s="71" t="s">
        <v>2818</v>
      </c>
      <c r="AY167" s="71" t="s">
        <v>1457</v>
      </c>
      <c r="AZ167" s="71" t="s">
        <v>2819</v>
      </c>
      <c r="BA167" s="71" t="s">
        <v>1457</v>
      </c>
      <c r="BB167" s="71" t="s">
        <v>2820</v>
      </c>
      <c r="BC167" s="71" t="s">
        <v>2821</v>
      </c>
      <c r="BD167" s="71" t="s">
        <v>2822</v>
      </c>
    </row>
    <row r="168" spans="1:56" ht="15" thickBot="1" x14ac:dyDescent="0.35">
      <c r="A168" s="70" t="s">
        <v>1467</v>
      </c>
      <c r="B168" s="71" t="s">
        <v>1468</v>
      </c>
      <c r="C168" s="71" t="s">
        <v>1469</v>
      </c>
      <c r="D168" s="71" t="s">
        <v>1470</v>
      </c>
      <c r="E168" s="71" t="s">
        <v>1471</v>
      </c>
      <c r="F168" s="71" t="s">
        <v>1472</v>
      </c>
      <c r="G168" s="71" t="s">
        <v>1472</v>
      </c>
      <c r="H168" s="71" t="s">
        <v>1473</v>
      </c>
      <c r="I168" s="71" t="s">
        <v>1474</v>
      </c>
      <c r="J168" s="71" t="s">
        <v>1475</v>
      </c>
      <c r="K168" s="71" t="s">
        <v>1476</v>
      </c>
      <c r="L168" s="71" t="s">
        <v>1472</v>
      </c>
      <c r="M168" s="71" t="s">
        <v>1477</v>
      </c>
      <c r="N168" s="71" t="s">
        <v>1478</v>
      </c>
      <c r="O168" s="71" t="s">
        <v>1479</v>
      </c>
      <c r="P168" s="71" t="s">
        <v>1480</v>
      </c>
      <c r="Q168" s="71" t="s">
        <v>1481</v>
      </c>
      <c r="AN168" s="70" t="s">
        <v>1467</v>
      </c>
      <c r="AO168" s="71" t="s">
        <v>2823</v>
      </c>
      <c r="AP168" s="71" t="s">
        <v>2824</v>
      </c>
      <c r="AQ168" s="71" t="s">
        <v>2825</v>
      </c>
      <c r="AR168" s="71" t="s">
        <v>2826</v>
      </c>
      <c r="AS168" s="71" t="s">
        <v>2827</v>
      </c>
      <c r="AT168" s="71" t="s">
        <v>2828</v>
      </c>
      <c r="AU168" s="71" t="s">
        <v>2829</v>
      </c>
      <c r="AV168" s="71" t="s">
        <v>2830</v>
      </c>
      <c r="AW168" s="71" t="s">
        <v>2831</v>
      </c>
      <c r="AX168" s="71" t="s">
        <v>2832</v>
      </c>
      <c r="AY168" s="71" t="s">
        <v>1472</v>
      </c>
      <c r="AZ168" s="71" t="s">
        <v>2833</v>
      </c>
      <c r="BA168" s="71" t="s">
        <v>1472</v>
      </c>
      <c r="BB168" s="71" t="s">
        <v>2834</v>
      </c>
      <c r="BC168" s="71" t="s">
        <v>2835</v>
      </c>
      <c r="BD168" s="71" t="s">
        <v>2836</v>
      </c>
    </row>
    <row r="169" spans="1:56" ht="15" thickBot="1" x14ac:dyDescent="0.35">
      <c r="A169" s="70" t="s">
        <v>1482</v>
      </c>
      <c r="B169" s="71" t="s">
        <v>1483</v>
      </c>
      <c r="C169" s="71" t="s">
        <v>1484</v>
      </c>
      <c r="D169" s="71" t="s">
        <v>1485</v>
      </c>
      <c r="E169" s="71" t="s">
        <v>1486</v>
      </c>
      <c r="F169" s="71" t="s">
        <v>1487</v>
      </c>
      <c r="G169" s="71" t="s">
        <v>1487</v>
      </c>
      <c r="H169" s="71" t="s">
        <v>1488</v>
      </c>
      <c r="I169" s="71" t="s">
        <v>1489</v>
      </c>
      <c r="J169" s="71" t="s">
        <v>1490</v>
      </c>
      <c r="K169" s="71" t="s">
        <v>1491</v>
      </c>
      <c r="L169" s="71" t="s">
        <v>1487</v>
      </c>
      <c r="M169" s="71" t="s">
        <v>1492</v>
      </c>
      <c r="N169" s="71" t="s">
        <v>1493</v>
      </c>
      <c r="O169" s="71" t="s">
        <v>1494</v>
      </c>
      <c r="P169" s="71" t="s">
        <v>1495</v>
      </c>
      <c r="Q169" s="71" t="s">
        <v>1496</v>
      </c>
      <c r="AN169" s="70" t="s">
        <v>1482</v>
      </c>
      <c r="AO169" s="71" t="s">
        <v>2837</v>
      </c>
      <c r="AP169" s="71" t="s">
        <v>2838</v>
      </c>
      <c r="AQ169" s="71" t="s">
        <v>2839</v>
      </c>
      <c r="AR169" s="71" t="s">
        <v>2840</v>
      </c>
      <c r="AS169" s="71" t="s">
        <v>2841</v>
      </c>
      <c r="AT169" s="71" t="s">
        <v>2842</v>
      </c>
      <c r="AU169" s="71" t="s">
        <v>2843</v>
      </c>
      <c r="AV169" s="71" t="s">
        <v>2844</v>
      </c>
      <c r="AW169" s="71" t="s">
        <v>2845</v>
      </c>
      <c r="AX169" s="71" t="s">
        <v>2846</v>
      </c>
      <c r="AY169" s="71" t="s">
        <v>1487</v>
      </c>
      <c r="AZ169" s="71" t="s">
        <v>2847</v>
      </c>
      <c r="BA169" s="71" t="s">
        <v>1487</v>
      </c>
      <c r="BB169" s="71" t="s">
        <v>2848</v>
      </c>
      <c r="BC169" s="71" t="s">
        <v>2849</v>
      </c>
      <c r="BD169" s="71" t="s">
        <v>2850</v>
      </c>
    </row>
    <row r="170" spans="1:56" ht="15" thickBot="1" x14ac:dyDescent="0.35">
      <c r="A170" s="70" t="s">
        <v>1497</v>
      </c>
      <c r="B170" s="71" t="s">
        <v>1498</v>
      </c>
      <c r="C170" s="71" t="s">
        <v>1499</v>
      </c>
      <c r="D170" s="71" t="s">
        <v>1500</v>
      </c>
      <c r="E170" s="71" t="s">
        <v>1501</v>
      </c>
      <c r="F170" s="71" t="s">
        <v>1502</v>
      </c>
      <c r="G170" s="71" t="s">
        <v>1502</v>
      </c>
      <c r="H170" s="71" t="s">
        <v>1503</v>
      </c>
      <c r="I170" s="71" t="s">
        <v>1504</v>
      </c>
      <c r="J170" s="71" t="s">
        <v>1505</v>
      </c>
      <c r="K170" s="71" t="s">
        <v>1506</v>
      </c>
      <c r="L170" s="71" t="s">
        <v>1502</v>
      </c>
      <c r="M170" s="71" t="s">
        <v>1507</v>
      </c>
      <c r="N170" s="71" t="s">
        <v>1508</v>
      </c>
      <c r="O170" s="71" t="s">
        <v>1509</v>
      </c>
      <c r="P170" s="71" t="s">
        <v>1510</v>
      </c>
      <c r="Q170" s="71" t="s">
        <v>1511</v>
      </c>
      <c r="AN170" s="70" t="s">
        <v>1497</v>
      </c>
      <c r="AO170" s="71" t="s">
        <v>2851</v>
      </c>
      <c r="AP170" s="71" t="s">
        <v>2852</v>
      </c>
      <c r="AQ170" s="71" t="s">
        <v>2853</v>
      </c>
      <c r="AR170" s="71" t="s">
        <v>2854</v>
      </c>
      <c r="AS170" s="71" t="s">
        <v>2855</v>
      </c>
      <c r="AT170" s="71" t="s">
        <v>2856</v>
      </c>
      <c r="AU170" s="71" t="s">
        <v>2857</v>
      </c>
      <c r="AV170" s="71" t="s">
        <v>2858</v>
      </c>
      <c r="AW170" s="71" t="s">
        <v>2859</v>
      </c>
      <c r="AX170" s="71" t="s">
        <v>2860</v>
      </c>
      <c r="AY170" s="71" t="s">
        <v>1502</v>
      </c>
      <c r="AZ170" s="71" t="s">
        <v>2861</v>
      </c>
      <c r="BA170" s="71" t="s">
        <v>1502</v>
      </c>
      <c r="BB170" s="71" t="s">
        <v>2862</v>
      </c>
      <c r="BC170" s="71" t="s">
        <v>2863</v>
      </c>
      <c r="BD170" s="71" t="s">
        <v>2864</v>
      </c>
    </row>
    <row r="171" spans="1:56" ht="15" thickBot="1" x14ac:dyDescent="0.35">
      <c r="A171" s="70" t="s">
        <v>1512</v>
      </c>
      <c r="B171" s="71" t="s">
        <v>1513</v>
      </c>
      <c r="C171" s="71" t="s">
        <v>1514</v>
      </c>
      <c r="D171" s="71" t="s">
        <v>1515</v>
      </c>
      <c r="E171" s="71" t="s">
        <v>1516</v>
      </c>
      <c r="F171" s="71" t="s">
        <v>1517</v>
      </c>
      <c r="G171" s="71" t="s">
        <v>1517</v>
      </c>
      <c r="H171" s="71" t="s">
        <v>1518</v>
      </c>
      <c r="I171" s="71" t="s">
        <v>1519</v>
      </c>
      <c r="J171" s="71" t="s">
        <v>1520</v>
      </c>
      <c r="K171" s="71" t="s">
        <v>1521</v>
      </c>
      <c r="L171" s="71" t="s">
        <v>1517</v>
      </c>
      <c r="M171" s="71" t="s">
        <v>1522</v>
      </c>
      <c r="N171" s="71" t="s">
        <v>1523</v>
      </c>
      <c r="O171" s="71" t="s">
        <v>1524</v>
      </c>
      <c r="P171" s="71" t="s">
        <v>1525</v>
      </c>
      <c r="Q171" s="71" t="s">
        <v>1526</v>
      </c>
      <c r="AN171" s="70" t="s">
        <v>1512</v>
      </c>
      <c r="AO171" s="71" t="s">
        <v>2865</v>
      </c>
      <c r="AP171" s="71" t="s">
        <v>2866</v>
      </c>
      <c r="AQ171" s="71" t="s">
        <v>2867</v>
      </c>
      <c r="AR171" s="71" t="s">
        <v>2868</v>
      </c>
      <c r="AS171" s="71" t="s">
        <v>2869</v>
      </c>
      <c r="AT171" s="71" t="s">
        <v>2870</v>
      </c>
      <c r="AU171" s="71" t="s">
        <v>2871</v>
      </c>
      <c r="AV171" s="71" t="s">
        <v>2872</v>
      </c>
      <c r="AW171" s="71" t="s">
        <v>2873</v>
      </c>
      <c r="AX171" s="71" t="s">
        <v>2874</v>
      </c>
      <c r="AY171" s="71" t="s">
        <v>1517</v>
      </c>
      <c r="AZ171" s="71" t="s">
        <v>2875</v>
      </c>
      <c r="BA171" s="71" t="s">
        <v>1517</v>
      </c>
      <c r="BB171" s="71" t="s">
        <v>2876</v>
      </c>
      <c r="BC171" s="71" t="s">
        <v>2877</v>
      </c>
      <c r="BD171" s="71" t="s">
        <v>2878</v>
      </c>
    </row>
    <row r="172" spans="1:56" ht="15" thickBot="1" x14ac:dyDescent="0.35">
      <c r="A172" s="70" t="s">
        <v>1527</v>
      </c>
      <c r="B172" s="71" t="s">
        <v>1528</v>
      </c>
      <c r="C172" s="71" t="s">
        <v>1529</v>
      </c>
      <c r="D172" s="71" t="s">
        <v>1530</v>
      </c>
      <c r="E172" s="71" t="s">
        <v>1531</v>
      </c>
      <c r="F172" s="71" t="s">
        <v>1532</v>
      </c>
      <c r="G172" s="71" t="s">
        <v>1532</v>
      </c>
      <c r="H172" s="71" t="s">
        <v>1533</v>
      </c>
      <c r="I172" s="71" t="s">
        <v>1534</v>
      </c>
      <c r="J172" s="71" t="s">
        <v>1535</v>
      </c>
      <c r="K172" s="71" t="s">
        <v>1536</v>
      </c>
      <c r="L172" s="71" t="s">
        <v>1532</v>
      </c>
      <c r="M172" s="71" t="s">
        <v>1537</v>
      </c>
      <c r="N172" s="71" t="s">
        <v>1538</v>
      </c>
      <c r="O172" s="71" t="s">
        <v>1539</v>
      </c>
      <c r="P172" s="71" t="s">
        <v>1540</v>
      </c>
      <c r="Q172" s="71" t="s">
        <v>1541</v>
      </c>
      <c r="AN172" s="70" t="s">
        <v>1527</v>
      </c>
      <c r="AO172" s="71" t="s">
        <v>2879</v>
      </c>
      <c r="AP172" s="71" t="s">
        <v>2880</v>
      </c>
      <c r="AQ172" s="71" t="s">
        <v>2881</v>
      </c>
      <c r="AR172" s="71" t="s">
        <v>2882</v>
      </c>
      <c r="AS172" s="71" t="s">
        <v>2883</v>
      </c>
      <c r="AT172" s="71" t="s">
        <v>2884</v>
      </c>
      <c r="AU172" s="71" t="s">
        <v>2885</v>
      </c>
      <c r="AV172" s="71" t="s">
        <v>2886</v>
      </c>
      <c r="AW172" s="71" t="s">
        <v>2887</v>
      </c>
      <c r="AX172" s="71" t="s">
        <v>2888</v>
      </c>
      <c r="AY172" s="71" t="s">
        <v>1532</v>
      </c>
      <c r="AZ172" s="71" t="s">
        <v>2889</v>
      </c>
      <c r="BA172" s="71" t="s">
        <v>1532</v>
      </c>
      <c r="BB172" s="71" t="s">
        <v>2890</v>
      </c>
      <c r="BC172" s="71" t="s">
        <v>2891</v>
      </c>
      <c r="BD172" s="71" t="s">
        <v>2892</v>
      </c>
    </row>
    <row r="173" spans="1:56" ht="15" thickBot="1" x14ac:dyDescent="0.35">
      <c r="A173" s="70" t="s">
        <v>1542</v>
      </c>
      <c r="B173" s="71" t="s">
        <v>1543</v>
      </c>
      <c r="C173" s="71" t="s">
        <v>1544</v>
      </c>
      <c r="D173" s="71" t="s">
        <v>1545</v>
      </c>
      <c r="E173" s="71" t="s">
        <v>1546</v>
      </c>
      <c r="F173" s="71" t="s">
        <v>1546</v>
      </c>
      <c r="G173" s="71" t="s">
        <v>1546</v>
      </c>
      <c r="H173" s="71" t="s">
        <v>1547</v>
      </c>
      <c r="I173" s="71" t="s">
        <v>1548</v>
      </c>
      <c r="J173" s="71" t="s">
        <v>1549</v>
      </c>
      <c r="K173" s="71" t="s">
        <v>1550</v>
      </c>
      <c r="L173" s="71" t="s">
        <v>1546</v>
      </c>
      <c r="M173" s="71" t="s">
        <v>1551</v>
      </c>
      <c r="N173" s="71" t="s">
        <v>1552</v>
      </c>
      <c r="O173" s="71" t="s">
        <v>1553</v>
      </c>
      <c r="P173" s="71" t="s">
        <v>1554</v>
      </c>
      <c r="Q173" s="71" t="s">
        <v>1555</v>
      </c>
      <c r="AN173" s="70" t="s">
        <v>1542</v>
      </c>
      <c r="AO173" s="71" t="s">
        <v>1546</v>
      </c>
      <c r="AP173" s="71" t="s">
        <v>2893</v>
      </c>
      <c r="AQ173" s="71" t="s">
        <v>2894</v>
      </c>
      <c r="AR173" s="71" t="s">
        <v>2895</v>
      </c>
      <c r="AS173" s="71" t="s">
        <v>2896</v>
      </c>
      <c r="AT173" s="71" t="s">
        <v>2897</v>
      </c>
      <c r="AU173" s="71" t="s">
        <v>2898</v>
      </c>
      <c r="AV173" s="71" t="s">
        <v>2899</v>
      </c>
      <c r="AW173" s="71" t="s">
        <v>2900</v>
      </c>
      <c r="AX173" s="71" t="s">
        <v>2901</v>
      </c>
      <c r="AY173" s="71" t="s">
        <v>1546</v>
      </c>
      <c r="AZ173" s="71" t="s">
        <v>2902</v>
      </c>
      <c r="BA173" s="71" t="s">
        <v>1546</v>
      </c>
      <c r="BB173" s="71" t="s">
        <v>2903</v>
      </c>
      <c r="BC173" s="71" t="s">
        <v>2904</v>
      </c>
      <c r="BD173" s="71" t="s">
        <v>2905</v>
      </c>
    </row>
    <row r="174" spans="1:56" ht="15" thickBot="1" x14ac:dyDescent="0.35">
      <c r="A174" s="70" t="s">
        <v>1556</v>
      </c>
      <c r="B174" s="71" t="s">
        <v>1557</v>
      </c>
      <c r="C174" s="71" t="s">
        <v>1558</v>
      </c>
      <c r="D174" s="71" t="s">
        <v>1559</v>
      </c>
      <c r="E174" s="71" t="s">
        <v>1560</v>
      </c>
      <c r="F174" s="71" t="s">
        <v>1560</v>
      </c>
      <c r="G174" s="71" t="s">
        <v>1560</v>
      </c>
      <c r="H174" s="71" t="s">
        <v>1561</v>
      </c>
      <c r="I174" s="71" t="s">
        <v>1562</v>
      </c>
      <c r="J174" s="71" t="s">
        <v>1563</v>
      </c>
      <c r="K174" s="71" t="s">
        <v>1564</v>
      </c>
      <c r="L174" s="71" t="s">
        <v>1560</v>
      </c>
      <c r="M174" s="71" t="s">
        <v>1565</v>
      </c>
      <c r="N174" s="71" t="s">
        <v>1566</v>
      </c>
      <c r="O174" s="71" t="s">
        <v>1567</v>
      </c>
      <c r="P174" s="71" t="s">
        <v>1568</v>
      </c>
      <c r="Q174" s="71" t="s">
        <v>1569</v>
      </c>
      <c r="AN174" s="70" t="s">
        <v>1556</v>
      </c>
      <c r="AO174" s="71" t="s">
        <v>1560</v>
      </c>
      <c r="AP174" s="71" t="s">
        <v>2906</v>
      </c>
      <c r="AQ174" s="71" t="s">
        <v>2907</v>
      </c>
      <c r="AR174" s="71" t="s">
        <v>2908</v>
      </c>
      <c r="AS174" s="71" t="s">
        <v>2909</v>
      </c>
      <c r="AT174" s="71" t="s">
        <v>2910</v>
      </c>
      <c r="AU174" s="71" t="s">
        <v>2911</v>
      </c>
      <c r="AV174" s="71" t="s">
        <v>2912</v>
      </c>
      <c r="AW174" s="71" t="s">
        <v>2913</v>
      </c>
      <c r="AX174" s="71" t="s">
        <v>2914</v>
      </c>
      <c r="AY174" s="71" t="s">
        <v>1560</v>
      </c>
      <c r="AZ174" s="71" t="s">
        <v>2915</v>
      </c>
      <c r="BA174" s="71" t="s">
        <v>1560</v>
      </c>
      <c r="BB174" s="71" t="s">
        <v>2916</v>
      </c>
      <c r="BC174" s="71" t="s">
        <v>2917</v>
      </c>
      <c r="BD174" s="71" t="s">
        <v>2918</v>
      </c>
    </row>
    <row r="175" spans="1:56" ht="15" thickBot="1" x14ac:dyDescent="0.35">
      <c r="A175" s="70" t="s">
        <v>1570</v>
      </c>
      <c r="B175" s="71" t="s">
        <v>1571</v>
      </c>
      <c r="C175" s="71" t="s">
        <v>1572</v>
      </c>
      <c r="D175" s="71" t="s">
        <v>1573</v>
      </c>
      <c r="E175" s="71" t="s">
        <v>1574</v>
      </c>
      <c r="F175" s="71" t="s">
        <v>1574</v>
      </c>
      <c r="G175" s="71" t="s">
        <v>1574</v>
      </c>
      <c r="H175" s="71" t="s">
        <v>1575</v>
      </c>
      <c r="I175" s="71" t="s">
        <v>1576</v>
      </c>
      <c r="J175" s="71" t="s">
        <v>1577</v>
      </c>
      <c r="K175" s="71" t="s">
        <v>1578</v>
      </c>
      <c r="L175" s="71" t="s">
        <v>1574</v>
      </c>
      <c r="M175" s="71" t="s">
        <v>1579</v>
      </c>
      <c r="N175" s="71" t="s">
        <v>1580</v>
      </c>
      <c r="O175" s="71" t="s">
        <v>1581</v>
      </c>
      <c r="P175" s="71" t="s">
        <v>1582</v>
      </c>
      <c r="Q175" s="71" t="s">
        <v>1583</v>
      </c>
      <c r="AN175" s="70" t="s">
        <v>1570</v>
      </c>
      <c r="AO175" s="71" t="s">
        <v>1574</v>
      </c>
      <c r="AP175" s="71" t="s">
        <v>2919</v>
      </c>
      <c r="AQ175" s="71" t="s">
        <v>2920</v>
      </c>
      <c r="AR175" s="71" t="s">
        <v>2921</v>
      </c>
      <c r="AS175" s="71" t="s">
        <v>2922</v>
      </c>
      <c r="AT175" s="71" t="s">
        <v>2923</v>
      </c>
      <c r="AU175" s="71" t="s">
        <v>2924</v>
      </c>
      <c r="AV175" s="71" t="s">
        <v>2925</v>
      </c>
      <c r="AW175" s="71" t="s">
        <v>2926</v>
      </c>
      <c r="AX175" s="71" t="s">
        <v>2927</v>
      </c>
      <c r="AY175" s="71" t="s">
        <v>1574</v>
      </c>
      <c r="AZ175" s="71" t="s">
        <v>2928</v>
      </c>
      <c r="BA175" s="71" t="s">
        <v>1574</v>
      </c>
      <c r="BB175" s="71" t="s">
        <v>2929</v>
      </c>
      <c r="BC175" s="71" t="s">
        <v>2930</v>
      </c>
      <c r="BD175" s="71" t="s">
        <v>2931</v>
      </c>
    </row>
    <row r="176" spans="1:56" ht="15" thickBot="1" x14ac:dyDescent="0.35">
      <c r="A176" s="70" t="s">
        <v>1584</v>
      </c>
      <c r="B176" s="71" t="s">
        <v>1585</v>
      </c>
      <c r="C176" s="71" t="s">
        <v>1586</v>
      </c>
      <c r="D176" s="71" t="s">
        <v>1587</v>
      </c>
      <c r="E176" s="71" t="s">
        <v>1588</v>
      </c>
      <c r="F176" s="71" t="s">
        <v>1588</v>
      </c>
      <c r="G176" s="71" t="s">
        <v>1588</v>
      </c>
      <c r="H176" s="71" t="s">
        <v>1589</v>
      </c>
      <c r="I176" s="71" t="s">
        <v>1590</v>
      </c>
      <c r="J176" s="71" t="s">
        <v>1591</v>
      </c>
      <c r="K176" s="71" t="s">
        <v>1592</v>
      </c>
      <c r="L176" s="71" t="s">
        <v>1588</v>
      </c>
      <c r="M176" s="71" t="s">
        <v>1593</v>
      </c>
      <c r="N176" s="71" t="s">
        <v>1594</v>
      </c>
      <c r="O176" s="71" t="s">
        <v>1595</v>
      </c>
      <c r="P176" s="71" t="s">
        <v>1596</v>
      </c>
      <c r="Q176" s="71" t="s">
        <v>1597</v>
      </c>
      <c r="AN176" s="70" t="s">
        <v>1584</v>
      </c>
      <c r="AO176" s="71" t="s">
        <v>1588</v>
      </c>
      <c r="AP176" s="71" t="s">
        <v>2932</v>
      </c>
      <c r="AQ176" s="71" t="s">
        <v>2933</v>
      </c>
      <c r="AR176" s="71" t="s">
        <v>2934</v>
      </c>
      <c r="AS176" s="71" t="s">
        <v>2935</v>
      </c>
      <c r="AT176" s="71" t="s">
        <v>2936</v>
      </c>
      <c r="AU176" s="71" t="s">
        <v>2937</v>
      </c>
      <c r="AV176" s="71" t="s">
        <v>2938</v>
      </c>
      <c r="AW176" s="71" t="s">
        <v>2939</v>
      </c>
      <c r="AX176" s="71" t="s">
        <v>2940</v>
      </c>
      <c r="AY176" s="71" t="s">
        <v>1588</v>
      </c>
      <c r="AZ176" s="71" t="s">
        <v>2941</v>
      </c>
      <c r="BA176" s="71" t="s">
        <v>1588</v>
      </c>
      <c r="BB176" s="71" t="s">
        <v>2942</v>
      </c>
      <c r="BC176" s="71" t="s">
        <v>2943</v>
      </c>
      <c r="BD176" s="71" t="s">
        <v>2944</v>
      </c>
    </row>
    <row r="177" spans="1:56" ht="15" thickBot="1" x14ac:dyDescent="0.35">
      <c r="A177" s="70" t="s">
        <v>1598</v>
      </c>
      <c r="B177" s="71" t="s">
        <v>1599</v>
      </c>
      <c r="C177" s="71" t="s">
        <v>1600</v>
      </c>
      <c r="D177" s="71" t="s">
        <v>1601</v>
      </c>
      <c r="E177" s="71" t="s">
        <v>1602</v>
      </c>
      <c r="F177" s="71" t="s">
        <v>1602</v>
      </c>
      <c r="G177" s="71" t="s">
        <v>1602</v>
      </c>
      <c r="H177" s="71" t="s">
        <v>1603</v>
      </c>
      <c r="I177" s="71" t="s">
        <v>1604</v>
      </c>
      <c r="J177" s="71" t="s">
        <v>1605</v>
      </c>
      <c r="K177" s="71" t="s">
        <v>1606</v>
      </c>
      <c r="L177" s="71" t="s">
        <v>1602</v>
      </c>
      <c r="M177" s="71" t="s">
        <v>1607</v>
      </c>
      <c r="N177" s="71" t="s">
        <v>1608</v>
      </c>
      <c r="O177" s="71" t="s">
        <v>1609</v>
      </c>
      <c r="P177" s="71" t="s">
        <v>1610</v>
      </c>
      <c r="Q177" s="71" t="s">
        <v>1602</v>
      </c>
      <c r="AN177" s="70" t="s">
        <v>1598</v>
      </c>
      <c r="AO177" s="71" t="s">
        <v>1602</v>
      </c>
      <c r="AP177" s="71" t="s">
        <v>2945</v>
      </c>
      <c r="AQ177" s="71" t="s">
        <v>2946</v>
      </c>
      <c r="AR177" s="71" t="s">
        <v>2947</v>
      </c>
      <c r="AS177" s="71" t="s">
        <v>2948</v>
      </c>
      <c r="AT177" s="71" t="s">
        <v>2949</v>
      </c>
      <c r="AU177" s="71" t="s">
        <v>2950</v>
      </c>
      <c r="AV177" s="71" t="s">
        <v>2951</v>
      </c>
      <c r="AW177" s="71" t="s">
        <v>2952</v>
      </c>
      <c r="AX177" s="71" t="s">
        <v>2953</v>
      </c>
      <c r="AY177" s="71" t="s">
        <v>1602</v>
      </c>
      <c r="AZ177" s="71" t="s">
        <v>2954</v>
      </c>
      <c r="BA177" s="71" t="s">
        <v>1602</v>
      </c>
      <c r="BB177" s="71" t="s">
        <v>2955</v>
      </c>
      <c r="BC177" s="71" t="s">
        <v>2956</v>
      </c>
      <c r="BD177" s="71" t="s">
        <v>2957</v>
      </c>
    </row>
    <row r="178" spans="1:56" ht="15" thickBot="1" x14ac:dyDescent="0.35">
      <c r="A178" s="70" t="s">
        <v>1611</v>
      </c>
      <c r="B178" s="71" t="s">
        <v>1612</v>
      </c>
      <c r="C178" s="71" t="s">
        <v>1613</v>
      </c>
      <c r="D178" s="71" t="s">
        <v>1614</v>
      </c>
      <c r="E178" s="71" t="s">
        <v>1615</v>
      </c>
      <c r="F178" s="71" t="s">
        <v>1615</v>
      </c>
      <c r="G178" s="71" t="s">
        <v>1615</v>
      </c>
      <c r="H178" s="71" t="s">
        <v>1616</v>
      </c>
      <c r="I178" s="71" t="s">
        <v>1617</v>
      </c>
      <c r="J178" s="71" t="s">
        <v>1618</v>
      </c>
      <c r="K178" s="71" t="s">
        <v>1619</v>
      </c>
      <c r="L178" s="71" t="s">
        <v>1615</v>
      </c>
      <c r="M178" s="71" t="s">
        <v>1620</v>
      </c>
      <c r="N178" s="71" t="s">
        <v>1621</v>
      </c>
      <c r="O178" s="71" t="s">
        <v>1622</v>
      </c>
      <c r="P178" s="71" t="s">
        <v>1623</v>
      </c>
      <c r="Q178" s="71" t="s">
        <v>1615</v>
      </c>
      <c r="AN178" s="70" t="s">
        <v>1611</v>
      </c>
      <c r="AO178" s="71" t="s">
        <v>1615</v>
      </c>
      <c r="AP178" s="71" t="s">
        <v>2958</v>
      </c>
      <c r="AQ178" s="71" t="s">
        <v>2959</v>
      </c>
      <c r="AR178" s="71" t="s">
        <v>2960</v>
      </c>
      <c r="AS178" s="71" t="s">
        <v>1615</v>
      </c>
      <c r="AT178" s="71" t="s">
        <v>2961</v>
      </c>
      <c r="AU178" s="71" t="s">
        <v>2962</v>
      </c>
      <c r="AV178" s="71" t="s">
        <v>2963</v>
      </c>
      <c r="AW178" s="71" t="s">
        <v>2964</v>
      </c>
      <c r="AX178" s="71" t="s">
        <v>2965</v>
      </c>
      <c r="AY178" s="71" t="s">
        <v>1615</v>
      </c>
      <c r="AZ178" s="71" t="s">
        <v>2966</v>
      </c>
      <c r="BA178" s="71" t="s">
        <v>1615</v>
      </c>
      <c r="BB178" s="71" t="s">
        <v>2967</v>
      </c>
      <c r="BC178" s="71" t="s">
        <v>2968</v>
      </c>
      <c r="BD178" s="71" t="s">
        <v>2969</v>
      </c>
    </row>
    <row r="179" spans="1:56" ht="15" thickBot="1" x14ac:dyDescent="0.35">
      <c r="A179" s="70" t="s">
        <v>1624</v>
      </c>
      <c r="B179" s="71" t="s">
        <v>1625</v>
      </c>
      <c r="C179" s="71" t="s">
        <v>1626</v>
      </c>
      <c r="D179" s="71" t="s">
        <v>1627</v>
      </c>
      <c r="E179" s="71" t="s">
        <v>1628</v>
      </c>
      <c r="F179" s="71" t="s">
        <v>1628</v>
      </c>
      <c r="G179" s="71" t="s">
        <v>1628</v>
      </c>
      <c r="H179" s="71" t="s">
        <v>1629</v>
      </c>
      <c r="I179" s="71" t="s">
        <v>1630</v>
      </c>
      <c r="J179" s="71" t="s">
        <v>1631</v>
      </c>
      <c r="K179" s="71" t="s">
        <v>1632</v>
      </c>
      <c r="L179" s="71" t="s">
        <v>1628</v>
      </c>
      <c r="M179" s="71" t="s">
        <v>1633</v>
      </c>
      <c r="N179" s="71" t="s">
        <v>1634</v>
      </c>
      <c r="O179" s="71" t="s">
        <v>1635</v>
      </c>
      <c r="P179" s="71" t="s">
        <v>1636</v>
      </c>
      <c r="Q179" s="71" t="s">
        <v>1628</v>
      </c>
      <c r="AN179" s="70" t="s">
        <v>1624</v>
      </c>
      <c r="AO179" s="71" t="s">
        <v>1628</v>
      </c>
      <c r="AP179" s="71" t="s">
        <v>2970</v>
      </c>
      <c r="AQ179" s="71" t="s">
        <v>1628</v>
      </c>
      <c r="AR179" s="71" t="s">
        <v>2971</v>
      </c>
      <c r="AS179" s="71" t="s">
        <v>1628</v>
      </c>
      <c r="AT179" s="71" t="s">
        <v>2972</v>
      </c>
      <c r="AU179" s="71" t="s">
        <v>2973</v>
      </c>
      <c r="AV179" s="71" t="s">
        <v>2974</v>
      </c>
      <c r="AW179" s="71" t="s">
        <v>2975</v>
      </c>
      <c r="AX179" s="71" t="s">
        <v>2976</v>
      </c>
      <c r="AY179" s="71" t="s">
        <v>1628</v>
      </c>
      <c r="AZ179" s="71" t="s">
        <v>2977</v>
      </c>
      <c r="BA179" s="71" t="s">
        <v>1628</v>
      </c>
      <c r="BB179" s="71" t="s">
        <v>2978</v>
      </c>
      <c r="BC179" s="71" t="s">
        <v>2979</v>
      </c>
      <c r="BD179" s="71" t="s">
        <v>2980</v>
      </c>
    </row>
    <row r="180" spans="1:56" ht="15" thickBot="1" x14ac:dyDescent="0.35">
      <c r="A180" s="70" t="s">
        <v>1637</v>
      </c>
      <c r="B180" s="71" t="s">
        <v>1638</v>
      </c>
      <c r="C180" s="71" t="s">
        <v>1639</v>
      </c>
      <c r="D180" s="71" t="s">
        <v>1640</v>
      </c>
      <c r="E180" s="71" t="s">
        <v>1640</v>
      </c>
      <c r="F180" s="71" t="s">
        <v>1640</v>
      </c>
      <c r="G180" s="71" t="s">
        <v>1640</v>
      </c>
      <c r="H180" s="71" t="s">
        <v>1641</v>
      </c>
      <c r="I180" s="71" t="s">
        <v>1642</v>
      </c>
      <c r="J180" s="71" t="s">
        <v>1643</v>
      </c>
      <c r="K180" s="71" t="s">
        <v>1644</v>
      </c>
      <c r="L180" s="71" t="s">
        <v>1640</v>
      </c>
      <c r="M180" s="71" t="s">
        <v>1645</v>
      </c>
      <c r="N180" s="71" t="s">
        <v>1646</v>
      </c>
      <c r="O180" s="71" t="s">
        <v>1647</v>
      </c>
      <c r="P180" s="71" t="s">
        <v>1648</v>
      </c>
      <c r="Q180" s="71" t="s">
        <v>1640</v>
      </c>
      <c r="AN180" s="70" t="s">
        <v>1637</v>
      </c>
      <c r="AO180" s="71" t="s">
        <v>1640</v>
      </c>
      <c r="AP180" s="71" t="s">
        <v>2981</v>
      </c>
      <c r="AQ180" s="71" t="s">
        <v>1640</v>
      </c>
      <c r="AR180" s="71" t="s">
        <v>2982</v>
      </c>
      <c r="AS180" s="71" t="s">
        <v>1640</v>
      </c>
      <c r="AT180" s="71" t="s">
        <v>2983</v>
      </c>
      <c r="AU180" s="71" t="s">
        <v>1640</v>
      </c>
      <c r="AV180" s="71" t="s">
        <v>2984</v>
      </c>
      <c r="AW180" s="71" t="s">
        <v>2985</v>
      </c>
      <c r="AX180" s="71" t="s">
        <v>2986</v>
      </c>
      <c r="AY180" s="71" t="s">
        <v>1640</v>
      </c>
      <c r="AZ180" s="71" t="s">
        <v>2987</v>
      </c>
      <c r="BA180" s="71" t="s">
        <v>1640</v>
      </c>
      <c r="BB180" s="71" t="s">
        <v>2988</v>
      </c>
      <c r="BC180" s="71" t="s">
        <v>2989</v>
      </c>
      <c r="BD180" s="71" t="s">
        <v>2990</v>
      </c>
    </row>
    <row r="181" spans="1:56" ht="15" thickBot="1" x14ac:dyDescent="0.35">
      <c r="A181" s="70" t="s">
        <v>1649</v>
      </c>
      <c r="B181" s="71" t="s">
        <v>1650</v>
      </c>
      <c r="C181" s="71" t="s">
        <v>1651</v>
      </c>
      <c r="D181" s="71" t="s">
        <v>1652</v>
      </c>
      <c r="E181" s="71" t="s">
        <v>1652</v>
      </c>
      <c r="F181" s="71" t="s">
        <v>1652</v>
      </c>
      <c r="G181" s="71" t="s">
        <v>1652</v>
      </c>
      <c r="H181" s="71" t="s">
        <v>1653</v>
      </c>
      <c r="I181" s="71" t="s">
        <v>1654</v>
      </c>
      <c r="J181" s="71" t="s">
        <v>1655</v>
      </c>
      <c r="K181" s="71" t="s">
        <v>1652</v>
      </c>
      <c r="L181" s="71" t="s">
        <v>1652</v>
      </c>
      <c r="M181" s="71" t="s">
        <v>1652</v>
      </c>
      <c r="N181" s="71" t="s">
        <v>1656</v>
      </c>
      <c r="O181" s="71" t="s">
        <v>1657</v>
      </c>
      <c r="P181" s="71" t="s">
        <v>1658</v>
      </c>
      <c r="Q181" s="71" t="s">
        <v>1652</v>
      </c>
      <c r="AN181" s="70" t="s">
        <v>1649</v>
      </c>
      <c r="AO181" s="71" t="s">
        <v>1652</v>
      </c>
      <c r="AP181" s="71" t="s">
        <v>2991</v>
      </c>
      <c r="AQ181" s="71" t="s">
        <v>1652</v>
      </c>
      <c r="AR181" s="71" t="s">
        <v>2992</v>
      </c>
      <c r="AS181" s="71" t="s">
        <v>1652</v>
      </c>
      <c r="AT181" s="71" t="s">
        <v>2993</v>
      </c>
      <c r="AU181" s="71" t="s">
        <v>1652</v>
      </c>
      <c r="AV181" s="71" t="s">
        <v>2994</v>
      </c>
      <c r="AW181" s="71" t="s">
        <v>2995</v>
      </c>
      <c r="AX181" s="71" t="s">
        <v>2996</v>
      </c>
      <c r="AY181" s="71" t="s">
        <v>1652</v>
      </c>
      <c r="AZ181" s="71" t="s">
        <v>1652</v>
      </c>
      <c r="BA181" s="71" t="s">
        <v>1652</v>
      </c>
      <c r="BB181" s="71" t="s">
        <v>2997</v>
      </c>
      <c r="BC181" s="71" t="s">
        <v>2998</v>
      </c>
      <c r="BD181" s="71" t="s">
        <v>2999</v>
      </c>
    </row>
    <row r="182" spans="1:56" ht="15" thickBot="1" x14ac:dyDescent="0.35">
      <c r="A182" s="70" t="s">
        <v>1659</v>
      </c>
      <c r="B182" s="71" t="s">
        <v>1660</v>
      </c>
      <c r="C182" s="71" t="s">
        <v>1661</v>
      </c>
      <c r="D182" s="71" t="s">
        <v>1660</v>
      </c>
      <c r="E182" s="71" t="s">
        <v>1660</v>
      </c>
      <c r="F182" s="71" t="s">
        <v>1660</v>
      </c>
      <c r="G182" s="71" t="s">
        <v>1660</v>
      </c>
      <c r="H182" s="71" t="s">
        <v>1662</v>
      </c>
      <c r="I182" s="71" t="s">
        <v>1663</v>
      </c>
      <c r="J182" s="71" t="s">
        <v>1664</v>
      </c>
      <c r="K182" s="71" t="s">
        <v>1660</v>
      </c>
      <c r="L182" s="71" t="s">
        <v>1660</v>
      </c>
      <c r="M182" s="71" t="s">
        <v>1660</v>
      </c>
      <c r="N182" s="71" t="s">
        <v>1665</v>
      </c>
      <c r="O182" s="71" t="s">
        <v>1666</v>
      </c>
      <c r="P182" s="71" t="s">
        <v>1667</v>
      </c>
      <c r="Q182" s="71" t="s">
        <v>1660</v>
      </c>
      <c r="AN182" s="70" t="s">
        <v>1659</v>
      </c>
      <c r="AO182" s="71" t="s">
        <v>1660</v>
      </c>
      <c r="AP182" s="71" t="s">
        <v>3000</v>
      </c>
      <c r="AQ182" s="71" t="s">
        <v>1660</v>
      </c>
      <c r="AR182" s="71" t="s">
        <v>1660</v>
      </c>
      <c r="AS182" s="71" t="s">
        <v>1660</v>
      </c>
      <c r="AT182" s="71" t="s">
        <v>1660</v>
      </c>
      <c r="AU182" s="71" t="s">
        <v>1660</v>
      </c>
      <c r="AV182" s="71" t="s">
        <v>3001</v>
      </c>
      <c r="AW182" s="71" t="s">
        <v>3002</v>
      </c>
      <c r="AX182" s="71" t="s">
        <v>3003</v>
      </c>
      <c r="AY182" s="71" t="s">
        <v>1660</v>
      </c>
      <c r="AZ182" s="71" t="s">
        <v>1660</v>
      </c>
      <c r="BA182" s="71" t="s">
        <v>1660</v>
      </c>
      <c r="BB182" s="71" t="s">
        <v>3004</v>
      </c>
      <c r="BC182" s="71" t="s">
        <v>3005</v>
      </c>
      <c r="BD182" s="71" t="s">
        <v>1660</v>
      </c>
    </row>
    <row r="183" spans="1:56" ht="15" thickBot="1" x14ac:dyDescent="0.35">
      <c r="A183" s="70" t="s">
        <v>1668</v>
      </c>
      <c r="B183" s="71" t="s">
        <v>1669</v>
      </c>
      <c r="C183" s="71" t="s">
        <v>1669</v>
      </c>
      <c r="D183" s="71" t="s">
        <v>1669</v>
      </c>
      <c r="E183" s="71" t="s">
        <v>1669</v>
      </c>
      <c r="F183" s="71" t="s">
        <v>1669</v>
      </c>
      <c r="G183" s="71" t="s">
        <v>1669</v>
      </c>
      <c r="H183" s="71" t="s">
        <v>1670</v>
      </c>
      <c r="I183" s="71" t="s">
        <v>1669</v>
      </c>
      <c r="J183" s="71" t="s">
        <v>1669</v>
      </c>
      <c r="K183" s="71" t="s">
        <v>1669</v>
      </c>
      <c r="L183" s="71" t="s">
        <v>1669</v>
      </c>
      <c r="M183" s="71" t="s">
        <v>1669</v>
      </c>
      <c r="N183" s="71" t="s">
        <v>1669</v>
      </c>
      <c r="O183" s="71" t="s">
        <v>1669</v>
      </c>
      <c r="P183" s="71" t="s">
        <v>1669</v>
      </c>
      <c r="Q183" s="71" t="s">
        <v>1669</v>
      </c>
      <c r="AN183" s="70" t="s">
        <v>1668</v>
      </c>
      <c r="AO183" s="71" t="s">
        <v>1669</v>
      </c>
      <c r="AP183" s="71" t="s">
        <v>3006</v>
      </c>
      <c r="AQ183" s="71" t="s">
        <v>1669</v>
      </c>
      <c r="AR183" s="71" t="s">
        <v>1669</v>
      </c>
      <c r="AS183" s="71" t="s">
        <v>1669</v>
      </c>
      <c r="AT183" s="71" t="s">
        <v>1669</v>
      </c>
      <c r="AU183" s="71" t="s">
        <v>1669</v>
      </c>
      <c r="AV183" s="71" t="s">
        <v>1669</v>
      </c>
      <c r="AW183" s="71" t="s">
        <v>1669</v>
      </c>
      <c r="AX183" s="71" t="s">
        <v>1669</v>
      </c>
      <c r="AY183" s="71" t="s">
        <v>1669</v>
      </c>
      <c r="AZ183" s="71" t="s">
        <v>1669</v>
      </c>
      <c r="BA183" s="71" t="s">
        <v>1669</v>
      </c>
      <c r="BB183" s="71" t="s">
        <v>1669</v>
      </c>
      <c r="BC183" s="71" t="s">
        <v>1669</v>
      </c>
      <c r="BD183" s="71" t="s">
        <v>1669</v>
      </c>
    </row>
    <row r="184" spans="1:56" ht="18.600000000000001" thickBot="1" x14ac:dyDescent="0.35">
      <c r="A184" s="66"/>
      <c r="AN184" s="66"/>
    </row>
    <row r="185" spans="1:56" ht="15" thickBot="1" x14ac:dyDescent="0.35">
      <c r="A185" s="70" t="s">
        <v>1671</v>
      </c>
      <c r="B185" s="70" t="s">
        <v>204</v>
      </c>
      <c r="C185" s="70" t="s">
        <v>205</v>
      </c>
      <c r="D185" s="70" t="s">
        <v>206</v>
      </c>
      <c r="E185" s="70" t="s">
        <v>207</v>
      </c>
      <c r="F185" s="70" t="s">
        <v>208</v>
      </c>
      <c r="G185" s="70" t="s">
        <v>209</v>
      </c>
      <c r="H185" s="70" t="s">
        <v>210</v>
      </c>
      <c r="I185" s="70" t="s">
        <v>211</v>
      </c>
      <c r="J185" s="70" t="s">
        <v>212</v>
      </c>
      <c r="K185" s="70" t="s">
        <v>213</v>
      </c>
      <c r="L185" s="70" t="s">
        <v>214</v>
      </c>
      <c r="M185" s="70" t="s">
        <v>215</v>
      </c>
      <c r="N185" s="70" t="s">
        <v>216</v>
      </c>
      <c r="O185" s="70" t="s">
        <v>217</v>
      </c>
      <c r="P185" s="70" t="s">
        <v>218</v>
      </c>
      <c r="Q185" s="70" t="s">
        <v>219</v>
      </c>
      <c r="AN185" s="70" t="s">
        <v>1671</v>
      </c>
      <c r="AO185" s="70" t="s">
        <v>204</v>
      </c>
      <c r="AP185" s="70" t="s">
        <v>205</v>
      </c>
      <c r="AQ185" s="70" t="s">
        <v>206</v>
      </c>
      <c r="AR185" s="70" t="s">
        <v>207</v>
      </c>
      <c r="AS185" s="70" t="s">
        <v>208</v>
      </c>
      <c r="AT185" s="70" t="s">
        <v>209</v>
      </c>
      <c r="AU185" s="70" t="s">
        <v>210</v>
      </c>
      <c r="AV185" s="70" t="s">
        <v>211</v>
      </c>
      <c r="AW185" s="70" t="s">
        <v>212</v>
      </c>
      <c r="AX185" s="70" t="s">
        <v>213</v>
      </c>
      <c r="AY185" s="70" t="s">
        <v>214</v>
      </c>
      <c r="AZ185" s="70" t="s">
        <v>215</v>
      </c>
      <c r="BA185" s="70" t="s">
        <v>216</v>
      </c>
      <c r="BB185" s="70" t="s">
        <v>217</v>
      </c>
      <c r="BC185" s="70" t="s">
        <v>218</v>
      </c>
      <c r="BD185" s="70" t="s">
        <v>219</v>
      </c>
    </row>
    <row r="186" spans="1:56" ht="15" thickBot="1" x14ac:dyDescent="0.35">
      <c r="A186" s="70" t="s">
        <v>309</v>
      </c>
      <c r="B186" s="71">
        <v>2279</v>
      </c>
      <c r="C186" s="71">
        <v>494670.5</v>
      </c>
      <c r="D186" s="71">
        <v>737.5</v>
      </c>
      <c r="E186" s="71">
        <v>528</v>
      </c>
      <c r="F186" s="71">
        <v>255</v>
      </c>
      <c r="G186" s="71">
        <v>740</v>
      </c>
      <c r="H186" s="71">
        <v>498901.9</v>
      </c>
      <c r="I186" s="71">
        <v>2001.5</v>
      </c>
      <c r="J186" s="71">
        <v>2102.5</v>
      </c>
      <c r="K186" s="71">
        <v>525.5</v>
      </c>
      <c r="L186" s="71">
        <v>1204</v>
      </c>
      <c r="M186" s="71">
        <v>939</v>
      </c>
      <c r="N186" s="71">
        <v>401.5</v>
      </c>
      <c r="O186" s="71">
        <v>495359.5</v>
      </c>
      <c r="P186" s="71">
        <v>612.5</v>
      </c>
      <c r="Q186" s="71">
        <v>180.5</v>
      </c>
      <c r="AN186" s="70" t="s">
        <v>309</v>
      </c>
      <c r="AO186" s="71">
        <v>101323.5</v>
      </c>
      <c r="AP186" s="71">
        <v>496419.5</v>
      </c>
      <c r="AQ186" s="71">
        <v>511.5</v>
      </c>
      <c r="AR186" s="71">
        <v>414</v>
      </c>
      <c r="AS186" s="71">
        <v>261.5</v>
      </c>
      <c r="AT186" s="71">
        <v>595.5</v>
      </c>
      <c r="AU186" s="71">
        <v>416</v>
      </c>
      <c r="AV186" s="71">
        <v>101245.5</v>
      </c>
      <c r="AW186" s="71">
        <v>200959</v>
      </c>
      <c r="AX186" s="71">
        <v>481.5</v>
      </c>
      <c r="AY186" s="71">
        <v>100486</v>
      </c>
      <c r="AZ186" s="71">
        <v>100537.5</v>
      </c>
      <c r="BA186" s="71">
        <v>303.5</v>
      </c>
      <c r="BB186" s="71">
        <v>199942.5</v>
      </c>
      <c r="BC186" s="71">
        <v>557.5</v>
      </c>
      <c r="BD186" s="71">
        <v>174.5</v>
      </c>
    </row>
    <row r="187" spans="1:56" ht="15" thickBot="1" x14ac:dyDescent="0.35">
      <c r="A187" s="70" t="s">
        <v>326</v>
      </c>
      <c r="B187" s="71">
        <v>2278</v>
      </c>
      <c r="C187" s="71">
        <v>703</v>
      </c>
      <c r="D187" s="71">
        <v>736.5</v>
      </c>
      <c r="E187" s="71">
        <v>484.5</v>
      </c>
      <c r="F187" s="71">
        <v>254</v>
      </c>
      <c r="G187" s="71">
        <v>739</v>
      </c>
      <c r="H187" s="71">
        <v>498900.9</v>
      </c>
      <c r="I187" s="71">
        <v>2000.5</v>
      </c>
      <c r="J187" s="71">
        <v>887.5</v>
      </c>
      <c r="K187" s="71">
        <v>492</v>
      </c>
      <c r="L187" s="71">
        <v>1203</v>
      </c>
      <c r="M187" s="71">
        <v>938</v>
      </c>
      <c r="N187" s="71">
        <v>400.5</v>
      </c>
      <c r="O187" s="71">
        <v>495358.5</v>
      </c>
      <c r="P187" s="71">
        <v>418</v>
      </c>
      <c r="Q187" s="71">
        <v>179.5</v>
      </c>
      <c r="AN187" s="70" t="s">
        <v>326</v>
      </c>
      <c r="AO187" s="71">
        <v>101275.5</v>
      </c>
      <c r="AP187" s="71">
        <v>496005.5</v>
      </c>
      <c r="AQ187" s="71">
        <v>510.5</v>
      </c>
      <c r="AR187" s="71">
        <v>413</v>
      </c>
      <c r="AS187" s="71">
        <v>260.5</v>
      </c>
      <c r="AT187" s="71">
        <v>594.5</v>
      </c>
      <c r="AU187" s="71">
        <v>383.5</v>
      </c>
      <c r="AV187" s="71">
        <v>100096.5</v>
      </c>
      <c r="AW187" s="71">
        <v>200815.5</v>
      </c>
      <c r="AX187" s="71">
        <v>480.5</v>
      </c>
      <c r="AY187" s="71">
        <v>100485</v>
      </c>
      <c r="AZ187" s="71">
        <v>100536.5</v>
      </c>
      <c r="BA187" s="71">
        <v>86.5</v>
      </c>
      <c r="BB187" s="71">
        <v>99943.5</v>
      </c>
      <c r="BC187" s="71">
        <v>242</v>
      </c>
      <c r="BD187" s="71">
        <v>173.5</v>
      </c>
    </row>
    <row r="188" spans="1:56" ht="15" thickBot="1" x14ac:dyDescent="0.35">
      <c r="A188" s="70" t="s">
        <v>343</v>
      </c>
      <c r="B188" s="71">
        <v>2277</v>
      </c>
      <c r="C188" s="71">
        <v>702</v>
      </c>
      <c r="D188" s="71">
        <v>735.5</v>
      </c>
      <c r="E188" s="71">
        <v>441</v>
      </c>
      <c r="F188" s="71">
        <v>253</v>
      </c>
      <c r="G188" s="71">
        <v>176</v>
      </c>
      <c r="H188" s="71">
        <v>498899.9</v>
      </c>
      <c r="I188" s="71">
        <v>1999.5</v>
      </c>
      <c r="J188" s="71">
        <v>886.5</v>
      </c>
      <c r="K188" s="71">
        <v>491</v>
      </c>
      <c r="L188" s="71">
        <v>1202</v>
      </c>
      <c r="M188" s="71">
        <v>937</v>
      </c>
      <c r="N188" s="71">
        <v>399.5</v>
      </c>
      <c r="O188" s="71">
        <v>495286.5</v>
      </c>
      <c r="P188" s="71">
        <v>417</v>
      </c>
      <c r="Q188" s="71">
        <v>116.5</v>
      </c>
      <c r="AN188" s="70" t="s">
        <v>343</v>
      </c>
      <c r="AO188" s="71">
        <v>101274.5</v>
      </c>
      <c r="AP188" s="71">
        <v>496004.5</v>
      </c>
      <c r="AQ188" s="71">
        <v>509.5</v>
      </c>
      <c r="AR188" s="71">
        <v>412</v>
      </c>
      <c r="AS188" s="71">
        <v>259.5</v>
      </c>
      <c r="AT188" s="71">
        <v>593.5</v>
      </c>
      <c r="AU188" s="71">
        <v>382.5</v>
      </c>
      <c r="AV188" s="71">
        <v>268.5</v>
      </c>
      <c r="AW188" s="71">
        <v>200814.5</v>
      </c>
      <c r="AX188" s="71">
        <v>479.5</v>
      </c>
      <c r="AY188" s="71">
        <v>100484</v>
      </c>
      <c r="AZ188" s="71">
        <v>100451</v>
      </c>
      <c r="BA188" s="71">
        <v>85.5</v>
      </c>
      <c r="BB188" s="71">
        <v>99942.5</v>
      </c>
      <c r="BC188" s="71">
        <v>241</v>
      </c>
      <c r="BD188" s="71">
        <v>172.5</v>
      </c>
    </row>
    <row r="189" spans="1:56" ht="15" thickBot="1" x14ac:dyDescent="0.35">
      <c r="A189" s="70" t="s">
        <v>360</v>
      </c>
      <c r="B189" s="71">
        <v>2276</v>
      </c>
      <c r="C189" s="71">
        <v>701</v>
      </c>
      <c r="D189" s="71">
        <v>734.5</v>
      </c>
      <c r="E189" s="71">
        <v>440</v>
      </c>
      <c r="F189" s="71">
        <v>252</v>
      </c>
      <c r="G189" s="71">
        <v>174.5</v>
      </c>
      <c r="H189" s="71">
        <v>498898.9</v>
      </c>
      <c r="I189" s="71">
        <v>1998.5</v>
      </c>
      <c r="J189" s="71">
        <v>885.5</v>
      </c>
      <c r="K189" s="71">
        <v>104</v>
      </c>
      <c r="L189" s="71">
        <v>1201</v>
      </c>
      <c r="M189" s="71">
        <v>747.5</v>
      </c>
      <c r="N189" s="71">
        <v>398.5</v>
      </c>
      <c r="O189" s="71">
        <v>495285.5</v>
      </c>
      <c r="P189" s="71">
        <v>416</v>
      </c>
      <c r="Q189" s="71">
        <v>115.5</v>
      </c>
      <c r="AN189" s="70" t="s">
        <v>360</v>
      </c>
      <c r="AO189" s="71">
        <v>101273.5</v>
      </c>
      <c r="AP189" s="71">
        <v>496003.5</v>
      </c>
      <c r="AQ189" s="71">
        <v>508.5</v>
      </c>
      <c r="AR189" s="71">
        <v>411</v>
      </c>
      <c r="AS189" s="71">
        <v>258.5</v>
      </c>
      <c r="AT189" s="71">
        <v>592.5</v>
      </c>
      <c r="AU189" s="71">
        <v>381.5</v>
      </c>
      <c r="AV189" s="71">
        <v>267.5</v>
      </c>
      <c r="AW189" s="71">
        <v>200813.5</v>
      </c>
      <c r="AX189" s="71">
        <v>472</v>
      </c>
      <c r="AY189" s="71">
        <v>100483</v>
      </c>
      <c r="AZ189" s="71">
        <v>100291.5</v>
      </c>
      <c r="BA189" s="71">
        <v>84.5</v>
      </c>
      <c r="BB189" s="71">
        <v>99941.5</v>
      </c>
      <c r="BC189" s="71">
        <v>240</v>
      </c>
      <c r="BD189" s="71">
        <v>171.5</v>
      </c>
    </row>
    <row r="190" spans="1:56" ht="15" thickBot="1" x14ac:dyDescent="0.35">
      <c r="A190" s="70" t="s">
        <v>377</v>
      </c>
      <c r="B190" s="71">
        <v>2275</v>
      </c>
      <c r="C190" s="71">
        <v>700</v>
      </c>
      <c r="D190" s="71">
        <v>733.5</v>
      </c>
      <c r="E190" s="71">
        <v>439</v>
      </c>
      <c r="F190" s="71">
        <v>251</v>
      </c>
      <c r="G190" s="71">
        <v>173.5</v>
      </c>
      <c r="H190" s="71">
        <v>498673.4</v>
      </c>
      <c r="I190" s="71">
        <v>1997.5</v>
      </c>
      <c r="J190" s="71">
        <v>884.5</v>
      </c>
      <c r="K190" s="71">
        <v>84.5</v>
      </c>
      <c r="L190" s="71">
        <v>1200</v>
      </c>
      <c r="M190" s="71">
        <v>483</v>
      </c>
      <c r="N190" s="71">
        <v>397.5</v>
      </c>
      <c r="O190" s="71">
        <v>495268</v>
      </c>
      <c r="P190" s="71">
        <v>415</v>
      </c>
      <c r="Q190" s="71">
        <v>114.5</v>
      </c>
      <c r="AN190" s="70" t="s">
        <v>377</v>
      </c>
      <c r="AO190" s="71">
        <v>101272.5</v>
      </c>
      <c r="AP190" s="71">
        <v>496002.5</v>
      </c>
      <c r="AQ190" s="71">
        <v>483</v>
      </c>
      <c r="AR190" s="71">
        <v>410</v>
      </c>
      <c r="AS190" s="71">
        <v>257.5</v>
      </c>
      <c r="AT190" s="71">
        <v>591.5</v>
      </c>
      <c r="AU190" s="71">
        <v>380.5</v>
      </c>
      <c r="AV190" s="71">
        <v>266.5</v>
      </c>
      <c r="AW190" s="71">
        <v>200798.5</v>
      </c>
      <c r="AX190" s="71">
        <v>471</v>
      </c>
      <c r="AY190" s="71">
        <v>100482</v>
      </c>
      <c r="AZ190" s="71">
        <v>100290.5</v>
      </c>
      <c r="BA190" s="71">
        <v>83.5</v>
      </c>
      <c r="BB190" s="71">
        <v>99940.5</v>
      </c>
      <c r="BC190" s="71">
        <v>239</v>
      </c>
      <c r="BD190" s="71">
        <v>170.5</v>
      </c>
    </row>
    <row r="191" spans="1:56" ht="15" thickBot="1" x14ac:dyDescent="0.35">
      <c r="A191" s="70" t="s">
        <v>394</v>
      </c>
      <c r="B191" s="71">
        <v>2274</v>
      </c>
      <c r="C191" s="71">
        <v>699</v>
      </c>
      <c r="D191" s="71">
        <v>732.5</v>
      </c>
      <c r="E191" s="71">
        <v>438</v>
      </c>
      <c r="F191" s="71">
        <v>250</v>
      </c>
      <c r="G191" s="71">
        <v>172.5</v>
      </c>
      <c r="H191" s="71">
        <v>498548</v>
      </c>
      <c r="I191" s="71">
        <v>1996.5</v>
      </c>
      <c r="J191" s="71">
        <v>883.5</v>
      </c>
      <c r="K191" s="71">
        <v>83.5</v>
      </c>
      <c r="L191" s="71">
        <v>1199</v>
      </c>
      <c r="M191" s="71">
        <v>482</v>
      </c>
      <c r="N191" s="71">
        <v>396.5</v>
      </c>
      <c r="O191" s="71">
        <v>495267</v>
      </c>
      <c r="P191" s="71">
        <v>414</v>
      </c>
      <c r="Q191" s="71">
        <v>113.5</v>
      </c>
      <c r="AN191" s="70" t="s">
        <v>394</v>
      </c>
      <c r="AO191" s="71">
        <v>101271.5</v>
      </c>
      <c r="AP191" s="71">
        <v>496001.5</v>
      </c>
      <c r="AQ191" s="71">
        <v>482</v>
      </c>
      <c r="AR191" s="71">
        <v>409</v>
      </c>
      <c r="AS191" s="71">
        <v>256.5</v>
      </c>
      <c r="AT191" s="71">
        <v>590.5</v>
      </c>
      <c r="AU191" s="71">
        <v>379.5</v>
      </c>
      <c r="AV191" s="71">
        <v>265.5</v>
      </c>
      <c r="AW191" s="71">
        <v>200797.5</v>
      </c>
      <c r="AX191" s="71">
        <v>470</v>
      </c>
      <c r="AY191" s="71">
        <v>100481</v>
      </c>
      <c r="AZ191" s="71">
        <v>100289.5</v>
      </c>
      <c r="BA191" s="71">
        <v>82.5</v>
      </c>
      <c r="BB191" s="71">
        <v>99939.5</v>
      </c>
      <c r="BC191" s="71">
        <v>238</v>
      </c>
      <c r="BD191" s="71">
        <v>169.5</v>
      </c>
    </row>
    <row r="192" spans="1:56" ht="15" thickBot="1" x14ac:dyDescent="0.35">
      <c r="A192" s="70" t="s">
        <v>411</v>
      </c>
      <c r="B192" s="71">
        <v>2273</v>
      </c>
      <c r="C192" s="71">
        <v>698</v>
      </c>
      <c r="D192" s="71">
        <v>720</v>
      </c>
      <c r="E192" s="71">
        <v>327.5</v>
      </c>
      <c r="F192" s="71">
        <v>249</v>
      </c>
      <c r="G192" s="71">
        <v>171.5</v>
      </c>
      <c r="H192" s="71">
        <v>498547</v>
      </c>
      <c r="I192" s="71">
        <v>1995.5</v>
      </c>
      <c r="J192" s="71">
        <v>882.5</v>
      </c>
      <c r="K192" s="71">
        <v>82.5</v>
      </c>
      <c r="L192" s="71">
        <v>1198</v>
      </c>
      <c r="M192" s="71">
        <v>481</v>
      </c>
      <c r="N192" s="71">
        <v>395.5</v>
      </c>
      <c r="O192" s="71">
        <v>494876</v>
      </c>
      <c r="P192" s="71">
        <v>413</v>
      </c>
      <c r="Q192" s="71">
        <v>112.5</v>
      </c>
      <c r="AN192" s="70" t="s">
        <v>411</v>
      </c>
      <c r="AO192" s="71">
        <v>101270.5</v>
      </c>
      <c r="AP192" s="71">
        <v>496000.5</v>
      </c>
      <c r="AQ192" s="71">
        <v>481</v>
      </c>
      <c r="AR192" s="71">
        <v>408</v>
      </c>
      <c r="AS192" s="71">
        <v>255.5</v>
      </c>
      <c r="AT192" s="71">
        <v>589.5</v>
      </c>
      <c r="AU192" s="71">
        <v>378.5</v>
      </c>
      <c r="AV192" s="71">
        <v>264.5</v>
      </c>
      <c r="AW192" s="71">
        <v>200796.5</v>
      </c>
      <c r="AX192" s="71">
        <v>469</v>
      </c>
      <c r="AY192" s="71">
        <v>100480</v>
      </c>
      <c r="AZ192" s="71">
        <v>100288.5</v>
      </c>
      <c r="BA192" s="71">
        <v>81.5</v>
      </c>
      <c r="BB192" s="71">
        <v>99938.5</v>
      </c>
      <c r="BC192" s="71">
        <v>237</v>
      </c>
      <c r="BD192" s="71">
        <v>166</v>
      </c>
    </row>
    <row r="193" spans="1:56" ht="15" thickBot="1" x14ac:dyDescent="0.35">
      <c r="A193" s="70" t="s">
        <v>428</v>
      </c>
      <c r="B193" s="71">
        <v>2272</v>
      </c>
      <c r="C193" s="71">
        <v>697</v>
      </c>
      <c r="D193" s="71">
        <v>693.5</v>
      </c>
      <c r="E193" s="71">
        <v>326.5</v>
      </c>
      <c r="F193" s="71">
        <v>248</v>
      </c>
      <c r="G193" s="71">
        <v>164.5</v>
      </c>
      <c r="H193" s="71">
        <v>498546</v>
      </c>
      <c r="I193" s="71">
        <v>1994.5</v>
      </c>
      <c r="J193" s="71">
        <v>801</v>
      </c>
      <c r="K193" s="71">
        <v>81.5</v>
      </c>
      <c r="L193" s="71">
        <v>1197</v>
      </c>
      <c r="M193" s="71">
        <v>480</v>
      </c>
      <c r="N193" s="71">
        <v>394.5</v>
      </c>
      <c r="O193" s="71">
        <v>494875</v>
      </c>
      <c r="P193" s="71">
        <v>412</v>
      </c>
      <c r="Q193" s="71">
        <v>111.5</v>
      </c>
      <c r="AN193" s="70" t="s">
        <v>428</v>
      </c>
      <c r="AO193" s="71">
        <v>101269.5</v>
      </c>
      <c r="AP193" s="71">
        <v>495999.5</v>
      </c>
      <c r="AQ193" s="71">
        <v>480</v>
      </c>
      <c r="AR193" s="71">
        <v>407</v>
      </c>
      <c r="AS193" s="71">
        <v>254.5</v>
      </c>
      <c r="AT193" s="71">
        <v>588.5</v>
      </c>
      <c r="AU193" s="71">
        <v>377.5</v>
      </c>
      <c r="AV193" s="71">
        <v>263.5</v>
      </c>
      <c r="AW193" s="71">
        <v>200774</v>
      </c>
      <c r="AX193" s="71">
        <v>468</v>
      </c>
      <c r="AY193" s="71">
        <v>100479</v>
      </c>
      <c r="AZ193" s="71">
        <v>100287.5</v>
      </c>
      <c r="BA193" s="71">
        <v>80.5</v>
      </c>
      <c r="BB193" s="71">
        <v>99937.5</v>
      </c>
      <c r="BC193" s="71">
        <v>236</v>
      </c>
      <c r="BD193" s="71">
        <v>135</v>
      </c>
    </row>
    <row r="194" spans="1:56" ht="15" thickBot="1" x14ac:dyDescent="0.35">
      <c r="A194" s="70" t="s">
        <v>445</v>
      </c>
      <c r="B194" s="71">
        <v>2271</v>
      </c>
      <c r="C194" s="71">
        <v>641.5</v>
      </c>
      <c r="D194" s="71">
        <v>502.5</v>
      </c>
      <c r="E194" s="71">
        <v>325.5</v>
      </c>
      <c r="F194" s="71">
        <v>247</v>
      </c>
      <c r="G194" s="71">
        <v>163.5</v>
      </c>
      <c r="H194" s="71">
        <v>498545</v>
      </c>
      <c r="I194" s="71">
        <v>1993.5</v>
      </c>
      <c r="J194" s="71">
        <v>686.5</v>
      </c>
      <c r="K194" s="71">
        <v>80.5</v>
      </c>
      <c r="L194" s="71">
        <v>1196</v>
      </c>
      <c r="M194" s="71">
        <v>479</v>
      </c>
      <c r="N194" s="71">
        <v>393.5</v>
      </c>
      <c r="O194" s="71">
        <v>494874</v>
      </c>
      <c r="P194" s="71">
        <v>411</v>
      </c>
      <c r="Q194" s="71">
        <v>110.5</v>
      </c>
      <c r="AN194" s="70" t="s">
        <v>445</v>
      </c>
      <c r="AO194" s="71">
        <v>101268.5</v>
      </c>
      <c r="AP194" s="71">
        <v>495998.5</v>
      </c>
      <c r="AQ194" s="71">
        <v>479</v>
      </c>
      <c r="AR194" s="71">
        <v>406</v>
      </c>
      <c r="AS194" s="71">
        <v>253.5</v>
      </c>
      <c r="AT194" s="71">
        <v>587.5</v>
      </c>
      <c r="AU194" s="71">
        <v>376.5</v>
      </c>
      <c r="AV194" s="71">
        <v>262.5</v>
      </c>
      <c r="AW194" s="71">
        <v>200773</v>
      </c>
      <c r="AX194" s="71">
        <v>467</v>
      </c>
      <c r="AY194" s="71">
        <v>100478</v>
      </c>
      <c r="AZ194" s="71">
        <v>100286.5</v>
      </c>
      <c r="BA194" s="71">
        <v>79.5</v>
      </c>
      <c r="BB194" s="71">
        <v>99936.5</v>
      </c>
      <c r="BC194" s="71">
        <v>235</v>
      </c>
      <c r="BD194" s="71">
        <v>134</v>
      </c>
    </row>
    <row r="195" spans="1:56" ht="15" thickBot="1" x14ac:dyDescent="0.35">
      <c r="A195" s="70" t="s">
        <v>462</v>
      </c>
      <c r="B195" s="71">
        <v>2270</v>
      </c>
      <c r="C195" s="71">
        <v>640.5</v>
      </c>
      <c r="D195" s="71">
        <v>501.5</v>
      </c>
      <c r="E195" s="71">
        <v>324.5</v>
      </c>
      <c r="F195" s="71">
        <v>77</v>
      </c>
      <c r="G195" s="71">
        <v>162.5</v>
      </c>
      <c r="H195" s="71">
        <v>498544</v>
      </c>
      <c r="I195" s="71">
        <v>1992.5</v>
      </c>
      <c r="J195" s="71">
        <v>685.5</v>
      </c>
      <c r="K195" s="71">
        <v>79.5</v>
      </c>
      <c r="L195" s="71">
        <v>1195</v>
      </c>
      <c r="M195" s="71">
        <v>478</v>
      </c>
      <c r="N195" s="71">
        <v>392.5</v>
      </c>
      <c r="O195" s="71">
        <v>494873</v>
      </c>
      <c r="P195" s="71">
        <v>410</v>
      </c>
      <c r="Q195" s="71">
        <v>109.5</v>
      </c>
      <c r="AN195" s="70" t="s">
        <v>462</v>
      </c>
      <c r="AO195" s="71">
        <v>101267.5</v>
      </c>
      <c r="AP195" s="71">
        <v>495997.5</v>
      </c>
      <c r="AQ195" s="71">
        <v>478</v>
      </c>
      <c r="AR195" s="71">
        <v>405</v>
      </c>
      <c r="AS195" s="71">
        <v>252.5</v>
      </c>
      <c r="AT195" s="71">
        <v>586.5</v>
      </c>
      <c r="AU195" s="71">
        <v>375.5</v>
      </c>
      <c r="AV195" s="71">
        <v>261.5</v>
      </c>
      <c r="AW195" s="71">
        <v>200772</v>
      </c>
      <c r="AX195" s="71">
        <v>466</v>
      </c>
      <c r="AY195" s="71">
        <v>100477</v>
      </c>
      <c r="AZ195" s="71">
        <v>100285.5</v>
      </c>
      <c r="BA195" s="71">
        <v>78.5</v>
      </c>
      <c r="BB195" s="71">
        <v>99935.5</v>
      </c>
      <c r="BC195" s="71">
        <v>234</v>
      </c>
      <c r="BD195" s="71">
        <v>133</v>
      </c>
    </row>
    <row r="196" spans="1:56" ht="15" thickBot="1" x14ac:dyDescent="0.35">
      <c r="A196" s="70" t="s">
        <v>479</v>
      </c>
      <c r="B196" s="71">
        <v>2269</v>
      </c>
      <c r="C196" s="71">
        <v>636.5</v>
      </c>
      <c r="D196" s="71">
        <v>500.5</v>
      </c>
      <c r="E196" s="71">
        <v>323.5</v>
      </c>
      <c r="F196" s="71">
        <v>76</v>
      </c>
      <c r="G196" s="71">
        <v>161.5</v>
      </c>
      <c r="H196" s="71">
        <v>498543</v>
      </c>
      <c r="I196" s="71">
        <v>1991.5</v>
      </c>
      <c r="J196" s="71">
        <v>468.5</v>
      </c>
      <c r="K196" s="71">
        <v>78.5</v>
      </c>
      <c r="L196" s="71">
        <v>1194</v>
      </c>
      <c r="M196" s="71">
        <v>477</v>
      </c>
      <c r="N196" s="71">
        <v>391.5</v>
      </c>
      <c r="O196" s="71">
        <v>494872</v>
      </c>
      <c r="P196" s="71">
        <v>409</v>
      </c>
      <c r="Q196" s="71">
        <v>108.5</v>
      </c>
      <c r="AN196" s="70" t="s">
        <v>479</v>
      </c>
      <c r="AO196" s="71">
        <v>101266.5</v>
      </c>
      <c r="AP196" s="71">
        <v>495996.5</v>
      </c>
      <c r="AQ196" s="71">
        <v>477</v>
      </c>
      <c r="AR196" s="71">
        <v>404</v>
      </c>
      <c r="AS196" s="71">
        <v>251.5</v>
      </c>
      <c r="AT196" s="71">
        <v>585.5</v>
      </c>
      <c r="AU196" s="71">
        <v>374.5</v>
      </c>
      <c r="AV196" s="71">
        <v>260.5</v>
      </c>
      <c r="AW196" s="71">
        <v>200771</v>
      </c>
      <c r="AX196" s="71">
        <v>465</v>
      </c>
      <c r="AY196" s="71">
        <v>100476</v>
      </c>
      <c r="AZ196" s="71">
        <v>100284.5</v>
      </c>
      <c r="BA196" s="71">
        <v>77.5</v>
      </c>
      <c r="BB196" s="71">
        <v>99934.5</v>
      </c>
      <c r="BC196" s="71">
        <v>233</v>
      </c>
      <c r="BD196" s="71">
        <v>132</v>
      </c>
    </row>
    <row r="197" spans="1:56" ht="15" thickBot="1" x14ac:dyDescent="0.35">
      <c r="A197" s="70" t="s">
        <v>496</v>
      </c>
      <c r="B197" s="71">
        <v>2229.5</v>
      </c>
      <c r="C197" s="71">
        <v>635.5</v>
      </c>
      <c r="D197" s="71">
        <v>499.5</v>
      </c>
      <c r="E197" s="71">
        <v>322.5</v>
      </c>
      <c r="F197" s="71">
        <v>75</v>
      </c>
      <c r="G197" s="71">
        <v>160.5</v>
      </c>
      <c r="H197" s="71">
        <v>498542</v>
      </c>
      <c r="I197" s="71">
        <v>1990.5</v>
      </c>
      <c r="J197" s="71">
        <v>467.5</v>
      </c>
      <c r="K197" s="71">
        <v>77.5</v>
      </c>
      <c r="L197" s="71">
        <v>1193</v>
      </c>
      <c r="M197" s="71">
        <v>476</v>
      </c>
      <c r="N197" s="71">
        <v>390.5</v>
      </c>
      <c r="O197" s="71">
        <v>494871</v>
      </c>
      <c r="P197" s="71">
        <v>408</v>
      </c>
      <c r="Q197" s="71">
        <v>107.5</v>
      </c>
      <c r="AN197" s="70" t="s">
        <v>496</v>
      </c>
      <c r="AO197" s="71">
        <v>101265.5</v>
      </c>
      <c r="AP197" s="71">
        <v>495995.5</v>
      </c>
      <c r="AQ197" s="71">
        <v>476</v>
      </c>
      <c r="AR197" s="71">
        <v>354</v>
      </c>
      <c r="AS197" s="71">
        <v>250.5</v>
      </c>
      <c r="AT197" s="71">
        <v>584.5</v>
      </c>
      <c r="AU197" s="71">
        <v>373.5</v>
      </c>
      <c r="AV197" s="71">
        <v>259.5</v>
      </c>
      <c r="AW197" s="71">
        <v>200770</v>
      </c>
      <c r="AX197" s="71">
        <v>464</v>
      </c>
      <c r="AY197" s="71">
        <v>100475</v>
      </c>
      <c r="AZ197" s="71">
        <v>100283.5</v>
      </c>
      <c r="BA197" s="71">
        <v>76.5</v>
      </c>
      <c r="BB197" s="71">
        <v>99933.5</v>
      </c>
      <c r="BC197" s="71">
        <v>232</v>
      </c>
      <c r="BD197" s="71">
        <v>131</v>
      </c>
    </row>
    <row r="198" spans="1:56" ht="15" thickBot="1" x14ac:dyDescent="0.35">
      <c r="A198" s="70" t="s">
        <v>513</v>
      </c>
      <c r="B198" s="71">
        <v>2228.5</v>
      </c>
      <c r="C198" s="71">
        <v>623.5</v>
      </c>
      <c r="D198" s="71">
        <v>498.5</v>
      </c>
      <c r="E198" s="71">
        <v>321.5</v>
      </c>
      <c r="F198" s="71">
        <v>74</v>
      </c>
      <c r="G198" s="71">
        <v>159.5</v>
      </c>
      <c r="H198" s="71">
        <v>498541</v>
      </c>
      <c r="I198" s="71">
        <v>1989.5</v>
      </c>
      <c r="J198" s="71">
        <v>466.5</v>
      </c>
      <c r="K198" s="71">
        <v>76.5</v>
      </c>
      <c r="L198" s="71">
        <v>1192</v>
      </c>
      <c r="M198" s="71">
        <v>465.5</v>
      </c>
      <c r="N198" s="71">
        <v>389.5</v>
      </c>
      <c r="O198" s="71">
        <v>494870</v>
      </c>
      <c r="P198" s="71">
        <v>407</v>
      </c>
      <c r="Q198" s="71">
        <v>106.5</v>
      </c>
      <c r="AN198" s="70" t="s">
        <v>513</v>
      </c>
      <c r="AO198" s="71">
        <v>101264.5</v>
      </c>
      <c r="AP198" s="71">
        <v>495994.5</v>
      </c>
      <c r="AQ198" s="71">
        <v>475</v>
      </c>
      <c r="AR198" s="71">
        <v>353</v>
      </c>
      <c r="AS198" s="71">
        <v>249.5</v>
      </c>
      <c r="AT198" s="71">
        <v>583.5</v>
      </c>
      <c r="AU198" s="71">
        <v>372.5</v>
      </c>
      <c r="AV198" s="71">
        <v>258.5</v>
      </c>
      <c r="AW198" s="71">
        <v>200769</v>
      </c>
      <c r="AX198" s="71">
        <v>463</v>
      </c>
      <c r="AY198" s="71">
        <v>100474</v>
      </c>
      <c r="AZ198" s="71">
        <v>100282.5</v>
      </c>
      <c r="BA198" s="71">
        <v>75.5</v>
      </c>
      <c r="BB198" s="71">
        <v>99932.5</v>
      </c>
      <c r="BC198" s="71">
        <v>231</v>
      </c>
      <c r="BD198" s="71">
        <v>130</v>
      </c>
    </row>
    <row r="199" spans="1:56" ht="15" thickBot="1" x14ac:dyDescent="0.35">
      <c r="A199" s="70" t="s">
        <v>530</v>
      </c>
      <c r="B199" s="71">
        <v>2227.5</v>
      </c>
      <c r="C199" s="71">
        <v>622.5</v>
      </c>
      <c r="D199" s="71">
        <v>497.5</v>
      </c>
      <c r="E199" s="71">
        <v>320.5</v>
      </c>
      <c r="F199" s="71">
        <v>73</v>
      </c>
      <c r="G199" s="71">
        <v>158.5</v>
      </c>
      <c r="H199" s="71">
        <v>498540</v>
      </c>
      <c r="I199" s="71">
        <v>1988.5</v>
      </c>
      <c r="J199" s="71">
        <v>465.5</v>
      </c>
      <c r="K199" s="71">
        <v>75.5</v>
      </c>
      <c r="L199" s="71">
        <v>1191</v>
      </c>
      <c r="M199" s="71">
        <v>464.5</v>
      </c>
      <c r="N199" s="71">
        <v>388.5</v>
      </c>
      <c r="O199" s="71">
        <v>494869</v>
      </c>
      <c r="P199" s="71">
        <v>406</v>
      </c>
      <c r="Q199" s="71">
        <v>105.5</v>
      </c>
      <c r="AN199" s="70" t="s">
        <v>530</v>
      </c>
      <c r="AO199" s="71">
        <v>101263.5</v>
      </c>
      <c r="AP199" s="71">
        <v>495993.5</v>
      </c>
      <c r="AQ199" s="71">
        <v>474</v>
      </c>
      <c r="AR199" s="71">
        <v>352</v>
      </c>
      <c r="AS199" s="71">
        <v>248.5</v>
      </c>
      <c r="AT199" s="71">
        <v>582.5</v>
      </c>
      <c r="AU199" s="71">
        <v>371.5</v>
      </c>
      <c r="AV199" s="71">
        <v>257.5</v>
      </c>
      <c r="AW199" s="71">
        <v>200768</v>
      </c>
      <c r="AX199" s="71">
        <v>462</v>
      </c>
      <c r="AY199" s="71">
        <v>100473</v>
      </c>
      <c r="AZ199" s="71">
        <v>100281.5</v>
      </c>
      <c r="BA199" s="71">
        <v>74.5</v>
      </c>
      <c r="BB199" s="71">
        <v>99931.5</v>
      </c>
      <c r="BC199" s="71">
        <v>230</v>
      </c>
      <c r="BD199" s="71">
        <v>129</v>
      </c>
    </row>
    <row r="200" spans="1:56" ht="15" thickBot="1" x14ac:dyDescent="0.35">
      <c r="A200" s="70" t="s">
        <v>547</v>
      </c>
      <c r="B200" s="71">
        <v>2226.5</v>
      </c>
      <c r="C200" s="71">
        <v>621.5</v>
      </c>
      <c r="D200" s="71">
        <v>496.5</v>
      </c>
      <c r="E200" s="71">
        <v>319.5</v>
      </c>
      <c r="F200" s="71">
        <v>72</v>
      </c>
      <c r="G200" s="71">
        <v>157.5</v>
      </c>
      <c r="H200" s="71">
        <v>498539</v>
      </c>
      <c r="I200" s="71">
        <v>1987.5</v>
      </c>
      <c r="J200" s="71">
        <v>464.5</v>
      </c>
      <c r="K200" s="71">
        <v>74.5</v>
      </c>
      <c r="L200" s="71">
        <v>1190</v>
      </c>
      <c r="M200" s="71">
        <v>463.5</v>
      </c>
      <c r="N200" s="71">
        <v>387.5</v>
      </c>
      <c r="O200" s="71">
        <v>494868</v>
      </c>
      <c r="P200" s="71">
        <v>405</v>
      </c>
      <c r="Q200" s="71">
        <v>104.5</v>
      </c>
      <c r="AN200" s="70" t="s">
        <v>547</v>
      </c>
      <c r="AO200" s="71">
        <v>101262.5</v>
      </c>
      <c r="AP200" s="71">
        <v>495992.5</v>
      </c>
      <c r="AQ200" s="71">
        <v>473</v>
      </c>
      <c r="AR200" s="71">
        <v>351</v>
      </c>
      <c r="AS200" s="71">
        <v>247.5</v>
      </c>
      <c r="AT200" s="71">
        <v>581.5</v>
      </c>
      <c r="AU200" s="71">
        <v>370.5</v>
      </c>
      <c r="AV200" s="71">
        <v>256.5</v>
      </c>
      <c r="AW200" s="71">
        <v>200767</v>
      </c>
      <c r="AX200" s="71">
        <v>461</v>
      </c>
      <c r="AY200" s="71">
        <v>100472</v>
      </c>
      <c r="AZ200" s="71">
        <v>100280.5</v>
      </c>
      <c r="BA200" s="71">
        <v>73.5</v>
      </c>
      <c r="BB200" s="71">
        <v>99930.5</v>
      </c>
      <c r="BC200" s="71">
        <v>229</v>
      </c>
      <c r="BD200" s="71">
        <v>128</v>
      </c>
    </row>
    <row r="201" spans="1:56" ht="15" thickBot="1" x14ac:dyDescent="0.35">
      <c r="A201" s="70" t="s">
        <v>564</v>
      </c>
      <c r="B201" s="71">
        <v>2225.5</v>
      </c>
      <c r="C201" s="71">
        <v>620.5</v>
      </c>
      <c r="D201" s="71">
        <v>495.5</v>
      </c>
      <c r="E201" s="71">
        <v>318.5</v>
      </c>
      <c r="F201" s="71">
        <v>71</v>
      </c>
      <c r="G201" s="71">
        <v>156.5</v>
      </c>
      <c r="H201" s="71">
        <v>498538</v>
      </c>
      <c r="I201" s="71">
        <v>1986.5</v>
      </c>
      <c r="J201" s="71">
        <v>357</v>
      </c>
      <c r="K201" s="71">
        <v>73.5</v>
      </c>
      <c r="L201" s="71">
        <v>1158</v>
      </c>
      <c r="M201" s="71">
        <v>462.5</v>
      </c>
      <c r="N201" s="71">
        <v>386.5</v>
      </c>
      <c r="O201" s="71">
        <v>494867</v>
      </c>
      <c r="P201" s="71">
        <v>404</v>
      </c>
      <c r="Q201" s="71">
        <v>103.5</v>
      </c>
      <c r="AN201" s="70" t="s">
        <v>564</v>
      </c>
      <c r="AO201" s="71">
        <v>101261.5</v>
      </c>
      <c r="AP201" s="71">
        <v>495991.5</v>
      </c>
      <c r="AQ201" s="71">
        <v>472</v>
      </c>
      <c r="AR201" s="71">
        <v>294.5</v>
      </c>
      <c r="AS201" s="71">
        <v>246.5</v>
      </c>
      <c r="AT201" s="71">
        <v>580.5</v>
      </c>
      <c r="AU201" s="71">
        <v>369.5</v>
      </c>
      <c r="AV201" s="71">
        <v>255.5</v>
      </c>
      <c r="AW201" s="71">
        <v>200766</v>
      </c>
      <c r="AX201" s="71">
        <v>460</v>
      </c>
      <c r="AY201" s="71">
        <v>100471</v>
      </c>
      <c r="AZ201" s="71">
        <v>100279.5</v>
      </c>
      <c r="BA201" s="71">
        <v>72.5</v>
      </c>
      <c r="BB201" s="71">
        <v>99929.5</v>
      </c>
      <c r="BC201" s="71">
        <v>228</v>
      </c>
      <c r="BD201" s="71">
        <v>127</v>
      </c>
    </row>
    <row r="202" spans="1:56" ht="15" thickBot="1" x14ac:dyDescent="0.35">
      <c r="A202" s="70" t="s">
        <v>581</v>
      </c>
      <c r="B202" s="71">
        <v>2224.5</v>
      </c>
      <c r="C202" s="71">
        <v>619.5</v>
      </c>
      <c r="D202" s="71">
        <v>494.5</v>
      </c>
      <c r="E202" s="71">
        <v>317.5</v>
      </c>
      <c r="F202" s="71">
        <v>70</v>
      </c>
      <c r="G202" s="71">
        <v>155.5</v>
      </c>
      <c r="H202" s="71">
        <v>498537</v>
      </c>
      <c r="I202" s="71">
        <v>1985.5</v>
      </c>
      <c r="J202" s="71">
        <v>356</v>
      </c>
      <c r="K202" s="71">
        <v>72.5</v>
      </c>
      <c r="L202" s="71">
        <v>1157</v>
      </c>
      <c r="M202" s="71">
        <v>461.5</v>
      </c>
      <c r="N202" s="71">
        <v>385.5</v>
      </c>
      <c r="O202" s="71">
        <v>494866</v>
      </c>
      <c r="P202" s="71">
        <v>403</v>
      </c>
      <c r="Q202" s="71">
        <v>102.5</v>
      </c>
      <c r="AN202" s="70" t="s">
        <v>581</v>
      </c>
      <c r="AO202" s="71">
        <v>101260.5</v>
      </c>
      <c r="AP202" s="71">
        <v>495990.5</v>
      </c>
      <c r="AQ202" s="71">
        <v>471</v>
      </c>
      <c r="AR202" s="71">
        <v>293.5</v>
      </c>
      <c r="AS202" s="71">
        <v>245.5</v>
      </c>
      <c r="AT202" s="71">
        <v>579.5</v>
      </c>
      <c r="AU202" s="71">
        <v>368.5</v>
      </c>
      <c r="AV202" s="71">
        <v>227</v>
      </c>
      <c r="AW202" s="71">
        <v>200765</v>
      </c>
      <c r="AX202" s="71">
        <v>459</v>
      </c>
      <c r="AY202" s="71">
        <v>100470</v>
      </c>
      <c r="AZ202" s="71">
        <v>100278.5</v>
      </c>
      <c r="BA202" s="71">
        <v>71.5</v>
      </c>
      <c r="BB202" s="71">
        <v>99928.5</v>
      </c>
      <c r="BC202" s="71">
        <v>227</v>
      </c>
      <c r="BD202" s="71">
        <v>126</v>
      </c>
    </row>
    <row r="203" spans="1:56" ht="15" thickBot="1" x14ac:dyDescent="0.35">
      <c r="A203" s="70" t="s">
        <v>598</v>
      </c>
      <c r="B203" s="71">
        <v>2223.5</v>
      </c>
      <c r="C203" s="71">
        <v>618.5</v>
      </c>
      <c r="D203" s="71">
        <v>493.5</v>
      </c>
      <c r="E203" s="71">
        <v>316.5</v>
      </c>
      <c r="F203" s="71">
        <v>69</v>
      </c>
      <c r="G203" s="71">
        <v>154.5</v>
      </c>
      <c r="H203" s="71">
        <v>498536</v>
      </c>
      <c r="I203" s="71">
        <v>1984.5</v>
      </c>
      <c r="J203" s="71">
        <v>355</v>
      </c>
      <c r="K203" s="71">
        <v>71.5</v>
      </c>
      <c r="L203" s="71">
        <v>1156</v>
      </c>
      <c r="M203" s="71">
        <v>460.5</v>
      </c>
      <c r="N203" s="71">
        <v>384.5</v>
      </c>
      <c r="O203" s="71">
        <v>494865</v>
      </c>
      <c r="P203" s="71">
        <v>402</v>
      </c>
      <c r="Q203" s="71">
        <v>101.5</v>
      </c>
      <c r="AN203" s="70" t="s">
        <v>598</v>
      </c>
      <c r="AO203" s="71">
        <v>101259.5</v>
      </c>
      <c r="AP203" s="71">
        <v>495989.5</v>
      </c>
      <c r="AQ203" s="71">
        <v>470</v>
      </c>
      <c r="AR203" s="71">
        <v>292.5</v>
      </c>
      <c r="AS203" s="71">
        <v>244.5</v>
      </c>
      <c r="AT203" s="71">
        <v>578.5</v>
      </c>
      <c r="AU203" s="71">
        <v>367.5</v>
      </c>
      <c r="AV203" s="71">
        <v>226</v>
      </c>
      <c r="AW203" s="71">
        <v>200764</v>
      </c>
      <c r="AX203" s="71">
        <v>458</v>
      </c>
      <c r="AY203" s="71">
        <v>100469</v>
      </c>
      <c r="AZ203" s="71">
        <v>100277.5</v>
      </c>
      <c r="BA203" s="71">
        <v>70.5</v>
      </c>
      <c r="BB203" s="71">
        <v>99927.5</v>
      </c>
      <c r="BC203" s="71">
        <v>226</v>
      </c>
      <c r="BD203" s="71">
        <v>125</v>
      </c>
    </row>
    <row r="204" spans="1:56" ht="15" thickBot="1" x14ac:dyDescent="0.35">
      <c r="A204" s="70" t="s">
        <v>615</v>
      </c>
      <c r="B204" s="71">
        <v>2222.5</v>
      </c>
      <c r="C204" s="71">
        <v>617.5</v>
      </c>
      <c r="D204" s="71">
        <v>492.5</v>
      </c>
      <c r="E204" s="71">
        <v>315.5</v>
      </c>
      <c r="F204" s="71">
        <v>68</v>
      </c>
      <c r="G204" s="71">
        <v>153.5</v>
      </c>
      <c r="H204" s="71">
        <v>498535</v>
      </c>
      <c r="I204" s="71">
        <v>1983.5</v>
      </c>
      <c r="J204" s="71">
        <v>354</v>
      </c>
      <c r="K204" s="71">
        <v>70.5</v>
      </c>
      <c r="L204" s="71">
        <v>988</v>
      </c>
      <c r="M204" s="71">
        <v>459.5</v>
      </c>
      <c r="N204" s="71">
        <v>383.5</v>
      </c>
      <c r="O204" s="71">
        <v>494864</v>
      </c>
      <c r="P204" s="71">
        <v>401</v>
      </c>
      <c r="Q204" s="71">
        <v>100.5</v>
      </c>
      <c r="AN204" s="70" t="s">
        <v>615</v>
      </c>
      <c r="AO204" s="71">
        <v>101258.5</v>
      </c>
      <c r="AP204" s="71">
        <v>495988.5</v>
      </c>
      <c r="AQ204" s="71">
        <v>469</v>
      </c>
      <c r="AR204" s="71">
        <v>291.5</v>
      </c>
      <c r="AS204" s="71">
        <v>243.5</v>
      </c>
      <c r="AT204" s="71">
        <v>577.5</v>
      </c>
      <c r="AU204" s="71">
        <v>366.5</v>
      </c>
      <c r="AV204" s="71">
        <v>225</v>
      </c>
      <c r="AW204" s="71">
        <v>200763</v>
      </c>
      <c r="AX204" s="71">
        <v>457</v>
      </c>
      <c r="AY204" s="71">
        <v>100468</v>
      </c>
      <c r="AZ204" s="71">
        <v>100276.5</v>
      </c>
      <c r="BA204" s="71">
        <v>69.5</v>
      </c>
      <c r="BB204" s="71">
        <v>99926.5</v>
      </c>
      <c r="BC204" s="71">
        <v>225</v>
      </c>
      <c r="BD204" s="71">
        <v>124</v>
      </c>
    </row>
    <row r="205" spans="1:56" ht="15" thickBot="1" x14ac:dyDescent="0.35">
      <c r="A205" s="70" t="s">
        <v>632</v>
      </c>
      <c r="B205" s="71">
        <v>2221.5</v>
      </c>
      <c r="C205" s="71">
        <v>616.5</v>
      </c>
      <c r="D205" s="71">
        <v>173</v>
      </c>
      <c r="E205" s="71">
        <v>314.5</v>
      </c>
      <c r="F205" s="71">
        <v>67</v>
      </c>
      <c r="G205" s="71">
        <v>152.5</v>
      </c>
      <c r="H205" s="71">
        <v>498534</v>
      </c>
      <c r="I205" s="71">
        <v>1982.5</v>
      </c>
      <c r="J205" s="71">
        <v>353</v>
      </c>
      <c r="K205" s="71">
        <v>69.5</v>
      </c>
      <c r="L205" s="71">
        <v>987</v>
      </c>
      <c r="M205" s="71">
        <v>458.5</v>
      </c>
      <c r="N205" s="71">
        <v>382</v>
      </c>
      <c r="O205" s="71">
        <v>494863</v>
      </c>
      <c r="P205" s="71">
        <v>400</v>
      </c>
      <c r="Q205" s="71">
        <v>99.5</v>
      </c>
      <c r="AN205" s="70" t="s">
        <v>632</v>
      </c>
      <c r="AO205" s="71">
        <v>101257.5</v>
      </c>
      <c r="AP205" s="71">
        <v>495987.5</v>
      </c>
      <c r="AQ205" s="71">
        <v>468</v>
      </c>
      <c r="AR205" s="71">
        <v>290.5</v>
      </c>
      <c r="AS205" s="71">
        <v>242.5</v>
      </c>
      <c r="AT205" s="71">
        <v>576.5</v>
      </c>
      <c r="AU205" s="71">
        <v>365.5</v>
      </c>
      <c r="AV205" s="71">
        <v>224</v>
      </c>
      <c r="AW205" s="71">
        <v>200762</v>
      </c>
      <c r="AX205" s="71">
        <v>456</v>
      </c>
      <c r="AY205" s="71">
        <v>100467</v>
      </c>
      <c r="AZ205" s="71">
        <v>100275.5</v>
      </c>
      <c r="BA205" s="71">
        <v>68.5</v>
      </c>
      <c r="BB205" s="71">
        <v>99925.5</v>
      </c>
      <c r="BC205" s="71">
        <v>224</v>
      </c>
      <c r="BD205" s="71">
        <v>123</v>
      </c>
    </row>
    <row r="206" spans="1:56" ht="15" thickBot="1" x14ac:dyDescent="0.35">
      <c r="A206" s="70" t="s">
        <v>649</v>
      </c>
      <c r="B206" s="71">
        <v>2220.5</v>
      </c>
      <c r="C206" s="71">
        <v>615.5</v>
      </c>
      <c r="D206" s="71">
        <v>172</v>
      </c>
      <c r="E206" s="71">
        <v>313.5</v>
      </c>
      <c r="F206" s="71">
        <v>66</v>
      </c>
      <c r="G206" s="71">
        <v>151.5</v>
      </c>
      <c r="H206" s="71">
        <v>498533</v>
      </c>
      <c r="I206" s="71">
        <v>1981.5</v>
      </c>
      <c r="J206" s="71">
        <v>352</v>
      </c>
      <c r="K206" s="71">
        <v>68.5</v>
      </c>
      <c r="L206" s="71">
        <v>986</v>
      </c>
      <c r="M206" s="71">
        <v>457.5</v>
      </c>
      <c r="N206" s="71">
        <v>380</v>
      </c>
      <c r="O206" s="71">
        <v>494862</v>
      </c>
      <c r="P206" s="71">
        <v>399</v>
      </c>
      <c r="Q206" s="71">
        <v>98.5</v>
      </c>
      <c r="AN206" s="70" t="s">
        <v>649</v>
      </c>
      <c r="AO206" s="71">
        <v>101256.5</v>
      </c>
      <c r="AP206" s="71">
        <v>495986.5</v>
      </c>
      <c r="AQ206" s="71">
        <v>467</v>
      </c>
      <c r="AR206" s="71">
        <v>289.5</v>
      </c>
      <c r="AS206" s="71">
        <v>241.5</v>
      </c>
      <c r="AT206" s="71">
        <v>575.5</v>
      </c>
      <c r="AU206" s="71">
        <v>364.5</v>
      </c>
      <c r="AV206" s="71">
        <v>223</v>
      </c>
      <c r="AW206" s="71">
        <v>200761</v>
      </c>
      <c r="AX206" s="71">
        <v>455</v>
      </c>
      <c r="AY206" s="71">
        <v>100466</v>
      </c>
      <c r="AZ206" s="71">
        <v>100274.5</v>
      </c>
      <c r="BA206" s="71">
        <v>67.5</v>
      </c>
      <c r="BB206" s="71">
        <v>99887.5</v>
      </c>
      <c r="BC206" s="71">
        <v>223</v>
      </c>
      <c r="BD206" s="71">
        <v>122</v>
      </c>
    </row>
    <row r="207" spans="1:56" ht="15" thickBot="1" x14ac:dyDescent="0.35">
      <c r="A207" s="70" t="s">
        <v>666</v>
      </c>
      <c r="B207" s="71">
        <v>2219.5</v>
      </c>
      <c r="C207" s="71">
        <v>614.5</v>
      </c>
      <c r="D207" s="71">
        <v>171</v>
      </c>
      <c r="E207" s="71">
        <v>312.5</v>
      </c>
      <c r="F207" s="71">
        <v>65</v>
      </c>
      <c r="G207" s="71">
        <v>150.5</v>
      </c>
      <c r="H207" s="71">
        <v>498532</v>
      </c>
      <c r="I207" s="71">
        <v>1980.5</v>
      </c>
      <c r="J207" s="71">
        <v>351</v>
      </c>
      <c r="K207" s="71">
        <v>67.5</v>
      </c>
      <c r="L207" s="71">
        <v>985</v>
      </c>
      <c r="M207" s="71">
        <v>456.5</v>
      </c>
      <c r="N207" s="71">
        <v>379</v>
      </c>
      <c r="O207" s="71">
        <v>494861</v>
      </c>
      <c r="P207" s="71">
        <v>398</v>
      </c>
      <c r="Q207" s="71">
        <v>97.5</v>
      </c>
      <c r="AN207" s="70" t="s">
        <v>666</v>
      </c>
      <c r="AO207" s="71">
        <v>101229.5</v>
      </c>
      <c r="AP207" s="71">
        <v>495985.5</v>
      </c>
      <c r="AQ207" s="71">
        <v>466</v>
      </c>
      <c r="AR207" s="71">
        <v>288.5</v>
      </c>
      <c r="AS207" s="71">
        <v>240.5</v>
      </c>
      <c r="AT207" s="71">
        <v>574.5</v>
      </c>
      <c r="AU207" s="71">
        <v>363.5</v>
      </c>
      <c r="AV207" s="71">
        <v>222</v>
      </c>
      <c r="AW207" s="71">
        <v>200760</v>
      </c>
      <c r="AX207" s="71">
        <v>454</v>
      </c>
      <c r="AY207" s="71">
        <v>100465</v>
      </c>
      <c r="AZ207" s="71">
        <v>100273.5</v>
      </c>
      <c r="BA207" s="71">
        <v>66.5</v>
      </c>
      <c r="BB207" s="71">
        <v>99805.5</v>
      </c>
      <c r="BC207" s="71">
        <v>222</v>
      </c>
      <c r="BD207" s="71">
        <v>121</v>
      </c>
    </row>
    <row r="208" spans="1:56" ht="15" thickBot="1" x14ac:dyDescent="0.35">
      <c r="A208" s="70" t="s">
        <v>683</v>
      </c>
      <c r="B208" s="71">
        <v>2218.5</v>
      </c>
      <c r="C208" s="71">
        <v>613.5</v>
      </c>
      <c r="D208" s="71">
        <v>170</v>
      </c>
      <c r="E208" s="71">
        <v>311.5</v>
      </c>
      <c r="F208" s="71">
        <v>64</v>
      </c>
      <c r="G208" s="71">
        <v>149.5</v>
      </c>
      <c r="H208" s="71">
        <v>498531</v>
      </c>
      <c r="I208" s="71">
        <v>1979.5</v>
      </c>
      <c r="J208" s="71">
        <v>350</v>
      </c>
      <c r="K208" s="71">
        <v>66.5</v>
      </c>
      <c r="L208" s="71">
        <v>984</v>
      </c>
      <c r="M208" s="71">
        <v>455.5</v>
      </c>
      <c r="N208" s="71">
        <v>378</v>
      </c>
      <c r="O208" s="71">
        <v>494860</v>
      </c>
      <c r="P208" s="71">
        <v>397</v>
      </c>
      <c r="Q208" s="71">
        <v>96.5</v>
      </c>
      <c r="AN208" s="70" t="s">
        <v>683</v>
      </c>
      <c r="AO208" s="71">
        <v>101136.5</v>
      </c>
      <c r="AP208" s="71">
        <v>495984.5</v>
      </c>
      <c r="AQ208" s="71">
        <v>465</v>
      </c>
      <c r="AR208" s="71">
        <v>287.5</v>
      </c>
      <c r="AS208" s="71">
        <v>239.5</v>
      </c>
      <c r="AT208" s="71">
        <v>573.5</v>
      </c>
      <c r="AU208" s="71">
        <v>362.5</v>
      </c>
      <c r="AV208" s="71">
        <v>221</v>
      </c>
      <c r="AW208" s="71">
        <v>200759</v>
      </c>
      <c r="AX208" s="71">
        <v>453</v>
      </c>
      <c r="AY208" s="71">
        <v>100464</v>
      </c>
      <c r="AZ208" s="71">
        <v>100272.5</v>
      </c>
      <c r="BA208" s="71">
        <v>65.5</v>
      </c>
      <c r="BB208" s="71">
        <v>99804.5</v>
      </c>
      <c r="BC208" s="71">
        <v>221</v>
      </c>
      <c r="BD208" s="71">
        <v>120</v>
      </c>
    </row>
    <row r="209" spans="1:56" ht="15" thickBot="1" x14ac:dyDescent="0.35">
      <c r="A209" s="70" t="s">
        <v>700</v>
      </c>
      <c r="B209" s="71">
        <v>2217.5</v>
      </c>
      <c r="C209" s="71">
        <v>612.5</v>
      </c>
      <c r="D209" s="71">
        <v>169</v>
      </c>
      <c r="E209" s="71">
        <v>310.5</v>
      </c>
      <c r="F209" s="71">
        <v>63</v>
      </c>
      <c r="G209" s="71">
        <v>148.5</v>
      </c>
      <c r="H209" s="71">
        <v>498530</v>
      </c>
      <c r="I209" s="71">
        <v>1978.5</v>
      </c>
      <c r="J209" s="71">
        <v>349</v>
      </c>
      <c r="K209" s="71">
        <v>65.5</v>
      </c>
      <c r="L209" s="71">
        <v>983</v>
      </c>
      <c r="M209" s="71">
        <v>454.5</v>
      </c>
      <c r="N209" s="71">
        <v>377</v>
      </c>
      <c r="O209" s="71">
        <v>494859</v>
      </c>
      <c r="P209" s="71">
        <v>396</v>
      </c>
      <c r="Q209" s="71">
        <v>95.5</v>
      </c>
      <c r="AN209" s="70" t="s">
        <v>700</v>
      </c>
      <c r="AO209" s="71">
        <v>101135.5</v>
      </c>
      <c r="AP209" s="71">
        <v>495983.5</v>
      </c>
      <c r="AQ209" s="71">
        <v>464</v>
      </c>
      <c r="AR209" s="71">
        <v>286.5</v>
      </c>
      <c r="AS209" s="71">
        <v>238.5</v>
      </c>
      <c r="AT209" s="71">
        <v>558</v>
      </c>
      <c r="AU209" s="71">
        <v>361.5</v>
      </c>
      <c r="AV209" s="71">
        <v>220</v>
      </c>
      <c r="AW209" s="71">
        <v>200758</v>
      </c>
      <c r="AX209" s="71">
        <v>452</v>
      </c>
      <c r="AY209" s="71">
        <v>100463</v>
      </c>
      <c r="AZ209" s="71">
        <v>100271.5</v>
      </c>
      <c r="BA209" s="71">
        <v>64.5</v>
      </c>
      <c r="BB209" s="71">
        <v>99803.5</v>
      </c>
      <c r="BC209" s="71">
        <v>220</v>
      </c>
      <c r="BD209" s="71">
        <v>119</v>
      </c>
    </row>
    <row r="210" spans="1:56" ht="15" thickBot="1" x14ac:dyDescent="0.35">
      <c r="A210" s="70" t="s">
        <v>717</v>
      </c>
      <c r="B210" s="71">
        <v>2216.5</v>
      </c>
      <c r="C210" s="71">
        <v>611.5</v>
      </c>
      <c r="D210" s="71">
        <v>168</v>
      </c>
      <c r="E210" s="71">
        <v>309.5</v>
      </c>
      <c r="F210" s="71">
        <v>62</v>
      </c>
      <c r="G210" s="71">
        <v>147.5</v>
      </c>
      <c r="H210" s="71">
        <v>498529</v>
      </c>
      <c r="I210" s="71">
        <v>1977.5</v>
      </c>
      <c r="J210" s="71">
        <v>348</v>
      </c>
      <c r="K210" s="71">
        <v>64.5</v>
      </c>
      <c r="L210" s="71">
        <v>982</v>
      </c>
      <c r="M210" s="71">
        <v>453.5</v>
      </c>
      <c r="N210" s="71">
        <v>376</v>
      </c>
      <c r="O210" s="71">
        <v>494858</v>
      </c>
      <c r="P210" s="71">
        <v>395</v>
      </c>
      <c r="Q210" s="71">
        <v>94.5</v>
      </c>
      <c r="AN210" s="70" t="s">
        <v>717</v>
      </c>
      <c r="AO210" s="71">
        <v>101096.5</v>
      </c>
      <c r="AP210" s="71">
        <v>495982.5</v>
      </c>
      <c r="AQ210" s="71">
        <v>463</v>
      </c>
      <c r="AR210" s="71">
        <v>285.5</v>
      </c>
      <c r="AS210" s="71">
        <v>237.5</v>
      </c>
      <c r="AT210" s="71">
        <v>557</v>
      </c>
      <c r="AU210" s="71">
        <v>360.5</v>
      </c>
      <c r="AV210" s="71">
        <v>219</v>
      </c>
      <c r="AW210" s="71">
        <v>200757</v>
      </c>
      <c r="AX210" s="71">
        <v>451</v>
      </c>
      <c r="AY210" s="71">
        <v>100462</v>
      </c>
      <c r="AZ210" s="71">
        <v>100270.5</v>
      </c>
      <c r="BA210" s="71">
        <v>63.5</v>
      </c>
      <c r="BB210" s="71">
        <v>99802.5</v>
      </c>
      <c r="BC210" s="71">
        <v>219</v>
      </c>
      <c r="BD210" s="71">
        <v>118</v>
      </c>
    </row>
    <row r="211" spans="1:56" ht="15" thickBot="1" x14ac:dyDescent="0.35">
      <c r="A211" s="70" t="s">
        <v>734</v>
      </c>
      <c r="B211" s="71">
        <v>2215.5</v>
      </c>
      <c r="C211" s="71">
        <v>610.5</v>
      </c>
      <c r="D211" s="71">
        <v>167</v>
      </c>
      <c r="E211" s="71">
        <v>308.5</v>
      </c>
      <c r="F211" s="71">
        <v>61</v>
      </c>
      <c r="G211" s="71">
        <v>146.5</v>
      </c>
      <c r="H211" s="71">
        <v>498528</v>
      </c>
      <c r="I211" s="71">
        <v>1976.5</v>
      </c>
      <c r="J211" s="71">
        <v>347</v>
      </c>
      <c r="K211" s="71">
        <v>63.5</v>
      </c>
      <c r="L211" s="71">
        <v>275.5</v>
      </c>
      <c r="M211" s="71">
        <v>452.5</v>
      </c>
      <c r="N211" s="71">
        <v>375</v>
      </c>
      <c r="O211" s="71">
        <v>494857</v>
      </c>
      <c r="P211" s="71">
        <v>394</v>
      </c>
      <c r="Q211" s="71">
        <v>93.5</v>
      </c>
      <c r="AN211" s="70" t="s">
        <v>734</v>
      </c>
      <c r="AO211" s="71">
        <v>100516</v>
      </c>
      <c r="AP211" s="71">
        <v>495981.5</v>
      </c>
      <c r="AQ211" s="71">
        <v>462</v>
      </c>
      <c r="AR211" s="71">
        <v>284.5</v>
      </c>
      <c r="AS211" s="71">
        <v>236.5</v>
      </c>
      <c r="AT211" s="71">
        <v>556</v>
      </c>
      <c r="AU211" s="71">
        <v>359.5</v>
      </c>
      <c r="AV211" s="71">
        <v>218</v>
      </c>
      <c r="AW211" s="71">
        <v>200756</v>
      </c>
      <c r="AX211" s="71">
        <v>450</v>
      </c>
      <c r="AY211" s="71">
        <v>100461</v>
      </c>
      <c r="AZ211" s="71">
        <v>100269.5</v>
      </c>
      <c r="BA211" s="71">
        <v>62.5</v>
      </c>
      <c r="BB211" s="71">
        <v>99801.5</v>
      </c>
      <c r="BC211" s="71">
        <v>218</v>
      </c>
      <c r="BD211" s="71">
        <v>117</v>
      </c>
    </row>
    <row r="212" spans="1:56" ht="15" thickBot="1" x14ac:dyDescent="0.35">
      <c r="A212" s="70" t="s">
        <v>751</v>
      </c>
      <c r="B212" s="71">
        <v>2214.5</v>
      </c>
      <c r="C212" s="71">
        <v>609.5</v>
      </c>
      <c r="D212" s="71">
        <v>166</v>
      </c>
      <c r="E212" s="71">
        <v>307.5</v>
      </c>
      <c r="F212" s="71">
        <v>60</v>
      </c>
      <c r="G212" s="71">
        <v>145.5</v>
      </c>
      <c r="H212" s="71">
        <v>498527</v>
      </c>
      <c r="I212" s="71">
        <v>1975.5</v>
      </c>
      <c r="J212" s="71">
        <v>346</v>
      </c>
      <c r="K212" s="71">
        <v>62.5</v>
      </c>
      <c r="L212" s="71">
        <v>274.5</v>
      </c>
      <c r="M212" s="71">
        <v>451.5</v>
      </c>
      <c r="N212" s="71">
        <v>374</v>
      </c>
      <c r="O212" s="71">
        <v>494856</v>
      </c>
      <c r="P212" s="71">
        <v>393</v>
      </c>
      <c r="Q212" s="71">
        <v>92.5</v>
      </c>
      <c r="AN212" s="70" t="s">
        <v>751</v>
      </c>
      <c r="AO212" s="71">
        <v>100515</v>
      </c>
      <c r="AP212" s="71">
        <v>495980.5</v>
      </c>
      <c r="AQ212" s="71">
        <v>461</v>
      </c>
      <c r="AR212" s="71">
        <v>283.5</v>
      </c>
      <c r="AS212" s="71">
        <v>235.5</v>
      </c>
      <c r="AT212" s="71">
        <v>555</v>
      </c>
      <c r="AU212" s="71">
        <v>358.5</v>
      </c>
      <c r="AV212" s="71">
        <v>217</v>
      </c>
      <c r="AW212" s="71">
        <v>200755</v>
      </c>
      <c r="AX212" s="71">
        <v>449</v>
      </c>
      <c r="AY212" s="71">
        <v>100460</v>
      </c>
      <c r="AZ212" s="71">
        <v>100268.5</v>
      </c>
      <c r="BA212" s="71">
        <v>61.5</v>
      </c>
      <c r="BB212" s="71">
        <v>99800.5</v>
      </c>
      <c r="BC212" s="71">
        <v>217</v>
      </c>
      <c r="BD212" s="71">
        <v>116</v>
      </c>
    </row>
    <row r="213" spans="1:56" ht="15" thickBot="1" x14ac:dyDescent="0.35">
      <c r="A213" s="70" t="s">
        <v>768</v>
      </c>
      <c r="B213" s="71">
        <v>2213.5</v>
      </c>
      <c r="C213" s="71">
        <v>608.5</v>
      </c>
      <c r="D213" s="71">
        <v>165</v>
      </c>
      <c r="E213" s="71">
        <v>306.5</v>
      </c>
      <c r="F213" s="71">
        <v>59</v>
      </c>
      <c r="G213" s="71">
        <v>144.5</v>
      </c>
      <c r="H213" s="71">
        <v>498526</v>
      </c>
      <c r="I213" s="71">
        <v>1974.5</v>
      </c>
      <c r="J213" s="71">
        <v>345</v>
      </c>
      <c r="K213" s="71">
        <v>61.5</v>
      </c>
      <c r="L213" s="71">
        <v>273.5</v>
      </c>
      <c r="M213" s="71">
        <v>450.5</v>
      </c>
      <c r="N213" s="71">
        <v>373</v>
      </c>
      <c r="O213" s="71">
        <v>494855</v>
      </c>
      <c r="P213" s="71">
        <v>392</v>
      </c>
      <c r="Q213" s="71">
        <v>91.5</v>
      </c>
      <c r="AN213" s="70" t="s">
        <v>768</v>
      </c>
      <c r="AO213" s="71">
        <v>100514</v>
      </c>
      <c r="AP213" s="71">
        <v>495979.5</v>
      </c>
      <c r="AQ213" s="71">
        <v>460</v>
      </c>
      <c r="AR213" s="71">
        <v>282.5</v>
      </c>
      <c r="AS213" s="71">
        <v>234.5</v>
      </c>
      <c r="AT213" s="71">
        <v>554</v>
      </c>
      <c r="AU213" s="71">
        <v>357.5</v>
      </c>
      <c r="AV213" s="71">
        <v>216</v>
      </c>
      <c r="AW213" s="71">
        <v>200754</v>
      </c>
      <c r="AX213" s="71">
        <v>448</v>
      </c>
      <c r="AY213" s="71">
        <v>100459</v>
      </c>
      <c r="AZ213" s="71">
        <v>100267.5</v>
      </c>
      <c r="BA213" s="71">
        <v>60.5</v>
      </c>
      <c r="BB213" s="71">
        <v>99799.5</v>
      </c>
      <c r="BC213" s="71">
        <v>216</v>
      </c>
      <c r="BD213" s="71">
        <v>115</v>
      </c>
    </row>
    <row r="214" spans="1:56" ht="15" thickBot="1" x14ac:dyDescent="0.35">
      <c r="A214" s="70" t="s">
        <v>785</v>
      </c>
      <c r="B214" s="71">
        <v>2212.5</v>
      </c>
      <c r="C214" s="71">
        <v>607.5</v>
      </c>
      <c r="D214" s="71">
        <v>164</v>
      </c>
      <c r="E214" s="71">
        <v>305.5</v>
      </c>
      <c r="F214" s="71">
        <v>58</v>
      </c>
      <c r="G214" s="71">
        <v>143.5</v>
      </c>
      <c r="H214" s="71">
        <v>498525</v>
      </c>
      <c r="I214" s="71">
        <v>1973.5</v>
      </c>
      <c r="J214" s="71">
        <v>344</v>
      </c>
      <c r="K214" s="71">
        <v>60.5</v>
      </c>
      <c r="L214" s="71">
        <v>78.5</v>
      </c>
      <c r="M214" s="71">
        <v>449.5</v>
      </c>
      <c r="N214" s="71">
        <v>372</v>
      </c>
      <c r="O214" s="71">
        <v>494854</v>
      </c>
      <c r="P214" s="71">
        <v>391</v>
      </c>
      <c r="Q214" s="71">
        <v>90.5</v>
      </c>
      <c r="AN214" s="70" t="s">
        <v>785</v>
      </c>
      <c r="AO214" s="71">
        <v>100513</v>
      </c>
      <c r="AP214" s="71">
        <v>495978.5</v>
      </c>
      <c r="AQ214" s="71">
        <v>459</v>
      </c>
      <c r="AR214" s="71">
        <v>281.5</v>
      </c>
      <c r="AS214" s="71">
        <v>233.5</v>
      </c>
      <c r="AT214" s="71">
        <v>553</v>
      </c>
      <c r="AU214" s="71">
        <v>356.5</v>
      </c>
      <c r="AV214" s="71">
        <v>215</v>
      </c>
      <c r="AW214" s="71">
        <v>200753</v>
      </c>
      <c r="AX214" s="71">
        <v>447</v>
      </c>
      <c r="AY214" s="71">
        <v>100458</v>
      </c>
      <c r="AZ214" s="71">
        <v>100266.5</v>
      </c>
      <c r="BA214" s="71">
        <v>59.5</v>
      </c>
      <c r="BB214" s="71">
        <v>99798.5</v>
      </c>
      <c r="BC214" s="71">
        <v>215</v>
      </c>
      <c r="BD214" s="71">
        <v>114</v>
      </c>
    </row>
    <row r="215" spans="1:56" ht="15" thickBot="1" x14ac:dyDescent="0.35">
      <c r="A215" s="70" t="s">
        <v>802</v>
      </c>
      <c r="B215" s="71">
        <v>2211.5</v>
      </c>
      <c r="C215" s="71">
        <v>606.5</v>
      </c>
      <c r="D215" s="71">
        <v>155</v>
      </c>
      <c r="E215" s="71">
        <v>304.5</v>
      </c>
      <c r="F215" s="71">
        <v>57</v>
      </c>
      <c r="G215" s="71">
        <v>142.5</v>
      </c>
      <c r="H215" s="71">
        <v>498524</v>
      </c>
      <c r="I215" s="71">
        <v>1972.5</v>
      </c>
      <c r="J215" s="71">
        <v>343</v>
      </c>
      <c r="K215" s="71">
        <v>59.5</v>
      </c>
      <c r="L215" s="71">
        <v>57</v>
      </c>
      <c r="M215" s="71">
        <v>448.5</v>
      </c>
      <c r="N215" s="71">
        <v>371</v>
      </c>
      <c r="O215" s="71">
        <v>494853</v>
      </c>
      <c r="P215" s="71">
        <v>390</v>
      </c>
      <c r="Q215" s="71">
        <v>89.5</v>
      </c>
      <c r="AN215" s="70" t="s">
        <v>802</v>
      </c>
      <c r="AO215" s="71">
        <v>100512</v>
      </c>
      <c r="AP215" s="71">
        <v>495977.5</v>
      </c>
      <c r="AQ215" s="71">
        <v>458</v>
      </c>
      <c r="AR215" s="71">
        <v>280.5</v>
      </c>
      <c r="AS215" s="71">
        <v>232.5</v>
      </c>
      <c r="AT215" s="71">
        <v>552</v>
      </c>
      <c r="AU215" s="71">
        <v>355.5</v>
      </c>
      <c r="AV215" s="71">
        <v>204.5</v>
      </c>
      <c r="AW215" s="71">
        <v>200752</v>
      </c>
      <c r="AX215" s="71">
        <v>446</v>
      </c>
      <c r="AY215" s="71">
        <v>100457</v>
      </c>
      <c r="AZ215" s="71">
        <v>100265.5</v>
      </c>
      <c r="BA215" s="71">
        <v>58.5</v>
      </c>
      <c r="BB215" s="71">
        <v>99797.5</v>
      </c>
      <c r="BC215" s="71">
        <v>214</v>
      </c>
      <c r="BD215" s="71">
        <v>113</v>
      </c>
    </row>
    <row r="216" spans="1:56" ht="15" thickBot="1" x14ac:dyDescent="0.35">
      <c r="A216" s="70" t="s">
        <v>818</v>
      </c>
      <c r="B216" s="71">
        <v>2210.5</v>
      </c>
      <c r="C216" s="71">
        <v>605.5</v>
      </c>
      <c r="D216" s="71">
        <v>154</v>
      </c>
      <c r="E216" s="71">
        <v>303.5</v>
      </c>
      <c r="F216" s="71">
        <v>56</v>
      </c>
      <c r="G216" s="71">
        <v>141.5</v>
      </c>
      <c r="H216" s="71">
        <v>498523</v>
      </c>
      <c r="I216" s="71">
        <v>1971.5</v>
      </c>
      <c r="J216" s="71">
        <v>342</v>
      </c>
      <c r="K216" s="71">
        <v>58.5</v>
      </c>
      <c r="L216" s="71">
        <v>56</v>
      </c>
      <c r="M216" s="71">
        <v>447.5</v>
      </c>
      <c r="N216" s="71">
        <v>370</v>
      </c>
      <c r="O216" s="71">
        <v>494852</v>
      </c>
      <c r="P216" s="71">
        <v>389</v>
      </c>
      <c r="Q216" s="71">
        <v>88.5</v>
      </c>
      <c r="AN216" s="70" t="s">
        <v>818</v>
      </c>
      <c r="AO216" s="71">
        <v>223.5</v>
      </c>
      <c r="AP216" s="71">
        <v>495976.5</v>
      </c>
      <c r="AQ216" s="71">
        <v>457</v>
      </c>
      <c r="AR216" s="71">
        <v>279.5</v>
      </c>
      <c r="AS216" s="71">
        <v>231.5</v>
      </c>
      <c r="AT216" s="71">
        <v>551</v>
      </c>
      <c r="AU216" s="71">
        <v>354.5</v>
      </c>
      <c r="AV216" s="71">
        <v>182</v>
      </c>
      <c r="AW216" s="71">
        <v>200751</v>
      </c>
      <c r="AX216" s="71">
        <v>445</v>
      </c>
      <c r="AY216" s="71">
        <v>100456</v>
      </c>
      <c r="AZ216" s="71">
        <v>100264.5</v>
      </c>
      <c r="BA216" s="71">
        <v>57.5</v>
      </c>
      <c r="BB216" s="71">
        <v>99796.5</v>
      </c>
      <c r="BC216" s="71">
        <v>213</v>
      </c>
      <c r="BD216" s="71">
        <v>112</v>
      </c>
    </row>
    <row r="217" spans="1:56" ht="15" thickBot="1" x14ac:dyDescent="0.35">
      <c r="A217" s="70" t="s">
        <v>834</v>
      </c>
      <c r="B217" s="71">
        <v>2209.5</v>
      </c>
      <c r="C217" s="71">
        <v>604.5</v>
      </c>
      <c r="D217" s="71">
        <v>153</v>
      </c>
      <c r="E217" s="71">
        <v>302.5</v>
      </c>
      <c r="F217" s="71">
        <v>55</v>
      </c>
      <c r="G217" s="71">
        <v>140.5</v>
      </c>
      <c r="H217" s="71">
        <v>498522</v>
      </c>
      <c r="I217" s="71">
        <v>1970.5</v>
      </c>
      <c r="J217" s="71">
        <v>341</v>
      </c>
      <c r="K217" s="71">
        <v>57.5</v>
      </c>
      <c r="L217" s="71">
        <v>55</v>
      </c>
      <c r="M217" s="71">
        <v>446.5</v>
      </c>
      <c r="N217" s="71">
        <v>369</v>
      </c>
      <c r="O217" s="71">
        <v>494851</v>
      </c>
      <c r="P217" s="71">
        <v>388</v>
      </c>
      <c r="Q217" s="71">
        <v>87.5</v>
      </c>
      <c r="AN217" s="70" t="s">
        <v>834</v>
      </c>
      <c r="AO217" s="71">
        <v>222.5</v>
      </c>
      <c r="AP217" s="71">
        <v>495975.5</v>
      </c>
      <c r="AQ217" s="71">
        <v>456</v>
      </c>
      <c r="AR217" s="71">
        <v>278.5</v>
      </c>
      <c r="AS217" s="71">
        <v>230.5</v>
      </c>
      <c r="AT217" s="71">
        <v>550</v>
      </c>
      <c r="AU217" s="71">
        <v>353.5</v>
      </c>
      <c r="AV217" s="71">
        <v>181</v>
      </c>
      <c r="AW217" s="71">
        <v>200750</v>
      </c>
      <c r="AX217" s="71">
        <v>444</v>
      </c>
      <c r="AY217" s="71">
        <v>100455</v>
      </c>
      <c r="AZ217" s="71">
        <v>100263.5</v>
      </c>
      <c r="BA217" s="71">
        <v>56.5</v>
      </c>
      <c r="BB217" s="71">
        <v>99795.5</v>
      </c>
      <c r="BC217" s="71">
        <v>212</v>
      </c>
      <c r="BD217" s="71">
        <v>111</v>
      </c>
    </row>
    <row r="218" spans="1:56" ht="15" thickBot="1" x14ac:dyDescent="0.35">
      <c r="A218" s="70" t="s">
        <v>850</v>
      </c>
      <c r="B218" s="71">
        <v>2208.5</v>
      </c>
      <c r="C218" s="71">
        <v>603.5</v>
      </c>
      <c r="D218" s="71">
        <v>152</v>
      </c>
      <c r="E218" s="71">
        <v>301.5</v>
      </c>
      <c r="F218" s="71">
        <v>54</v>
      </c>
      <c r="G218" s="71">
        <v>133.5</v>
      </c>
      <c r="H218" s="71">
        <v>498521</v>
      </c>
      <c r="I218" s="71">
        <v>1969.5</v>
      </c>
      <c r="J218" s="71">
        <v>340</v>
      </c>
      <c r="K218" s="71">
        <v>56.5</v>
      </c>
      <c r="L218" s="71">
        <v>54</v>
      </c>
      <c r="M218" s="71">
        <v>445.5</v>
      </c>
      <c r="N218" s="71">
        <v>368</v>
      </c>
      <c r="O218" s="71">
        <v>494850</v>
      </c>
      <c r="P218" s="71">
        <v>387</v>
      </c>
      <c r="Q218" s="71">
        <v>86.5</v>
      </c>
      <c r="AN218" s="70" t="s">
        <v>850</v>
      </c>
      <c r="AO218" s="71">
        <v>221.5</v>
      </c>
      <c r="AP218" s="71">
        <v>495974.5</v>
      </c>
      <c r="AQ218" s="71">
        <v>455</v>
      </c>
      <c r="AR218" s="71">
        <v>277.5</v>
      </c>
      <c r="AS218" s="71">
        <v>229.5</v>
      </c>
      <c r="AT218" s="71">
        <v>536.5</v>
      </c>
      <c r="AU218" s="71">
        <v>352.5</v>
      </c>
      <c r="AV218" s="71">
        <v>180</v>
      </c>
      <c r="AW218" s="71">
        <v>200749</v>
      </c>
      <c r="AX218" s="71">
        <v>443</v>
      </c>
      <c r="AY218" s="71">
        <v>100454</v>
      </c>
      <c r="AZ218" s="71">
        <v>100262.5</v>
      </c>
      <c r="BA218" s="71">
        <v>55.5</v>
      </c>
      <c r="BB218" s="71">
        <v>99794.5</v>
      </c>
      <c r="BC218" s="71">
        <v>211</v>
      </c>
      <c r="BD218" s="71">
        <v>110</v>
      </c>
    </row>
    <row r="219" spans="1:56" ht="15" thickBot="1" x14ac:dyDescent="0.35">
      <c r="A219" s="70" t="s">
        <v>866</v>
      </c>
      <c r="B219" s="71">
        <v>2207.5</v>
      </c>
      <c r="C219" s="71">
        <v>602.5</v>
      </c>
      <c r="D219" s="71">
        <v>151</v>
      </c>
      <c r="E219" s="71">
        <v>300.5</v>
      </c>
      <c r="F219" s="71">
        <v>53</v>
      </c>
      <c r="G219" s="71">
        <v>132.5</v>
      </c>
      <c r="H219" s="71">
        <v>498520</v>
      </c>
      <c r="I219" s="71">
        <v>1968.5</v>
      </c>
      <c r="J219" s="71">
        <v>339</v>
      </c>
      <c r="K219" s="71">
        <v>55.5</v>
      </c>
      <c r="L219" s="71">
        <v>53</v>
      </c>
      <c r="M219" s="71">
        <v>444.5</v>
      </c>
      <c r="N219" s="71">
        <v>367</v>
      </c>
      <c r="O219" s="71">
        <v>494849</v>
      </c>
      <c r="P219" s="71">
        <v>386</v>
      </c>
      <c r="Q219" s="71">
        <v>85.5</v>
      </c>
      <c r="AN219" s="70" t="s">
        <v>866</v>
      </c>
      <c r="AO219" s="71">
        <v>220.5</v>
      </c>
      <c r="AP219" s="71">
        <v>495973.5</v>
      </c>
      <c r="AQ219" s="71">
        <v>454</v>
      </c>
      <c r="AR219" s="71">
        <v>276.5</v>
      </c>
      <c r="AS219" s="71">
        <v>228.5</v>
      </c>
      <c r="AT219" s="71">
        <v>535.5</v>
      </c>
      <c r="AU219" s="71">
        <v>351.5</v>
      </c>
      <c r="AV219" s="71">
        <v>179</v>
      </c>
      <c r="AW219" s="71">
        <v>200748</v>
      </c>
      <c r="AX219" s="71">
        <v>442</v>
      </c>
      <c r="AY219" s="71">
        <v>100453</v>
      </c>
      <c r="AZ219" s="71">
        <v>100261.5</v>
      </c>
      <c r="BA219" s="71">
        <v>54.5</v>
      </c>
      <c r="BB219" s="71">
        <v>99793.5</v>
      </c>
      <c r="BC219" s="71">
        <v>210</v>
      </c>
      <c r="BD219" s="71">
        <v>109</v>
      </c>
    </row>
    <row r="220" spans="1:56" ht="15" thickBot="1" x14ac:dyDescent="0.35">
      <c r="A220" s="70" t="s">
        <v>882</v>
      </c>
      <c r="B220" s="71">
        <v>2206.5</v>
      </c>
      <c r="C220" s="71">
        <v>581</v>
      </c>
      <c r="D220" s="71">
        <v>150</v>
      </c>
      <c r="E220" s="71">
        <v>299.5</v>
      </c>
      <c r="F220" s="71">
        <v>52</v>
      </c>
      <c r="G220" s="71">
        <v>131.5</v>
      </c>
      <c r="H220" s="71">
        <v>498519</v>
      </c>
      <c r="I220" s="71">
        <v>1967.5</v>
      </c>
      <c r="J220" s="71">
        <v>338</v>
      </c>
      <c r="K220" s="71">
        <v>54.5</v>
      </c>
      <c r="L220" s="71">
        <v>52</v>
      </c>
      <c r="M220" s="71">
        <v>443.5</v>
      </c>
      <c r="N220" s="71">
        <v>366</v>
      </c>
      <c r="O220" s="71">
        <v>494848</v>
      </c>
      <c r="P220" s="71">
        <v>385</v>
      </c>
      <c r="Q220" s="71">
        <v>84.5</v>
      </c>
      <c r="AN220" s="70" t="s">
        <v>882</v>
      </c>
      <c r="AO220" s="71">
        <v>219.5</v>
      </c>
      <c r="AP220" s="71">
        <v>495972.5</v>
      </c>
      <c r="AQ220" s="71">
        <v>453</v>
      </c>
      <c r="AR220" s="71">
        <v>275.5</v>
      </c>
      <c r="AS220" s="71">
        <v>227.5</v>
      </c>
      <c r="AT220" s="71">
        <v>534.5</v>
      </c>
      <c r="AU220" s="71">
        <v>350.5</v>
      </c>
      <c r="AV220" s="71">
        <v>178</v>
      </c>
      <c r="AW220" s="71">
        <v>200747</v>
      </c>
      <c r="AX220" s="71">
        <v>441</v>
      </c>
      <c r="AY220" s="71">
        <v>100452</v>
      </c>
      <c r="AZ220" s="71">
        <v>100260.5</v>
      </c>
      <c r="BA220" s="71">
        <v>53.5</v>
      </c>
      <c r="BB220" s="71">
        <v>99792.5</v>
      </c>
      <c r="BC220" s="71">
        <v>209</v>
      </c>
      <c r="BD220" s="71">
        <v>108</v>
      </c>
    </row>
    <row r="221" spans="1:56" ht="15" thickBot="1" x14ac:dyDescent="0.35">
      <c r="A221" s="70" t="s">
        <v>898</v>
      </c>
      <c r="B221" s="71">
        <v>2205.5</v>
      </c>
      <c r="C221" s="71">
        <v>580</v>
      </c>
      <c r="D221" s="71">
        <v>149</v>
      </c>
      <c r="E221" s="71">
        <v>298.5</v>
      </c>
      <c r="F221" s="71">
        <v>51</v>
      </c>
      <c r="G221" s="71">
        <v>130.5</v>
      </c>
      <c r="H221" s="71">
        <v>498518</v>
      </c>
      <c r="I221" s="71">
        <v>1966.5</v>
      </c>
      <c r="J221" s="71">
        <v>337</v>
      </c>
      <c r="K221" s="71">
        <v>53.5</v>
      </c>
      <c r="L221" s="71">
        <v>51</v>
      </c>
      <c r="M221" s="71">
        <v>442.5</v>
      </c>
      <c r="N221" s="71">
        <v>365</v>
      </c>
      <c r="O221" s="71">
        <v>494847</v>
      </c>
      <c r="P221" s="71">
        <v>384</v>
      </c>
      <c r="Q221" s="71">
        <v>83.5</v>
      </c>
      <c r="AN221" s="70" t="s">
        <v>898</v>
      </c>
      <c r="AO221" s="71">
        <v>218.5</v>
      </c>
      <c r="AP221" s="71">
        <v>495971.5</v>
      </c>
      <c r="AQ221" s="71">
        <v>452</v>
      </c>
      <c r="AR221" s="71">
        <v>207</v>
      </c>
      <c r="AS221" s="71">
        <v>226.5</v>
      </c>
      <c r="AT221" s="71">
        <v>533.5</v>
      </c>
      <c r="AU221" s="71">
        <v>349.5</v>
      </c>
      <c r="AV221" s="71">
        <v>177</v>
      </c>
      <c r="AW221" s="71">
        <v>200746</v>
      </c>
      <c r="AX221" s="71">
        <v>440</v>
      </c>
      <c r="AY221" s="71">
        <v>100451</v>
      </c>
      <c r="AZ221" s="71">
        <v>100259.5</v>
      </c>
      <c r="BA221" s="71">
        <v>52.5</v>
      </c>
      <c r="BB221" s="71">
        <v>99791.5</v>
      </c>
      <c r="BC221" s="71">
        <v>208</v>
      </c>
      <c r="BD221" s="71">
        <v>107</v>
      </c>
    </row>
    <row r="222" spans="1:56" ht="15" thickBot="1" x14ac:dyDescent="0.35">
      <c r="A222" s="70" t="s">
        <v>914</v>
      </c>
      <c r="B222" s="71">
        <v>2204.5</v>
      </c>
      <c r="C222" s="71">
        <v>579</v>
      </c>
      <c r="D222" s="71">
        <v>74.5</v>
      </c>
      <c r="E222" s="71">
        <v>276</v>
      </c>
      <c r="F222" s="71">
        <v>50</v>
      </c>
      <c r="G222" s="71">
        <v>129.5</v>
      </c>
      <c r="H222" s="71">
        <v>498517</v>
      </c>
      <c r="I222" s="71">
        <v>1965.5</v>
      </c>
      <c r="J222" s="71">
        <v>336</v>
      </c>
      <c r="K222" s="71">
        <v>52.5</v>
      </c>
      <c r="L222" s="71">
        <v>50</v>
      </c>
      <c r="M222" s="71">
        <v>441.5</v>
      </c>
      <c r="N222" s="71">
        <v>364</v>
      </c>
      <c r="O222" s="71">
        <v>494846</v>
      </c>
      <c r="P222" s="71">
        <v>383</v>
      </c>
      <c r="Q222" s="71">
        <v>82.5</v>
      </c>
      <c r="AN222" s="70" t="s">
        <v>914</v>
      </c>
      <c r="AO222" s="71">
        <v>217.5</v>
      </c>
      <c r="AP222" s="71">
        <v>495970.5</v>
      </c>
      <c r="AQ222" s="71">
        <v>451</v>
      </c>
      <c r="AR222" s="71">
        <v>206</v>
      </c>
      <c r="AS222" s="71">
        <v>225.5</v>
      </c>
      <c r="AT222" s="71">
        <v>532.5</v>
      </c>
      <c r="AU222" s="71">
        <v>348.5</v>
      </c>
      <c r="AV222" s="71">
        <v>176</v>
      </c>
      <c r="AW222" s="71">
        <v>200745</v>
      </c>
      <c r="AX222" s="71">
        <v>439</v>
      </c>
      <c r="AY222" s="71">
        <v>100450</v>
      </c>
      <c r="AZ222" s="71">
        <v>100258.5</v>
      </c>
      <c r="BA222" s="71">
        <v>51.5</v>
      </c>
      <c r="BB222" s="71">
        <v>99790.5</v>
      </c>
      <c r="BC222" s="71">
        <v>207</v>
      </c>
      <c r="BD222" s="71">
        <v>106</v>
      </c>
    </row>
    <row r="223" spans="1:56" ht="15" thickBot="1" x14ac:dyDescent="0.35">
      <c r="A223" s="70" t="s">
        <v>930</v>
      </c>
      <c r="B223" s="71">
        <v>2203.5</v>
      </c>
      <c r="C223" s="71">
        <v>578</v>
      </c>
      <c r="D223" s="71">
        <v>73.5</v>
      </c>
      <c r="E223" s="71">
        <v>275</v>
      </c>
      <c r="F223" s="71">
        <v>49</v>
      </c>
      <c r="G223" s="71">
        <v>128.5</v>
      </c>
      <c r="H223" s="71">
        <v>498516</v>
      </c>
      <c r="I223" s="71">
        <v>1964.5</v>
      </c>
      <c r="J223" s="71">
        <v>335</v>
      </c>
      <c r="K223" s="71">
        <v>51.5</v>
      </c>
      <c r="L223" s="71">
        <v>49</v>
      </c>
      <c r="M223" s="71">
        <v>440.5</v>
      </c>
      <c r="N223" s="71">
        <v>363</v>
      </c>
      <c r="O223" s="71">
        <v>494845</v>
      </c>
      <c r="P223" s="71">
        <v>382</v>
      </c>
      <c r="Q223" s="71">
        <v>81.5</v>
      </c>
      <c r="AN223" s="70" t="s">
        <v>930</v>
      </c>
      <c r="AO223" s="71">
        <v>216.5</v>
      </c>
      <c r="AP223" s="71">
        <v>495969.5</v>
      </c>
      <c r="AQ223" s="71">
        <v>450</v>
      </c>
      <c r="AR223" s="71">
        <v>205</v>
      </c>
      <c r="AS223" s="71">
        <v>224.5</v>
      </c>
      <c r="AT223" s="71">
        <v>531.5</v>
      </c>
      <c r="AU223" s="71">
        <v>347.5</v>
      </c>
      <c r="AV223" s="71">
        <v>175</v>
      </c>
      <c r="AW223" s="71">
        <v>200744</v>
      </c>
      <c r="AX223" s="71">
        <v>438</v>
      </c>
      <c r="AY223" s="71">
        <v>100449</v>
      </c>
      <c r="AZ223" s="71">
        <v>100257.5</v>
      </c>
      <c r="BA223" s="71">
        <v>50.5</v>
      </c>
      <c r="BB223" s="71">
        <v>99789.5</v>
      </c>
      <c r="BC223" s="71">
        <v>206</v>
      </c>
      <c r="BD223" s="71">
        <v>105</v>
      </c>
    </row>
    <row r="224" spans="1:56" ht="15" thickBot="1" x14ac:dyDescent="0.35">
      <c r="A224" s="70" t="s">
        <v>946</v>
      </c>
      <c r="B224" s="71">
        <v>2202.5</v>
      </c>
      <c r="C224" s="71">
        <v>577</v>
      </c>
      <c r="D224" s="71">
        <v>72.5</v>
      </c>
      <c r="E224" s="71">
        <v>274</v>
      </c>
      <c r="F224" s="71">
        <v>48</v>
      </c>
      <c r="G224" s="71">
        <v>127.5</v>
      </c>
      <c r="H224" s="71">
        <v>498515</v>
      </c>
      <c r="I224" s="71">
        <v>1963.5</v>
      </c>
      <c r="J224" s="71">
        <v>334</v>
      </c>
      <c r="K224" s="71">
        <v>50.5</v>
      </c>
      <c r="L224" s="71">
        <v>48</v>
      </c>
      <c r="M224" s="71">
        <v>439.5</v>
      </c>
      <c r="N224" s="71">
        <v>362</v>
      </c>
      <c r="O224" s="71">
        <v>494844</v>
      </c>
      <c r="P224" s="71">
        <v>381</v>
      </c>
      <c r="Q224" s="71">
        <v>80.5</v>
      </c>
      <c r="AN224" s="70" t="s">
        <v>946</v>
      </c>
      <c r="AO224" s="71">
        <v>215.5</v>
      </c>
      <c r="AP224" s="71">
        <v>495968.5</v>
      </c>
      <c r="AQ224" s="71">
        <v>449</v>
      </c>
      <c r="AR224" s="71">
        <v>204</v>
      </c>
      <c r="AS224" s="71">
        <v>223.5</v>
      </c>
      <c r="AT224" s="71">
        <v>530.5</v>
      </c>
      <c r="AU224" s="71">
        <v>346.5</v>
      </c>
      <c r="AV224" s="71">
        <v>122</v>
      </c>
      <c r="AW224" s="71">
        <v>200743</v>
      </c>
      <c r="AX224" s="71">
        <v>437</v>
      </c>
      <c r="AY224" s="71">
        <v>100448</v>
      </c>
      <c r="AZ224" s="71">
        <v>100256.5</v>
      </c>
      <c r="BA224" s="71">
        <v>49.5</v>
      </c>
      <c r="BB224" s="71">
        <v>99788.5</v>
      </c>
      <c r="BC224" s="71">
        <v>205</v>
      </c>
      <c r="BD224" s="71">
        <v>104</v>
      </c>
    </row>
    <row r="225" spans="1:56" ht="15" thickBot="1" x14ac:dyDescent="0.35">
      <c r="A225" s="70" t="s">
        <v>962</v>
      </c>
      <c r="B225" s="71">
        <v>2201.5</v>
      </c>
      <c r="C225" s="71">
        <v>576</v>
      </c>
      <c r="D225" s="71">
        <v>71.5</v>
      </c>
      <c r="E225" s="71">
        <v>273</v>
      </c>
      <c r="F225" s="71">
        <v>47</v>
      </c>
      <c r="G225" s="71">
        <v>126.5</v>
      </c>
      <c r="H225" s="71">
        <v>498514</v>
      </c>
      <c r="I225" s="71">
        <v>1962.5</v>
      </c>
      <c r="J225" s="71">
        <v>333</v>
      </c>
      <c r="K225" s="71">
        <v>49.5</v>
      </c>
      <c r="L225" s="71">
        <v>47</v>
      </c>
      <c r="M225" s="71">
        <v>438.5</v>
      </c>
      <c r="N225" s="71">
        <v>361</v>
      </c>
      <c r="O225" s="71">
        <v>494843</v>
      </c>
      <c r="P225" s="71">
        <v>380</v>
      </c>
      <c r="Q225" s="71">
        <v>79.5</v>
      </c>
      <c r="AN225" s="70" t="s">
        <v>962</v>
      </c>
      <c r="AO225" s="71">
        <v>214.5</v>
      </c>
      <c r="AP225" s="71">
        <v>495967.5</v>
      </c>
      <c r="AQ225" s="71">
        <v>448</v>
      </c>
      <c r="AR225" s="71">
        <v>203</v>
      </c>
      <c r="AS225" s="71">
        <v>222.5</v>
      </c>
      <c r="AT225" s="71">
        <v>526.5</v>
      </c>
      <c r="AU225" s="71">
        <v>345.5</v>
      </c>
      <c r="AV225" s="71">
        <v>121</v>
      </c>
      <c r="AW225" s="71">
        <v>200742</v>
      </c>
      <c r="AX225" s="71">
        <v>436</v>
      </c>
      <c r="AY225" s="71">
        <v>100447</v>
      </c>
      <c r="AZ225" s="71">
        <v>100255.5</v>
      </c>
      <c r="BA225" s="71">
        <v>48.5</v>
      </c>
      <c r="BB225" s="71">
        <v>99787.5</v>
      </c>
      <c r="BC225" s="71">
        <v>204</v>
      </c>
      <c r="BD225" s="71">
        <v>103</v>
      </c>
    </row>
    <row r="226" spans="1:56" ht="15" thickBot="1" x14ac:dyDescent="0.35">
      <c r="A226" s="70" t="s">
        <v>978</v>
      </c>
      <c r="B226" s="71">
        <v>2200.5</v>
      </c>
      <c r="C226" s="71">
        <v>575</v>
      </c>
      <c r="D226" s="71">
        <v>70.5</v>
      </c>
      <c r="E226" s="71">
        <v>218</v>
      </c>
      <c r="F226" s="71">
        <v>46</v>
      </c>
      <c r="G226" s="71">
        <v>125.5</v>
      </c>
      <c r="H226" s="71">
        <v>498513</v>
      </c>
      <c r="I226" s="71">
        <v>1961.5</v>
      </c>
      <c r="J226" s="71">
        <v>332</v>
      </c>
      <c r="K226" s="71">
        <v>48.5</v>
      </c>
      <c r="L226" s="71">
        <v>46</v>
      </c>
      <c r="M226" s="71">
        <v>437.5</v>
      </c>
      <c r="N226" s="71">
        <v>360</v>
      </c>
      <c r="O226" s="71">
        <v>494842</v>
      </c>
      <c r="P226" s="71">
        <v>368.5</v>
      </c>
      <c r="Q226" s="71">
        <v>78.5</v>
      </c>
      <c r="AN226" s="70" t="s">
        <v>978</v>
      </c>
      <c r="AO226" s="71">
        <v>84.5</v>
      </c>
      <c r="AP226" s="71">
        <v>495966.5</v>
      </c>
      <c r="AQ226" s="71">
        <v>447</v>
      </c>
      <c r="AR226" s="71">
        <v>202</v>
      </c>
      <c r="AS226" s="71">
        <v>221.5</v>
      </c>
      <c r="AT226" s="71">
        <v>525.5</v>
      </c>
      <c r="AU226" s="71">
        <v>344.5</v>
      </c>
      <c r="AV226" s="71">
        <v>120</v>
      </c>
      <c r="AW226" s="71">
        <v>200741</v>
      </c>
      <c r="AX226" s="71">
        <v>435</v>
      </c>
      <c r="AY226" s="71">
        <v>100446</v>
      </c>
      <c r="AZ226" s="71">
        <v>100254.5</v>
      </c>
      <c r="BA226" s="71">
        <v>47.5</v>
      </c>
      <c r="BB226" s="71">
        <v>99786.5</v>
      </c>
      <c r="BC226" s="71">
        <v>203</v>
      </c>
      <c r="BD226" s="71">
        <v>102</v>
      </c>
    </row>
    <row r="227" spans="1:56" ht="15" thickBot="1" x14ac:dyDescent="0.35">
      <c r="A227" s="70" t="s">
        <v>994</v>
      </c>
      <c r="B227" s="71">
        <v>2199.5</v>
      </c>
      <c r="C227" s="71">
        <v>574</v>
      </c>
      <c r="D227" s="71">
        <v>69.5</v>
      </c>
      <c r="E227" s="71">
        <v>217</v>
      </c>
      <c r="F227" s="71">
        <v>45</v>
      </c>
      <c r="G227" s="71">
        <v>124.5</v>
      </c>
      <c r="H227" s="71">
        <v>498512</v>
      </c>
      <c r="I227" s="71">
        <v>1960.5</v>
      </c>
      <c r="J227" s="71">
        <v>331</v>
      </c>
      <c r="K227" s="71">
        <v>47.5</v>
      </c>
      <c r="L227" s="71">
        <v>45</v>
      </c>
      <c r="M227" s="71">
        <v>436.5</v>
      </c>
      <c r="N227" s="71">
        <v>359</v>
      </c>
      <c r="O227" s="71">
        <v>494841</v>
      </c>
      <c r="P227" s="71">
        <v>367.5</v>
      </c>
      <c r="Q227" s="71">
        <v>77.5</v>
      </c>
      <c r="AN227" s="70" t="s">
        <v>994</v>
      </c>
      <c r="AO227" s="71">
        <v>83.5</v>
      </c>
      <c r="AP227" s="71">
        <v>495965.5</v>
      </c>
      <c r="AQ227" s="71">
        <v>446</v>
      </c>
      <c r="AR227" s="71">
        <v>201</v>
      </c>
      <c r="AS227" s="71">
        <v>220.5</v>
      </c>
      <c r="AT227" s="71">
        <v>524.5</v>
      </c>
      <c r="AU227" s="71">
        <v>343.5</v>
      </c>
      <c r="AV227" s="71">
        <v>119</v>
      </c>
      <c r="AW227" s="71">
        <v>200740</v>
      </c>
      <c r="AX227" s="71">
        <v>434</v>
      </c>
      <c r="AY227" s="71">
        <v>100445</v>
      </c>
      <c r="AZ227" s="71">
        <v>100253.5</v>
      </c>
      <c r="BA227" s="71">
        <v>46.5</v>
      </c>
      <c r="BB227" s="71">
        <v>99785.5</v>
      </c>
      <c r="BC227" s="71">
        <v>202</v>
      </c>
      <c r="BD227" s="71">
        <v>101</v>
      </c>
    </row>
    <row r="228" spans="1:56" ht="15" thickBot="1" x14ac:dyDescent="0.35">
      <c r="A228" s="70" t="s">
        <v>1010</v>
      </c>
      <c r="B228" s="71">
        <v>2198.5</v>
      </c>
      <c r="C228" s="71">
        <v>573</v>
      </c>
      <c r="D228" s="71">
        <v>68.5</v>
      </c>
      <c r="E228" s="71">
        <v>216</v>
      </c>
      <c r="F228" s="71">
        <v>44</v>
      </c>
      <c r="G228" s="71">
        <v>123.5</v>
      </c>
      <c r="H228" s="71">
        <v>498511</v>
      </c>
      <c r="I228" s="71">
        <v>1959.5</v>
      </c>
      <c r="J228" s="71">
        <v>330</v>
      </c>
      <c r="K228" s="71">
        <v>46.5</v>
      </c>
      <c r="L228" s="71">
        <v>44</v>
      </c>
      <c r="M228" s="71">
        <v>435.5</v>
      </c>
      <c r="N228" s="71">
        <v>358</v>
      </c>
      <c r="O228" s="71">
        <v>494840</v>
      </c>
      <c r="P228" s="71">
        <v>366.5</v>
      </c>
      <c r="Q228" s="71">
        <v>76.5</v>
      </c>
      <c r="AN228" s="70" t="s">
        <v>1010</v>
      </c>
      <c r="AO228" s="71">
        <v>82.5</v>
      </c>
      <c r="AP228" s="71">
        <v>495964.5</v>
      </c>
      <c r="AQ228" s="71">
        <v>445</v>
      </c>
      <c r="AR228" s="71">
        <v>200</v>
      </c>
      <c r="AS228" s="71">
        <v>219.5</v>
      </c>
      <c r="AT228" s="71">
        <v>474</v>
      </c>
      <c r="AU228" s="71">
        <v>342.5</v>
      </c>
      <c r="AV228" s="71">
        <v>113</v>
      </c>
      <c r="AW228" s="71">
        <v>200739</v>
      </c>
      <c r="AX228" s="71">
        <v>433</v>
      </c>
      <c r="AY228" s="71">
        <v>100444</v>
      </c>
      <c r="AZ228" s="71">
        <v>100252.5</v>
      </c>
      <c r="BA228" s="71">
        <v>45.5</v>
      </c>
      <c r="BB228" s="71">
        <v>99784.5</v>
      </c>
      <c r="BC228" s="71">
        <v>201</v>
      </c>
      <c r="BD228" s="71">
        <v>100</v>
      </c>
    </row>
    <row r="229" spans="1:56" ht="15" thickBot="1" x14ac:dyDescent="0.35">
      <c r="A229" s="70" t="s">
        <v>1026</v>
      </c>
      <c r="B229" s="71">
        <v>2197.5</v>
      </c>
      <c r="C229" s="71">
        <v>572</v>
      </c>
      <c r="D229" s="71">
        <v>67.5</v>
      </c>
      <c r="E229" s="71">
        <v>215</v>
      </c>
      <c r="F229" s="71">
        <v>43</v>
      </c>
      <c r="G229" s="71">
        <v>122.5</v>
      </c>
      <c r="H229" s="71">
        <v>498510</v>
      </c>
      <c r="I229" s="71">
        <v>1958.5</v>
      </c>
      <c r="J229" s="71">
        <v>329</v>
      </c>
      <c r="K229" s="71">
        <v>45.5</v>
      </c>
      <c r="L229" s="71">
        <v>43</v>
      </c>
      <c r="M229" s="71">
        <v>434.5</v>
      </c>
      <c r="N229" s="71">
        <v>357</v>
      </c>
      <c r="O229" s="71">
        <v>494839</v>
      </c>
      <c r="P229" s="71">
        <v>365.5</v>
      </c>
      <c r="Q229" s="71">
        <v>75.5</v>
      </c>
      <c r="AN229" s="70" t="s">
        <v>1026</v>
      </c>
      <c r="AO229" s="71">
        <v>81.5</v>
      </c>
      <c r="AP229" s="71">
        <v>495963.5</v>
      </c>
      <c r="AQ229" s="71">
        <v>444</v>
      </c>
      <c r="AR229" s="71">
        <v>199</v>
      </c>
      <c r="AS229" s="71">
        <v>218.5</v>
      </c>
      <c r="AT229" s="71">
        <v>473</v>
      </c>
      <c r="AU229" s="71">
        <v>341.5</v>
      </c>
      <c r="AV229" s="71">
        <v>112</v>
      </c>
      <c r="AW229" s="71">
        <v>200738</v>
      </c>
      <c r="AX229" s="71">
        <v>432</v>
      </c>
      <c r="AY229" s="71">
        <v>100443</v>
      </c>
      <c r="AZ229" s="71">
        <v>100251.5</v>
      </c>
      <c r="BA229" s="71">
        <v>44.5</v>
      </c>
      <c r="BB229" s="71">
        <v>99783.5</v>
      </c>
      <c r="BC229" s="71">
        <v>200</v>
      </c>
      <c r="BD229" s="71">
        <v>99</v>
      </c>
    </row>
    <row r="230" spans="1:56" ht="15" thickBot="1" x14ac:dyDescent="0.35">
      <c r="A230" s="70" t="s">
        <v>1042</v>
      </c>
      <c r="B230" s="71">
        <v>2196.5</v>
      </c>
      <c r="C230" s="71">
        <v>571</v>
      </c>
      <c r="D230" s="71">
        <v>66.5</v>
      </c>
      <c r="E230" s="71">
        <v>214</v>
      </c>
      <c r="F230" s="71">
        <v>42</v>
      </c>
      <c r="G230" s="71">
        <v>121.5</v>
      </c>
      <c r="H230" s="71">
        <v>498509</v>
      </c>
      <c r="I230" s="71">
        <v>1952.5</v>
      </c>
      <c r="J230" s="71">
        <v>328</v>
      </c>
      <c r="K230" s="71">
        <v>44.5</v>
      </c>
      <c r="L230" s="71">
        <v>42</v>
      </c>
      <c r="M230" s="71">
        <v>433.5</v>
      </c>
      <c r="N230" s="71">
        <v>356</v>
      </c>
      <c r="O230" s="71">
        <v>494838</v>
      </c>
      <c r="P230" s="71">
        <v>364.5</v>
      </c>
      <c r="Q230" s="71">
        <v>74.5</v>
      </c>
      <c r="AN230" s="70" t="s">
        <v>1042</v>
      </c>
      <c r="AO230" s="71">
        <v>80.5</v>
      </c>
      <c r="AP230" s="71">
        <v>495962.5</v>
      </c>
      <c r="AQ230" s="71">
        <v>443</v>
      </c>
      <c r="AR230" s="71">
        <v>198</v>
      </c>
      <c r="AS230" s="71">
        <v>217.5</v>
      </c>
      <c r="AT230" s="71">
        <v>472</v>
      </c>
      <c r="AU230" s="71">
        <v>340.5</v>
      </c>
      <c r="AV230" s="71">
        <v>111</v>
      </c>
      <c r="AW230" s="71">
        <v>200737</v>
      </c>
      <c r="AX230" s="71">
        <v>431</v>
      </c>
      <c r="AY230" s="71">
        <v>100442</v>
      </c>
      <c r="AZ230" s="71">
        <v>100250.5</v>
      </c>
      <c r="BA230" s="71">
        <v>43.5</v>
      </c>
      <c r="BB230" s="71">
        <v>99782.5</v>
      </c>
      <c r="BC230" s="71">
        <v>199</v>
      </c>
      <c r="BD230" s="71">
        <v>98</v>
      </c>
    </row>
    <row r="231" spans="1:56" ht="15" thickBot="1" x14ac:dyDescent="0.35">
      <c r="A231" s="70" t="s">
        <v>1058</v>
      </c>
      <c r="B231" s="71">
        <v>2195.5</v>
      </c>
      <c r="C231" s="71">
        <v>570</v>
      </c>
      <c r="D231" s="71">
        <v>65.5</v>
      </c>
      <c r="E231" s="71">
        <v>213</v>
      </c>
      <c r="F231" s="71">
        <v>41</v>
      </c>
      <c r="G231" s="71">
        <v>75</v>
      </c>
      <c r="H231" s="71">
        <v>498508</v>
      </c>
      <c r="I231" s="71">
        <v>1951.5</v>
      </c>
      <c r="J231" s="71">
        <v>327</v>
      </c>
      <c r="K231" s="71">
        <v>43.5</v>
      </c>
      <c r="L231" s="71">
        <v>41</v>
      </c>
      <c r="M231" s="71">
        <v>432.5</v>
      </c>
      <c r="N231" s="71">
        <v>355</v>
      </c>
      <c r="O231" s="71">
        <v>494837</v>
      </c>
      <c r="P231" s="71">
        <v>363.5</v>
      </c>
      <c r="Q231" s="71">
        <v>73.5</v>
      </c>
      <c r="AN231" s="70" t="s">
        <v>1058</v>
      </c>
      <c r="AO231" s="71">
        <v>79.5</v>
      </c>
      <c r="AP231" s="71">
        <v>495961.5</v>
      </c>
      <c r="AQ231" s="71">
        <v>442</v>
      </c>
      <c r="AR231" s="71">
        <v>197</v>
      </c>
      <c r="AS231" s="71">
        <v>216.5</v>
      </c>
      <c r="AT231" s="71">
        <v>471</v>
      </c>
      <c r="AU231" s="71">
        <v>339.5</v>
      </c>
      <c r="AV231" s="71">
        <v>110</v>
      </c>
      <c r="AW231" s="71">
        <v>200736</v>
      </c>
      <c r="AX231" s="71">
        <v>430</v>
      </c>
      <c r="AY231" s="71">
        <v>100441</v>
      </c>
      <c r="AZ231" s="71">
        <v>100249.5</v>
      </c>
      <c r="BA231" s="71">
        <v>42.5</v>
      </c>
      <c r="BB231" s="71">
        <v>99781.5</v>
      </c>
      <c r="BC231" s="71">
        <v>198</v>
      </c>
      <c r="BD231" s="71">
        <v>97</v>
      </c>
    </row>
    <row r="232" spans="1:56" ht="15" thickBot="1" x14ac:dyDescent="0.35">
      <c r="A232" s="70" t="s">
        <v>1074</v>
      </c>
      <c r="B232" s="71">
        <v>2194.5</v>
      </c>
      <c r="C232" s="71">
        <v>569</v>
      </c>
      <c r="D232" s="71">
        <v>64.5</v>
      </c>
      <c r="E232" s="71">
        <v>212</v>
      </c>
      <c r="F232" s="71">
        <v>40</v>
      </c>
      <c r="G232" s="71">
        <v>74</v>
      </c>
      <c r="H232" s="71">
        <v>498507</v>
      </c>
      <c r="I232" s="71">
        <v>1950.5</v>
      </c>
      <c r="J232" s="71">
        <v>326</v>
      </c>
      <c r="K232" s="71">
        <v>42.5</v>
      </c>
      <c r="L232" s="71">
        <v>40</v>
      </c>
      <c r="M232" s="71">
        <v>431.5</v>
      </c>
      <c r="N232" s="71">
        <v>354</v>
      </c>
      <c r="O232" s="71">
        <v>494836</v>
      </c>
      <c r="P232" s="71">
        <v>362.5</v>
      </c>
      <c r="Q232" s="71">
        <v>72.5</v>
      </c>
      <c r="AN232" s="70" t="s">
        <v>1074</v>
      </c>
      <c r="AO232" s="71">
        <v>78.5</v>
      </c>
      <c r="AP232" s="71">
        <v>495960.5</v>
      </c>
      <c r="AQ232" s="71">
        <v>441</v>
      </c>
      <c r="AR232" s="71">
        <v>196</v>
      </c>
      <c r="AS232" s="71">
        <v>215.5</v>
      </c>
      <c r="AT232" s="71">
        <v>470</v>
      </c>
      <c r="AU232" s="71">
        <v>338.5</v>
      </c>
      <c r="AV232" s="71">
        <v>109</v>
      </c>
      <c r="AW232" s="71">
        <v>200735</v>
      </c>
      <c r="AX232" s="71">
        <v>429</v>
      </c>
      <c r="AY232" s="71">
        <v>100440</v>
      </c>
      <c r="AZ232" s="71">
        <v>100248.5</v>
      </c>
      <c r="BA232" s="71">
        <v>41.5</v>
      </c>
      <c r="BB232" s="71">
        <v>99780.5</v>
      </c>
      <c r="BC232" s="71">
        <v>197</v>
      </c>
      <c r="BD232" s="71">
        <v>96</v>
      </c>
    </row>
    <row r="233" spans="1:56" ht="15" thickBot="1" x14ac:dyDescent="0.35">
      <c r="A233" s="70" t="s">
        <v>1090</v>
      </c>
      <c r="B233" s="71">
        <v>2077</v>
      </c>
      <c r="C233" s="71">
        <v>568</v>
      </c>
      <c r="D233" s="71">
        <v>63.5</v>
      </c>
      <c r="E233" s="71">
        <v>211</v>
      </c>
      <c r="F233" s="71">
        <v>39</v>
      </c>
      <c r="G233" s="71">
        <v>73</v>
      </c>
      <c r="H233" s="71">
        <v>498506</v>
      </c>
      <c r="I233" s="71">
        <v>1949.5</v>
      </c>
      <c r="J233" s="71">
        <v>325</v>
      </c>
      <c r="K233" s="71">
        <v>41.5</v>
      </c>
      <c r="L233" s="71">
        <v>39</v>
      </c>
      <c r="M233" s="71">
        <v>430.5</v>
      </c>
      <c r="N233" s="71">
        <v>353</v>
      </c>
      <c r="O233" s="71">
        <v>494835</v>
      </c>
      <c r="P233" s="71">
        <v>361.5</v>
      </c>
      <c r="Q233" s="71">
        <v>71.5</v>
      </c>
      <c r="AN233" s="70" t="s">
        <v>1090</v>
      </c>
      <c r="AO233" s="71">
        <v>77.5</v>
      </c>
      <c r="AP233" s="71">
        <v>495959.5</v>
      </c>
      <c r="AQ233" s="71">
        <v>440</v>
      </c>
      <c r="AR233" s="71">
        <v>141</v>
      </c>
      <c r="AS233" s="71">
        <v>214.5</v>
      </c>
      <c r="AT233" s="71">
        <v>469</v>
      </c>
      <c r="AU233" s="71">
        <v>337.5</v>
      </c>
      <c r="AV233" s="71">
        <v>108</v>
      </c>
      <c r="AW233" s="71">
        <v>200734</v>
      </c>
      <c r="AX233" s="71">
        <v>428</v>
      </c>
      <c r="AY233" s="71">
        <v>100439</v>
      </c>
      <c r="AZ233" s="71">
        <v>100247.5</v>
      </c>
      <c r="BA233" s="71">
        <v>40.5</v>
      </c>
      <c r="BB233" s="71">
        <v>99779.5</v>
      </c>
      <c r="BC233" s="71">
        <v>186</v>
      </c>
      <c r="BD233" s="71">
        <v>95</v>
      </c>
    </row>
    <row r="234" spans="1:56" ht="15" thickBot="1" x14ac:dyDescent="0.35">
      <c r="A234" s="70" t="s">
        <v>1106</v>
      </c>
      <c r="B234" s="71">
        <v>2076</v>
      </c>
      <c r="C234" s="71">
        <v>567</v>
      </c>
      <c r="D234" s="71">
        <v>62.5</v>
      </c>
      <c r="E234" s="71">
        <v>210</v>
      </c>
      <c r="F234" s="71">
        <v>38</v>
      </c>
      <c r="G234" s="71">
        <v>52.5</v>
      </c>
      <c r="H234" s="71">
        <v>498505</v>
      </c>
      <c r="I234" s="71">
        <v>1948.5</v>
      </c>
      <c r="J234" s="71">
        <v>324</v>
      </c>
      <c r="K234" s="71">
        <v>40.5</v>
      </c>
      <c r="L234" s="71">
        <v>38</v>
      </c>
      <c r="M234" s="71">
        <v>429.5</v>
      </c>
      <c r="N234" s="71">
        <v>352</v>
      </c>
      <c r="O234" s="71">
        <v>494834</v>
      </c>
      <c r="P234" s="71">
        <v>360.5</v>
      </c>
      <c r="Q234" s="71">
        <v>70.5</v>
      </c>
      <c r="AN234" s="70" t="s">
        <v>1106</v>
      </c>
      <c r="AO234" s="71">
        <v>76.5</v>
      </c>
      <c r="AP234" s="71">
        <v>495958.5</v>
      </c>
      <c r="AQ234" s="71">
        <v>439</v>
      </c>
      <c r="AR234" s="71">
        <v>140</v>
      </c>
      <c r="AS234" s="71">
        <v>213.5</v>
      </c>
      <c r="AT234" s="71">
        <v>468</v>
      </c>
      <c r="AU234" s="71">
        <v>336.5</v>
      </c>
      <c r="AV234" s="71">
        <v>107</v>
      </c>
      <c r="AW234" s="71">
        <v>200733</v>
      </c>
      <c r="AX234" s="71">
        <v>427</v>
      </c>
      <c r="AY234" s="71">
        <v>100438</v>
      </c>
      <c r="AZ234" s="71">
        <v>100246.5</v>
      </c>
      <c r="BA234" s="71">
        <v>39.5</v>
      </c>
      <c r="BB234" s="71">
        <v>99778.5</v>
      </c>
      <c r="BC234" s="71">
        <v>185</v>
      </c>
      <c r="BD234" s="71">
        <v>94</v>
      </c>
    </row>
    <row r="235" spans="1:56" ht="15" thickBot="1" x14ac:dyDescent="0.35">
      <c r="A235" s="70" t="s">
        <v>1122</v>
      </c>
      <c r="B235" s="71">
        <v>2075</v>
      </c>
      <c r="C235" s="71">
        <v>566</v>
      </c>
      <c r="D235" s="71">
        <v>61.5</v>
      </c>
      <c r="E235" s="71">
        <v>209</v>
      </c>
      <c r="F235" s="71">
        <v>37</v>
      </c>
      <c r="G235" s="71">
        <v>51.5</v>
      </c>
      <c r="H235" s="71">
        <v>498504</v>
      </c>
      <c r="I235" s="71">
        <v>1947.5</v>
      </c>
      <c r="J235" s="71">
        <v>323</v>
      </c>
      <c r="K235" s="71">
        <v>39.5</v>
      </c>
      <c r="L235" s="71">
        <v>37</v>
      </c>
      <c r="M235" s="71">
        <v>428.5</v>
      </c>
      <c r="N235" s="71">
        <v>351</v>
      </c>
      <c r="O235" s="71">
        <v>494833</v>
      </c>
      <c r="P235" s="71">
        <v>359.5</v>
      </c>
      <c r="Q235" s="71">
        <v>69.5</v>
      </c>
      <c r="AN235" s="70" t="s">
        <v>1122</v>
      </c>
      <c r="AO235" s="71">
        <v>75.5</v>
      </c>
      <c r="AP235" s="71">
        <v>495957.5</v>
      </c>
      <c r="AQ235" s="71">
        <v>438</v>
      </c>
      <c r="AR235" s="71">
        <v>139</v>
      </c>
      <c r="AS235" s="71">
        <v>212.5</v>
      </c>
      <c r="AT235" s="71">
        <v>467</v>
      </c>
      <c r="AU235" s="71">
        <v>335.5</v>
      </c>
      <c r="AV235" s="71">
        <v>106</v>
      </c>
      <c r="AW235" s="71">
        <v>200732</v>
      </c>
      <c r="AX235" s="71">
        <v>426</v>
      </c>
      <c r="AY235" s="71">
        <v>100437</v>
      </c>
      <c r="AZ235" s="71">
        <v>100245.5</v>
      </c>
      <c r="BA235" s="71">
        <v>38.5</v>
      </c>
      <c r="BB235" s="71">
        <v>99777.5</v>
      </c>
      <c r="BC235" s="71">
        <v>184</v>
      </c>
      <c r="BD235" s="71">
        <v>93</v>
      </c>
    </row>
    <row r="236" spans="1:56" ht="15" thickBot="1" x14ac:dyDescent="0.35">
      <c r="A236" s="70" t="s">
        <v>1138</v>
      </c>
      <c r="B236" s="71">
        <v>2074</v>
      </c>
      <c r="C236" s="71">
        <v>565</v>
      </c>
      <c r="D236" s="71">
        <v>60.5</v>
      </c>
      <c r="E236" s="71">
        <v>208</v>
      </c>
      <c r="F236" s="71">
        <v>36</v>
      </c>
      <c r="G236" s="71">
        <v>50.5</v>
      </c>
      <c r="H236" s="71">
        <v>498503</v>
      </c>
      <c r="I236" s="71">
        <v>1946.5</v>
      </c>
      <c r="J236" s="71">
        <v>322</v>
      </c>
      <c r="K236" s="71">
        <v>38.5</v>
      </c>
      <c r="L236" s="71">
        <v>36</v>
      </c>
      <c r="M236" s="71">
        <v>427.5</v>
      </c>
      <c r="N236" s="71">
        <v>350</v>
      </c>
      <c r="O236" s="71">
        <v>494832</v>
      </c>
      <c r="P236" s="71">
        <v>358.5</v>
      </c>
      <c r="Q236" s="71">
        <v>68.5</v>
      </c>
      <c r="AN236" s="70" t="s">
        <v>1138</v>
      </c>
      <c r="AO236" s="71">
        <v>74.5</v>
      </c>
      <c r="AP236" s="71">
        <v>495956.5</v>
      </c>
      <c r="AQ236" s="71">
        <v>437</v>
      </c>
      <c r="AR236" s="71">
        <v>138</v>
      </c>
      <c r="AS236" s="71">
        <v>211.5</v>
      </c>
      <c r="AT236" s="71">
        <v>466</v>
      </c>
      <c r="AU236" s="71">
        <v>334.5</v>
      </c>
      <c r="AV236" s="71">
        <v>105</v>
      </c>
      <c r="AW236" s="71">
        <v>200731</v>
      </c>
      <c r="AX236" s="71">
        <v>425</v>
      </c>
      <c r="AY236" s="71">
        <v>100436</v>
      </c>
      <c r="AZ236" s="71">
        <v>100244.5</v>
      </c>
      <c r="BA236" s="71">
        <v>37.5</v>
      </c>
      <c r="BB236" s="71">
        <v>99776.5</v>
      </c>
      <c r="BC236" s="71">
        <v>183</v>
      </c>
      <c r="BD236" s="71">
        <v>92</v>
      </c>
    </row>
    <row r="237" spans="1:56" ht="15" thickBot="1" x14ac:dyDescent="0.35">
      <c r="A237" s="70" t="s">
        <v>1154</v>
      </c>
      <c r="B237" s="71">
        <v>2073</v>
      </c>
      <c r="C237" s="71">
        <v>564</v>
      </c>
      <c r="D237" s="71">
        <v>59.5</v>
      </c>
      <c r="E237" s="71">
        <v>207</v>
      </c>
      <c r="F237" s="71">
        <v>35</v>
      </c>
      <c r="G237" s="71">
        <v>49.5</v>
      </c>
      <c r="H237" s="71">
        <v>498502</v>
      </c>
      <c r="I237" s="71">
        <v>1893.5</v>
      </c>
      <c r="J237" s="71">
        <v>321</v>
      </c>
      <c r="K237" s="71">
        <v>37.5</v>
      </c>
      <c r="L237" s="71">
        <v>35</v>
      </c>
      <c r="M237" s="71">
        <v>426.5</v>
      </c>
      <c r="N237" s="71">
        <v>349</v>
      </c>
      <c r="O237" s="71">
        <v>494831</v>
      </c>
      <c r="P237" s="71">
        <v>357.5</v>
      </c>
      <c r="Q237" s="71">
        <v>67.5</v>
      </c>
      <c r="AN237" s="70" t="s">
        <v>1154</v>
      </c>
      <c r="AO237" s="71">
        <v>73.5</v>
      </c>
      <c r="AP237" s="71">
        <v>495955.5</v>
      </c>
      <c r="AQ237" s="71">
        <v>366.5</v>
      </c>
      <c r="AR237" s="71">
        <v>115.5</v>
      </c>
      <c r="AS237" s="71">
        <v>210.5</v>
      </c>
      <c r="AT237" s="71">
        <v>465</v>
      </c>
      <c r="AU237" s="71">
        <v>333.5</v>
      </c>
      <c r="AV237" s="71">
        <v>104</v>
      </c>
      <c r="AW237" s="71">
        <v>200730</v>
      </c>
      <c r="AX237" s="71">
        <v>424</v>
      </c>
      <c r="AY237" s="71">
        <v>100435</v>
      </c>
      <c r="AZ237" s="71">
        <v>100243.5</v>
      </c>
      <c r="BA237" s="71">
        <v>36.5</v>
      </c>
      <c r="BB237" s="71">
        <v>99775.5</v>
      </c>
      <c r="BC237" s="71">
        <v>182</v>
      </c>
      <c r="BD237" s="71">
        <v>91</v>
      </c>
    </row>
    <row r="238" spans="1:56" ht="15" thickBot="1" x14ac:dyDescent="0.35">
      <c r="A238" s="70" t="s">
        <v>1170</v>
      </c>
      <c r="B238" s="71">
        <v>2072</v>
      </c>
      <c r="C238" s="71">
        <v>563</v>
      </c>
      <c r="D238" s="71">
        <v>58.5</v>
      </c>
      <c r="E238" s="71">
        <v>206</v>
      </c>
      <c r="F238" s="71">
        <v>34</v>
      </c>
      <c r="G238" s="71">
        <v>48.5</v>
      </c>
      <c r="H238" s="71">
        <v>498501</v>
      </c>
      <c r="I238" s="71">
        <v>1888.5</v>
      </c>
      <c r="J238" s="71">
        <v>320</v>
      </c>
      <c r="K238" s="71">
        <v>36.5</v>
      </c>
      <c r="L238" s="71">
        <v>34</v>
      </c>
      <c r="M238" s="71">
        <v>425.5</v>
      </c>
      <c r="N238" s="71">
        <v>348</v>
      </c>
      <c r="O238" s="71">
        <v>494830</v>
      </c>
      <c r="P238" s="71">
        <v>356.5</v>
      </c>
      <c r="Q238" s="71">
        <v>66.5</v>
      </c>
      <c r="AN238" s="70" t="s">
        <v>1170</v>
      </c>
      <c r="AO238" s="71">
        <v>72.5</v>
      </c>
      <c r="AP238" s="71">
        <v>495954.5</v>
      </c>
      <c r="AQ238" s="71">
        <v>365.5</v>
      </c>
      <c r="AR238" s="71">
        <v>114.5</v>
      </c>
      <c r="AS238" s="71">
        <v>209.5</v>
      </c>
      <c r="AT238" s="71">
        <v>464</v>
      </c>
      <c r="AU238" s="71">
        <v>332.5</v>
      </c>
      <c r="AV238" s="71">
        <v>103</v>
      </c>
      <c r="AW238" s="71">
        <v>200729</v>
      </c>
      <c r="AX238" s="71">
        <v>423</v>
      </c>
      <c r="AY238" s="71">
        <v>100434</v>
      </c>
      <c r="AZ238" s="71">
        <v>100242.5</v>
      </c>
      <c r="BA238" s="71">
        <v>35.5</v>
      </c>
      <c r="BB238" s="71">
        <v>99774.5</v>
      </c>
      <c r="BC238" s="71">
        <v>181</v>
      </c>
      <c r="BD238" s="71">
        <v>90</v>
      </c>
    </row>
    <row r="239" spans="1:56" ht="15" thickBot="1" x14ac:dyDescent="0.35">
      <c r="A239" s="70" t="s">
        <v>1186</v>
      </c>
      <c r="B239" s="71">
        <v>2071</v>
      </c>
      <c r="C239" s="71">
        <v>562</v>
      </c>
      <c r="D239" s="71">
        <v>57.5</v>
      </c>
      <c r="E239" s="71">
        <v>205</v>
      </c>
      <c r="F239" s="71">
        <v>33</v>
      </c>
      <c r="G239" s="71">
        <v>47.5</v>
      </c>
      <c r="H239" s="71">
        <v>498500</v>
      </c>
      <c r="I239" s="71">
        <v>1887.5</v>
      </c>
      <c r="J239" s="71">
        <v>319</v>
      </c>
      <c r="K239" s="71">
        <v>35.5</v>
      </c>
      <c r="L239" s="71">
        <v>33</v>
      </c>
      <c r="M239" s="71">
        <v>424.5</v>
      </c>
      <c r="N239" s="71">
        <v>347</v>
      </c>
      <c r="O239" s="71">
        <v>494829</v>
      </c>
      <c r="P239" s="71">
        <v>355.5</v>
      </c>
      <c r="Q239" s="71">
        <v>65.5</v>
      </c>
      <c r="AN239" s="70" t="s">
        <v>1186</v>
      </c>
      <c r="AO239" s="71">
        <v>71.5</v>
      </c>
      <c r="AP239" s="71">
        <v>495933.5</v>
      </c>
      <c r="AQ239" s="71">
        <v>364.5</v>
      </c>
      <c r="AR239" s="71">
        <v>113.5</v>
      </c>
      <c r="AS239" s="71">
        <v>208.5</v>
      </c>
      <c r="AT239" s="71">
        <v>460</v>
      </c>
      <c r="AU239" s="71">
        <v>331.5</v>
      </c>
      <c r="AV239" s="71">
        <v>102</v>
      </c>
      <c r="AW239" s="71">
        <v>200728</v>
      </c>
      <c r="AX239" s="71">
        <v>422</v>
      </c>
      <c r="AY239" s="71">
        <v>100433</v>
      </c>
      <c r="AZ239" s="71">
        <v>100241.5</v>
      </c>
      <c r="BA239" s="71">
        <v>34.5</v>
      </c>
      <c r="BB239" s="71">
        <v>99773.5</v>
      </c>
      <c r="BC239" s="71">
        <v>180</v>
      </c>
      <c r="BD239" s="71">
        <v>89</v>
      </c>
    </row>
    <row r="240" spans="1:56" ht="15" thickBot="1" x14ac:dyDescent="0.35">
      <c r="A240" s="70" t="s">
        <v>1202</v>
      </c>
      <c r="B240" s="71">
        <v>2070</v>
      </c>
      <c r="C240" s="71">
        <v>561</v>
      </c>
      <c r="D240" s="71">
        <v>56.5</v>
      </c>
      <c r="E240" s="71">
        <v>136.5</v>
      </c>
      <c r="F240" s="71">
        <v>32</v>
      </c>
      <c r="G240" s="71">
        <v>46.5</v>
      </c>
      <c r="H240" s="71">
        <v>498499</v>
      </c>
      <c r="I240" s="71">
        <v>1886.5</v>
      </c>
      <c r="J240" s="71">
        <v>318</v>
      </c>
      <c r="K240" s="71">
        <v>34.5</v>
      </c>
      <c r="L240" s="71">
        <v>32</v>
      </c>
      <c r="M240" s="71">
        <v>423.5</v>
      </c>
      <c r="N240" s="71">
        <v>346</v>
      </c>
      <c r="O240" s="71">
        <v>494828</v>
      </c>
      <c r="P240" s="71">
        <v>354.5</v>
      </c>
      <c r="Q240" s="71">
        <v>64.5</v>
      </c>
      <c r="AN240" s="70" t="s">
        <v>1202</v>
      </c>
      <c r="AO240" s="71">
        <v>70.5</v>
      </c>
      <c r="AP240" s="71">
        <v>495932.5</v>
      </c>
      <c r="AQ240" s="71">
        <v>363.5</v>
      </c>
      <c r="AR240" s="71">
        <v>112.5</v>
      </c>
      <c r="AS240" s="71">
        <v>207.5</v>
      </c>
      <c r="AT240" s="71">
        <v>459</v>
      </c>
      <c r="AU240" s="71">
        <v>330.5</v>
      </c>
      <c r="AV240" s="71">
        <v>101</v>
      </c>
      <c r="AW240" s="71">
        <v>200727</v>
      </c>
      <c r="AX240" s="71">
        <v>421</v>
      </c>
      <c r="AY240" s="71">
        <v>100432</v>
      </c>
      <c r="AZ240" s="71">
        <v>100240.5</v>
      </c>
      <c r="BA240" s="71">
        <v>33.5</v>
      </c>
      <c r="BB240" s="71">
        <v>99772.5</v>
      </c>
      <c r="BC240" s="71">
        <v>179</v>
      </c>
      <c r="BD240" s="71">
        <v>88</v>
      </c>
    </row>
    <row r="241" spans="1:56" ht="15" thickBot="1" x14ac:dyDescent="0.35">
      <c r="A241" s="70" t="s">
        <v>1218</v>
      </c>
      <c r="B241" s="71">
        <v>2069</v>
      </c>
      <c r="C241" s="71">
        <v>560</v>
      </c>
      <c r="D241" s="71">
        <v>55.5</v>
      </c>
      <c r="E241" s="71">
        <v>135.5</v>
      </c>
      <c r="F241" s="71">
        <v>31</v>
      </c>
      <c r="G241" s="71">
        <v>45.5</v>
      </c>
      <c r="H241" s="71">
        <v>498498</v>
      </c>
      <c r="I241" s="71">
        <v>1885.5</v>
      </c>
      <c r="J241" s="71">
        <v>317</v>
      </c>
      <c r="K241" s="71">
        <v>33.5</v>
      </c>
      <c r="L241" s="71">
        <v>31</v>
      </c>
      <c r="M241" s="71">
        <v>422.5</v>
      </c>
      <c r="N241" s="71">
        <v>345</v>
      </c>
      <c r="O241" s="71">
        <v>494827</v>
      </c>
      <c r="P241" s="71">
        <v>353.5</v>
      </c>
      <c r="Q241" s="71">
        <v>63.5</v>
      </c>
      <c r="AN241" s="70" t="s">
        <v>1218</v>
      </c>
      <c r="AO241" s="71">
        <v>69.5</v>
      </c>
      <c r="AP241" s="71">
        <v>495931.5</v>
      </c>
      <c r="AQ241" s="71">
        <v>362.5</v>
      </c>
      <c r="AR241" s="71">
        <v>111.5</v>
      </c>
      <c r="AS241" s="71">
        <v>206.5</v>
      </c>
      <c r="AT241" s="71">
        <v>455</v>
      </c>
      <c r="AU241" s="71">
        <v>329.5</v>
      </c>
      <c r="AV241" s="71">
        <v>100</v>
      </c>
      <c r="AW241" s="71">
        <v>200726</v>
      </c>
      <c r="AX241" s="71">
        <v>420</v>
      </c>
      <c r="AY241" s="71">
        <v>100431</v>
      </c>
      <c r="AZ241" s="71">
        <v>100239.5</v>
      </c>
      <c r="BA241" s="71">
        <v>32.5</v>
      </c>
      <c r="BB241" s="71">
        <v>99771.5</v>
      </c>
      <c r="BC241" s="71">
        <v>178</v>
      </c>
      <c r="BD241" s="71">
        <v>87</v>
      </c>
    </row>
    <row r="242" spans="1:56" ht="15" thickBot="1" x14ac:dyDescent="0.35">
      <c r="A242" s="70" t="s">
        <v>1234</v>
      </c>
      <c r="B242" s="71">
        <v>2068</v>
      </c>
      <c r="C242" s="71">
        <v>559</v>
      </c>
      <c r="D242" s="71">
        <v>54.5</v>
      </c>
      <c r="E242" s="71">
        <v>134.5</v>
      </c>
      <c r="F242" s="71">
        <v>30</v>
      </c>
      <c r="G242" s="71">
        <v>44.5</v>
      </c>
      <c r="H242" s="71">
        <v>498497</v>
      </c>
      <c r="I242" s="71">
        <v>1884.5</v>
      </c>
      <c r="J242" s="71">
        <v>316</v>
      </c>
      <c r="K242" s="71">
        <v>32.5</v>
      </c>
      <c r="L242" s="71">
        <v>30</v>
      </c>
      <c r="M242" s="71">
        <v>421.5</v>
      </c>
      <c r="N242" s="71">
        <v>344</v>
      </c>
      <c r="O242" s="71">
        <v>494826</v>
      </c>
      <c r="P242" s="71">
        <v>352.5</v>
      </c>
      <c r="Q242" s="71">
        <v>62.5</v>
      </c>
      <c r="AN242" s="70" t="s">
        <v>1234</v>
      </c>
      <c r="AO242" s="71">
        <v>68.5</v>
      </c>
      <c r="AP242" s="71">
        <v>495930.5</v>
      </c>
      <c r="AQ242" s="71">
        <v>361.5</v>
      </c>
      <c r="AR242" s="71">
        <v>110.5</v>
      </c>
      <c r="AS242" s="71">
        <v>205.5</v>
      </c>
      <c r="AT242" s="71">
        <v>454</v>
      </c>
      <c r="AU242" s="71">
        <v>328.5</v>
      </c>
      <c r="AV242" s="71">
        <v>99</v>
      </c>
      <c r="AW242" s="71">
        <v>200725</v>
      </c>
      <c r="AX242" s="71">
        <v>419</v>
      </c>
      <c r="AY242" s="71">
        <v>100430</v>
      </c>
      <c r="AZ242" s="71">
        <v>100238.5</v>
      </c>
      <c r="BA242" s="71">
        <v>31.5</v>
      </c>
      <c r="BB242" s="71">
        <v>99770.5</v>
      </c>
      <c r="BC242" s="71">
        <v>177</v>
      </c>
      <c r="BD242" s="71">
        <v>86</v>
      </c>
    </row>
    <row r="243" spans="1:56" ht="15" thickBot="1" x14ac:dyDescent="0.35">
      <c r="A243" s="70" t="s">
        <v>1250</v>
      </c>
      <c r="B243" s="71">
        <v>1049.5</v>
      </c>
      <c r="C243" s="71">
        <v>558</v>
      </c>
      <c r="D243" s="71">
        <v>53.5</v>
      </c>
      <c r="E243" s="71">
        <v>133.5</v>
      </c>
      <c r="F243" s="71">
        <v>29</v>
      </c>
      <c r="G243" s="71">
        <v>43.5</v>
      </c>
      <c r="H243" s="71">
        <v>498496</v>
      </c>
      <c r="I243" s="71">
        <v>1862</v>
      </c>
      <c r="J243" s="71">
        <v>315</v>
      </c>
      <c r="K243" s="71">
        <v>31.5</v>
      </c>
      <c r="L243" s="71">
        <v>29</v>
      </c>
      <c r="M243" s="71">
        <v>420.5</v>
      </c>
      <c r="N243" s="71">
        <v>343</v>
      </c>
      <c r="O243" s="71">
        <v>494825</v>
      </c>
      <c r="P243" s="71">
        <v>351.5</v>
      </c>
      <c r="Q243" s="71">
        <v>61.5</v>
      </c>
      <c r="AN243" s="70" t="s">
        <v>1250</v>
      </c>
      <c r="AO243" s="71">
        <v>67.5</v>
      </c>
      <c r="AP243" s="71">
        <v>495929.5</v>
      </c>
      <c r="AQ243" s="71">
        <v>352.5</v>
      </c>
      <c r="AR243" s="71">
        <v>109.5</v>
      </c>
      <c r="AS243" s="71">
        <v>204.5</v>
      </c>
      <c r="AT243" s="71">
        <v>453</v>
      </c>
      <c r="AU243" s="71">
        <v>327.5</v>
      </c>
      <c r="AV243" s="71">
        <v>98</v>
      </c>
      <c r="AW243" s="71">
        <v>200724</v>
      </c>
      <c r="AX243" s="71">
        <v>418</v>
      </c>
      <c r="AY243" s="71">
        <v>100429</v>
      </c>
      <c r="AZ243" s="71">
        <v>100237.5</v>
      </c>
      <c r="BA243" s="71">
        <v>30.5</v>
      </c>
      <c r="BB243" s="71">
        <v>99769.5</v>
      </c>
      <c r="BC243" s="71">
        <v>176</v>
      </c>
      <c r="BD243" s="71">
        <v>85</v>
      </c>
    </row>
    <row r="244" spans="1:56" ht="15" thickBot="1" x14ac:dyDescent="0.35">
      <c r="A244" s="70" t="s">
        <v>1266</v>
      </c>
      <c r="B244" s="71">
        <v>1048.5</v>
      </c>
      <c r="C244" s="71">
        <v>557</v>
      </c>
      <c r="D244" s="71">
        <v>52.5</v>
      </c>
      <c r="E244" s="71">
        <v>132.5</v>
      </c>
      <c r="F244" s="71">
        <v>28</v>
      </c>
      <c r="G244" s="71">
        <v>42.5</v>
      </c>
      <c r="H244" s="71">
        <v>498495</v>
      </c>
      <c r="I244" s="71">
        <v>1851.5</v>
      </c>
      <c r="J244" s="71">
        <v>314</v>
      </c>
      <c r="K244" s="71">
        <v>30.5</v>
      </c>
      <c r="L244" s="71">
        <v>28</v>
      </c>
      <c r="M244" s="71">
        <v>419.5</v>
      </c>
      <c r="N244" s="71">
        <v>342</v>
      </c>
      <c r="O244" s="71">
        <v>494824</v>
      </c>
      <c r="P244" s="71">
        <v>350.5</v>
      </c>
      <c r="Q244" s="71">
        <v>60.5</v>
      </c>
      <c r="AN244" s="70" t="s">
        <v>1266</v>
      </c>
      <c r="AO244" s="71">
        <v>66.5</v>
      </c>
      <c r="AP244" s="71">
        <v>495928.5</v>
      </c>
      <c r="AQ244" s="71">
        <v>351.5</v>
      </c>
      <c r="AR244" s="71">
        <v>108.5</v>
      </c>
      <c r="AS244" s="71">
        <v>203.5</v>
      </c>
      <c r="AT244" s="71">
        <v>452</v>
      </c>
      <c r="AU244" s="71">
        <v>326.5</v>
      </c>
      <c r="AV244" s="71">
        <v>97</v>
      </c>
      <c r="AW244" s="71">
        <v>200723</v>
      </c>
      <c r="AX244" s="71">
        <v>417</v>
      </c>
      <c r="AY244" s="71">
        <v>100407.5</v>
      </c>
      <c r="AZ244" s="71">
        <v>100236.5</v>
      </c>
      <c r="BA244" s="71">
        <v>29.5</v>
      </c>
      <c r="BB244" s="71">
        <v>99768.5</v>
      </c>
      <c r="BC244" s="71">
        <v>175</v>
      </c>
      <c r="BD244" s="71">
        <v>84</v>
      </c>
    </row>
    <row r="245" spans="1:56" ht="15" thickBot="1" x14ac:dyDescent="0.35">
      <c r="A245" s="70" t="s">
        <v>1282</v>
      </c>
      <c r="B245" s="71">
        <v>1047.5</v>
      </c>
      <c r="C245" s="71">
        <v>556</v>
      </c>
      <c r="D245" s="71">
        <v>51.5</v>
      </c>
      <c r="E245" s="71">
        <v>131.5</v>
      </c>
      <c r="F245" s="71">
        <v>27</v>
      </c>
      <c r="G245" s="71">
        <v>41.5</v>
      </c>
      <c r="H245" s="71">
        <v>498494</v>
      </c>
      <c r="I245" s="71">
        <v>1850.5</v>
      </c>
      <c r="J245" s="71">
        <v>313</v>
      </c>
      <c r="K245" s="71">
        <v>29.5</v>
      </c>
      <c r="L245" s="71">
        <v>27</v>
      </c>
      <c r="M245" s="71">
        <v>418.5</v>
      </c>
      <c r="N245" s="71">
        <v>341</v>
      </c>
      <c r="O245" s="71">
        <v>494823</v>
      </c>
      <c r="P245" s="71">
        <v>349.5</v>
      </c>
      <c r="Q245" s="71">
        <v>59.5</v>
      </c>
      <c r="AN245" s="70" t="s">
        <v>1282</v>
      </c>
      <c r="AO245" s="71">
        <v>65.5</v>
      </c>
      <c r="AP245" s="71">
        <v>495927.5</v>
      </c>
      <c r="AQ245" s="71">
        <v>350.5</v>
      </c>
      <c r="AR245" s="71">
        <v>107.5</v>
      </c>
      <c r="AS245" s="71">
        <v>202.5</v>
      </c>
      <c r="AT245" s="71">
        <v>451</v>
      </c>
      <c r="AU245" s="71">
        <v>325.5</v>
      </c>
      <c r="AV245" s="71">
        <v>96</v>
      </c>
      <c r="AW245" s="71">
        <v>200722</v>
      </c>
      <c r="AX245" s="71">
        <v>416</v>
      </c>
      <c r="AY245" s="71">
        <v>100200.5</v>
      </c>
      <c r="AZ245" s="71">
        <v>100235.5</v>
      </c>
      <c r="BA245" s="71">
        <v>28.5</v>
      </c>
      <c r="BB245" s="71">
        <v>99767.5</v>
      </c>
      <c r="BC245" s="71">
        <v>174</v>
      </c>
      <c r="BD245" s="71">
        <v>83</v>
      </c>
    </row>
    <row r="246" spans="1:56" ht="15" thickBot="1" x14ac:dyDescent="0.35">
      <c r="A246" s="70" t="s">
        <v>1298</v>
      </c>
      <c r="B246" s="71">
        <v>1046.5</v>
      </c>
      <c r="C246" s="71">
        <v>555</v>
      </c>
      <c r="D246" s="71">
        <v>50.5</v>
      </c>
      <c r="E246" s="71">
        <v>130.5</v>
      </c>
      <c r="F246" s="71">
        <v>26</v>
      </c>
      <c r="G246" s="71">
        <v>40.5</v>
      </c>
      <c r="H246" s="71">
        <v>498493</v>
      </c>
      <c r="I246" s="71">
        <v>1849.5</v>
      </c>
      <c r="J246" s="71">
        <v>312</v>
      </c>
      <c r="K246" s="71">
        <v>28.5</v>
      </c>
      <c r="L246" s="71">
        <v>26</v>
      </c>
      <c r="M246" s="71">
        <v>417.5</v>
      </c>
      <c r="N246" s="71">
        <v>340</v>
      </c>
      <c r="O246" s="71">
        <v>494822</v>
      </c>
      <c r="P246" s="71">
        <v>348.5</v>
      </c>
      <c r="Q246" s="71">
        <v>58.5</v>
      </c>
      <c r="AN246" s="70" t="s">
        <v>1298</v>
      </c>
      <c r="AO246" s="71">
        <v>64.5</v>
      </c>
      <c r="AP246" s="71">
        <v>495926.5</v>
      </c>
      <c r="AQ246" s="71">
        <v>349.5</v>
      </c>
      <c r="AR246" s="71">
        <v>106.5</v>
      </c>
      <c r="AS246" s="71">
        <v>201.5</v>
      </c>
      <c r="AT246" s="71">
        <v>450</v>
      </c>
      <c r="AU246" s="71">
        <v>324.5</v>
      </c>
      <c r="AV246" s="71">
        <v>95</v>
      </c>
      <c r="AW246" s="71">
        <v>200721</v>
      </c>
      <c r="AX246" s="71">
        <v>415</v>
      </c>
      <c r="AY246" s="71">
        <v>100199.5</v>
      </c>
      <c r="AZ246" s="71">
        <v>100234.5</v>
      </c>
      <c r="BA246" s="71">
        <v>27.5</v>
      </c>
      <c r="BB246" s="71">
        <v>99766.5</v>
      </c>
      <c r="BC246" s="71">
        <v>173</v>
      </c>
      <c r="BD246" s="71">
        <v>82</v>
      </c>
    </row>
    <row r="247" spans="1:56" ht="15" thickBot="1" x14ac:dyDescent="0.35">
      <c r="A247" s="70" t="s">
        <v>1314</v>
      </c>
      <c r="B247" s="71">
        <v>1045.5</v>
      </c>
      <c r="C247" s="71">
        <v>554</v>
      </c>
      <c r="D247" s="71">
        <v>49.5</v>
      </c>
      <c r="E247" s="71">
        <v>129.5</v>
      </c>
      <c r="F247" s="71">
        <v>25</v>
      </c>
      <c r="G247" s="71">
        <v>39.5</v>
      </c>
      <c r="H247" s="71">
        <v>498492</v>
      </c>
      <c r="I247" s="71">
        <v>1848.5</v>
      </c>
      <c r="J247" s="71">
        <v>311</v>
      </c>
      <c r="K247" s="71">
        <v>27.5</v>
      </c>
      <c r="L247" s="71">
        <v>25</v>
      </c>
      <c r="M247" s="71">
        <v>416.5</v>
      </c>
      <c r="N247" s="71">
        <v>339</v>
      </c>
      <c r="O247" s="71">
        <v>494821</v>
      </c>
      <c r="P247" s="71">
        <v>347.5</v>
      </c>
      <c r="Q247" s="71">
        <v>57.5</v>
      </c>
      <c r="AN247" s="70" t="s">
        <v>1314</v>
      </c>
      <c r="AO247" s="71">
        <v>63.5</v>
      </c>
      <c r="AP247" s="71">
        <v>495925.5</v>
      </c>
      <c r="AQ247" s="71">
        <v>348.5</v>
      </c>
      <c r="AR247" s="71">
        <v>105.5</v>
      </c>
      <c r="AS247" s="71">
        <v>200.5</v>
      </c>
      <c r="AT247" s="71">
        <v>449</v>
      </c>
      <c r="AU247" s="71">
        <v>323.5</v>
      </c>
      <c r="AV247" s="71">
        <v>94</v>
      </c>
      <c r="AW247" s="71">
        <v>200720</v>
      </c>
      <c r="AX247" s="71">
        <v>414</v>
      </c>
      <c r="AY247" s="71">
        <v>100198.5</v>
      </c>
      <c r="AZ247" s="71">
        <v>100233.5</v>
      </c>
      <c r="BA247" s="71">
        <v>26.5</v>
      </c>
      <c r="BB247" s="71">
        <v>99765.5</v>
      </c>
      <c r="BC247" s="71">
        <v>172</v>
      </c>
      <c r="BD247" s="71">
        <v>81</v>
      </c>
    </row>
    <row r="248" spans="1:56" ht="15" thickBot="1" x14ac:dyDescent="0.35">
      <c r="A248" s="70" t="s">
        <v>1330</v>
      </c>
      <c r="B248" s="71">
        <v>385</v>
      </c>
      <c r="C248" s="71">
        <v>553</v>
      </c>
      <c r="D248" s="71">
        <v>48.5</v>
      </c>
      <c r="E248" s="71">
        <v>128.5</v>
      </c>
      <c r="F248" s="71">
        <v>24</v>
      </c>
      <c r="G248" s="71">
        <v>38.5</v>
      </c>
      <c r="H248" s="71">
        <v>498491</v>
      </c>
      <c r="I248" s="71">
        <v>1847.5</v>
      </c>
      <c r="J248" s="71">
        <v>310</v>
      </c>
      <c r="K248" s="71">
        <v>26.5</v>
      </c>
      <c r="L248" s="71">
        <v>24</v>
      </c>
      <c r="M248" s="71">
        <v>415.5</v>
      </c>
      <c r="N248" s="71">
        <v>338</v>
      </c>
      <c r="O248" s="71">
        <v>494820</v>
      </c>
      <c r="P248" s="71">
        <v>346.5</v>
      </c>
      <c r="Q248" s="71">
        <v>56.5</v>
      </c>
      <c r="AN248" s="70" t="s">
        <v>1330</v>
      </c>
      <c r="AO248" s="71">
        <v>62.5</v>
      </c>
      <c r="AP248" s="71">
        <v>495924.5</v>
      </c>
      <c r="AQ248" s="71">
        <v>347.5</v>
      </c>
      <c r="AR248" s="71">
        <v>104.5</v>
      </c>
      <c r="AS248" s="71">
        <v>199.5</v>
      </c>
      <c r="AT248" s="71">
        <v>448</v>
      </c>
      <c r="AU248" s="71">
        <v>322.5</v>
      </c>
      <c r="AV248" s="71">
        <v>93</v>
      </c>
      <c r="AW248" s="71">
        <v>200719</v>
      </c>
      <c r="AX248" s="71">
        <v>413</v>
      </c>
      <c r="AY248" s="71">
        <v>218</v>
      </c>
      <c r="AZ248" s="71">
        <v>100232.5</v>
      </c>
      <c r="BA248" s="71">
        <v>25.5</v>
      </c>
      <c r="BB248" s="71">
        <v>99764.5</v>
      </c>
      <c r="BC248" s="71">
        <v>171</v>
      </c>
      <c r="BD248" s="71">
        <v>80</v>
      </c>
    </row>
    <row r="249" spans="1:56" ht="15" thickBot="1" x14ac:dyDescent="0.35">
      <c r="A249" s="70" t="s">
        <v>1346</v>
      </c>
      <c r="B249" s="71">
        <v>346</v>
      </c>
      <c r="C249" s="71">
        <v>552</v>
      </c>
      <c r="D249" s="71">
        <v>47.5</v>
      </c>
      <c r="E249" s="71">
        <v>127.5</v>
      </c>
      <c r="F249" s="71">
        <v>23</v>
      </c>
      <c r="G249" s="71">
        <v>37.5</v>
      </c>
      <c r="H249" s="71">
        <v>498490</v>
      </c>
      <c r="I249" s="71">
        <v>1846.5</v>
      </c>
      <c r="J249" s="71">
        <v>309</v>
      </c>
      <c r="K249" s="71">
        <v>25.5</v>
      </c>
      <c r="L249" s="71">
        <v>23</v>
      </c>
      <c r="M249" s="71">
        <v>414.5</v>
      </c>
      <c r="N249" s="71">
        <v>337</v>
      </c>
      <c r="O249" s="71">
        <v>494819</v>
      </c>
      <c r="P249" s="71">
        <v>345.5</v>
      </c>
      <c r="Q249" s="71">
        <v>55.5</v>
      </c>
      <c r="AN249" s="70" t="s">
        <v>1346</v>
      </c>
      <c r="AO249" s="71">
        <v>61.5</v>
      </c>
      <c r="AP249" s="71">
        <v>495923.5</v>
      </c>
      <c r="AQ249" s="71">
        <v>346.5</v>
      </c>
      <c r="AR249" s="71">
        <v>103.5</v>
      </c>
      <c r="AS249" s="71">
        <v>198.5</v>
      </c>
      <c r="AT249" s="71">
        <v>447</v>
      </c>
      <c r="AU249" s="71">
        <v>321.5</v>
      </c>
      <c r="AV249" s="71">
        <v>92</v>
      </c>
      <c r="AW249" s="71">
        <v>200718</v>
      </c>
      <c r="AX249" s="71">
        <v>412</v>
      </c>
      <c r="AY249" s="71">
        <v>217</v>
      </c>
      <c r="AZ249" s="71">
        <v>100231.5</v>
      </c>
      <c r="BA249" s="71">
        <v>24.5</v>
      </c>
      <c r="BB249" s="71">
        <v>99763.5</v>
      </c>
      <c r="BC249" s="71">
        <v>170</v>
      </c>
      <c r="BD249" s="71">
        <v>79</v>
      </c>
    </row>
    <row r="250" spans="1:56" ht="15" thickBot="1" x14ac:dyDescent="0.35">
      <c r="A250" s="70" t="s">
        <v>1362</v>
      </c>
      <c r="B250" s="71">
        <v>345</v>
      </c>
      <c r="C250" s="71">
        <v>551</v>
      </c>
      <c r="D250" s="71">
        <v>46.5</v>
      </c>
      <c r="E250" s="71">
        <v>126.5</v>
      </c>
      <c r="F250" s="71">
        <v>22</v>
      </c>
      <c r="G250" s="71">
        <v>22</v>
      </c>
      <c r="H250" s="71">
        <v>498489</v>
      </c>
      <c r="I250" s="71">
        <v>1845.5</v>
      </c>
      <c r="J250" s="71">
        <v>308</v>
      </c>
      <c r="K250" s="71">
        <v>24.5</v>
      </c>
      <c r="L250" s="71">
        <v>22</v>
      </c>
      <c r="M250" s="71">
        <v>413.5</v>
      </c>
      <c r="N250" s="71">
        <v>336</v>
      </c>
      <c r="O250" s="71">
        <v>494818</v>
      </c>
      <c r="P250" s="71">
        <v>344.5</v>
      </c>
      <c r="Q250" s="71">
        <v>54.5</v>
      </c>
      <c r="AN250" s="70" t="s">
        <v>1362</v>
      </c>
      <c r="AO250" s="71">
        <v>60.5</v>
      </c>
      <c r="AP250" s="71">
        <v>495922.5</v>
      </c>
      <c r="AQ250" s="71">
        <v>345.5</v>
      </c>
      <c r="AR250" s="71">
        <v>102.5</v>
      </c>
      <c r="AS250" s="71">
        <v>197.5</v>
      </c>
      <c r="AT250" s="71">
        <v>446</v>
      </c>
      <c r="AU250" s="71">
        <v>320.5</v>
      </c>
      <c r="AV250" s="71">
        <v>91</v>
      </c>
      <c r="AW250" s="71">
        <v>200717</v>
      </c>
      <c r="AX250" s="71">
        <v>411</v>
      </c>
      <c r="AY250" s="71">
        <v>216</v>
      </c>
      <c r="AZ250" s="71">
        <v>100230.5</v>
      </c>
      <c r="BA250" s="71">
        <v>23.5</v>
      </c>
      <c r="BB250" s="71">
        <v>99762.5</v>
      </c>
      <c r="BC250" s="71">
        <v>169</v>
      </c>
      <c r="BD250" s="71">
        <v>78</v>
      </c>
    </row>
    <row r="251" spans="1:56" ht="15" thickBot="1" x14ac:dyDescent="0.35">
      <c r="A251" s="70" t="s">
        <v>1377</v>
      </c>
      <c r="B251" s="71">
        <v>191.5</v>
      </c>
      <c r="C251" s="71">
        <v>550</v>
      </c>
      <c r="D251" s="71">
        <v>45.5</v>
      </c>
      <c r="E251" s="71">
        <v>125.5</v>
      </c>
      <c r="F251" s="71">
        <v>21</v>
      </c>
      <c r="G251" s="71">
        <v>21</v>
      </c>
      <c r="H251" s="71">
        <v>498488</v>
      </c>
      <c r="I251" s="71">
        <v>1844.5</v>
      </c>
      <c r="J251" s="71">
        <v>307</v>
      </c>
      <c r="K251" s="71">
        <v>23.5</v>
      </c>
      <c r="L251" s="71">
        <v>21</v>
      </c>
      <c r="M251" s="71">
        <v>412.5</v>
      </c>
      <c r="N251" s="71">
        <v>335</v>
      </c>
      <c r="O251" s="71">
        <v>494817</v>
      </c>
      <c r="P251" s="71">
        <v>343.5</v>
      </c>
      <c r="Q251" s="71">
        <v>53.5</v>
      </c>
      <c r="AN251" s="70" t="s">
        <v>1377</v>
      </c>
      <c r="AO251" s="71">
        <v>59.5</v>
      </c>
      <c r="AP251" s="71">
        <v>495921.5</v>
      </c>
      <c r="AQ251" s="71">
        <v>344.5</v>
      </c>
      <c r="AR251" s="71">
        <v>101.5</v>
      </c>
      <c r="AS251" s="71">
        <v>196.5</v>
      </c>
      <c r="AT251" s="71">
        <v>445</v>
      </c>
      <c r="AU251" s="71">
        <v>319.5</v>
      </c>
      <c r="AV251" s="71">
        <v>90</v>
      </c>
      <c r="AW251" s="71">
        <v>200716</v>
      </c>
      <c r="AX251" s="71">
        <v>410</v>
      </c>
      <c r="AY251" s="71">
        <v>215</v>
      </c>
      <c r="AZ251" s="71">
        <v>100229.5</v>
      </c>
      <c r="BA251" s="71">
        <v>22.5</v>
      </c>
      <c r="BB251" s="71">
        <v>99761.5</v>
      </c>
      <c r="BC251" s="71">
        <v>168</v>
      </c>
      <c r="BD251" s="71">
        <v>77</v>
      </c>
    </row>
    <row r="252" spans="1:56" ht="15" thickBot="1" x14ac:dyDescent="0.35">
      <c r="A252" s="70" t="s">
        <v>1392</v>
      </c>
      <c r="B252" s="71">
        <v>164</v>
      </c>
      <c r="C252" s="71">
        <v>549</v>
      </c>
      <c r="D252" s="71">
        <v>44.5</v>
      </c>
      <c r="E252" s="71">
        <v>124.5</v>
      </c>
      <c r="F252" s="71">
        <v>20</v>
      </c>
      <c r="G252" s="71">
        <v>20</v>
      </c>
      <c r="H252" s="71">
        <v>498487</v>
      </c>
      <c r="I252" s="71">
        <v>1843.5</v>
      </c>
      <c r="J252" s="71">
        <v>306</v>
      </c>
      <c r="K252" s="71">
        <v>22.5</v>
      </c>
      <c r="L252" s="71">
        <v>20</v>
      </c>
      <c r="M252" s="71">
        <v>411.5</v>
      </c>
      <c r="N252" s="71">
        <v>334</v>
      </c>
      <c r="O252" s="71">
        <v>494731</v>
      </c>
      <c r="P252" s="71">
        <v>342.5</v>
      </c>
      <c r="Q252" s="71">
        <v>52.5</v>
      </c>
      <c r="AN252" s="70" t="s">
        <v>1392</v>
      </c>
      <c r="AO252" s="71">
        <v>58.5</v>
      </c>
      <c r="AP252" s="71">
        <v>495920.5</v>
      </c>
      <c r="AQ252" s="71">
        <v>343.5</v>
      </c>
      <c r="AR252" s="71">
        <v>100.5</v>
      </c>
      <c r="AS252" s="71">
        <v>195.5</v>
      </c>
      <c r="AT252" s="71">
        <v>444</v>
      </c>
      <c r="AU252" s="71">
        <v>318.5</v>
      </c>
      <c r="AV252" s="71">
        <v>89</v>
      </c>
      <c r="AW252" s="71">
        <v>200715</v>
      </c>
      <c r="AX252" s="71">
        <v>409</v>
      </c>
      <c r="AY252" s="71">
        <v>214</v>
      </c>
      <c r="AZ252" s="71">
        <v>100228.5</v>
      </c>
      <c r="BA252" s="71">
        <v>21.5</v>
      </c>
      <c r="BB252" s="71">
        <v>99760.5</v>
      </c>
      <c r="BC252" s="71">
        <v>167</v>
      </c>
      <c r="BD252" s="71">
        <v>76</v>
      </c>
    </row>
    <row r="253" spans="1:56" ht="15" thickBot="1" x14ac:dyDescent="0.35">
      <c r="A253" s="70" t="s">
        <v>1407</v>
      </c>
      <c r="B253" s="71">
        <v>163</v>
      </c>
      <c r="C253" s="71">
        <v>548</v>
      </c>
      <c r="D253" s="71">
        <v>43.5</v>
      </c>
      <c r="E253" s="71">
        <v>123.5</v>
      </c>
      <c r="F253" s="71">
        <v>19</v>
      </c>
      <c r="G253" s="71">
        <v>19</v>
      </c>
      <c r="H253" s="71">
        <v>498486</v>
      </c>
      <c r="I253" s="71">
        <v>1842.5</v>
      </c>
      <c r="J253" s="71">
        <v>305</v>
      </c>
      <c r="K253" s="71">
        <v>21.5</v>
      </c>
      <c r="L253" s="71">
        <v>19</v>
      </c>
      <c r="M253" s="71">
        <v>410.5</v>
      </c>
      <c r="N253" s="71">
        <v>333</v>
      </c>
      <c r="O253" s="71">
        <v>494697.5</v>
      </c>
      <c r="P253" s="71">
        <v>341.5</v>
      </c>
      <c r="Q253" s="71">
        <v>51.5</v>
      </c>
      <c r="AN253" s="70" t="s">
        <v>1407</v>
      </c>
      <c r="AO253" s="71">
        <v>57.5</v>
      </c>
      <c r="AP253" s="71">
        <v>495919.5</v>
      </c>
      <c r="AQ253" s="71">
        <v>342.5</v>
      </c>
      <c r="AR253" s="71">
        <v>99.5</v>
      </c>
      <c r="AS253" s="71">
        <v>194.5</v>
      </c>
      <c r="AT253" s="71">
        <v>443</v>
      </c>
      <c r="AU253" s="71">
        <v>317.5</v>
      </c>
      <c r="AV253" s="71">
        <v>88</v>
      </c>
      <c r="AW253" s="71">
        <v>200714</v>
      </c>
      <c r="AX253" s="71">
        <v>408</v>
      </c>
      <c r="AY253" s="71">
        <v>125.5</v>
      </c>
      <c r="AZ253" s="71">
        <v>100227.5</v>
      </c>
      <c r="BA253" s="71">
        <v>20.5</v>
      </c>
      <c r="BB253" s="71">
        <v>99759.5</v>
      </c>
      <c r="BC253" s="71">
        <v>166</v>
      </c>
      <c r="BD253" s="71">
        <v>75</v>
      </c>
    </row>
    <row r="254" spans="1:56" ht="15" thickBot="1" x14ac:dyDescent="0.35">
      <c r="A254" s="70" t="s">
        <v>1422</v>
      </c>
      <c r="B254" s="71">
        <v>162</v>
      </c>
      <c r="C254" s="71">
        <v>547</v>
      </c>
      <c r="D254" s="71">
        <v>42.5</v>
      </c>
      <c r="E254" s="71">
        <v>110</v>
      </c>
      <c r="F254" s="71">
        <v>18</v>
      </c>
      <c r="G254" s="71">
        <v>18</v>
      </c>
      <c r="H254" s="71">
        <v>498485</v>
      </c>
      <c r="I254" s="71">
        <v>1841.5</v>
      </c>
      <c r="J254" s="71">
        <v>304</v>
      </c>
      <c r="K254" s="71">
        <v>20.5</v>
      </c>
      <c r="L254" s="71">
        <v>18</v>
      </c>
      <c r="M254" s="71">
        <v>409.5</v>
      </c>
      <c r="N254" s="71">
        <v>332</v>
      </c>
      <c r="O254" s="71">
        <v>494696.5</v>
      </c>
      <c r="P254" s="71">
        <v>340.5</v>
      </c>
      <c r="Q254" s="71">
        <v>50.5</v>
      </c>
      <c r="AN254" s="70" t="s">
        <v>1422</v>
      </c>
      <c r="AO254" s="71">
        <v>56.5</v>
      </c>
      <c r="AP254" s="71">
        <v>495918.5</v>
      </c>
      <c r="AQ254" s="71">
        <v>116.5</v>
      </c>
      <c r="AR254" s="71">
        <v>98.5</v>
      </c>
      <c r="AS254" s="71">
        <v>193.5</v>
      </c>
      <c r="AT254" s="71">
        <v>442</v>
      </c>
      <c r="AU254" s="71">
        <v>316.5</v>
      </c>
      <c r="AV254" s="71">
        <v>87</v>
      </c>
      <c r="AW254" s="71">
        <v>200713</v>
      </c>
      <c r="AX254" s="71">
        <v>407</v>
      </c>
      <c r="AY254" s="71">
        <v>124.5</v>
      </c>
      <c r="AZ254" s="71">
        <v>100226.5</v>
      </c>
      <c r="BA254" s="71">
        <v>18</v>
      </c>
      <c r="BB254" s="71">
        <v>99758.5</v>
      </c>
      <c r="BC254" s="71">
        <v>165</v>
      </c>
      <c r="BD254" s="71">
        <v>74</v>
      </c>
    </row>
    <row r="255" spans="1:56" ht="15" thickBot="1" x14ac:dyDescent="0.35">
      <c r="A255" s="70" t="s">
        <v>1437</v>
      </c>
      <c r="B255" s="71">
        <v>161</v>
      </c>
      <c r="C255" s="71">
        <v>546</v>
      </c>
      <c r="D255" s="71">
        <v>41.5</v>
      </c>
      <c r="E255" s="71">
        <v>109</v>
      </c>
      <c r="F255" s="71">
        <v>17</v>
      </c>
      <c r="G255" s="71">
        <v>17</v>
      </c>
      <c r="H255" s="71">
        <v>498484</v>
      </c>
      <c r="I255" s="71">
        <v>1840.5</v>
      </c>
      <c r="J255" s="71">
        <v>303</v>
      </c>
      <c r="K255" s="71">
        <v>19.5</v>
      </c>
      <c r="L255" s="71">
        <v>17</v>
      </c>
      <c r="M255" s="71">
        <v>408.5</v>
      </c>
      <c r="N255" s="71">
        <v>331</v>
      </c>
      <c r="O255" s="71">
        <v>494695.5</v>
      </c>
      <c r="P255" s="71">
        <v>339.5</v>
      </c>
      <c r="Q255" s="71">
        <v>49.5</v>
      </c>
      <c r="AN255" s="70" t="s">
        <v>1437</v>
      </c>
      <c r="AO255" s="71">
        <v>55.5</v>
      </c>
      <c r="AP255" s="71">
        <v>495917.5</v>
      </c>
      <c r="AQ255" s="71">
        <v>115.5</v>
      </c>
      <c r="AR255" s="71">
        <v>97.5</v>
      </c>
      <c r="AS255" s="71">
        <v>192.5</v>
      </c>
      <c r="AT255" s="71">
        <v>441</v>
      </c>
      <c r="AU255" s="71">
        <v>315.5</v>
      </c>
      <c r="AV255" s="71">
        <v>86</v>
      </c>
      <c r="AW255" s="71">
        <v>200712</v>
      </c>
      <c r="AX255" s="71">
        <v>406</v>
      </c>
      <c r="AY255" s="71">
        <v>17</v>
      </c>
      <c r="AZ255" s="71">
        <v>100225.5</v>
      </c>
      <c r="BA255" s="71">
        <v>17</v>
      </c>
      <c r="BB255" s="71">
        <v>99757.5</v>
      </c>
      <c r="BC255" s="71">
        <v>164</v>
      </c>
      <c r="BD255" s="71">
        <v>73</v>
      </c>
    </row>
    <row r="256" spans="1:56" ht="15" thickBot="1" x14ac:dyDescent="0.35">
      <c r="A256" s="70" t="s">
        <v>1452</v>
      </c>
      <c r="B256" s="71">
        <v>160</v>
      </c>
      <c r="C256" s="71">
        <v>545</v>
      </c>
      <c r="D256" s="71">
        <v>40.5</v>
      </c>
      <c r="E256" s="71">
        <v>108</v>
      </c>
      <c r="F256" s="71">
        <v>16</v>
      </c>
      <c r="G256" s="71">
        <v>16</v>
      </c>
      <c r="H256" s="71">
        <v>498483</v>
      </c>
      <c r="I256" s="71">
        <v>1839.5</v>
      </c>
      <c r="J256" s="71">
        <v>302</v>
      </c>
      <c r="K256" s="71">
        <v>18.5</v>
      </c>
      <c r="L256" s="71">
        <v>16</v>
      </c>
      <c r="M256" s="71">
        <v>407.5</v>
      </c>
      <c r="N256" s="71">
        <v>330</v>
      </c>
      <c r="O256" s="71">
        <v>494694.5</v>
      </c>
      <c r="P256" s="71">
        <v>338.5</v>
      </c>
      <c r="Q256" s="71">
        <v>48.5</v>
      </c>
      <c r="AN256" s="70" t="s">
        <v>1452</v>
      </c>
      <c r="AO256" s="71">
        <v>54.5</v>
      </c>
      <c r="AP256" s="71">
        <v>495916.5</v>
      </c>
      <c r="AQ256" s="71">
        <v>114.5</v>
      </c>
      <c r="AR256" s="71">
        <v>96.5</v>
      </c>
      <c r="AS256" s="71">
        <v>191.5</v>
      </c>
      <c r="AT256" s="71">
        <v>440</v>
      </c>
      <c r="AU256" s="71">
        <v>314.5</v>
      </c>
      <c r="AV256" s="71">
        <v>85</v>
      </c>
      <c r="AW256" s="71">
        <v>200711</v>
      </c>
      <c r="AX256" s="71">
        <v>405</v>
      </c>
      <c r="AY256" s="71">
        <v>16</v>
      </c>
      <c r="AZ256" s="71">
        <v>100224.5</v>
      </c>
      <c r="BA256" s="71">
        <v>16</v>
      </c>
      <c r="BB256" s="71">
        <v>99756.5</v>
      </c>
      <c r="BC256" s="71">
        <v>163</v>
      </c>
      <c r="BD256" s="71">
        <v>72</v>
      </c>
    </row>
    <row r="257" spans="1:56" ht="15" thickBot="1" x14ac:dyDescent="0.35">
      <c r="A257" s="70" t="s">
        <v>1467</v>
      </c>
      <c r="B257" s="71">
        <v>159</v>
      </c>
      <c r="C257" s="71">
        <v>544</v>
      </c>
      <c r="D257" s="71">
        <v>39.5</v>
      </c>
      <c r="E257" s="71">
        <v>107</v>
      </c>
      <c r="F257" s="71">
        <v>15</v>
      </c>
      <c r="G257" s="71">
        <v>15</v>
      </c>
      <c r="H257" s="71">
        <v>498482</v>
      </c>
      <c r="I257" s="71">
        <v>1811</v>
      </c>
      <c r="J257" s="71">
        <v>301</v>
      </c>
      <c r="K257" s="71">
        <v>17.5</v>
      </c>
      <c r="L257" s="71">
        <v>15</v>
      </c>
      <c r="M257" s="71">
        <v>406.5</v>
      </c>
      <c r="N257" s="71">
        <v>329</v>
      </c>
      <c r="O257" s="71">
        <v>494693.5</v>
      </c>
      <c r="P257" s="71">
        <v>337.5</v>
      </c>
      <c r="Q257" s="71">
        <v>47.5</v>
      </c>
      <c r="AN257" s="70" t="s">
        <v>1467</v>
      </c>
      <c r="AO257" s="71">
        <v>53.5</v>
      </c>
      <c r="AP257" s="71">
        <v>495915.5</v>
      </c>
      <c r="AQ257" s="71">
        <v>113.5</v>
      </c>
      <c r="AR257" s="71">
        <v>95.5</v>
      </c>
      <c r="AS257" s="71">
        <v>190.5</v>
      </c>
      <c r="AT257" s="71">
        <v>439</v>
      </c>
      <c r="AU257" s="71">
        <v>313.5</v>
      </c>
      <c r="AV257" s="71">
        <v>84</v>
      </c>
      <c r="AW257" s="71">
        <v>200710</v>
      </c>
      <c r="AX257" s="71">
        <v>404</v>
      </c>
      <c r="AY257" s="71">
        <v>15</v>
      </c>
      <c r="AZ257" s="71">
        <v>100223.5</v>
      </c>
      <c r="BA257" s="71">
        <v>15</v>
      </c>
      <c r="BB257" s="71">
        <v>99755.5</v>
      </c>
      <c r="BC257" s="71">
        <v>162</v>
      </c>
      <c r="BD257" s="71">
        <v>71</v>
      </c>
    </row>
    <row r="258" spans="1:56" ht="15" thickBot="1" x14ac:dyDescent="0.35">
      <c r="A258" s="70" t="s">
        <v>1482</v>
      </c>
      <c r="B258" s="71">
        <v>158</v>
      </c>
      <c r="C258" s="71">
        <v>543</v>
      </c>
      <c r="D258" s="71">
        <v>38.5</v>
      </c>
      <c r="E258" s="71">
        <v>59</v>
      </c>
      <c r="F258" s="71">
        <v>14</v>
      </c>
      <c r="G258" s="71">
        <v>14</v>
      </c>
      <c r="H258" s="71">
        <v>498481</v>
      </c>
      <c r="I258" s="71">
        <v>1810</v>
      </c>
      <c r="J258" s="71">
        <v>300</v>
      </c>
      <c r="K258" s="71">
        <v>16.5</v>
      </c>
      <c r="L258" s="71">
        <v>14</v>
      </c>
      <c r="M258" s="71">
        <v>405.5</v>
      </c>
      <c r="N258" s="71">
        <v>328</v>
      </c>
      <c r="O258" s="71">
        <v>494692.5</v>
      </c>
      <c r="P258" s="71">
        <v>336.5</v>
      </c>
      <c r="Q258" s="71">
        <v>46.5</v>
      </c>
      <c r="AN258" s="70" t="s">
        <v>1482</v>
      </c>
      <c r="AO258" s="71">
        <v>52.5</v>
      </c>
      <c r="AP258" s="71">
        <v>495914.5</v>
      </c>
      <c r="AQ258" s="71">
        <v>112.5</v>
      </c>
      <c r="AR258" s="71">
        <v>94.5</v>
      </c>
      <c r="AS258" s="71">
        <v>189.5</v>
      </c>
      <c r="AT258" s="71">
        <v>438</v>
      </c>
      <c r="AU258" s="71">
        <v>312.5</v>
      </c>
      <c r="AV258" s="71">
        <v>83</v>
      </c>
      <c r="AW258" s="71">
        <v>200696.5</v>
      </c>
      <c r="AX258" s="71">
        <v>403</v>
      </c>
      <c r="AY258" s="71">
        <v>14</v>
      </c>
      <c r="AZ258" s="71">
        <v>100222.5</v>
      </c>
      <c r="BA258" s="71">
        <v>14</v>
      </c>
      <c r="BB258" s="71">
        <v>99754.5</v>
      </c>
      <c r="BC258" s="71">
        <v>161</v>
      </c>
      <c r="BD258" s="71">
        <v>70</v>
      </c>
    </row>
    <row r="259" spans="1:56" ht="15" thickBot="1" x14ac:dyDescent="0.35">
      <c r="A259" s="70" t="s">
        <v>1497</v>
      </c>
      <c r="B259" s="71">
        <v>157</v>
      </c>
      <c r="C259" s="71">
        <v>542</v>
      </c>
      <c r="D259" s="71">
        <v>37.5</v>
      </c>
      <c r="E259" s="71">
        <v>58</v>
      </c>
      <c r="F259" s="71">
        <v>13</v>
      </c>
      <c r="G259" s="71">
        <v>13</v>
      </c>
      <c r="H259" s="71">
        <v>498480</v>
      </c>
      <c r="I259" s="71">
        <v>1809</v>
      </c>
      <c r="J259" s="71">
        <v>299</v>
      </c>
      <c r="K259" s="71">
        <v>15.5</v>
      </c>
      <c r="L259" s="71">
        <v>13</v>
      </c>
      <c r="M259" s="71">
        <v>404.5</v>
      </c>
      <c r="N259" s="71">
        <v>327</v>
      </c>
      <c r="O259" s="71">
        <v>494691.5</v>
      </c>
      <c r="P259" s="71">
        <v>335.5</v>
      </c>
      <c r="Q259" s="71">
        <v>45.5</v>
      </c>
      <c r="AN259" s="70" t="s">
        <v>1497</v>
      </c>
      <c r="AO259" s="71">
        <v>51.5</v>
      </c>
      <c r="AP259" s="71">
        <v>495913.5</v>
      </c>
      <c r="AQ259" s="71">
        <v>111.5</v>
      </c>
      <c r="AR259" s="71">
        <v>70.5</v>
      </c>
      <c r="AS259" s="71">
        <v>188.5</v>
      </c>
      <c r="AT259" s="71">
        <v>437</v>
      </c>
      <c r="AU259" s="71">
        <v>311.5</v>
      </c>
      <c r="AV259" s="71">
        <v>82</v>
      </c>
      <c r="AW259" s="71">
        <v>200695.5</v>
      </c>
      <c r="AX259" s="71">
        <v>402</v>
      </c>
      <c r="AY259" s="71">
        <v>13</v>
      </c>
      <c r="AZ259" s="71">
        <v>100221.5</v>
      </c>
      <c r="BA259" s="71">
        <v>13</v>
      </c>
      <c r="BB259" s="71">
        <v>99753.5</v>
      </c>
      <c r="BC259" s="71">
        <v>160</v>
      </c>
      <c r="BD259" s="71">
        <v>69</v>
      </c>
    </row>
    <row r="260" spans="1:56" ht="15" thickBot="1" x14ac:dyDescent="0.35">
      <c r="A260" s="70" t="s">
        <v>1512</v>
      </c>
      <c r="B260" s="71">
        <v>156</v>
      </c>
      <c r="C260" s="71">
        <v>541</v>
      </c>
      <c r="D260" s="71">
        <v>36.5</v>
      </c>
      <c r="E260" s="71">
        <v>57</v>
      </c>
      <c r="F260" s="71">
        <v>12</v>
      </c>
      <c r="G260" s="71">
        <v>12</v>
      </c>
      <c r="H260" s="71">
        <v>498479</v>
      </c>
      <c r="I260" s="71">
        <v>1808</v>
      </c>
      <c r="J260" s="71">
        <v>298</v>
      </c>
      <c r="K260" s="71">
        <v>14.5</v>
      </c>
      <c r="L260" s="71">
        <v>12</v>
      </c>
      <c r="M260" s="71">
        <v>403.5</v>
      </c>
      <c r="N260" s="71">
        <v>326</v>
      </c>
      <c r="O260" s="71">
        <v>494690.5</v>
      </c>
      <c r="P260" s="71">
        <v>334.5</v>
      </c>
      <c r="Q260" s="71">
        <v>44.5</v>
      </c>
      <c r="AN260" s="70" t="s">
        <v>1512</v>
      </c>
      <c r="AO260" s="71">
        <v>50.5</v>
      </c>
      <c r="AP260" s="71">
        <v>495912.5</v>
      </c>
      <c r="AQ260" s="71">
        <v>110.5</v>
      </c>
      <c r="AR260" s="71">
        <v>69.5</v>
      </c>
      <c r="AS260" s="71">
        <v>187.5</v>
      </c>
      <c r="AT260" s="71">
        <v>436</v>
      </c>
      <c r="AU260" s="71">
        <v>310.5</v>
      </c>
      <c r="AV260" s="71">
        <v>81</v>
      </c>
      <c r="AW260" s="71">
        <v>200694.5</v>
      </c>
      <c r="AX260" s="71">
        <v>401</v>
      </c>
      <c r="AY260" s="71">
        <v>12</v>
      </c>
      <c r="AZ260" s="71">
        <v>100220.5</v>
      </c>
      <c r="BA260" s="71">
        <v>12</v>
      </c>
      <c r="BB260" s="71">
        <v>99752.5</v>
      </c>
      <c r="BC260" s="71">
        <v>159</v>
      </c>
      <c r="BD260" s="71">
        <v>68</v>
      </c>
    </row>
    <row r="261" spans="1:56" ht="15" thickBot="1" x14ac:dyDescent="0.35">
      <c r="A261" s="70" t="s">
        <v>1527</v>
      </c>
      <c r="B261" s="71">
        <v>155</v>
      </c>
      <c r="C261" s="71">
        <v>540</v>
      </c>
      <c r="D261" s="71">
        <v>35.5</v>
      </c>
      <c r="E261" s="71">
        <v>56</v>
      </c>
      <c r="F261" s="71">
        <v>11</v>
      </c>
      <c r="G261" s="71">
        <v>11</v>
      </c>
      <c r="H261" s="71">
        <v>498478</v>
      </c>
      <c r="I261" s="71">
        <v>1807</v>
      </c>
      <c r="J261" s="71">
        <v>297</v>
      </c>
      <c r="K261" s="71">
        <v>13.5</v>
      </c>
      <c r="L261" s="71">
        <v>11</v>
      </c>
      <c r="M261" s="71">
        <v>402.5</v>
      </c>
      <c r="N261" s="71">
        <v>325</v>
      </c>
      <c r="O261" s="71">
        <v>494689.5</v>
      </c>
      <c r="P261" s="71">
        <v>333.5</v>
      </c>
      <c r="Q261" s="71">
        <v>43.5</v>
      </c>
      <c r="AN261" s="70" t="s">
        <v>1527</v>
      </c>
      <c r="AO261" s="71">
        <v>49.5</v>
      </c>
      <c r="AP261" s="71">
        <v>495900</v>
      </c>
      <c r="AQ261" s="71">
        <v>109.5</v>
      </c>
      <c r="AR261" s="71">
        <v>68.5</v>
      </c>
      <c r="AS261" s="71">
        <v>186.5</v>
      </c>
      <c r="AT261" s="71">
        <v>435</v>
      </c>
      <c r="AU261" s="71">
        <v>309.5</v>
      </c>
      <c r="AV261" s="71">
        <v>80</v>
      </c>
      <c r="AW261" s="71">
        <v>200693.5</v>
      </c>
      <c r="AX261" s="71">
        <v>400</v>
      </c>
      <c r="AY261" s="71">
        <v>11</v>
      </c>
      <c r="AZ261" s="71">
        <v>100210</v>
      </c>
      <c r="BA261" s="71">
        <v>11</v>
      </c>
      <c r="BB261" s="71">
        <v>99751.5</v>
      </c>
      <c r="BC261" s="71">
        <v>158</v>
      </c>
      <c r="BD261" s="71">
        <v>67</v>
      </c>
    </row>
    <row r="262" spans="1:56" ht="15" thickBot="1" x14ac:dyDescent="0.35">
      <c r="A262" s="70" t="s">
        <v>1542</v>
      </c>
      <c r="B262" s="71">
        <v>154</v>
      </c>
      <c r="C262" s="71">
        <v>539</v>
      </c>
      <c r="D262" s="71">
        <v>34.5</v>
      </c>
      <c r="E262" s="71">
        <v>10</v>
      </c>
      <c r="F262" s="71">
        <v>10</v>
      </c>
      <c r="G262" s="71">
        <v>10</v>
      </c>
      <c r="H262" s="71">
        <v>498477</v>
      </c>
      <c r="I262" s="71">
        <v>1806</v>
      </c>
      <c r="J262" s="71">
        <v>296</v>
      </c>
      <c r="K262" s="71">
        <v>12.5</v>
      </c>
      <c r="L262" s="71">
        <v>10</v>
      </c>
      <c r="M262" s="71">
        <v>401.5</v>
      </c>
      <c r="N262" s="71">
        <v>324</v>
      </c>
      <c r="O262" s="71">
        <v>494688.5</v>
      </c>
      <c r="P262" s="71">
        <v>332.5</v>
      </c>
      <c r="Q262" s="71">
        <v>42.5</v>
      </c>
      <c r="AN262" s="70" t="s">
        <v>1542</v>
      </c>
      <c r="AO262" s="71">
        <v>10</v>
      </c>
      <c r="AP262" s="71">
        <v>495899</v>
      </c>
      <c r="AQ262" s="71">
        <v>108.5</v>
      </c>
      <c r="AR262" s="71">
        <v>67.5</v>
      </c>
      <c r="AS262" s="71">
        <v>185.5</v>
      </c>
      <c r="AT262" s="71">
        <v>434</v>
      </c>
      <c r="AU262" s="71">
        <v>308.5</v>
      </c>
      <c r="AV262" s="71">
        <v>79</v>
      </c>
      <c r="AW262" s="71">
        <v>200692.5</v>
      </c>
      <c r="AX262" s="71">
        <v>399</v>
      </c>
      <c r="AY262" s="71">
        <v>10</v>
      </c>
      <c r="AZ262" s="71">
        <v>100209</v>
      </c>
      <c r="BA262" s="71">
        <v>10</v>
      </c>
      <c r="BB262" s="71">
        <v>99750.5</v>
      </c>
      <c r="BC262" s="71">
        <v>157</v>
      </c>
      <c r="BD262" s="71">
        <v>66</v>
      </c>
    </row>
    <row r="263" spans="1:56" ht="15" thickBot="1" x14ac:dyDescent="0.35">
      <c r="A263" s="70" t="s">
        <v>1556</v>
      </c>
      <c r="B263" s="71">
        <v>153</v>
      </c>
      <c r="C263" s="71">
        <v>538</v>
      </c>
      <c r="D263" s="71">
        <v>33.5</v>
      </c>
      <c r="E263" s="71">
        <v>9</v>
      </c>
      <c r="F263" s="71">
        <v>9</v>
      </c>
      <c r="G263" s="71">
        <v>9</v>
      </c>
      <c r="H263" s="71">
        <v>498476</v>
      </c>
      <c r="I263" s="71">
        <v>1805</v>
      </c>
      <c r="J263" s="71">
        <v>295</v>
      </c>
      <c r="K263" s="71">
        <v>11.5</v>
      </c>
      <c r="L263" s="71">
        <v>9</v>
      </c>
      <c r="M263" s="71">
        <v>400.5</v>
      </c>
      <c r="N263" s="71">
        <v>323</v>
      </c>
      <c r="O263" s="71">
        <v>494687.5</v>
      </c>
      <c r="P263" s="71">
        <v>331.5</v>
      </c>
      <c r="Q263" s="71">
        <v>41.5</v>
      </c>
      <c r="AN263" s="70" t="s">
        <v>1556</v>
      </c>
      <c r="AO263" s="71">
        <v>9</v>
      </c>
      <c r="AP263" s="71">
        <v>495898</v>
      </c>
      <c r="AQ263" s="71">
        <v>45.5</v>
      </c>
      <c r="AR263" s="71">
        <v>66.5</v>
      </c>
      <c r="AS263" s="71">
        <v>43</v>
      </c>
      <c r="AT263" s="71">
        <v>433</v>
      </c>
      <c r="AU263" s="71">
        <v>307.5</v>
      </c>
      <c r="AV263" s="71">
        <v>78</v>
      </c>
      <c r="AW263" s="71">
        <v>200532</v>
      </c>
      <c r="AX263" s="71">
        <v>398</v>
      </c>
      <c r="AY263" s="71">
        <v>9</v>
      </c>
      <c r="AZ263" s="71">
        <v>100208</v>
      </c>
      <c r="BA263" s="71">
        <v>9</v>
      </c>
      <c r="BB263" s="71">
        <v>99749.5</v>
      </c>
      <c r="BC263" s="71">
        <v>156</v>
      </c>
      <c r="BD263" s="71">
        <v>65</v>
      </c>
    </row>
    <row r="264" spans="1:56" ht="15" thickBot="1" x14ac:dyDescent="0.35">
      <c r="A264" s="70" t="s">
        <v>1570</v>
      </c>
      <c r="B264" s="71">
        <v>152</v>
      </c>
      <c r="C264" s="71">
        <v>537</v>
      </c>
      <c r="D264" s="71">
        <v>32.5</v>
      </c>
      <c r="E264" s="71">
        <v>8</v>
      </c>
      <c r="F264" s="71">
        <v>8</v>
      </c>
      <c r="G264" s="71">
        <v>8</v>
      </c>
      <c r="H264" s="71">
        <v>498475</v>
      </c>
      <c r="I264" s="71">
        <v>1804</v>
      </c>
      <c r="J264" s="71">
        <v>294</v>
      </c>
      <c r="K264" s="71">
        <v>10.5</v>
      </c>
      <c r="L264" s="71">
        <v>8</v>
      </c>
      <c r="M264" s="71">
        <v>399.5</v>
      </c>
      <c r="N264" s="71">
        <v>322</v>
      </c>
      <c r="O264" s="71">
        <v>494686.5</v>
      </c>
      <c r="P264" s="71">
        <v>330.5</v>
      </c>
      <c r="Q264" s="71">
        <v>40.5</v>
      </c>
      <c r="AN264" s="70" t="s">
        <v>1570</v>
      </c>
      <c r="AO264" s="71">
        <v>8</v>
      </c>
      <c r="AP264" s="71">
        <v>495897</v>
      </c>
      <c r="AQ264" s="71">
        <v>44.5</v>
      </c>
      <c r="AR264" s="71">
        <v>45</v>
      </c>
      <c r="AS264" s="71">
        <v>42</v>
      </c>
      <c r="AT264" s="71">
        <v>426</v>
      </c>
      <c r="AU264" s="71">
        <v>306.5</v>
      </c>
      <c r="AV264" s="71">
        <v>77</v>
      </c>
      <c r="AW264" s="71">
        <v>200521.5</v>
      </c>
      <c r="AX264" s="71">
        <v>397</v>
      </c>
      <c r="AY264" s="71">
        <v>8</v>
      </c>
      <c r="AZ264" s="71">
        <v>100207</v>
      </c>
      <c r="BA264" s="71">
        <v>8</v>
      </c>
      <c r="BB264" s="71">
        <v>99748.5</v>
      </c>
      <c r="BC264" s="71">
        <v>155</v>
      </c>
      <c r="BD264" s="71">
        <v>64</v>
      </c>
    </row>
    <row r="265" spans="1:56" ht="15" thickBot="1" x14ac:dyDescent="0.35">
      <c r="A265" s="70" t="s">
        <v>1584</v>
      </c>
      <c r="B265" s="71">
        <v>151</v>
      </c>
      <c r="C265" s="71">
        <v>536</v>
      </c>
      <c r="D265" s="71">
        <v>31.5</v>
      </c>
      <c r="E265" s="71">
        <v>7</v>
      </c>
      <c r="F265" s="71">
        <v>7</v>
      </c>
      <c r="G265" s="71">
        <v>7</v>
      </c>
      <c r="H265" s="71">
        <v>498474</v>
      </c>
      <c r="I265" s="71">
        <v>1803</v>
      </c>
      <c r="J265" s="71">
        <v>293</v>
      </c>
      <c r="K265" s="71">
        <v>9.5</v>
      </c>
      <c r="L265" s="71">
        <v>7</v>
      </c>
      <c r="M265" s="71">
        <v>398.5</v>
      </c>
      <c r="N265" s="71">
        <v>321</v>
      </c>
      <c r="O265" s="71">
        <v>494685.5</v>
      </c>
      <c r="P265" s="71">
        <v>329.5</v>
      </c>
      <c r="Q265" s="71">
        <v>39.5</v>
      </c>
      <c r="AN265" s="70" t="s">
        <v>1584</v>
      </c>
      <c r="AO265" s="71">
        <v>7</v>
      </c>
      <c r="AP265" s="71">
        <v>495839</v>
      </c>
      <c r="AQ265" s="71">
        <v>18.5</v>
      </c>
      <c r="AR265" s="71">
        <v>44</v>
      </c>
      <c r="AS265" s="71">
        <v>41</v>
      </c>
      <c r="AT265" s="71">
        <v>425</v>
      </c>
      <c r="AU265" s="71">
        <v>305.5</v>
      </c>
      <c r="AV265" s="71">
        <v>76</v>
      </c>
      <c r="AW265" s="71">
        <v>200443.5</v>
      </c>
      <c r="AX265" s="71">
        <v>396</v>
      </c>
      <c r="AY265" s="71">
        <v>7</v>
      </c>
      <c r="AZ265" s="71">
        <v>100206</v>
      </c>
      <c r="BA265" s="71">
        <v>7</v>
      </c>
      <c r="BB265" s="71">
        <v>99747.5</v>
      </c>
      <c r="BC265" s="71">
        <v>154</v>
      </c>
      <c r="BD265" s="71">
        <v>63</v>
      </c>
    </row>
    <row r="266" spans="1:56" ht="15" thickBot="1" x14ac:dyDescent="0.35">
      <c r="A266" s="70" t="s">
        <v>1598</v>
      </c>
      <c r="B266" s="71">
        <v>150</v>
      </c>
      <c r="C266" s="71">
        <v>535</v>
      </c>
      <c r="D266" s="71">
        <v>30.5</v>
      </c>
      <c r="E266" s="71">
        <v>6</v>
      </c>
      <c r="F266" s="71">
        <v>6</v>
      </c>
      <c r="G266" s="71">
        <v>6</v>
      </c>
      <c r="H266" s="71">
        <v>498473</v>
      </c>
      <c r="I266" s="71">
        <v>1802</v>
      </c>
      <c r="J266" s="71">
        <v>274.5</v>
      </c>
      <c r="K266" s="71">
        <v>8.5</v>
      </c>
      <c r="L266" s="71">
        <v>6</v>
      </c>
      <c r="M266" s="71">
        <v>397.5</v>
      </c>
      <c r="N266" s="71">
        <v>320</v>
      </c>
      <c r="O266" s="71">
        <v>494684.5</v>
      </c>
      <c r="P266" s="71">
        <v>328.5</v>
      </c>
      <c r="Q266" s="71">
        <v>6</v>
      </c>
      <c r="AN266" s="70" t="s">
        <v>1598</v>
      </c>
      <c r="AO266" s="71">
        <v>6</v>
      </c>
      <c r="AP266" s="71">
        <v>495838</v>
      </c>
      <c r="AQ266" s="71">
        <v>17.5</v>
      </c>
      <c r="AR266" s="71">
        <v>43</v>
      </c>
      <c r="AS266" s="71">
        <v>40</v>
      </c>
      <c r="AT266" s="71">
        <v>424</v>
      </c>
      <c r="AU266" s="71">
        <v>304.5</v>
      </c>
      <c r="AV266" s="71">
        <v>75</v>
      </c>
      <c r="AW266" s="71">
        <v>200329</v>
      </c>
      <c r="AX266" s="71">
        <v>395</v>
      </c>
      <c r="AY266" s="71">
        <v>6</v>
      </c>
      <c r="AZ266" s="71">
        <v>100205</v>
      </c>
      <c r="BA266" s="71">
        <v>6</v>
      </c>
      <c r="BB266" s="71">
        <v>99746.5</v>
      </c>
      <c r="BC266" s="71">
        <v>153</v>
      </c>
      <c r="BD266" s="71">
        <v>62</v>
      </c>
    </row>
    <row r="267" spans="1:56" ht="15" thickBot="1" x14ac:dyDescent="0.35">
      <c r="A267" s="70" t="s">
        <v>1611</v>
      </c>
      <c r="B267" s="71">
        <v>149</v>
      </c>
      <c r="C267" s="71">
        <v>534</v>
      </c>
      <c r="D267" s="71">
        <v>29.5</v>
      </c>
      <c r="E267" s="71">
        <v>5</v>
      </c>
      <c r="F267" s="71">
        <v>5</v>
      </c>
      <c r="G267" s="71">
        <v>5</v>
      </c>
      <c r="H267" s="71">
        <v>498472</v>
      </c>
      <c r="I267" s="71">
        <v>1801</v>
      </c>
      <c r="J267" s="71">
        <v>273.5</v>
      </c>
      <c r="K267" s="71">
        <v>7.5</v>
      </c>
      <c r="L267" s="71">
        <v>5</v>
      </c>
      <c r="M267" s="71">
        <v>396.5</v>
      </c>
      <c r="N267" s="71">
        <v>319</v>
      </c>
      <c r="O267" s="71">
        <v>494683.5</v>
      </c>
      <c r="P267" s="71">
        <v>327.5</v>
      </c>
      <c r="Q267" s="71">
        <v>5</v>
      </c>
      <c r="AN267" s="70" t="s">
        <v>1611</v>
      </c>
      <c r="AO267" s="71">
        <v>5</v>
      </c>
      <c r="AP267" s="71">
        <v>495837</v>
      </c>
      <c r="AQ267" s="71">
        <v>16.5</v>
      </c>
      <c r="AR267" s="71">
        <v>42</v>
      </c>
      <c r="AS267" s="71">
        <v>5</v>
      </c>
      <c r="AT267" s="71">
        <v>423</v>
      </c>
      <c r="AU267" s="71">
        <v>303.5</v>
      </c>
      <c r="AV267" s="71">
        <v>74</v>
      </c>
      <c r="AW267" s="71">
        <v>200328</v>
      </c>
      <c r="AX267" s="71">
        <v>394</v>
      </c>
      <c r="AY267" s="71">
        <v>5</v>
      </c>
      <c r="AZ267" s="71">
        <v>100204</v>
      </c>
      <c r="BA267" s="71">
        <v>5</v>
      </c>
      <c r="BB267" s="71">
        <v>99745.5</v>
      </c>
      <c r="BC267" s="71">
        <v>152</v>
      </c>
      <c r="BD267" s="71">
        <v>61</v>
      </c>
    </row>
    <row r="268" spans="1:56" ht="15" thickBot="1" x14ac:dyDescent="0.35">
      <c r="A268" s="70" t="s">
        <v>1624</v>
      </c>
      <c r="B268" s="71">
        <v>148</v>
      </c>
      <c r="C268" s="71">
        <v>533</v>
      </c>
      <c r="D268" s="71">
        <v>28.5</v>
      </c>
      <c r="E268" s="71">
        <v>4</v>
      </c>
      <c r="F268" s="71">
        <v>4</v>
      </c>
      <c r="G268" s="71">
        <v>4</v>
      </c>
      <c r="H268" s="71">
        <v>498471</v>
      </c>
      <c r="I268" s="71">
        <v>1800</v>
      </c>
      <c r="J268" s="71">
        <v>272.5</v>
      </c>
      <c r="K268" s="71">
        <v>6.5</v>
      </c>
      <c r="L268" s="71">
        <v>4</v>
      </c>
      <c r="M268" s="71">
        <v>395.5</v>
      </c>
      <c r="N268" s="71">
        <v>318</v>
      </c>
      <c r="O268" s="71">
        <v>494682.5</v>
      </c>
      <c r="P268" s="71">
        <v>326.5</v>
      </c>
      <c r="Q268" s="71">
        <v>4</v>
      </c>
      <c r="AN268" s="70" t="s">
        <v>1624</v>
      </c>
      <c r="AO268" s="71">
        <v>4</v>
      </c>
      <c r="AP268" s="71">
        <v>495836</v>
      </c>
      <c r="AQ268" s="71">
        <v>4</v>
      </c>
      <c r="AR268" s="71">
        <v>41</v>
      </c>
      <c r="AS268" s="71">
        <v>4</v>
      </c>
      <c r="AT268" s="71">
        <v>422</v>
      </c>
      <c r="AU268" s="71">
        <v>220.5</v>
      </c>
      <c r="AV268" s="71">
        <v>73</v>
      </c>
      <c r="AW268" s="71">
        <v>200327</v>
      </c>
      <c r="AX268" s="71">
        <v>393</v>
      </c>
      <c r="AY268" s="71">
        <v>4</v>
      </c>
      <c r="AZ268" s="71">
        <v>100203</v>
      </c>
      <c r="BA268" s="71">
        <v>4</v>
      </c>
      <c r="BB268" s="71">
        <v>99744.5</v>
      </c>
      <c r="BC268" s="71">
        <v>151</v>
      </c>
      <c r="BD268" s="71">
        <v>60</v>
      </c>
    </row>
    <row r="269" spans="1:56" ht="15" thickBot="1" x14ac:dyDescent="0.35">
      <c r="A269" s="70" t="s">
        <v>1637</v>
      </c>
      <c r="B269" s="71">
        <v>147</v>
      </c>
      <c r="C269" s="71">
        <v>532</v>
      </c>
      <c r="D269" s="71">
        <v>3</v>
      </c>
      <c r="E269" s="71">
        <v>3</v>
      </c>
      <c r="F269" s="71">
        <v>3</v>
      </c>
      <c r="G269" s="71">
        <v>3</v>
      </c>
      <c r="H269" s="71">
        <v>498470</v>
      </c>
      <c r="I269" s="71">
        <v>1799</v>
      </c>
      <c r="J269" s="71">
        <v>214</v>
      </c>
      <c r="K269" s="71">
        <v>5.5</v>
      </c>
      <c r="L269" s="71">
        <v>3</v>
      </c>
      <c r="M269" s="71">
        <v>394.5</v>
      </c>
      <c r="N269" s="71">
        <v>317</v>
      </c>
      <c r="O269" s="71">
        <v>494681.5</v>
      </c>
      <c r="P269" s="71">
        <v>325.5</v>
      </c>
      <c r="Q269" s="71">
        <v>3</v>
      </c>
      <c r="AN269" s="70" t="s">
        <v>1637</v>
      </c>
      <c r="AO269" s="71">
        <v>3</v>
      </c>
      <c r="AP269" s="71">
        <v>495835</v>
      </c>
      <c r="AQ269" s="71">
        <v>3</v>
      </c>
      <c r="AR269" s="71">
        <v>40</v>
      </c>
      <c r="AS269" s="71">
        <v>3</v>
      </c>
      <c r="AT269" s="71">
        <v>420.5</v>
      </c>
      <c r="AU269" s="71">
        <v>3</v>
      </c>
      <c r="AV269" s="71">
        <v>72</v>
      </c>
      <c r="AW269" s="71">
        <v>200326</v>
      </c>
      <c r="AX269" s="71">
        <v>373.5</v>
      </c>
      <c r="AY269" s="71">
        <v>3</v>
      </c>
      <c r="AZ269" s="71">
        <v>575</v>
      </c>
      <c r="BA269" s="71">
        <v>3</v>
      </c>
      <c r="BB269" s="71">
        <v>99600</v>
      </c>
      <c r="BC269" s="71">
        <v>150</v>
      </c>
      <c r="BD269" s="71">
        <v>59</v>
      </c>
    </row>
    <row r="270" spans="1:56" ht="15" thickBot="1" x14ac:dyDescent="0.35">
      <c r="A270" s="70" t="s">
        <v>1649</v>
      </c>
      <c r="B270" s="71">
        <v>48</v>
      </c>
      <c r="C270" s="71">
        <v>531</v>
      </c>
      <c r="D270" s="71">
        <v>2</v>
      </c>
      <c r="E270" s="71">
        <v>2</v>
      </c>
      <c r="F270" s="71">
        <v>2</v>
      </c>
      <c r="G270" s="71">
        <v>2</v>
      </c>
      <c r="H270" s="71">
        <v>498469</v>
      </c>
      <c r="I270" s="71">
        <v>1798</v>
      </c>
      <c r="J270" s="71">
        <v>213</v>
      </c>
      <c r="K270" s="71">
        <v>2</v>
      </c>
      <c r="L270" s="71">
        <v>2</v>
      </c>
      <c r="M270" s="71">
        <v>2</v>
      </c>
      <c r="N270" s="71">
        <v>316</v>
      </c>
      <c r="O270" s="71">
        <v>494680.5</v>
      </c>
      <c r="P270" s="71">
        <v>324.5</v>
      </c>
      <c r="Q270" s="71">
        <v>2</v>
      </c>
      <c r="AN270" s="70" t="s">
        <v>1649</v>
      </c>
      <c r="AO270" s="71">
        <v>2</v>
      </c>
      <c r="AP270" s="71">
        <v>495834</v>
      </c>
      <c r="AQ270" s="71">
        <v>2</v>
      </c>
      <c r="AR270" s="71">
        <v>39</v>
      </c>
      <c r="AS270" s="71">
        <v>2</v>
      </c>
      <c r="AT270" s="71">
        <v>419.5</v>
      </c>
      <c r="AU270" s="71">
        <v>2</v>
      </c>
      <c r="AV270" s="71">
        <v>71</v>
      </c>
      <c r="AW270" s="71">
        <v>200325</v>
      </c>
      <c r="AX270" s="71">
        <v>178</v>
      </c>
      <c r="AY270" s="71">
        <v>2</v>
      </c>
      <c r="AZ270" s="71">
        <v>2</v>
      </c>
      <c r="BA270" s="71">
        <v>2</v>
      </c>
      <c r="BB270" s="71">
        <v>99599</v>
      </c>
      <c r="BC270" s="71">
        <v>149</v>
      </c>
      <c r="BD270" s="71">
        <v>58</v>
      </c>
    </row>
    <row r="271" spans="1:56" ht="15" thickBot="1" x14ac:dyDescent="0.35">
      <c r="A271" s="70" t="s">
        <v>1659</v>
      </c>
      <c r="B271" s="71">
        <v>1</v>
      </c>
      <c r="C271" s="71">
        <v>530</v>
      </c>
      <c r="D271" s="71">
        <v>1</v>
      </c>
      <c r="E271" s="71">
        <v>1</v>
      </c>
      <c r="F271" s="71">
        <v>1</v>
      </c>
      <c r="G271" s="71">
        <v>1</v>
      </c>
      <c r="H271" s="71">
        <v>498294.5</v>
      </c>
      <c r="I271" s="71">
        <v>1797</v>
      </c>
      <c r="J271" s="71">
        <v>54.5</v>
      </c>
      <c r="K271" s="71">
        <v>1</v>
      </c>
      <c r="L271" s="71">
        <v>1</v>
      </c>
      <c r="M271" s="71">
        <v>1</v>
      </c>
      <c r="N271" s="71">
        <v>315</v>
      </c>
      <c r="O271" s="71">
        <v>494679.5</v>
      </c>
      <c r="P271" s="71">
        <v>323.5</v>
      </c>
      <c r="Q271" s="71">
        <v>1</v>
      </c>
      <c r="AN271" s="70" t="s">
        <v>1659</v>
      </c>
      <c r="AO271" s="71">
        <v>1</v>
      </c>
      <c r="AP271" s="71">
        <v>495833</v>
      </c>
      <c r="AQ271" s="71">
        <v>1</v>
      </c>
      <c r="AR271" s="71">
        <v>1</v>
      </c>
      <c r="AS271" s="71">
        <v>1</v>
      </c>
      <c r="AT271" s="71">
        <v>1</v>
      </c>
      <c r="AU271" s="71">
        <v>1</v>
      </c>
      <c r="AV271" s="71">
        <v>70</v>
      </c>
      <c r="AW271" s="71">
        <v>100512</v>
      </c>
      <c r="AX271" s="71">
        <v>177</v>
      </c>
      <c r="AY271" s="71">
        <v>1</v>
      </c>
      <c r="AZ271" s="71">
        <v>1</v>
      </c>
      <c r="BA271" s="71">
        <v>1</v>
      </c>
      <c r="BB271" s="71">
        <v>99598</v>
      </c>
      <c r="BC271" s="71">
        <v>148</v>
      </c>
      <c r="BD271" s="71">
        <v>1</v>
      </c>
    </row>
    <row r="272" spans="1:56" ht="15" thickBot="1" x14ac:dyDescent="0.35">
      <c r="A272" s="70" t="s">
        <v>1668</v>
      </c>
      <c r="B272" s="71">
        <v>0</v>
      </c>
      <c r="C272" s="71">
        <v>0</v>
      </c>
      <c r="D272" s="71">
        <v>0</v>
      </c>
      <c r="E272" s="71">
        <v>0</v>
      </c>
      <c r="F272" s="71">
        <v>0</v>
      </c>
      <c r="G272" s="71">
        <v>0</v>
      </c>
      <c r="H272" s="71">
        <v>498293.5</v>
      </c>
      <c r="I272" s="71">
        <v>0</v>
      </c>
      <c r="J272" s="71">
        <v>0</v>
      </c>
      <c r="K272" s="71">
        <v>0</v>
      </c>
      <c r="L272" s="71">
        <v>0</v>
      </c>
      <c r="M272" s="71">
        <v>0</v>
      </c>
      <c r="N272" s="71">
        <v>0</v>
      </c>
      <c r="O272" s="71">
        <v>0</v>
      </c>
      <c r="P272" s="71">
        <v>0</v>
      </c>
      <c r="Q272" s="71">
        <v>0</v>
      </c>
      <c r="AN272" s="70" t="s">
        <v>1668</v>
      </c>
      <c r="AO272" s="71">
        <v>0</v>
      </c>
      <c r="AP272" s="71">
        <v>495832</v>
      </c>
      <c r="AQ272" s="71">
        <v>0</v>
      </c>
      <c r="AR272" s="71">
        <v>0</v>
      </c>
      <c r="AS272" s="71">
        <v>0</v>
      </c>
      <c r="AT272" s="71">
        <v>0</v>
      </c>
      <c r="AU272" s="71">
        <v>0</v>
      </c>
      <c r="AV272" s="71">
        <v>0</v>
      </c>
      <c r="AW272" s="71">
        <v>0</v>
      </c>
      <c r="AX272" s="71">
        <v>0</v>
      </c>
      <c r="AY272" s="71">
        <v>0</v>
      </c>
      <c r="AZ272" s="71">
        <v>0</v>
      </c>
      <c r="BA272" s="71">
        <v>0</v>
      </c>
      <c r="BB272" s="71">
        <v>0</v>
      </c>
      <c r="BC272" s="71">
        <v>0</v>
      </c>
      <c r="BD272" s="71">
        <v>0</v>
      </c>
    </row>
    <row r="273" spans="1:60" ht="18.600000000000001" thickBot="1" x14ac:dyDescent="0.35">
      <c r="A273" s="66"/>
      <c r="AN273" s="66"/>
    </row>
    <row r="274" spans="1:60" ht="15" thickBot="1" x14ac:dyDescent="0.35">
      <c r="A274" s="70" t="s">
        <v>1672</v>
      </c>
      <c r="B274" s="70" t="s">
        <v>204</v>
      </c>
      <c r="C274" s="70" t="s">
        <v>205</v>
      </c>
      <c r="D274" s="70" t="s">
        <v>206</v>
      </c>
      <c r="E274" s="70" t="s">
        <v>207</v>
      </c>
      <c r="F274" s="70" t="s">
        <v>208</v>
      </c>
      <c r="G274" s="70" t="s">
        <v>209</v>
      </c>
      <c r="H274" s="70" t="s">
        <v>210</v>
      </c>
      <c r="I274" s="70" t="s">
        <v>211</v>
      </c>
      <c r="J274" s="70" t="s">
        <v>212</v>
      </c>
      <c r="K274" s="70" t="s">
        <v>213</v>
      </c>
      <c r="L274" s="70" t="s">
        <v>214</v>
      </c>
      <c r="M274" s="70" t="s">
        <v>215</v>
      </c>
      <c r="N274" s="70" t="s">
        <v>216</v>
      </c>
      <c r="O274" s="70" t="s">
        <v>217</v>
      </c>
      <c r="P274" s="70" t="s">
        <v>218</v>
      </c>
      <c r="Q274" s="70" t="s">
        <v>219</v>
      </c>
      <c r="R274" s="70" t="s">
        <v>1673</v>
      </c>
      <c r="S274" s="70" t="s">
        <v>1674</v>
      </c>
      <c r="T274" s="70" t="s">
        <v>1675</v>
      </c>
      <c r="U274" s="70" t="s">
        <v>1676</v>
      </c>
      <c r="AN274" s="70" t="s">
        <v>1672</v>
      </c>
      <c r="AO274" s="70" t="s">
        <v>204</v>
      </c>
      <c r="AP274" s="70" t="s">
        <v>205</v>
      </c>
      <c r="AQ274" s="70" t="s">
        <v>206</v>
      </c>
      <c r="AR274" s="70" t="s">
        <v>207</v>
      </c>
      <c r="AS274" s="70" t="s">
        <v>208</v>
      </c>
      <c r="AT274" s="70" t="s">
        <v>209</v>
      </c>
      <c r="AU274" s="70" t="s">
        <v>210</v>
      </c>
      <c r="AV274" s="70" t="s">
        <v>211</v>
      </c>
      <c r="AW274" s="70" t="s">
        <v>212</v>
      </c>
      <c r="AX274" s="70" t="s">
        <v>213</v>
      </c>
      <c r="AY274" s="70" t="s">
        <v>214</v>
      </c>
      <c r="AZ274" s="70" t="s">
        <v>215</v>
      </c>
      <c r="BA274" s="70" t="s">
        <v>216</v>
      </c>
      <c r="BB274" s="70" t="s">
        <v>217</v>
      </c>
      <c r="BC274" s="70" t="s">
        <v>218</v>
      </c>
      <c r="BD274" s="70" t="s">
        <v>219</v>
      </c>
      <c r="BE274" s="70" t="s">
        <v>1673</v>
      </c>
      <c r="BF274" s="70" t="s">
        <v>1674</v>
      </c>
      <c r="BG274" s="70" t="s">
        <v>1675</v>
      </c>
      <c r="BH274" s="70" t="s">
        <v>1676</v>
      </c>
    </row>
    <row r="275" spans="1:60" ht="15" thickBot="1" x14ac:dyDescent="0.35">
      <c r="A275" s="70" t="s">
        <v>221</v>
      </c>
      <c r="B275" s="71">
        <v>2068</v>
      </c>
      <c r="C275" s="71">
        <v>557</v>
      </c>
      <c r="D275" s="71">
        <v>169</v>
      </c>
      <c r="E275" s="71">
        <v>108</v>
      </c>
      <c r="F275" s="71">
        <v>11</v>
      </c>
      <c r="G275" s="71">
        <v>149.5</v>
      </c>
      <c r="H275" s="71">
        <v>498479</v>
      </c>
      <c r="I275" s="71">
        <v>1845.5</v>
      </c>
      <c r="J275" s="71">
        <v>306</v>
      </c>
      <c r="K275" s="71">
        <v>10.5</v>
      </c>
      <c r="L275" s="71">
        <v>3</v>
      </c>
      <c r="M275" s="71">
        <v>394.5</v>
      </c>
      <c r="N275" s="71">
        <v>344</v>
      </c>
      <c r="O275" s="71">
        <v>494819</v>
      </c>
      <c r="P275" s="71">
        <v>343.5</v>
      </c>
      <c r="Q275" s="71">
        <v>47.5</v>
      </c>
      <c r="R275" s="71">
        <v>999654.9</v>
      </c>
      <c r="S275" s="71">
        <v>1000000</v>
      </c>
      <c r="T275" s="71">
        <v>345.1</v>
      </c>
      <c r="U275" s="71">
        <v>0.03</v>
      </c>
      <c r="AN275" s="70" t="s">
        <v>221</v>
      </c>
      <c r="AO275" s="71">
        <v>223.5</v>
      </c>
      <c r="AP275" s="71">
        <v>495978.5</v>
      </c>
      <c r="AQ275" s="71">
        <v>346.5</v>
      </c>
      <c r="AR275" s="71">
        <v>293.5</v>
      </c>
      <c r="AS275" s="71">
        <v>250.5</v>
      </c>
      <c r="AT275" s="71">
        <v>446</v>
      </c>
      <c r="AU275" s="71">
        <v>372.5</v>
      </c>
      <c r="AV275" s="71">
        <v>221</v>
      </c>
      <c r="AW275" s="71">
        <v>200761</v>
      </c>
      <c r="AX275" s="71">
        <v>467</v>
      </c>
      <c r="AY275" s="71">
        <v>100483</v>
      </c>
      <c r="AZ275" s="71">
        <v>100291.5</v>
      </c>
      <c r="BA275" s="71">
        <v>57.5</v>
      </c>
      <c r="BB275" s="71">
        <v>99803.5</v>
      </c>
      <c r="BC275" s="71">
        <v>222</v>
      </c>
      <c r="BD275" s="71">
        <v>127</v>
      </c>
      <c r="BE275" s="71">
        <v>1000344.6</v>
      </c>
      <c r="BF275" s="71">
        <v>1000000</v>
      </c>
      <c r="BG275" s="71">
        <v>-344.6</v>
      </c>
      <c r="BH275" s="71">
        <v>-0.03</v>
      </c>
    </row>
    <row r="276" spans="1:60" ht="15" thickBot="1" x14ac:dyDescent="0.35">
      <c r="A276" s="70" t="s">
        <v>222</v>
      </c>
      <c r="B276" s="71">
        <v>2197.5</v>
      </c>
      <c r="C276" s="71">
        <v>532</v>
      </c>
      <c r="D276" s="71">
        <v>42.5</v>
      </c>
      <c r="E276" s="71">
        <v>125.5</v>
      </c>
      <c r="F276" s="71">
        <v>6</v>
      </c>
      <c r="G276" s="71">
        <v>124.5</v>
      </c>
      <c r="H276" s="71">
        <v>498475</v>
      </c>
      <c r="I276" s="71">
        <v>1958.5</v>
      </c>
      <c r="J276" s="71">
        <v>293</v>
      </c>
      <c r="K276" s="71">
        <v>7.5</v>
      </c>
      <c r="L276" s="71">
        <v>0</v>
      </c>
      <c r="M276" s="71">
        <v>395.5</v>
      </c>
      <c r="N276" s="71">
        <v>347</v>
      </c>
      <c r="O276" s="71">
        <v>494822</v>
      </c>
      <c r="P276" s="71">
        <v>331.5</v>
      </c>
      <c r="Q276" s="71">
        <v>44.5</v>
      </c>
      <c r="R276" s="71">
        <v>999702.4</v>
      </c>
      <c r="S276" s="71">
        <v>1000000</v>
      </c>
      <c r="T276" s="71">
        <v>297.60000000000002</v>
      </c>
      <c r="U276" s="71">
        <v>0.03</v>
      </c>
      <c r="AN276" s="70" t="s">
        <v>222</v>
      </c>
      <c r="AO276" s="71">
        <v>81.5</v>
      </c>
      <c r="AP276" s="71">
        <v>496003.5</v>
      </c>
      <c r="AQ276" s="71">
        <v>469</v>
      </c>
      <c r="AR276" s="71">
        <v>288.5</v>
      </c>
      <c r="AS276" s="71">
        <v>255.5</v>
      </c>
      <c r="AT276" s="71">
        <v>471</v>
      </c>
      <c r="AU276" s="71">
        <v>376.5</v>
      </c>
      <c r="AV276" s="71">
        <v>112</v>
      </c>
      <c r="AW276" s="71">
        <v>200774</v>
      </c>
      <c r="AX276" s="71">
        <v>470</v>
      </c>
      <c r="AY276" s="71">
        <v>100486</v>
      </c>
      <c r="AZ276" s="71">
        <v>100290.5</v>
      </c>
      <c r="BA276" s="71">
        <v>54.5</v>
      </c>
      <c r="BB276" s="71">
        <v>99800.5</v>
      </c>
      <c r="BC276" s="71">
        <v>234</v>
      </c>
      <c r="BD276" s="71">
        <v>130</v>
      </c>
      <c r="BE276" s="71">
        <v>1000297.1</v>
      </c>
      <c r="BF276" s="71">
        <v>1000000</v>
      </c>
      <c r="BG276" s="71">
        <v>-297.10000000000002</v>
      </c>
      <c r="BH276" s="71">
        <v>-0.03</v>
      </c>
    </row>
    <row r="277" spans="1:60" ht="15" thickBot="1" x14ac:dyDescent="0.35">
      <c r="A277" s="70" t="s">
        <v>223</v>
      </c>
      <c r="B277" s="71">
        <v>2224.5</v>
      </c>
      <c r="C277" s="71">
        <v>547</v>
      </c>
      <c r="D277" s="71">
        <v>0</v>
      </c>
      <c r="E277" s="71">
        <v>302.5</v>
      </c>
      <c r="F277" s="71">
        <v>54</v>
      </c>
      <c r="G277" s="71">
        <v>73</v>
      </c>
      <c r="H277" s="71">
        <v>498498</v>
      </c>
      <c r="I277" s="71">
        <v>1845.5</v>
      </c>
      <c r="J277" s="71">
        <v>305</v>
      </c>
      <c r="K277" s="71">
        <v>15.5</v>
      </c>
      <c r="L277" s="71">
        <v>5</v>
      </c>
      <c r="M277" s="71">
        <v>403.5</v>
      </c>
      <c r="N277" s="71">
        <v>335</v>
      </c>
      <c r="O277" s="71">
        <v>494844</v>
      </c>
      <c r="P277" s="71">
        <v>329.5</v>
      </c>
      <c r="Q277" s="71">
        <v>110.5</v>
      </c>
      <c r="R277" s="71">
        <v>999892.3</v>
      </c>
      <c r="S277" s="71">
        <v>1000000</v>
      </c>
      <c r="T277" s="71">
        <v>107.7</v>
      </c>
      <c r="U277" s="71">
        <v>0.01</v>
      </c>
      <c r="AN277" s="70" t="s">
        <v>223</v>
      </c>
      <c r="AO277" s="71">
        <v>54.5</v>
      </c>
      <c r="AP277" s="71">
        <v>495988.5</v>
      </c>
      <c r="AQ277" s="71">
        <v>511.5</v>
      </c>
      <c r="AR277" s="71">
        <v>111.5</v>
      </c>
      <c r="AS277" s="71">
        <v>207.5</v>
      </c>
      <c r="AT277" s="71">
        <v>526.5</v>
      </c>
      <c r="AU277" s="71">
        <v>353.5</v>
      </c>
      <c r="AV277" s="71">
        <v>221</v>
      </c>
      <c r="AW277" s="71">
        <v>200762</v>
      </c>
      <c r="AX277" s="71">
        <v>462</v>
      </c>
      <c r="AY277" s="71">
        <v>100481</v>
      </c>
      <c r="AZ277" s="71">
        <v>100282.5</v>
      </c>
      <c r="BA277" s="71">
        <v>66.5</v>
      </c>
      <c r="BB277" s="71">
        <v>99778.5</v>
      </c>
      <c r="BC277" s="71">
        <v>236</v>
      </c>
      <c r="BD277" s="71">
        <v>64</v>
      </c>
      <c r="BE277" s="71">
        <v>1000107.1</v>
      </c>
      <c r="BF277" s="71">
        <v>1000000</v>
      </c>
      <c r="BG277" s="71">
        <v>-107.1</v>
      </c>
      <c r="BH277" s="71">
        <v>-0.01</v>
      </c>
    </row>
    <row r="278" spans="1:60" ht="15" thickBot="1" x14ac:dyDescent="0.35">
      <c r="A278" s="70" t="s">
        <v>224</v>
      </c>
      <c r="B278" s="71">
        <v>2195.5</v>
      </c>
      <c r="C278" s="71">
        <v>571</v>
      </c>
      <c r="D278" s="71">
        <v>44.5</v>
      </c>
      <c r="E278" s="71">
        <v>58</v>
      </c>
      <c r="F278" s="71">
        <v>12</v>
      </c>
      <c r="G278" s="71">
        <v>124.5</v>
      </c>
      <c r="H278" s="71">
        <v>498498</v>
      </c>
      <c r="I278" s="71">
        <v>1985.5</v>
      </c>
      <c r="J278" s="71">
        <v>311</v>
      </c>
      <c r="K278" s="71">
        <v>0</v>
      </c>
      <c r="L278" s="71">
        <v>12</v>
      </c>
      <c r="M278" s="71">
        <v>407.5</v>
      </c>
      <c r="N278" s="71">
        <v>339</v>
      </c>
      <c r="O278" s="71">
        <v>494842</v>
      </c>
      <c r="P278" s="71">
        <v>324.5</v>
      </c>
      <c r="Q278" s="71">
        <v>39.5</v>
      </c>
      <c r="R278" s="71">
        <v>999764.3</v>
      </c>
      <c r="S278" s="71">
        <v>1000000</v>
      </c>
      <c r="T278" s="71">
        <v>235.7</v>
      </c>
      <c r="U278" s="71">
        <v>0.02</v>
      </c>
      <c r="AN278" s="70" t="s">
        <v>224</v>
      </c>
      <c r="AO278" s="71">
        <v>83.5</v>
      </c>
      <c r="AP278" s="71">
        <v>495964.5</v>
      </c>
      <c r="AQ278" s="71">
        <v>467</v>
      </c>
      <c r="AR278" s="71">
        <v>352</v>
      </c>
      <c r="AS278" s="71">
        <v>249.5</v>
      </c>
      <c r="AT278" s="71">
        <v>471</v>
      </c>
      <c r="AU278" s="71">
        <v>353.5</v>
      </c>
      <c r="AV278" s="71">
        <v>85</v>
      </c>
      <c r="AW278" s="71">
        <v>200756</v>
      </c>
      <c r="AX278" s="71">
        <v>481.5</v>
      </c>
      <c r="AY278" s="71">
        <v>100474</v>
      </c>
      <c r="AZ278" s="71">
        <v>100278.5</v>
      </c>
      <c r="BA278" s="71">
        <v>62.5</v>
      </c>
      <c r="BB278" s="71">
        <v>99780.5</v>
      </c>
      <c r="BC278" s="71">
        <v>241</v>
      </c>
      <c r="BD278" s="71">
        <v>135</v>
      </c>
      <c r="BE278" s="71">
        <v>1000235.1</v>
      </c>
      <c r="BF278" s="71">
        <v>1000000</v>
      </c>
      <c r="BG278" s="71">
        <v>-235.1</v>
      </c>
      <c r="BH278" s="71">
        <v>-0.02</v>
      </c>
    </row>
    <row r="279" spans="1:60" ht="15" thickBot="1" x14ac:dyDescent="0.35">
      <c r="A279" s="70" t="s">
        <v>225</v>
      </c>
      <c r="B279" s="71">
        <v>2212.5</v>
      </c>
      <c r="C279" s="71">
        <v>547</v>
      </c>
      <c r="D279" s="71">
        <v>54.5</v>
      </c>
      <c r="E279" s="71">
        <v>125.5</v>
      </c>
      <c r="F279" s="71">
        <v>10</v>
      </c>
      <c r="G279" s="71">
        <v>149.5</v>
      </c>
      <c r="H279" s="71">
        <v>498498</v>
      </c>
      <c r="I279" s="71">
        <v>1886.5</v>
      </c>
      <c r="J279" s="71">
        <v>302</v>
      </c>
      <c r="K279" s="71">
        <v>1</v>
      </c>
      <c r="L279" s="71">
        <v>2</v>
      </c>
      <c r="M279" s="71">
        <v>408.5</v>
      </c>
      <c r="N279" s="71">
        <v>329</v>
      </c>
      <c r="O279" s="71">
        <v>494860</v>
      </c>
      <c r="P279" s="71">
        <v>326.5</v>
      </c>
      <c r="Q279" s="71">
        <v>49.5</v>
      </c>
      <c r="R279" s="71">
        <v>999761.9</v>
      </c>
      <c r="S279" s="71">
        <v>1000000</v>
      </c>
      <c r="T279" s="71">
        <v>238.1</v>
      </c>
      <c r="U279" s="71">
        <v>0.02</v>
      </c>
      <c r="AN279" s="70" t="s">
        <v>225</v>
      </c>
      <c r="AO279" s="71">
        <v>66.5</v>
      </c>
      <c r="AP279" s="71">
        <v>495988.5</v>
      </c>
      <c r="AQ279" s="71">
        <v>457</v>
      </c>
      <c r="AR279" s="71">
        <v>288.5</v>
      </c>
      <c r="AS279" s="71">
        <v>251.5</v>
      </c>
      <c r="AT279" s="71">
        <v>446</v>
      </c>
      <c r="AU279" s="71">
        <v>353.5</v>
      </c>
      <c r="AV279" s="71">
        <v>180</v>
      </c>
      <c r="AW279" s="71">
        <v>200765</v>
      </c>
      <c r="AX279" s="71">
        <v>480.5</v>
      </c>
      <c r="AY279" s="71">
        <v>100484</v>
      </c>
      <c r="AZ279" s="71">
        <v>100277.5</v>
      </c>
      <c r="BA279" s="71">
        <v>72.5</v>
      </c>
      <c r="BB279" s="71">
        <v>99762.5</v>
      </c>
      <c r="BC279" s="71">
        <v>239</v>
      </c>
      <c r="BD279" s="71">
        <v>125</v>
      </c>
      <c r="BE279" s="71">
        <v>1000237.6</v>
      </c>
      <c r="BF279" s="71">
        <v>1000000</v>
      </c>
      <c r="BG279" s="71">
        <v>-237.6</v>
      </c>
      <c r="BH279" s="71">
        <v>-0.02</v>
      </c>
    </row>
    <row r="280" spans="1:60" ht="15" thickBot="1" x14ac:dyDescent="0.35">
      <c r="A280" s="70" t="s">
        <v>226</v>
      </c>
      <c r="B280" s="71">
        <v>2209.5</v>
      </c>
      <c r="C280" s="71">
        <v>571</v>
      </c>
      <c r="D280" s="71">
        <v>62.5</v>
      </c>
      <c r="E280" s="71">
        <v>125.5</v>
      </c>
      <c r="F280" s="71">
        <v>15</v>
      </c>
      <c r="G280" s="71">
        <v>161.5</v>
      </c>
      <c r="H280" s="71">
        <v>498498</v>
      </c>
      <c r="I280" s="71">
        <v>1849.5</v>
      </c>
      <c r="J280" s="71">
        <v>310</v>
      </c>
      <c r="K280" s="71">
        <v>2</v>
      </c>
      <c r="L280" s="71">
        <v>11</v>
      </c>
      <c r="M280" s="71">
        <v>399.5</v>
      </c>
      <c r="N280" s="71">
        <v>337</v>
      </c>
      <c r="O280" s="71">
        <v>494831</v>
      </c>
      <c r="P280" s="71">
        <v>335.5</v>
      </c>
      <c r="Q280" s="71">
        <v>108.5</v>
      </c>
      <c r="R280" s="71">
        <v>999826.8</v>
      </c>
      <c r="S280" s="71">
        <v>1000000</v>
      </c>
      <c r="T280" s="71">
        <v>173.2</v>
      </c>
      <c r="U280" s="71">
        <v>0.02</v>
      </c>
      <c r="AN280" s="70" t="s">
        <v>226</v>
      </c>
      <c r="AO280" s="71">
        <v>69.5</v>
      </c>
      <c r="AP280" s="71">
        <v>495964.5</v>
      </c>
      <c r="AQ280" s="71">
        <v>449</v>
      </c>
      <c r="AR280" s="71">
        <v>288.5</v>
      </c>
      <c r="AS280" s="71">
        <v>246.5</v>
      </c>
      <c r="AT280" s="71">
        <v>434</v>
      </c>
      <c r="AU280" s="71">
        <v>353.5</v>
      </c>
      <c r="AV280" s="71">
        <v>217</v>
      </c>
      <c r="AW280" s="71">
        <v>200757</v>
      </c>
      <c r="AX280" s="71">
        <v>479.5</v>
      </c>
      <c r="AY280" s="71">
        <v>100475</v>
      </c>
      <c r="AZ280" s="71">
        <v>100286.5</v>
      </c>
      <c r="BA280" s="71">
        <v>64.5</v>
      </c>
      <c r="BB280" s="71">
        <v>99791.5</v>
      </c>
      <c r="BC280" s="71">
        <v>230</v>
      </c>
      <c r="BD280" s="71">
        <v>66</v>
      </c>
      <c r="BE280" s="71">
        <v>1000172.6</v>
      </c>
      <c r="BF280" s="71">
        <v>1000000</v>
      </c>
      <c r="BG280" s="71">
        <v>-172.6</v>
      </c>
      <c r="BH280" s="71">
        <v>-0.02</v>
      </c>
    </row>
    <row r="281" spans="1:60" ht="15" thickBot="1" x14ac:dyDescent="0.35">
      <c r="A281" s="70" t="s">
        <v>227</v>
      </c>
      <c r="B281" s="71">
        <v>2222.5</v>
      </c>
      <c r="C281" s="71">
        <v>556</v>
      </c>
      <c r="D281" s="71">
        <v>42.5</v>
      </c>
      <c r="E281" s="71">
        <v>58</v>
      </c>
      <c r="F281" s="71">
        <v>10</v>
      </c>
      <c r="G281" s="71">
        <v>159.5</v>
      </c>
      <c r="H281" s="71">
        <v>498498</v>
      </c>
      <c r="I281" s="71">
        <v>1963.5</v>
      </c>
      <c r="J281" s="71">
        <v>272.5</v>
      </c>
      <c r="K281" s="71">
        <v>5.5</v>
      </c>
      <c r="L281" s="71">
        <v>14</v>
      </c>
      <c r="M281" s="71">
        <v>418.5</v>
      </c>
      <c r="N281" s="71">
        <v>331</v>
      </c>
      <c r="O281" s="71">
        <v>494853</v>
      </c>
      <c r="P281" s="71">
        <v>330.5</v>
      </c>
      <c r="Q281" s="71">
        <v>50.5</v>
      </c>
      <c r="R281" s="71">
        <v>999785.3</v>
      </c>
      <c r="S281" s="71">
        <v>1000000</v>
      </c>
      <c r="T281" s="71">
        <v>214.7</v>
      </c>
      <c r="U281" s="71">
        <v>0.02</v>
      </c>
      <c r="AN281" s="70" t="s">
        <v>227</v>
      </c>
      <c r="AO281" s="71">
        <v>56.5</v>
      </c>
      <c r="AP281" s="71">
        <v>495979.5</v>
      </c>
      <c r="AQ281" s="71">
        <v>469</v>
      </c>
      <c r="AR281" s="71">
        <v>352</v>
      </c>
      <c r="AS281" s="71">
        <v>251.5</v>
      </c>
      <c r="AT281" s="71">
        <v>436</v>
      </c>
      <c r="AU281" s="71">
        <v>353.5</v>
      </c>
      <c r="AV281" s="71">
        <v>107</v>
      </c>
      <c r="AW281" s="71">
        <v>200798.5</v>
      </c>
      <c r="AX281" s="71">
        <v>472</v>
      </c>
      <c r="AY281" s="71">
        <v>100472</v>
      </c>
      <c r="AZ281" s="71">
        <v>100267.5</v>
      </c>
      <c r="BA281" s="71">
        <v>70.5</v>
      </c>
      <c r="BB281" s="71">
        <v>99769.5</v>
      </c>
      <c r="BC281" s="71">
        <v>235</v>
      </c>
      <c r="BD281" s="71">
        <v>124</v>
      </c>
      <c r="BE281" s="71">
        <v>1000214.1</v>
      </c>
      <c r="BF281" s="71">
        <v>1000000</v>
      </c>
      <c r="BG281" s="71">
        <v>-214.1</v>
      </c>
      <c r="BH281" s="71">
        <v>-0.02</v>
      </c>
    </row>
    <row r="282" spans="1:60" ht="15" thickBot="1" x14ac:dyDescent="0.35">
      <c r="A282" s="70" t="s">
        <v>228</v>
      </c>
      <c r="B282" s="71">
        <v>2225.5</v>
      </c>
      <c r="C282" s="71">
        <v>553</v>
      </c>
      <c r="D282" s="71">
        <v>62.5</v>
      </c>
      <c r="E282" s="71">
        <v>214</v>
      </c>
      <c r="F282" s="71">
        <v>34</v>
      </c>
      <c r="G282" s="71">
        <v>44.5</v>
      </c>
      <c r="H282" s="71">
        <v>498491</v>
      </c>
      <c r="I282" s="71">
        <v>1964.5</v>
      </c>
      <c r="J282" s="71">
        <v>297</v>
      </c>
      <c r="K282" s="71">
        <v>6.5</v>
      </c>
      <c r="L282" s="71">
        <v>4</v>
      </c>
      <c r="M282" s="71">
        <v>397.5</v>
      </c>
      <c r="N282" s="71">
        <v>320</v>
      </c>
      <c r="O282" s="71">
        <v>494846</v>
      </c>
      <c r="P282" s="71">
        <v>334.5</v>
      </c>
      <c r="Q282" s="71">
        <v>40.5</v>
      </c>
      <c r="R282" s="71">
        <v>999834.8</v>
      </c>
      <c r="S282" s="71">
        <v>1000000</v>
      </c>
      <c r="T282" s="71">
        <v>165.2</v>
      </c>
      <c r="U282" s="71">
        <v>0.02</v>
      </c>
      <c r="AN282" s="70" t="s">
        <v>228</v>
      </c>
      <c r="AO282" s="71">
        <v>53.5</v>
      </c>
      <c r="AP282" s="71">
        <v>495982.5</v>
      </c>
      <c r="AQ282" s="71">
        <v>449</v>
      </c>
      <c r="AR282" s="71">
        <v>200</v>
      </c>
      <c r="AS282" s="71">
        <v>227.5</v>
      </c>
      <c r="AT282" s="71">
        <v>551</v>
      </c>
      <c r="AU282" s="71">
        <v>360.5</v>
      </c>
      <c r="AV282" s="71">
        <v>106</v>
      </c>
      <c r="AW282" s="71">
        <v>200770</v>
      </c>
      <c r="AX282" s="71">
        <v>471</v>
      </c>
      <c r="AY282" s="71">
        <v>100482</v>
      </c>
      <c r="AZ282" s="71">
        <v>100288.5</v>
      </c>
      <c r="BA282" s="71">
        <v>81.5</v>
      </c>
      <c r="BB282" s="71">
        <v>99776.5</v>
      </c>
      <c r="BC282" s="71">
        <v>231</v>
      </c>
      <c r="BD282" s="71">
        <v>134</v>
      </c>
      <c r="BE282" s="71">
        <v>1000164.6</v>
      </c>
      <c r="BF282" s="71">
        <v>1000000</v>
      </c>
      <c r="BG282" s="71">
        <v>-164.6</v>
      </c>
      <c r="BH282" s="71">
        <v>-0.02</v>
      </c>
    </row>
    <row r="283" spans="1:60" ht="15" thickBot="1" x14ac:dyDescent="0.35">
      <c r="A283" s="70" t="s">
        <v>229</v>
      </c>
      <c r="B283" s="71">
        <v>2202.5</v>
      </c>
      <c r="C283" s="71">
        <v>571</v>
      </c>
      <c r="D283" s="71">
        <v>150</v>
      </c>
      <c r="E283" s="71">
        <v>217</v>
      </c>
      <c r="F283" s="71">
        <v>45</v>
      </c>
      <c r="G283" s="71">
        <v>127.5</v>
      </c>
      <c r="H283" s="71">
        <v>498508</v>
      </c>
      <c r="I283" s="71">
        <v>1981.5</v>
      </c>
      <c r="J283" s="71">
        <v>308</v>
      </c>
      <c r="K283" s="71">
        <v>11.5</v>
      </c>
      <c r="L283" s="71">
        <v>10</v>
      </c>
      <c r="M283" s="71">
        <v>440.5</v>
      </c>
      <c r="N283" s="71">
        <v>370</v>
      </c>
      <c r="O283" s="71">
        <v>494869</v>
      </c>
      <c r="P283" s="71">
        <v>338.5</v>
      </c>
      <c r="Q283" s="71">
        <v>112.5</v>
      </c>
      <c r="R283" s="71">
        <v>1000262.3</v>
      </c>
      <c r="S283" s="71">
        <v>1000000</v>
      </c>
      <c r="T283" s="71">
        <v>-262.3</v>
      </c>
      <c r="U283" s="71">
        <v>-0.03</v>
      </c>
      <c r="AN283" s="70" t="s">
        <v>229</v>
      </c>
      <c r="AO283" s="71">
        <v>76.5</v>
      </c>
      <c r="AP283" s="71">
        <v>495964.5</v>
      </c>
      <c r="AQ283" s="71">
        <v>365.5</v>
      </c>
      <c r="AR283" s="71">
        <v>197</v>
      </c>
      <c r="AS283" s="71">
        <v>216.5</v>
      </c>
      <c r="AT283" s="71">
        <v>468</v>
      </c>
      <c r="AU283" s="71">
        <v>343.5</v>
      </c>
      <c r="AV283" s="71">
        <v>89</v>
      </c>
      <c r="AW283" s="71">
        <v>200759</v>
      </c>
      <c r="AX283" s="71">
        <v>466</v>
      </c>
      <c r="AY283" s="71">
        <v>100476</v>
      </c>
      <c r="AZ283" s="71">
        <v>100245.5</v>
      </c>
      <c r="BA283" s="71">
        <v>31.5</v>
      </c>
      <c r="BB283" s="71">
        <v>99753.5</v>
      </c>
      <c r="BC283" s="71">
        <v>227</v>
      </c>
      <c r="BD283" s="71">
        <v>62</v>
      </c>
      <c r="BE283" s="71">
        <v>999741.1</v>
      </c>
      <c r="BF283" s="71">
        <v>1000000</v>
      </c>
      <c r="BG283" s="71">
        <v>258.89999999999998</v>
      </c>
      <c r="BH283" s="71">
        <v>0.03</v>
      </c>
    </row>
    <row r="284" spans="1:60" ht="15" thickBot="1" x14ac:dyDescent="0.35">
      <c r="A284" s="70" t="s">
        <v>230</v>
      </c>
      <c r="B284" s="71">
        <v>2198.5</v>
      </c>
      <c r="C284" s="71">
        <v>540</v>
      </c>
      <c r="D284" s="71">
        <v>39.5</v>
      </c>
      <c r="E284" s="71">
        <v>316.5</v>
      </c>
      <c r="F284" s="71">
        <v>73</v>
      </c>
      <c r="G284" s="71">
        <v>140.5</v>
      </c>
      <c r="H284" s="71">
        <v>498502</v>
      </c>
      <c r="I284" s="71">
        <v>1978.5</v>
      </c>
      <c r="J284" s="71">
        <v>295</v>
      </c>
      <c r="K284" s="71">
        <v>9.5</v>
      </c>
      <c r="L284" s="71">
        <v>6</v>
      </c>
      <c r="M284" s="71">
        <v>417.5</v>
      </c>
      <c r="N284" s="71">
        <v>336</v>
      </c>
      <c r="O284" s="71">
        <v>494856</v>
      </c>
      <c r="P284" s="71">
        <v>328.5</v>
      </c>
      <c r="Q284" s="71">
        <v>113.5</v>
      </c>
      <c r="R284" s="71">
        <v>1000150.3</v>
      </c>
      <c r="S284" s="71">
        <v>1000000</v>
      </c>
      <c r="T284" s="71">
        <v>-150.30000000000001</v>
      </c>
      <c r="U284" s="71">
        <v>-0.02</v>
      </c>
      <c r="AN284" s="70" t="s">
        <v>230</v>
      </c>
      <c r="AO284" s="71">
        <v>80.5</v>
      </c>
      <c r="AP284" s="71">
        <v>495995.5</v>
      </c>
      <c r="AQ284" s="71">
        <v>472</v>
      </c>
      <c r="AR284" s="71">
        <v>97.5</v>
      </c>
      <c r="AS284" s="71">
        <v>188.5</v>
      </c>
      <c r="AT284" s="71">
        <v>455</v>
      </c>
      <c r="AU284" s="71">
        <v>349.5</v>
      </c>
      <c r="AV284" s="71">
        <v>92</v>
      </c>
      <c r="AW284" s="71">
        <v>200772</v>
      </c>
      <c r="AX284" s="71">
        <v>468</v>
      </c>
      <c r="AY284" s="71">
        <v>100480</v>
      </c>
      <c r="AZ284" s="71">
        <v>100268.5</v>
      </c>
      <c r="BA284" s="71">
        <v>65.5</v>
      </c>
      <c r="BB284" s="71">
        <v>99766.5</v>
      </c>
      <c r="BC284" s="71">
        <v>237</v>
      </c>
      <c r="BD284" s="71">
        <v>61</v>
      </c>
      <c r="BE284" s="71">
        <v>999849.1</v>
      </c>
      <c r="BF284" s="71">
        <v>1000000</v>
      </c>
      <c r="BG284" s="71">
        <v>150.9</v>
      </c>
      <c r="BH284" s="71">
        <v>0.02</v>
      </c>
    </row>
    <row r="285" spans="1:60" ht="15" thickBot="1" x14ac:dyDescent="0.35">
      <c r="A285" s="70" t="s">
        <v>231</v>
      </c>
      <c r="B285" s="71">
        <v>2205.5</v>
      </c>
      <c r="C285" s="71">
        <v>553</v>
      </c>
      <c r="D285" s="71">
        <v>69.5</v>
      </c>
      <c r="E285" s="71">
        <v>275</v>
      </c>
      <c r="F285" s="71">
        <v>42</v>
      </c>
      <c r="G285" s="71">
        <v>74</v>
      </c>
      <c r="H285" s="71">
        <v>498501</v>
      </c>
      <c r="I285" s="71">
        <v>1887.5</v>
      </c>
      <c r="J285" s="71">
        <v>298</v>
      </c>
      <c r="K285" s="71">
        <v>23.5</v>
      </c>
      <c r="L285" s="71">
        <v>15</v>
      </c>
      <c r="M285" s="71">
        <v>451.5</v>
      </c>
      <c r="N285" s="71">
        <v>318</v>
      </c>
      <c r="O285" s="71">
        <v>494843</v>
      </c>
      <c r="P285" s="71">
        <v>327.5</v>
      </c>
      <c r="Q285" s="71">
        <v>111.5</v>
      </c>
      <c r="R285" s="71">
        <v>999995.3</v>
      </c>
      <c r="S285" s="71">
        <v>1000000</v>
      </c>
      <c r="T285" s="71">
        <v>4.7</v>
      </c>
      <c r="U285" s="71">
        <v>0</v>
      </c>
      <c r="AN285" s="70" t="s">
        <v>231</v>
      </c>
      <c r="AO285" s="71">
        <v>73.5</v>
      </c>
      <c r="AP285" s="71">
        <v>495982.5</v>
      </c>
      <c r="AQ285" s="71">
        <v>442</v>
      </c>
      <c r="AR285" s="71">
        <v>139</v>
      </c>
      <c r="AS285" s="71">
        <v>219.5</v>
      </c>
      <c r="AT285" s="71">
        <v>525.5</v>
      </c>
      <c r="AU285" s="71">
        <v>350.5</v>
      </c>
      <c r="AV285" s="71">
        <v>179</v>
      </c>
      <c r="AW285" s="71">
        <v>200769</v>
      </c>
      <c r="AX285" s="71">
        <v>454</v>
      </c>
      <c r="AY285" s="71">
        <v>100471</v>
      </c>
      <c r="AZ285" s="71">
        <v>100234.5</v>
      </c>
      <c r="BA285" s="71">
        <v>83.5</v>
      </c>
      <c r="BB285" s="71">
        <v>99779.5</v>
      </c>
      <c r="BC285" s="71">
        <v>238</v>
      </c>
      <c r="BD285" s="71">
        <v>63</v>
      </c>
      <c r="BE285" s="71">
        <v>1000004.1</v>
      </c>
      <c r="BF285" s="71">
        <v>1000000</v>
      </c>
      <c r="BG285" s="71">
        <v>-4.0999999999999996</v>
      </c>
      <c r="BH285" s="71">
        <v>0</v>
      </c>
    </row>
    <row r="286" spans="1:60" ht="15" thickBot="1" x14ac:dyDescent="0.35">
      <c r="A286" s="70" t="s">
        <v>232</v>
      </c>
      <c r="B286" s="71">
        <v>2279</v>
      </c>
      <c r="C286" s="71">
        <v>535</v>
      </c>
      <c r="D286" s="71">
        <v>496.5</v>
      </c>
      <c r="E286" s="71">
        <v>314.5</v>
      </c>
      <c r="F286" s="71">
        <v>49</v>
      </c>
      <c r="G286" s="71">
        <v>128.5</v>
      </c>
      <c r="H286" s="71">
        <v>498485</v>
      </c>
      <c r="I286" s="71">
        <v>1800</v>
      </c>
      <c r="J286" s="71">
        <v>273.5</v>
      </c>
      <c r="K286" s="71">
        <v>14.5</v>
      </c>
      <c r="L286" s="71">
        <v>8</v>
      </c>
      <c r="M286" s="71">
        <v>452.5</v>
      </c>
      <c r="N286" s="71">
        <v>0</v>
      </c>
      <c r="O286" s="71">
        <v>494695.5</v>
      </c>
      <c r="P286" s="71">
        <v>340.5</v>
      </c>
      <c r="Q286" s="71">
        <v>107.5</v>
      </c>
      <c r="R286" s="71">
        <v>999979.3</v>
      </c>
      <c r="S286" s="71">
        <v>1000000</v>
      </c>
      <c r="T286" s="71">
        <v>20.7</v>
      </c>
      <c r="U286" s="71">
        <v>0</v>
      </c>
      <c r="AN286" s="70" t="s">
        <v>232</v>
      </c>
      <c r="AO286" s="71">
        <v>0</v>
      </c>
      <c r="AP286" s="71">
        <v>496000.5</v>
      </c>
      <c r="AQ286" s="71">
        <v>112.5</v>
      </c>
      <c r="AR286" s="71">
        <v>99.5</v>
      </c>
      <c r="AS286" s="71">
        <v>212.5</v>
      </c>
      <c r="AT286" s="71">
        <v>467</v>
      </c>
      <c r="AU286" s="71">
        <v>366.5</v>
      </c>
      <c r="AV286" s="71">
        <v>266.5</v>
      </c>
      <c r="AW286" s="71">
        <v>200797.5</v>
      </c>
      <c r="AX286" s="71">
        <v>463</v>
      </c>
      <c r="AY286" s="71">
        <v>100478</v>
      </c>
      <c r="AZ286" s="71">
        <v>100233.5</v>
      </c>
      <c r="BA286" s="71">
        <v>303.5</v>
      </c>
      <c r="BB286" s="71">
        <v>99927.5</v>
      </c>
      <c r="BC286" s="71">
        <v>225</v>
      </c>
      <c r="BD286" s="71">
        <v>67</v>
      </c>
      <c r="BE286" s="71">
        <v>1000020.1</v>
      </c>
      <c r="BF286" s="71">
        <v>1000000</v>
      </c>
      <c r="BG286" s="71">
        <v>-20.100000000000001</v>
      </c>
      <c r="BH286" s="71">
        <v>0</v>
      </c>
    </row>
    <row r="287" spans="1:60" ht="15" thickBot="1" x14ac:dyDescent="0.35">
      <c r="A287" s="70" t="s">
        <v>233</v>
      </c>
      <c r="B287" s="71">
        <v>2208.5</v>
      </c>
      <c r="C287" s="71">
        <v>567</v>
      </c>
      <c r="D287" s="71">
        <v>74.5</v>
      </c>
      <c r="E287" s="71">
        <v>211</v>
      </c>
      <c r="F287" s="71">
        <v>37</v>
      </c>
      <c r="G287" s="71">
        <v>142.5</v>
      </c>
      <c r="H287" s="71">
        <v>498517</v>
      </c>
      <c r="I287" s="71">
        <v>1958.5</v>
      </c>
      <c r="J287" s="71">
        <v>313</v>
      </c>
      <c r="K287" s="71">
        <v>22.5</v>
      </c>
      <c r="L287" s="71">
        <v>20</v>
      </c>
      <c r="M287" s="71">
        <v>464.5</v>
      </c>
      <c r="N287" s="71">
        <v>340</v>
      </c>
      <c r="O287" s="71">
        <v>494848</v>
      </c>
      <c r="P287" s="71">
        <v>336.5</v>
      </c>
      <c r="Q287" s="71">
        <v>91.5</v>
      </c>
      <c r="R287" s="71">
        <v>1000151.8</v>
      </c>
      <c r="S287" s="71">
        <v>1000000</v>
      </c>
      <c r="T287" s="71">
        <v>-151.80000000000001</v>
      </c>
      <c r="U287" s="71">
        <v>-0.02</v>
      </c>
      <c r="AN287" s="70" t="s">
        <v>233</v>
      </c>
      <c r="AO287" s="71">
        <v>70.5</v>
      </c>
      <c r="AP287" s="71">
        <v>495968.5</v>
      </c>
      <c r="AQ287" s="71">
        <v>437</v>
      </c>
      <c r="AR287" s="71">
        <v>203</v>
      </c>
      <c r="AS287" s="71">
        <v>224.5</v>
      </c>
      <c r="AT287" s="71">
        <v>453</v>
      </c>
      <c r="AU287" s="71">
        <v>334.5</v>
      </c>
      <c r="AV287" s="71">
        <v>112</v>
      </c>
      <c r="AW287" s="71">
        <v>200754</v>
      </c>
      <c r="AX287" s="71">
        <v>455</v>
      </c>
      <c r="AY287" s="71">
        <v>100466</v>
      </c>
      <c r="AZ287" s="71">
        <v>100221.5</v>
      </c>
      <c r="BA287" s="71">
        <v>61.5</v>
      </c>
      <c r="BB287" s="71">
        <v>99774.5</v>
      </c>
      <c r="BC287" s="71">
        <v>229</v>
      </c>
      <c r="BD287" s="71">
        <v>83</v>
      </c>
      <c r="BE287" s="71">
        <v>999847.6</v>
      </c>
      <c r="BF287" s="71">
        <v>1000000</v>
      </c>
      <c r="BG287" s="71">
        <v>152.4</v>
      </c>
      <c r="BH287" s="71">
        <v>0.02</v>
      </c>
    </row>
    <row r="288" spans="1:60" ht="15" thickBot="1" x14ac:dyDescent="0.35">
      <c r="A288" s="70" t="s">
        <v>234</v>
      </c>
      <c r="B288" s="71">
        <v>2077</v>
      </c>
      <c r="C288" s="71">
        <v>572</v>
      </c>
      <c r="D288" s="71">
        <v>173</v>
      </c>
      <c r="E288" s="71">
        <v>306.5</v>
      </c>
      <c r="F288" s="71">
        <v>64</v>
      </c>
      <c r="G288" s="71">
        <v>15</v>
      </c>
      <c r="H288" s="71">
        <v>498507</v>
      </c>
      <c r="I288" s="71">
        <v>1976.5</v>
      </c>
      <c r="J288" s="71">
        <v>319</v>
      </c>
      <c r="K288" s="71">
        <v>21.5</v>
      </c>
      <c r="L288" s="71">
        <v>23</v>
      </c>
      <c r="M288" s="71">
        <v>483</v>
      </c>
      <c r="N288" s="71">
        <v>378</v>
      </c>
      <c r="O288" s="71">
        <v>494862</v>
      </c>
      <c r="P288" s="71">
        <v>333.5</v>
      </c>
      <c r="Q288" s="71">
        <v>71.5</v>
      </c>
      <c r="R288" s="71">
        <v>1000182.3</v>
      </c>
      <c r="S288" s="71">
        <v>1000000</v>
      </c>
      <c r="T288" s="71">
        <v>-182.3</v>
      </c>
      <c r="U288" s="71">
        <v>-0.02</v>
      </c>
      <c r="AN288" s="70" t="s">
        <v>234</v>
      </c>
      <c r="AO288" s="71">
        <v>214.5</v>
      </c>
      <c r="AP288" s="71">
        <v>495963.5</v>
      </c>
      <c r="AQ288" s="71">
        <v>342.5</v>
      </c>
      <c r="AR288" s="71">
        <v>107.5</v>
      </c>
      <c r="AS288" s="71">
        <v>197.5</v>
      </c>
      <c r="AT288" s="71">
        <v>580.5</v>
      </c>
      <c r="AU288" s="71">
        <v>344.5</v>
      </c>
      <c r="AV288" s="71">
        <v>94</v>
      </c>
      <c r="AW288" s="71">
        <v>200748</v>
      </c>
      <c r="AX288" s="71">
        <v>456</v>
      </c>
      <c r="AY288" s="71">
        <v>100463</v>
      </c>
      <c r="AZ288" s="71">
        <v>100203</v>
      </c>
      <c r="BA288" s="71">
        <v>23.5</v>
      </c>
      <c r="BB288" s="71">
        <v>99760.5</v>
      </c>
      <c r="BC288" s="71">
        <v>232</v>
      </c>
      <c r="BD288" s="71">
        <v>103</v>
      </c>
      <c r="BE288" s="71">
        <v>999833.59999999998</v>
      </c>
      <c r="BF288" s="71">
        <v>1000000</v>
      </c>
      <c r="BG288" s="71">
        <v>166.4</v>
      </c>
      <c r="BH288" s="71">
        <v>0.02</v>
      </c>
    </row>
    <row r="289" spans="1:60" ht="15" thickBot="1" x14ac:dyDescent="0.35">
      <c r="A289" s="70" t="s">
        <v>235</v>
      </c>
      <c r="B289" s="71">
        <v>2210.5</v>
      </c>
      <c r="C289" s="71">
        <v>548</v>
      </c>
      <c r="D289" s="71">
        <v>172</v>
      </c>
      <c r="E289" s="71">
        <v>311.5</v>
      </c>
      <c r="F289" s="71">
        <v>60</v>
      </c>
      <c r="G289" s="71">
        <v>16</v>
      </c>
      <c r="H289" s="71">
        <v>498500</v>
      </c>
      <c r="I289" s="71">
        <v>1862</v>
      </c>
      <c r="J289" s="71">
        <v>309</v>
      </c>
      <c r="K289" s="71">
        <v>13.5</v>
      </c>
      <c r="L289" s="71">
        <v>22</v>
      </c>
      <c r="M289" s="71">
        <v>461.5</v>
      </c>
      <c r="N289" s="71">
        <v>333</v>
      </c>
      <c r="O289" s="71">
        <v>494837</v>
      </c>
      <c r="P289" s="71">
        <v>401</v>
      </c>
      <c r="Q289" s="71">
        <v>75.5</v>
      </c>
      <c r="R289" s="71">
        <v>1000132.3</v>
      </c>
      <c r="S289" s="71">
        <v>1000000</v>
      </c>
      <c r="T289" s="71">
        <v>-132.30000000000001</v>
      </c>
      <c r="U289" s="71">
        <v>-0.01</v>
      </c>
      <c r="AN289" s="70" t="s">
        <v>235</v>
      </c>
      <c r="AO289" s="71">
        <v>68.5</v>
      </c>
      <c r="AP289" s="71">
        <v>495987.5</v>
      </c>
      <c r="AQ289" s="71">
        <v>343.5</v>
      </c>
      <c r="AR289" s="71">
        <v>102.5</v>
      </c>
      <c r="AS289" s="71">
        <v>201.5</v>
      </c>
      <c r="AT289" s="71">
        <v>579.5</v>
      </c>
      <c r="AU289" s="71">
        <v>351.5</v>
      </c>
      <c r="AV289" s="71">
        <v>204.5</v>
      </c>
      <c r="AW289" s="71">
        <v>200758</v>
      </c>
      <c r="AX289" s="71">
        <v>464</v>
      </c>
      <c r="AY289" s="71">
        <v>100464</v>
      </c>
      <c r="AZ289" s="71">
        <v>100224.5</v>
      </c>
      <c r="BA289" s="71">
        <v>68.5</v>
      </c>
      <c r="BB289" s="71">
        <v>99785.5</v>
      </c>
      <c r="BC289" s="71">
        <v>165</v>
      </c>
      <c r="BD289" s="71">
        <v>99</v>
      </c>
      <c r="BE289" s="71">
        <v>999867.6</v>
      </c>
      <c r="BF289" s="71">
        <v>1000000</v>
      </c>
      <c r="BG289" s="71">
        <v>132.4</v>
      </c>
      <c r="BH289" s="71">
        <v>0.01</v>
      </c>
    </row>
    <row r="290" spans="1:60" ht="15" thickBot="1" x14ac:dyDescent="0.35">
      <c r="A290" s="70" t="s">
        <v>236</v>
      </c>
      <c r="B290" s="71">
        <v>2207.5</v>
      </c>
      <c r="C290" s="71">
        <v>541</v>
      </c>
      <c r="D290" s="71">
        <v>42.5</v>
      </c>
      <c r="E290" s="71">
        <v>308.5</v>
      </c>
      <c r="F290" s="71">
        <v>43</v>
      </c>
      <c r="G290" s="71">
        <v>126.5</v>
      </c>
      <c r="H290" s="71">
        <v>498490</v>
      </c>
      <c r="I290" s="71">
        <v>1884.5</v>
      </c>
      <c r="J290" s="71">
        <v>214</v>
      </c>
      <c r="K290" s="71">
        <v>8.5</v>
      </c>
      <c r="L290" s="71">
        <v>1</v>
      </c>
      <c r="M290" s="71">
        <v>447.5</v>
      </c>
      <c r="N290" s="71">
        <v>327</v>
      </c>
      <c r="O290" s="71">
        <v>494857</v>
      </c>
      <c r="P290" s="71">
        <v>380</v>
      </c>
      <c r="Q290" s="71">
        <v>60.5</v>
      </c>
      <c r="R290" s="71">
        <v>999938.8</v>
      </c>
      <c r="S290" s="71">
        <v>1000000</v>
      </c>
      <c r="T290" s="71">
        <v>61.2</v>
      </c>
      <c r="U290" s="71">
        <v>0.01</v>
      </c>
      <c r="AN290" s="70" t="s">
        <v>236</v>
      </c>
      <c r="AO290" s="71">
        <v>71.5</v>
      </c>
      <c r="AP290" s="71">
        <v>495994.5</v>
      </c>
      <c r="AQ290" s="71">
        <v>469</v>
      </c>
      <c r="AR290" s="71">
        <v>105.5</v>
      </c>
      <c r="AS290" s="71">
        <v>218.5</v>
      </c>
      <c r="AT290" s="71">
        <v>469</v>
      </c>
      <c r="AU290" s="71">
        <v>361.5</v>
      </c>
      <c r="AV290" s="71">
        <v>182</v>
      </c>
      <c r="AW290" s="71">
        <v>200813.5</v>
      </c>
      <c r="AX290" s="71">
        <v>469</v>
      </c>
      <c r="AY290" s="71">
        <v>100485</v>
      </c>
      <c r="AZ290" s="71">
        <v>100238.5</v>
      </c>
      <c r="BA290" s="71">
        <v>74.5</v>
      </c>
      <c r="BB290" s="71">
        <v>99765.5</v>
      </c>
      <c r="BC290" s="71">
        <v>186</v>
      </c>
      <c r="BD290" s="71">
        <v>114</v>
      </c>
      <c r="BE290" s="71">
        <v>1000017.6</v>
      </c>
      <c r="BF290" s="71">
        <v>1000000</v>
      </c>
      <c r="BG290" s="71">
        <v>-17.600000000000001</v>
      </c>
      <c r="BH290" s="71">
        <v>0</v>
      </c>
    </row>
    <row r="291" spans="1:60" ht="15" thickBot="1" x14ac:dyDescent="0.35">
      <c r="A291" s="70" t="s">
        <v>237</v>
      </c>
      <c r="B291" s="71">
        <v>2196.5</v>
      </c>
      <c r="C291" s="71">
        <v>563</v>
      </c>
      <c r="D291" s="71">
        <v>34.5</v>
      </c>
      <c r="E291" s="71">
        <v>301.5</v>
      </c>
      <c r="F291" s="71">
        <v>46</v>
      </c>
      <c r="G291" s="71">
        <v>7</v>
      </c>
      <c r="H291" s="71">
        <v>498528</v>
      </c>
      <c r="I291" s="71">
        <v>1975.5</v>
      </c>
      <c r="J291" s="71">
        <v>274.5</v>
      </c>
      <c r="K291" s="71">
        <v>12.5</v>
      </c>
      <c r="L291" s="71">
        <v>7</v>
      </c>
      <c r="M291" s="71">
        <v>459.5</v>
      </c>
      <c r="N291" s="71">
        <v>345</v>
      </c>
      <c r="O291" s="71">
        <v>494865</v>
      </c>
      <c r="P291" s="71">
        <v>383</v>
      </c>
      <c r="Q291" s="71">
        <v>67.5</v>
      </c>
      <c r="R291" s="71">
        <v>1000065.8</v>
      </c>
      <c r="S291" s="71">
        <v>1000000</v>
      </c>
      <c r="T291" s="71">
        <v>-65.8</v>
      </c>
      <c r="U291" s="71">
        <v>-0.01</v>
      </c>
      <c r="AN291" s="70" t="s">
        <v>237</v>
      </c>
      <c r="AO291" s="71">
        <v>82.5</v>
      </c>
      <c r="AP291" s="71">
        <v>495972.5</v>
      </c>
      <c r="AQ291" s="71">
        <v>477</v>
      </c>
      <c r="AR291" s="71">
        <v>112.5</v>
      </c>
      <c r="AS291" s="71">
        <v>215.5</v>
      </c>
      <c r="AT291" s="71">
        <v>588.5</v>
      </c>
      <c r="AU291" s="71">
        <v>323.5</v>
      </c>
      <c r="AV291" s="71">
        <v>95</v>
      </c>
      <c r="AW291" s="71">
        <v>200796.5</v>
      </c>
      <c r="AX291" s="71">
        <v>465</v>
      </c>
      <c r="AY291" s="71">
        <v>100479</v>
      </c>
      <c r="AZ291" s="71">
        <v>100226.5</v>
      </c>
      <c r="BA291" s="71">
        <v>56.5</v>
      </c>
      <c r="BB291" s="71">
        <v>99757.5</v>
      </c>
      <c r="BC291" s="71">
        <v>183</v>
      </c>
      <c r="BD291" s="71">
        <v>107</v>
      </c>
      <c r="BE291" s="71">
        <v>999938.1</v>
      </c>
      <c r="BF291" s="71">
        <v>1000000</v>
      </c>
      <c r="BG291" s="71">
        <v>61.9</v>
      </c>
      <c r="BH291" s="71">
        <v>0.01</v>
      </c>
    </row>
    <row r="292" spans="1:60" ht="15" thickBot="1" x14ac:dyDescent="0.35">
      <c r="A292" s="70" t="s">
        <v>238</v>
      </c>
      <c r="B292" s="71">
        <v>2221.5</v>
      </c>
      <c r="C292" s="71">
        <v>554</v>
      </c>
      <c r="D292" s="71">
        <v>3</v>
      </c>
      <c r="E292" s="71">
        <v>309.5</v>
      </c>
      <c r="F292" s="71">
        <v>50</v>
      </c>
      <c r="G292" s="71">
        <v>3</v>
      </c>
      <c r="H292" s="71">
        <v>498524</v>
      </c>
      <c r="I292" s="71">
        <v>1847.5</v>
      </c>
      <c r="J292" s="71">
        <v>340</v>
      </c>
      <c r="K292" s="71">
        <v>20.5</v>
      </c>
      <c r="L292" s="71">
        <v>28</v>
      </c>
      <c r="M292" s="71">
        <v>477</v>
      </c>
      <c r="N292" s="71">
        <v>334</v>
      </c>
      <c r="O292" s="71">
        <v>494834</v>
      </c>
      <c r="P292" s="71">
        <v>400</v>
      </c>
      <c r="Q292" s="71">
        <v>96.5</v>
      </c>
      <c r="R292" s="71">
        <v>1000042.3</v>
      </c>
      <c r="S292" s="71">
        <v>1000000</v>
      </c>
      <c r="T292" s="71">
        <v>-42.3</v>
      </c>
      <c r="U292" s="71">
        <v>0</v>
      </c>
      <c r="AN292" s="70" t="s">
        <v>238</v>
      </c>
      <c r="AO292" s="71">
        <v>57.5</v>
      </c>
      <c r="AP292" s="71">
        <v>495981.5</v>
      </c>
      <c r="AQ292" s="71">
        <v>508.5</v>
      </c>
      <c r="AR292" s="71">
        <v>104.5</v>
      </c>
      <c r="AS292" s="71">
        <v>211.5</v>
      </c>
      <c r="AT292" s="71">
        <v>592.5</v>
      </c>
      <c r="AU292" s="71">
        <v>327.5</v>
      </c>
      <c r="AV292" s="71">
        <v>219</v>
      </c>
      <c r="AW292" s="71">
        <v>200727</v>
      </c>
      <c r="AX292" s="71">
        <v>457</v>
      </c>
      <c r="AY292" s="71">
        <v>100458</v>
      </c>
      <c r="AZ292" s="71">
        <v>100209</v>
      </c>
      <c r="BA292" s="71">
        <v>67.5</v>
      </c>
      <c r="BB292" s="71">
        <v>99788.5</v>
      </c>
      <c r="BC292" s="71">
        <v>166</v>
      </c>
      <c r="BD292" s="71">
        <v>78</v>
      </c>
      <c r="BE292" s="71">
        <v>999953.6</v>
      </c>
      <c r="BF292" s="71">
        <v>1000000</v>
      </c>
      <c r="BG292" s="71">
        <v>46.4</v>
      </c>
      <c r="BH292" s="71">
        <v>0</v>
      </c>
    </row>
    <row r="293" spans="1:60" ht="15" thickBot="1" x14ac:dyDescent="0.35">
      <c r="A293" s="70" t="s">
        <v>239</v>
      </c>
      <c r="B293" s="71">
        <v>2269</v>
      </c>
      <c r="C293" s="71">
        <v>560</v>
      </c>
      <c r="D293" s="71">
        <v>34.5</v>
      </c>
      <c r="E293" s="71">
        <v>320.5</v>
      </c>
      <c r="F293" s="71">
        <v>247</v>
      </c>
      <c r="G293" s="71">
        <v>1</v>
      </c>
      <c r="H293" s="71">
        <v>498488</v>
      </c>
      <c r="I293" s="71">
        <v>1802</v>
      </c>
      <c r="J293" s="71">
        <v>299</v>
      </c>
      <c r="K293" s="71">
        <v>18.5</v>
      </c>
      <c r="L293" s="71">
        <v>17</v>
      </c>
      <c r="M293" s="71">
        <v>406.5</v>
      </c>
      <c r="N293" s="71">
        <v>332</v>
      </c>
      <c r="O293" s="71">
        <v>494682.5</v>
      </c>
      <c r="P293" s="71">
        <v>349.5</v>
      </c>
      <c r="Q293" s="71">
        <v>63.5</v>
      </c>
      <c r="R293" s="71">
        <v>999890.3</v>
      </c>
      <c r="S293" s="71">
        <v>1000000</v>
      </c>
      <c r="T293" s="71">
        <v>109.7</v>
      </c>
      <c r="U293" s="71">
        <v>0.01</v>
      </c>
      <c r="AN293" s="70" t="s">
        <v>239</v>
      </c>
      <c r="AO293" s="71">
        <v>10</v>
      </c>
      <c r="AP293" s="71">
        <v>495975.5</v>
      </c>
      <c r="AQ293" s="71">
        <v>477</v>
      </c>
      <c r="AR293" s="71">
        <v>70.5</v>
      </c>
      <c r="AS293" s="71">
        <v>42</v>
      </c>
      <c r="AT293" s="71">
        <v>594.5</v>
      </c>
      <c r="AU293" s="71">
        <v>363.5</v>
      </c>
      <c r="AV293" s="71">
        <v>264.5</v>
      </c>
      <c r="AW293" s="71">
        <v>200768</v>
      </c>
      <c r="AX293" s="71">
        <v>459</v>
      </c>
      <c r="AY293" s="71">
        <v>100469</v>
      </c>
      <c r="AZ293" s="71">
        <v>100279.5</v>
      </c>
      <c r="BA293" s="71">
        <v>69.5</v>
      </c>
      <c r="BB293" s="71">
        <v>99940.5</v>
      </c>
      <c r="BC293" s="71">
        <v>216</v>
      </c>
      <c r="BD293" s="71">
        <v>111</v>
      </c>
      <c r="BE293" s="71">
        <v>1000110.1</v>
      </c>
      <c r="BF293" s="71">
        <v>1000000</v>
      </c>
      <c r="BG293" s="71">
        <v>-110.1</v>
      </c>
      <c r="BH293" s="71">
        <v>-0.01</v>
      </c>
    </row>
    <row r="294" spans="1:60" ht="15" thickBot="1" x14ac:dyDescent="0.35">
      <c r="A294" s="70" t="s">
        <v>240</v>
      </c>
      <c r="B294" s="71">
        <v>2201.5</v>
      </c>
      <c r="C294" s="71">
        <v>564</v>
      </c>
      <c r="D294" s="71">
        <v>149</v>
      </c>
      <c r="E294" s="71">
        <v>298.5</v>
      </c>
      <c r="F294" s="71">
        <v>47</v>
      </c>
      <c r="G294" s="71">
        <v>6</v>
      </c>
      <c r="H294" s="71">
        <v>498519</v>
      </c>
      <c r="I294" s="71">
        <v>1843.5</v>
      </c>
      <c r="J294" s="71">
        <v>296</v>
      </c>
      <c r="K294" s="71">
        <v>24.5</v>
      </c>
      <c r="L294" s="71">
        <v>18</v>
      </c>
      <c r="M294" s="71">
        <v>448.5</v>
      </c>
      <c r="N294" s="71">
        <v>338</v>
      </c>
      <c r="O294" s="71">
        <v>494685.5</v>
      </c>
      <c r="P294" s="71">
        <v>350.5</v>
      </c>
      <c r="Q294" s="71">
        <v>69.5</v>
      </c>
      <c r="R294" s="71">
        <v>999858.8</v>
      </c>
      <c r="S294" s="71">
        <v>1000000</v>
      </c>
      <c r="T294" s="71">
        <v>141.19999999999999</v>
      </c>
      <c r="U294" s="71">
        <v>0.01</v>
      </c>
      <c r="AN294" s="70" t="s">
        <v>240</v>
      </c>
      <c r="AO294" s="71">
        <v>77.5</v>
      </c>
      <c r="AP294" s="71">
        <v>495971.5</v>
      </c>
      <c r="AQ294" s="71">
        <v>366.5</v>
      </c>
      <c r="AR294" s="71">
        <v>115.5</v>
      </c>
      <c r="AS294" s="71">
        <v>214.5</v>
      </c>
      <c r="AT294" s="71">
        <v>589.5</v>
      </c>
      <c r="AU294" s="71">
        <v>332.5</v>
      </c>
      <c r="AV294" s="71">
        <v>223</v>
      </c>
      <c r="AW294" s="71">
        <v>200771</v>
      </c>
      <c r="AX294" s="71">
        <v>453</v>
      </c>
      <c r="AY294" s="71">
        <v>100468</v>
      </c>
      <c r="AZ294" s="71">
        <v>100237.5</v>
      </c>
      <c r="BA294" s="71">
        <v>63.5</v>
      </c>
      <c r="BB294" s="71">
        <v>99937.5</v>
      </c>
      <c r="BC294" s="71">
        <v>215</v>
      </c>
      <c r="BD294" s="71">
        <v>105</v>
      </c>
      <c r="BE294" s="71">
        <v>1000141.1</v>
      </c>
      <c r="BF294" s="71">
        <v>1000000</v>
      </c>
      <c r="BG294" s="71">
        <v>-141.1</v>
      </c>
      <c r="BH294" s="71">
        <v>-0.01</v>
      </c>
    </row>
    <row r="295" spans="1:60" ht="15" thickBot="1" x14ac:dyDescent="0.35">
      <c r="A295" s="70" t="s">
        <v>241</v>
      </c>
      <c r="B295" s="71">
        <v>2206.5</v>
      </c>
      <c r="C295" s="71">
        <v>559</v>
      </c>
      <c r="D295" s="71">
        <v>63.5</v>
      </c>
      <c r="E295" s="71">
        <v>276</v>
      </c>
      <c r="F295" s="71">
        <v>44</v>
      </c>
      <c r="G295" s="71">
        <v>9</v>
      </c>
      <c r="H295" s="71">
        <v>498539</v>
      </c>
      <c r="I295" s="71">
        <v>1982.5</v>
      </c>
      <c r="J295" s="71">
        <v>300</v>
      </c>
      <c r="K295" s="71">
        <v>26.5</v>
      </c>
      <c r="L295" s="71">
        <v>13</v>
      </c>
      <c r="M295" s="71">
        <v>425.5</v>
      </c>
      <c r="N295" s="71">
        <v>385.5</v>
      </c>
      <c r="O295" s="71">
        <v>494684.5</v>
      </c>
      <c r="P295" s="71">
        <v>389</v>
      </c>
      <c r="Q295" s="71">
        <v>86.5</v>
      </c>
      <c r="R295" s="71">
        <v>999989.8</v>
      </c>
      <c r="S295" s="71">
        <v>1000000</v>
      </c>
      <c r="T295" s="71">
        <v>10.199999999999999</v>
      </c>
      <c r="U295" s="71">
        <v>0</v>
      </c>
      <c r="AN295" s="70" t="s">
        <v>241</v>
      </c>
      <c r="AO295" s="71">
        <v>72.5</v>
      </c>
      <c r="AP295" s="71">
        <v>495976.5</v>
      </c>
      <c r="AQ295" s="71">
        <v>448</v>
      </c>
      <c r="AR295" s="71">
        <v>138</v>
      </c>
      <c r="AS295" s="71">
        <v>217.5</v>
      </c>
      <c r="AT295" s="71">
        <v>586.5</v>
      </c>
      <c r="AU295" s="71">
        <v>312.5</v>
      </c>
      <c r="AV295" s="71">
        <v>88</v>
      </c>
      <c r="AW295" s="71">
        <v>200767</v>
      </c>
      <c r="AX295" s="71">
        <v>451</v>
      </c>
      <c r="AY295" s="71">
        <v>100473</v>
      </c>
      <c r="AZ295" s="71">
        <v>100260.5</v>
      </c>
      <c r="BA295" s="71">
        <v>16</v>
      </c>
      <c r="BB295" s="71">
        <v>99938.5</v>
      </c>
      <c r="BC295" s="71">
        <v>177</v>
      </c>
      <c r="BD295" s="71">
        <v>88</v>
      </c>
      <c r="BE295" s="71">
        <v>1000010.6</v>
      </c>
      <c r="BF295" s="71">
        <v>1000000</v>
      </c>
      <c r="BG295" s="71">
        <v>-10.6</v>
      </c>
      <c r="BH295" s="71">
        <v>0</v>
      </c>
    </row>
    <row r="296" spans="1:60" ht="15" thickBot="1" x14ac:dyDescent="0.35">
      <c r="A296" s="70" t="s">
        <v>242</v>
      </c>
      <c r="B296" s="71">
        <v>2074</v>
      </c>
      <c r="C296" s="71">
        <v>566</v>
      </c>
      <c r="D296" s="71">
        <v>64.5</v>
      </c>
      <c r="E296" s="71">
        <v>321.5</v>
      </c>
      <c r="F296" s="71">
        <v>248</v>
      </c>
      <c r="G296" s="71">
        <v>43.5</v>
      </c>
      <c r="H296" s="71">
        <v>498529</v>
      </c>
      <c r="I296" s="71">
        <v>1968.5</v>
      </c>
      <c r="J296" s="71">
        <v>304</v>
      </c>
      <c r="K296" s="71">
        <v>29.5</v>
      </c>
      <c r="L296" s="71">
        <v>19</v>
      </c>
      <c r="M296" s="71">
        <v>415.5</v>
      </c>
      <c r="N296" s="71">
        <v>350</v>
      </c>
      <c r="O296" s="71">
        <v>494692.5</v>
      </c>
      <c r="P296" s="71">
        <v>387</v>
      </c>
      <c r="Q296" s="71">
        <v>83.5</v>
      </c>
      <c r="R296" s="71">
        <v>1000095.8</v>
      </c>
      <c r="S296" s="71">
        <v>1000000</v>
      </c>
      <c r="T296" s="71">
        <v>-95.8</v>
      </c>
      <c r="U296" s="71">
        <v>-0.01</v>
      </c>
      <c r="AN296" s="70" t="s">
        <v>242</v>
      </c>
      <c r="AO296" s="71">
        <v>217.5</v>
      </c>
      <c r="AP296" s="71">
        <v>495969.5</v>
      </c>
      <c r="AQ296" s="71">
        <v>447</v>
      </c>
      <c r="AR296" s="71">
        <v>69.5</v>
      </c>
      <c r="AS296" s="71">
        <v>41</v>
      </c>
      <c r="AT296" s="71">
        <v>552</v>
      </c>
      <c r="AU296" s="71">
        <v>322.5</v>
      </c>
      <c r="AV296" s="71">
        <v>102</v>
      </c>
      <c r="AW296" s="71">
        <v>200763</v>
      </c>
      <c r="AX296" s="71">
        <v>448</v>
      </c>
      <c r="AY296" s="71">
        <v>100467</v>
      </c>
      <c r="AZ296" s="71">
        <v>100270.5</v>
      </c>
      <c r="BA296" s="71">
        <v>51.5</v>
      </c>
      <c r="BB296" s="71">
        <v>99930.5</v>
      </c>
      <c r="BC296" s="71">
        <v>179</v>
      </c>
      <c r="BD296" s="71">
        <v>91</v>
      </c>
      <c r="BE296" s="71">
        <v>999921.6</v>
      </c>
      <c r="BF296" s="71">
        <v>1000000</v>
      </c>
      <c r="BG296" s="71">
        <v>78.400000000000006</v>
      </c>
      <c r="BH296" s="71">
        <v>0.01</v>
      </c>
    </row>
    <row r="297" spans="1:60" ht="15" thickBot="1" x14ac:dyDescent="0.35">
      <c r="A297" s="70" t="s">
        <v>243</v>
      </c>
      <c r="B297" s="71">
        <v>2277</v>
      </c>
      <c r="C297" s="71">
        <v>555</v>
      </c>
      <c r="D297" s="71">
        <v>65.5</v>
      </c>
      <c r="E297" s="71">
        <v>317.5</v>
      </c>
      <c r="F297" s="71">
        <v>74</v>
      </c>
      <c r="G297" s="71">
        <v>19</v>
      </c>
      <c r="H297" s="71">
        <v>498525</v>
      </c>
      <c r="I297" s="71">
        <v>1851.5</v>
      </c>
      <c r="J297" s="71">
        <v>303</v>
      </c>
      <c r="K297" s="71">
        <v>30.5</v>
      </c>
      <c r="L297" s="71">
        <v>21</v>
      </c>
      <c r="M297" s="71">
        <v>456.5</v>
      </c>
      <c r="N297" s="71">
        <v>346</v>
      </c>
      <c r="O297" s="71">
        <v>494691.5</v>
      </c>
      <c r="P297" s="71">
        <v>368.5</v>
      </c>
      <c r="Q297" s="71">
        <v>87.5</v>
      </c>
      <c r="R297" s="71">
        <v>999988.8</v>
      </c>
      <c r="S297" s="71">
        <v>1000000</v>
      </c>
      <c r="T297" s="71">
        <v>11.2</v>
      </c>
      <c r="U297" s="71">
        <v>0</v>
      </c>
      <c r="AN297" s="70" t="s">
        <v>243</v>
      </c>
      <c r="AO297" s="71">
        <v>2</v>
      </c>
      <c r="AP297" s="71">
        <v>495980.5</v>
      </c>
      <c r="AQ297" s="71">
        <v>446</v>
      </c>
      <c r="AR297" s="71">
        <v>96.5</v>
      </c>
      <c r="AS297" s="71">
        <v>187.5</v>
      </c>
      <c r="AT297" s="71">
        <v>576.5</v>
      </c>
      <c r="AU297" s="71">
        <v>326.5</v>
      </c>
      <c r="AV297" s="71">
        <v>215</v>
      </c>
      <c r="AW297" s="71">
        <v>200764</v>
      </c>
      <c r="AX297" s="71">
        <v>447</v>
      </c>
      <c r="AY297" s="71">
        <v>100465</v>
      </c>
      <c r="AZ297" s="71">
        <v>100229.5</v>
      </c>
      <c r="BA297" s="71">
        <v>55.5</v>
      </c>
      <c r="BB297" s="71">
        <v>99931.5</v>
      </c>
      <c r="BC297" s="71">
        <v>197</v>
      </c>
      <c r="BD297" s="71">
        <v>87</v>
      </c>
      <c r="BE297" s="71">
        <v>1000007.1</v>
      </c>
      <c r="BF297" s="71">
        <v>1000000</v>
      </c>
      <c r="BG297" s="71">
        <v>-7.1</v>
      </c>
      <c r="BH297" s="71">
        <v>0</v>
      </c>
    </row>
    <row r="298" spans="1:60" ht="15" thickBot="1" x14ac:dyDescent="0.35">
      <c r="A298" s="70" t="s">
        <v>244</v>
      </c>
      <c r="B298" s="71">
        <v>2076</v>
      </c>
      <c r="C298" s="71">
        <v>604.5</v>
      </c>
      <c r="D298" s="71">
        <v>165</v>
      </c>
      <c r="E298" s="71">
        <v>311.5</v>
      </c>
      <c r="F298" s="71">
        <v>72</v>
      </c>
      <c r="G298" s="71">
        <v>21</v>
      </c>
      <c r="H298" s="71">
        <v>498542</v>
      </c>
      <c r="I298" s="71">
        <v>1972.5</v>
      </c>
      <c r="J298" s="71">
        <v>318</v>
      </c>
      <c r="K298" s="71">
        <v>28.5</v>
      </c>
      <c r="L298" s="71">
        <v>25</v>
      </c>
      <c r="M298" s="71">
        <v>423.5</v>
      </c>
      <c r="N298" s="71">
        <v>375</v>
      </c>
      <c r="O298" s="71">
        <v>494688.5</v>
      </c>
      <c r="P298" s="71">
        <v>382</v>
      </c>
      <c r="Q298" s="71">
        <v>98.5</v>
      </c>
      <c r="R298" s="71">
        <v>1000103.3</v>
      </c>
      <c r="S298" s="71">
        <v>1000000</v>
      </c>
      <c r="T298" s="71">
        <v>-103.3</v>
      </c>
      <c r="U298" s="71">
        <v>-0.01</v>
      </c>
      <c r="AN298" s="70" t="s">
        <v>244</v>
      </c>
      <c r="AO298" s="71">
        <v>215.5</v>
      </c>
      <c r="AP298" s="71">
        <v>495931.5</v>
      </c>
      <c r="AQ298" s="71">
        <v>350.5</v>
      </c>
      <c r="AR298" s="71">
        <v>102.5</v>
      </c>
      <c r="AS298" s="71">
        <v>189.5</v>
      </c>
      <c r="AT298" s="71">
        <v>574.5</v>
      </c>
      <c r="AU298" s="71">
        <v>309.5</v>
      </c>
      <c r="AV298" s="71">
        <v>98</v>
      </c>
      <c r="AW298" s="71">
        <v>200749</v>
      </c>
      <c r="AX298" s="71">
        <v>449</v>
      </c>
      <c r="AY298" s="71">
        <v>100461</v>
      </c>
      <c r="AZ298" s="71">
        <v>100262.5</v>
      </c>
      <c r="BA298" s="71">
        <v>26.5</v>
      </c>
      <c r="BB298" s="71">
        <v>99934.5</v>
      </c>
      <c r="BC298" s="71">
        <v>184</v>
      </c>
      <c r="BD298" s="71">
        <v>76</v>
      </c>
      <c r="BE298" s="71">
        <v>999914.1</v>
      </c>
      <c r="BF298" s="71">
        <v>1000000</v>
      </c>
      <c r="BG298" s="71">
        <v>85.9</v>
      </c>
      <c r="BH298" s="71">
        <v>0.01</v>
      </c>
    </row>
    <row r="299" spans="1:60" ht="15" thickBot="1" x14ac:dyDescent="0.35">
      <c r="A299" s="70" t="s">
        <v>245</v>
      </c>
      <c r="B299" s="71">
        <v>2200.5</v>
      </c>
      <c r="C299" s="71">
        <v>549</v>
      </c>
      <c r="D299" s="71">
        <v>68.5</v>
      </c>
      <c r="E299" s="71">
        <v>305.5</v>
      </c>
      <c r="F299" s="71">
        <v>70</v>
      </c>
      <c r="G299" s="71">
        <v>22</v>
      </c>
      <c r="H299" s="71">
        <v>498544</v>
      </c>
      <c r="I299" s="71">
        <v>1947.5</v>
      </c>
      <c r="J299" s="71">
        <v>320</v>
      </c>
      <c r="K299" s="71">
        <v>35.5</v>
      </c>
      <c r="L299" s="71">
        <v>29</v>
      </c>
      <c r="M299" s="71">
        <v>431.5</v>
      </c>
      <c r="N299" s="71">
        <v>342</v>
      </c>
      <c r="O299" s="71">
        <v>494697.5</v>
      </c>
      <c r="P299" s="71">
        <v>391</v>
      </c>
      <c r="Q299" s="71">
        <v>88.5</v>
      </c>
      <c r="R299" s="71">
        <v>1000041.8</v>
      </c>
      <c r="S299" s="71">
        <v>1000000</v>
      </c>
      <c r="T299" s="71">
        <v>-41.8</v>
      </c>
      <c r="U299" s="71">
        <v>0</v>
      </c>
      <c r="AN299" s="70" t="s">
        <v>245</v>
      </c>
      <c r="AO299" s="71">
        <v>78.5</v>
      </c>
      <c r="AP299" s="71">
        <v>495986.5</v>
      </c>
      <c r="AQ299" s="71">
        <v>443</v>
      </c>
      <c r="AR299" s="71">
        <v>108.5</v>
      </c>
      <c r="AS299" s="71">
        <v>191.5</v>
      </c>
      <c r="AT299" s="71">
        <v>573.5</v>
      </c>
      <c r="AU299" s="71">
        <v>307.5</v>
      </c>
      <c r="AV299" s="71">
        <v>175</v>
      </c>
      <c r="AW299" s="71">
        <v>200747</v>
      </c>
      <c r="AX299" s="71">
        <v>442</v>
      </c>
      <c r="AY299" s="71">
        <v>100457</v>
      </c>
      <c r="AZ299" s="71">
        <v>100254.5</v>
      </c>
      <c r="BA299" s="71">
        <v>59.5</v>
      </c>
      <c r="BB299" s="71">
        <v>99925.5</v>
      </c>
      <c r="BC299" s="71">
        <v>175</v>
      </c>
      <c r="BD299" s="71">
        <v>86</v>
      </c>
      <c r="BE299" s="71">
        <v>1000010.6</v>
      </c>
      <c r="BF299" s="71">
        <v>1000000</v>
      </c>
      <c r="BG299" s="71">
        <v>-10.6</v>
      </c>
      <c r="BH299" s="71">
        <v>0</v>
      </c>
    </row>
    <row r="300" spans="1:60" ht="15" thickBot="1" x14ac:dyDescent="0.35">
      <c r="A300" s="70" t="s">
        <v>246</v>
      </c>
      <c r="B300" s="71">
        <v>2199.5</v>
      </c>
      <c r="C300" s="71">
        <v>575</v>
      </c>
      <c r="D300" s="71">
        <v>48.5</v>
      </c>
      <c r="E300" s="71">
        <v>9</v>
      </c>
      <c r="F300" s="71">
        <v>17</v>
      </c>
      <c r="G300" s="71">
        <v>75</v>
      </c>
      <c r="H300" s="71">
        <v>498527</v>
      </c>
      <c r="I300" s="71">
        <v>1999.5</v>
      </c>
      <c r="J300" s="71">
        <v>321</v>
      </c>
      <c r="K300" s="71">
        <v>63.5</v>
      </c>
      <c r="L300" s="71">
        <v>78.5</v>
      </c>
      <c r="M300" s="71">
        <v>482</v>
      </c>
      <c r="N300" s="71">
        <v>400.5</v>
      </c>
      <c r="O300" s="71">
        <v>494731</v>
      </c>
      <c r="P300" s="71">
        <v>386</v>
      </c>
      <c r="Q300" s="71">
        <v>66.5</v>
      </c>
      <c r="R300" s="71">
        <v>999979.3</v>
      </c>
      <c r="S300" s="71">
        <v>1000000</v>
      </c>
      <c r="T300" s="71">
        <v>20.7</v>
      </c>
      <c r="U300" s="71">
        <v>0</v>
      </c>
      <c r="AN300" s="70" t="s">
        <v>246</v>
      </c>
      <c r="AO300" s="71">
        <v>79.5</v>
      </c>
      <c r="AP300" s="71">
        <v>495960.5</v>
      </c>
      <c r="AQ300" s="71">
        <v>463</v>
      </c>
      <c r="AR300" s="71">
        <v>405</v>
      </c>
      <c r="AS300" s="71">
        <v>244.5</v>
      </c>
      <c r="AT300" s="71">
        <v>524.5</v>
      </c>
      <c r="AU300" s="71">
        <v>324.5</v>
      </c>
      <c r="AV300" s="71">
        <v>71</v>
      </c>
      <c r="AW300" s="71">
        <v>200746</v>
      </c>
      <c r="AX300" s="71">
        <v>414</v>
      </c>
      <c r="AY300" s="71">
        <v>100407.5</v>
      </c>
      <c r="AZ300" s="71">
        <v>100204</v>
      </c>
      <c r="BA300" s="71">
        <v>1</v>
      </c>
      <c r="BB300" s="71">
        <v>99887.5</v>
      </c>
      <c r="BC300" s="71">
        <v>180</v>
      </c>
      <c r="BD300" s="71">
        <v>108</v>
      </c>
      <c r="BE300" s="71">
        <v>1000020.6</v>
      </c>
      <c r="BF300" s="71">
        <v>1000000</v>
      </c>
      <c r="BG300" s="71">
        <v>-20.6</v>
      </c>
      <c r="BH300" s="71">
        <v>0</v>
      </c>
    </row>
    <row r="301" spans="1:60" ht="15" thickBot="1" x14ac:dyDescent="0.35">
      <c r="A301" s="70" t="s">
        <v>247</v>
      </c>
      <c r="B301" s="71">
        <v>2204.5</v>
      </c>
      <c r="C301" s="71">
        <v>562</v>
      </c>
      <c r="D301" s="71">
        <v>44.5</v>
      </c>
      <c r="E301" s="71">
        <v>215</v>
      </c>
      <c r="F301" s="71">
        <v>35</v>
      </c>
      <c r="G301" s="71">
        <v>45.5</v>
      </c>
      <c r="H301" s="71">
        <v>498531</v>
      </c>
      <c r="I301" s="71">
        <v>1969.5</v>
      </c>
      <c r="J301" s="71">
        <v>307</v>
      </c>
      <c r="K301" s="71">
        <v>19.5</v>
      </c>
      <c r="L301" s="71">
        <v>9</v>
      </c>
      <c r="M301" s="71">
        <v>476</v>
      </c>
      <c r="N301" s="71">
        <v>365</v>
      </c>
      <c r="O301" s="71">
        <v>494694.5</v>
      </c>
      <c r="P301" s="71">
        <v>381</v>
      </c>
      <c r="Q301" s="71">
        <v>55.5</v>
      </c>
      <c r="R301" s="71">
        <v>999914.3</v>
      </c>
      <c r="S301" s="71">
        <v>1000000</v>
      </c>
      <c r="T301" s="71">
        <v>85.7</v>
      </c>
      <c r="U301" s="71">
        <v>0.01</v>
      </c>
      <c r="AN301" s="70" t="s">
        <v>247</v>
      </c>
      <c r="AO301" s="71">
        <v>74.5</v>
      </c>
      <c r="AP301" s="71">
        <v>495973.5</v>
      </c>
      <c r="AQ301" s="71">
        <v>467</v>
      </c>
      <c r="AR301" s="71">
        <v>199</v>
      </c>
      <c r="AS301" s="71">
        <v>226.5</v>
      </c>
      <c r="AT301" s="71">
        <v>550</v>
      </c>
      <c r="AU301" s="71">
        <v>320.5</v>
      </c>
      <c r="AV301" s="71">
        <v>101</v>
      </c>
      <c r="AW301" s="71">
        <v>200760</v>
      </c>
      <c r="AX301" s="71">
        <v>458</v>
      </c>
      <c r="AY301" s="71">
        <v>100477</v>
      </c>
      <c r="AZ301" s="71">
        <v>100210</v>
      </c>
      <c r="BA301" s="71">
        <v>36.5</v>
      </c>
      <c r="BB301" s="71">
        <v>99928.5</v>
      </c>
      <c r="BC301" s="71">
        <v>185</v>
      </c>
      <c r="BD301" s="71">
        <v>119</v>
      </c>
      <c r="BE301" s="71">
        <v>1000086.1</v>
      </c>
      <c r="BF301" s="71">
        <v>1000000</v>
      </c>
      <c r="BG301" s="71">
        <v>-86.1</v>
      </c>
      <c r="BH301" s="71">
        <v>-0.01</v>
      </c>
    </row>
    <row r="302" spans="1:60" ht="15" thickBot="1" x14ac:dyDescent="0.35">
      <c r="A302" s="70" t="s">
        <v>248</v>
      </c>
      <c r="B302" s="71">
        <v>2194.5</v>
      </c>
      <c r="C302" s="71">
        <v>604.5</v>
      </c>
      <c r="D302" s="71">
        <v>31.5</v>
      </c>
      <c r="E302" s="71">
        <v>308.5</v>
      </c>
      <c r="F302" s="71">
        <v>59</v>
      </c>
      <c r="G302" s="71">
        <v>2</v>
      </c>
      <c r="H302" s="71">
        <v>498518</v>
      </c>
      <c r="I302" s="71">
        <v>1948.5</v>
      </c>
      <c r="J302" s="71">
        <v>324</v>
      </c>
      <c r="K302" s="71">
        <v>31.5</v>
      </c>
      <c r="L302" s="71">
        <v>27</v>
      </c>
      <c r="M302" s="71">
        <v>447.5</v>
      </c>
      <c r="N302" s="71">
        <v>324</v>
      </c>
      <c r="O302" s="71">
        <v>494680.5</v>
      </c>
      <c r="P302" s="71">
        <v>384</v>
      </c>
      <c r="Q302" s="71">
        <v>53.5</v>
      </c>
      <c r="R302" s="71">
        <v>999938.3</v>
      </c>
      <c r="S302" s="71">
        <v>1000000</v>
      </c>
      <c r="T302" s="71">
        <v>61.7</v>
      </c>
      <c r="U302" s="71">
        <v>0.01</v>
      </c>
      <c r="AN302" s="70" t="s">
        <v>248</v>
      </c>
      <c r="AO302" s="71">
        <v>84.5</v>
      </c>
      <c r="AP302" s="71">
        <v>495931.5</v>
      </c>
      <c r="AQ302" s="71">
        <v>480</v>
      </c>
      <c r="AR302" s="71">
        <v>105.5</v>
      </c>
      <c r="AS302" s="71">
        <v>202.5</v>
      </c>
      <c r="AT302" s="71">
        <v>593.5</v>
      </c>
      <c r="AU302" s="71">
        <v>333.5</v>
      </c>
      <c r="AV302" s="71">
        <v>122</v>
      </c>
      <c r="AW302" s="71">
        <v>200743</v>
      </c>
      <c r="AX302" s="71">
        <v>446</v>
      </c>
      <c r="AY302" s="71">
        <v>100459</v>
      </c>
      <c r="AZ302" s="71">
        <v>100238.5</v>
      </c>
      <c r="BA302" s="71">
        <v>77.5</v>
      </c>
      <c r="BB302" s="71">
        <v>99942.5</v>
      </c>
      <c r="BC302" s="71">
        <v>182</v>
      </c>
      <c r="BD302" s="71">
        <v>121</v>
      </c>
      <c r="BE302" s="71">
        <v>1000062.6</v>
      </c>
      <c r="BF302" s="71">
        <v>1000000</v>
      </c>
      <c r="BG302" s="71">
        <v>-62.6</v>
      </c>
      <c r="BH302" s="71">
        <v>-0.01</v>
      </c>
    </row>
    <row r="303" spans="1:60" ht="15" thickBot="1" x14ac:dyDescent="0.35">
      <c r="A303" s="70" t="s">
        <v>249</v>
      </c>
      <c r="B303" s="71">
        <v>2213.5</v>
      </c>
      <c r="C303" s="71">
        <v>604.5</v>
      </c>
      <c r="D303" s="71">
        <v>47.5</v>
      </c>
      <c r="E303" s="71">
        <v>213</v>
      </c>
      <c r="F303" s="71">
        <v>51</v>
      </c>
      <c r="G303" s="71">
        <v>40.5</v>
      </c>
      <c r="H303" s="71">
        <v>498521</v>
      </c>
      <c r="I303" s="71">
        <v>1970.5</v>
      </c>
      <c r="J303" s="71">
        <v>314</v>
      </c>
      <c r="K303" s="71">
        <v>37.5</v>
      </c>
      <c r="L303" s="71">
        <v>30</v>
      </c>
      <c r="M303" s="71">
        <v>459.5</v>
      </c>
      <c r="N303" s="71">
        <v>325</v>
      </c>
      <c r="O303" s="71">
        <v>494689.5</v>
      </c>
      <c r="P303" s="71">
        <v>392</v>
      </c>
      <c r="Q303" s="71">
        <v>85.5</v>
      </c>
      <c r="R303" s="71">
        <v>999994.3</v>
      </c>
      <c r="S303" s="71">
        <v>1000000</v>
      </c>
      <c r="T303" s="71">
        <v>5.7</v>
      </c>
      <c r="U303" s="71">
        <v>0</v>
      </c>
      <c r="AN303" s="70" t="s">
        <v>249</v>
      </c>
      <c r="AO303" s="71">
        <v>65.5</v>
      </c>
      <c r="AP303" s="71">
        <v>495931.5</v>
      </c>
      <c r="AQ303" s="71">
        <v>464</v>
      </c>
      <c r="AR303" s="71">
        <v>201</v>
      </c>
      <c r="AS303" s="71">
        <v>210.5</v>
      </c>
      <c r="AT303" s="71">
        <v>555</v>
      </c>
      <c r="AU303" s="71">
        <v>330.5</v>
      </c>
      <c r="AV303" s="71">
        <v>100</v>
      </c>
      <c r="AW303" s="71">
        <v>200753</v>
      </c>
      <c r="AX303" s="71">
        <v>440</v>
      </c>
      <c r="AY303" s="71">
        <v>100456</v>
      </c>
      <c r="AZ303" s="71">
        <v>100226.5</v>
      </c>
      <c r="BA303" s="71">
        <v>76.5</v>
      </c>
      <c r="BB303" s="71">
        <v>99933.5</v>
      </c>
      <c r="BC303" s="71">
        <v>174</v>
      </c>
      <c r="BD303" s="71">
        <v>89</v>
      </c>
      <c r="BE303" s="71">
        <v>1000006.6</v>
      </c>
      <c r="BF303" s="71">
        <v>1000000</v>
      </c>
      <c r="BG303" s="71">
        <v>-6.6</v>
      </c>
      <c r="BH303" s="71">
        <v>0</v>
      </c>
    </row>
    <row r="304" spans="1:60" ht="15" thickBot="1" x14ac:dyDescent="0.35">
      <c r="A304" s="70" t="s">
        <v>250</v>
      </c>
      <c r="B304" s="71">
        <v>2221.5</v>
      </c>
      <c r="C304" s="71">
        <v>577</v>
      </c>
      <c r="D304" s="71">
        <v>34.5</v>
      </c>
      <c r="E304" s="71">
        <v>132.5</v>
      </c>
      <c r="F304" s="71">
        <v>25</v>
      </c>
      <c r="G304" s="71">
        <v>14</v>
      </c>
      <c r="H304" s="71">
        <v>498516</v>
      </c>
      <c r="I304" s="71">
        <v>1968.5</v>
      </c>
      <c r="J304" s="71">
        <v>341</v>
      </c>
      <c r="K304" s="71">
        <v>16.5</v>
      </c>
      <c r="L304" s="71">
        <v>16</v>
      </c>
      <c r="M304" s="71">
        <v>410.5</v>
      </c>
      <c r="N304" s="71">
        <v>322</v>
      </c>
      <c r="O304" s="71">
        <v>494826</v>
      </c>
      <c r="P304" s="71">
        <v>356.5</v>
      </c>
      <c r="Q304" s="71">
        <v>3</v>
      </c>
      <c r="R304" s="71">
        <v>999780.3</v>
      </c>
      <c r="S304" s="71">
        <v>1000000</v>
      </c>
      <c r="T304" s="71">
        <v>219.7</v>
      </c>
      <c r="U304" s="71">
        <v>0.02</v>
      </c>
      <c r="AN304" s="70" t="s">
        <v>250</v>
      </c>
      <c r="AO304" s="71">
        <v>57.5</v>
      </c>
      <c r="AP304" s="71">
        <v>495958.5</v>
      </c>
      <c r="AQ304" s="71">
        <v>477</v>
      </c>
      <c r="AR304" s="71">
        <v>281.5</v>
      </c>
      <c r="AS304" s="71">
        <v>236.5</v>
      </c>
      <c r="AT304" s="71">
        <v>581.5</v>
      </c>
      <c r="AU304" s="71">
        <v>335.5</v>
      </c>
      <c r="AV304" s="71">
        <v>102</v>
      </c>
      <c r="AW304" s="71">
        <v>200726</v>
      </c>
      <c r="AX304" s="71">
        <v>461</v>
      </c>
      <c r="AY304" s="71">
        <v>100470</v>
      </c>
      <c r="AZ304" s="71">
        <v>100275.5</v>
      </c>
      <c r="BA304" s="71">
        <v>79.5</v>
      </c>
      <c r="BB304" s="71">
        <v>99796.5</v>
      </c>
      <c r="BC304" s="71">
        <v>209</v>
      </c>
      <c r="BD304" s="71">
        <v>171.5</v>
      </c>
      <c r="BE304" s="71">
        <v>1000219.1</v>
      </c>
      <c r="BF304" s="71">
        <v>1000000</v>
      </c>
      <c r="BG304" s="71">
        <v>-219.1</v>
      </c>
      <c r="BH304" s="71">
        <v>-0.02</v>
      </c>
    </row>
    <row r="305" spans="1:60" ht="15" thickBot="1" x14ac:dyDescent="0.35">
      <c r="A305" s="70" t="s">
        <v>251</v>
      </c>
      <c r="B305" s="71">
        <v>2272</v>
      </c>
      <c r="C305" s="71">
        <v>575</v>
      </c>
      <c r="D305" s="71">
        <v>3</v>
      </c>
      <c r="E305" s="71">
        <v>274</v>
      </c>
      <c r="F305" s="71">
        <v>48</v>
      </c>
      <c r="G305" s="71">
        <v>39.5</v>
      </c>
      <c r="H305" s="71">
        <v>498485</v>
      </c>
      <c r="I305" s="71">
        <v>1973.5</v>
      </c>
      <c r="J305" s="71">
        <v>349</v>
      </c>
      <c r="K305" s="71">
        <v>17.5</v>
      </c>
      <c r="L305" s="71">
        <v>26</v>
      </c>
      <c r="M305" s="71">
        <v>434.5</v>
      </c>
      <c r="N305" s="71">
        <v>317</v>
      </c>
      <c r="O305" s="71">
        <v>494831</v>
      </c>
      <c r="P305" s="71">
        <v>332.5</v>
      </c>
      <c r="Q305" s="71">
        <v>2</v>
      </c>
      <c r="R305" s="71">
        <v>999979.3</v>
      </c>
      <c r="S305" s="71">
        <v>1000000</v>
      </c>
      <c r="T305" s="71">
        <v>20.7</v>
      </c>
      <c r="U305" s="71">
        <v>0</v>
      </c>
      <c r="AN305" s="70" t="s">
        <v>251</v>
      </c>
      <c r="AO305" s="71">
        <v>7</v>
      </c>
      <c r="AP305" s="71">
        <v>495960.5</v>
      </c>
      <c r="AQ305" s="71">
        <v>508.5</v>
      </c>
      <c r="AR305" s="71">
        <v>140</v>
      </c>
      <c r="AS305" s="71">
        <v>213.5</v>
      </c>
      <c r="AT305" s="71">
        <v>556</v>
      </c>
      <c r="AU305" s="71">
        <v>366.5</v>
      </c>
      <c r="AV305" s="71">
        <v>97</v>
      </c>
      <c r="AW305" s="71">
        <v>200718</v>
      </c>
      <c r="AX305" s="71">
        <v>460</v>
      </c>
      <c r="AY305" s="71">
        <v>100460</v>
      </c>
      <c r="AZ305" s="71">
        <v>100251.5</v>
      </c>
      <c r="BA305" s="71">
        <v>84.5</v>
      </c>
      <c r="BB305" s="71">
        <v>99791.5</v>
      </c>
      <c r="BC305" s="71">
        <v>233</v>
      </c>
      <c r="BD305" s="71">
        <v>172.5</v>
      </c>
      <c r="BE305" s="71">
        <v>1000020.1</v>
      </c>
      <c r="BF305" s="71">
        <v>1000000</v>
      </c>
      <c r="BG305" s="71">
        <v>-20.100000000000001</v>
      </c>
      <c r="BH305" s="71">
        <v>0</v>
      </c>
    </row>
    <row r="306" spans="1:60" ht="15" thickBot="1" x14ac:dyDescent="0.35">
      <c r="A306" s="70" t="s">
        <v>252</v>
      </c>
      <c r="B306" s="71">
        <v>2211.5</v>
      </c>
      <c r="C306" s="71">
        <v>608.5</v>
      </c>
      <c r="D306" s="71">
        <v>39.5</v>
      </c>
      <c r="E306" s="71">
        <v>208</v>
      </c>
      <c r="F306" s="71">
        <v>33</v>
      </c>
      <c r="G306" s="71">
        <v>20</v>
      </c>
      <c r="H306" s="71">
        <v>498516</v>
      </c>
      <c r="I306" s="71">
        <v>1988.5</v>
      </c>
      <c r="J306" s="71">
        <v>316</v>
      </c>
      <c r="K306" s="71">
        <v>33.5</v>
      </c>
      <c r="L306" s="71">
        <v>35</v>
      </c>
      <c r="M306" s="71">
        <v>413.5</v>
      </c>
      <c r="N306" s="71">
        <v>321</v>
      </c>
      <c r="O306" s="71">
        <v>494836</v>
      </c>
      <c r="P306" s="71">
        <v>341.5</v>
      </c>
      <c r="Q306" s="71">
        <v>45.5</v>
      </c>
      <c r="R306" s="71">
        <v>999966.8</v>
      </c>
      <c r="S306" s="71">
        <v>1000000</v>
      </c>
      <c r="T306" s="71">
        <v>33.200000000000003</v>
      </c>
      <c r="U306" s="71">
        <v>0</v>
      </c>
      <c r="AN306" s="70" t="s">
        <v>252</v>
      </c>
      <c r="AO306" s="71">
        <v>67.5</v>
      </c>
      <c r="AP306" s="71">
        <v>495927.5</v>
      </c>
      <c r="AQ306" s="71">
        <v>472</v>
      </c>
      <c r="AR306" s="71">
        <v>206</v>
      </c>
      <c r="AS306" s="71">
        <v>228.5</v>
      </c>
      <c r="AT306" s="71">
        <v>575.5</v>
      </c>
      <c r="AU306" s="71">
        <v>335.5</v>
      </c>
      <c r="AV306" s="71">
        <v>82</v>
      </c>
      <c r="AW306" s="71">
        <v>200751</v>
      </c>
      <c r="AX306" s="71">
        <v>444</v>
      </c>
      <c r="AY306" s="71">
        <v>100451</v>
      </c>
      <c r="AZ306" s="71">
        <v>100272.5</v>
      </c>
      <c r="BA306" s="71">
        <v>80.5</v>
      </c>
      <c r="BB306" s="71">
        <v>99786.5</v>
      </c>
      <c r="BC306" s="71">
        <v>224</v>
      </c>
      <c r="BD306" s="71">
        <v>129</v>
      </c>
      <c r="BE306" s="71">
        <v>1000033.1</v>
      </c>
      <c r="BF306" s="71">
        <v>1000000</v>
      </c>
      <c r="BG306" s="71">
        <v>-33.1</v>
      </c>
      <c r="BH306" s="71">
        <v>0</v>
      </c>
    </row>
    <row r="307" spans="1:60" ht="15" thickBot="1" x14ac:dyDescent="0.35">
      <c r="A307" s="70" t="s">
        <v>253</v>
      </c>
      <c r="B307" s="71">
        <v>2227.5</v>
      </c>
      <c r="C307" s="71">
        <v>609.5</v>
      </c>
      <c r="D307" s="71">
        <v>47.5</v>
      </c>
      <c r="E307" s="71">
        <v>132.5</v>
      </c>
      <c r="F307" s="71">
        <v>25</v>
      </c>
      <c r="G307" s="71">
        <v>42.5</v>
      </c>
      <c r="H307" s="71">
        <v>498516</v>
      </c>
      <c r="I307" s="71">
        <v>1971.5</v>
      </c>
      <c r="J307" s="71">
        <v>339</v>
      </c>
      <c r="K307" s="71">
        <v>27.5</v>
      </c>
      <c r="L307" s="71">
        <v>34</v>
      </c>
      <c r="M307" s="71">
        <v>428.5</v>
      </c>
      <c r="N307" s="71">
        <v>327</v>
      </c>
      <c r="O307" s="71">
        <v>494824</v>
      </c>
      <c r="P307" s="71">
        <v>344.5</v>
      </c>
      <c r="Q307" s="71">
        <v>105.5</v>
      </c>
      <c r="R307" s="71">
        <v>1000001.8</v>
      </c>
      <c r="S307" s="71">
        <v>1000000</v>
      </c>
      <c r="T307" s="71">
        <v>-1.8</v>
      </c>
      <c r="U307" s="71">
        <v>0</v>
      </c>
      <c r="AN307" s="70" t="s">
        <v>253</v>
      </c>
      <c r="AO307" s="71">
        <v>51.5</v>
      </c>
      <c r="AP307" s="71">
        <v>495926.5</v>
      </c>
      <c r="AQ307" s="71">
        <v>464</v>
      </c>
      <c r="AR307" s="71">
        <v>281.5</v>
      </c>
      <c r="AS307" s="71">
        <v>236.5</v>
      </c>
      <c r="AT307" s="71">
        <v>553</v>
      </c>
      <c r="AU307" s="71">
        <v>335.5</v>
      </c>
      <c r="AV307" s="71">
        <v>99</v>
      </c>
      <c r="AW307" s="71">
        <v>200728</v>
      </c>
      <c r="AX307" s="71">
        <v>450</v>
      </c>
      <c r="AY307" s="71">
        <v>100452</v>
      </c>
      <c r="AZ307" s="71">
        <v>100257.5</v>
      </c>
      <c r="BA307" s="71">
        <v>74.5</v>
      </c>
      <c r="BB307" s="71">
        <v>99798.5</v>
      </c>
      <c r="BC307" s="71">
        <v>221</v>
      </c>
      <c r="BD307" s="71">
        <v>69</v>
      </c>
      <c r="BE307" s="71">
        <v>999998.1</v>
      </c>
      <c r="BF307" s="71">
        <v>1000000</v>
      </c>
      <c r="BG307" s="71">
        <v>1.9</v>
      </c>
      <c r="BH307" s="71">
        <v>0</v>
      </c>
    </row>
    <row r="308" spans="1:60" ht="15" thickBot="1" x14ac:dyDescent="0.35">
      <c r="A308" s="70" t="s">
        <v>254</v>
      </c>
      <c r="B308" s="71">
        <v>2271</v>
      </c>
      <c r="C308" s="71">
        <v>612.5</v>
      </c>
      <c r="D308" s="71">
        <v>45.5</v>
      </c>
      <c r="E308" s="71">
        <v>132.5</v>
      </c>
      <c r="F308" s="71">
        <v>25</v>
      </c>
      <c r="G308" s="71">
        <v>47.5</v>
      </c>
      <c r="H308" s="71">
        <v>498485</v>
      </c>
      <c r="I308" s="71">
        <v>1946.5</v>
      </c>
      <c r="J308" s="71">
        <v>213</v>
      </c>
      <c r="K308" s="71">
        <v>34.5</v>
      </c>
      <c r="L308" s="71">
        <v>31</v>
      </c>
      <c r="M308" s="71">
        <v>450.5</v>
      </c>
      <c r="N308" s="71">
        <v>319</v>
      </c>
      <c r="O308" s="71">
        <v>494825</v>
      </c>
      <c r="P308" s="71">
        <v>354.5</v>
      </c>
      <c r="Q308" s="71">
        <v>103.5</v>
      </c>
      <c r="R308" s="71">
        <v>999896.3</v>
      </c>
      <c r="S308" s="71">
        <v>1000000</v>
      </c>
      <c r="T308" s="71">
        <v>103.7</v>
      </c>
      <c r="U308" s="71">
        <v>0.01</v>
      </c>
      <c r="AN308" s="70" t="s">
        <v>254</v>
      </c>
      <c r="AO308" s="71">
        <v>8</v>
      </c>
      <c r="AP308" s="71">
        <v>495923.5</v>
      </c>
      <c r="AQ308" s="71">
        <v>466</v>
      </c>
      <c r="AR308" s="71">
        <v>281.5</v>
      </c>
      <c r="AS308" s="71">
        <v>236.5</v>
      </c>
      <c r="AT308" s="71">
        <v>535.5</v>
      </c>
      <c r="AU308" s="71">
        <v>366.5</v>
      </c>
      <c r="AV308" s="71">
        <v>176</v>
      </c>
      <c r="AW308" s="71">
        <v>200814.5</v>
      </c>
      <c r="AX308" s="71">
        <v>443</v>
      </c>
      <c r="AY308" s="71">
        <v>100455</v>
      </c>
      <c r="AZ308" s="71">
        <v>100235.5</v>
      </c>
      <c r="BA308" s="71">
        <v>82.5</v>
      </c>
      <c r="BB308" s="71">
        <v>99797.5</v>
      </c>
      <c r="BC308" s="71">
        <v>211</v>
      </c>
      <c r="BD308" s="71">
        <v>71</v>
      </c>
      <c r="BE308" s="71">
        <v>1000103.6</v>
      </c>
      <c r="BF308" s="71">
        <v>1000000</v>
      </c>
      <c r="BG308" s="71">
        <v>-103.6</v>
      </c>
      <c r="BH308" s="71">
        <v>-0.01</v>
      </c>
    </row>
    <row r="309" spans="1:60" ht="15" thickBot="1" x14ac:dyDescent="0.35">
      <c r="A309" s="70" t="s">
        <v>255</v>
      </c>
      <c r="B309" s="71">
        <v>2270</v>
      </c>
      <c r="C309" s="71">
        <v>618.5</v>
      </c>
      <c r="D309" s="71">
        <v>39.5</v>
      </c>
      <c r="E309" s="71">
        <v>58</v>
      </c>
      <c r="F309" s="71">
        <v>15</v>
      </c>
      <c r="G309" s="71">
        <v>47.5</v>
      </c>
      <c r="H309" s="71">
        <v>498535</v>
      </c>
      <c r="I309" s="71">
        <v>1985.5</v>
      </c>
      <c r="J309" s="71">
        <v>333</v>
      </c>
      <c r="K309" s="71">
        <v>39.5</v>
      </c>
      <c r="L309" s="71">
        <v>39</v>
      </c>
      <c r="M309" s="71">
        <v>423.5</v>
      </c>
      <c r="N309" s="71">
        <v>329</v>
      </c>
      <c r="O309" s="71">
        <v>494824</v>
      </c>
      <c r="P309" s="71">
        <v>347.5</v>
      </c>
      <c r="Q309" s="71">
        <v>41.5</v>
      </c>
      <c r="R309" s="71">
        <v>999945.8</v>
      </c>
      <c r="S309" s="71">
        <v>1000000</v>
      </c>
      <c r="T309" s="71">
        <v>54.2</v>
      </c>
      <c r="U309" s="71">
        <v>0.01</v>
      </c>
      <c r="AN309" s="70" t="s">
        <v>255</v>
      </c>
      <c r="AO309" s="71">
        <v>9</v>
      </c>
      <c r="AP309" s="71">
        <v>495917.5</v>
      </c>
      <c r="AQ309" s="71">
        <v>472</v>
      </c>
      <c r="AR309" s="71">
        <v>352</v>
      </c>
      <c r="AS309" s="71">
        <v>246.5</v>
      </c>
      <c r="AT309" s="71">
        <v>535.5</v>
      </c>
      <c r="AU309" s="71">
        <v>316.5</v>
      </c>
      <c r="AV309" s="71">
        <v>85</v>
      </c>
      <c r="AW309" s="71">
        <v>200734</v>
      </c>
      <c r="AX309" s="71">
        <v>438</v>
      </c>
      <c r="AY309" s="71">
        <v>100447</v>
      </c>
      <c r="AZ309" s="71">
        <v>100262.5</v>
      </c>
      <c r="BA309" s="71">
        <v>72.5</v>
      </c>
      <c r="BB309" s="71">
        <v>99798.5</v>
      </c>
      <c r="BC309" s="71">
        <v>218</v>
      </c>
      <c r="BD309" s="71">
        <v>133</v>
      </c>
      <c r="BE309" s="71">
        <v>1000037.6</v>
      </c>
      <c r="BF309" s="71">
        <v>1000000</v>
      </c>
      <c r="BG309" s="71">
        <v>-37.6</v>
      </c>
      <c r="BH309" s="71">
        <v>0</v>
      </c>
    </row>
    <row r="310" spans="1:60" ht="15" thickBot="1" x14ac:dyDescent="0.35">
      <c r="A310" s="70" t="s">
        <v>256</v>
      </c>
      <c r="B310" s="71">
        <v>2217.5</v>
      </c>
      <c r="C310" s="71">
        <v>636.5</v>
      </c>
      <c r="D310" s="71">
        <v>31.5</v>
      </c>
      <c r="E310" s="71">
        <v>132.5</v>
      </c>
      <c r="F310" s="71">
        <v>33</v>
      </c>
      <c r="G310" s="71">
        <v>124.5</v>
      </c>
      <c r="H310" s="71">
        <v>498541</v>
      </c>
      <c r="I310" s="71">
        <v>1991.5</v>
      </c>
      <c r="J310" s="71">
        <v>332</v>
      </c>
      <c r="K310" s="71">
        <v>48.5</v>
      </c>
      <c r="L310" s="71">
        <v>51</v>
      </c>
      <c r="M310" s="71">
        <v>447.5</v>
      </c>
      <c r="N310" s="71">
        <v>344</v>
      </c>
      <c r="O310" s="71">
        <v>494839</v>
      </c>
      <c r="P310" s="71">
        <v>339.5</v>
      </c>
      <c r="Q310" s="71">
        <v>115.5</v>
      </c>
      <c r="R310" s="71">
        <v>1000224.8</v>
      </c>
      <c r="S310" s="71">
        <v>1000000</v>
      </c>
      <c r="T310" s="71">
        <v>-224.8</v>
      </c>
      <c r="U310" s="71">
        <v>-0.02</v>
      </c>
      <c r="AN310" s="70" t="s">
        <v>256</v>
      </c>
      <c r="AO310" s="71">
        <v>61.5</v>
      </c>
      <c r="AP310" s="71">
        <v>495899</v>
      </c>
      <c r="AQ310" s="71">
        <v>480</v>
      </c>
      <c r="AR310" s="71">
        <v>281.5</v>
      </c>
      <c r="AS310" s="71">
        <v>228.5</v>
      </c>
      <c r="AT310" s="71">
        <v>471</v>
      </c>
      <c r="AU310" s="71">
        <v>310.5</v>
      </c>
      <c r="AV310" s="71">
        <v>79</v>
      </c>
      <c r="AW310" s="71">
        <v>200735</v>
      </c>
      <c r="AX310" s="71">
        <v>429</v>
      </c>
      <c r="AY310" s="71">
        <v>100435</v>
      </c>
      <c r="AZ310" s="71">
        <v>100238.5</v>
      </c>
      <c r="BA310" s="71">
        <v>57.5</v>
      </c>
      <c r="BB310" s="71">
        <v>99783.5</v>
      </c>
      <c r="BC310" s="71">
        <v>226</v>
      </c>
      <c r="BD310" s="71">
        <v>59</v>
      </c>
      <c r="BE310" s="71">
        <v>999774.6</v>
      </c>
      <c r="BF310" s="71">
        <v>1000000</v>
      </c>
      <c r="BG310" s="71">
        <v>225.4</v>
      </c>
      <c r="BH310" s="71">
        <v>0.02</v>
      </c>
    </row>
    <row r="311" spans="1:60" ht="15" thickBot="1" x14ac:dyDescent="0.35">
      <c r="A311" s="70" t="s">
        <v>257</v>
      </c>
      <c r="B311" s="71">
        <v>2203.5</v>
      </c>
      <c r="C311" s="71">
        <v>641.5</v>
      </c>
      <c r="D311" s="71">
        <v>51.5</v>
      </c>
      <c r="E311" s="71">
        <v>128.5</v>
      </c>
      <c r="F311" s="71">
        <v>31</v>
      </c>
      <c r="G311" s="71">
        <v>133.5</v>
      </c>
      <c r="H311" s="71">
        <v>498538</v>
      </c>
      <c r="I311" s="71">
        <v>1994.5</v>
      </c>
      <c r="J311" s="71">
        <v>357</v>
      </c>
      <c r="K311" s="71">
        <v>42.5</v>
      </c>
      <c r="L311" s="71">
        <v>47</v>
      </c>
      <c r="M311" s="71">
        <v>406.5</v>
      </c>
      <c r="N311" s="71">
        <v>341</v>
      </c>
      <c r="O311" s="71">
        <v>494854</v>
      </c>
      <c r="P311" s="71">
        <v>337.5</v>
      </c>
      <c r="Q311" s="71">
        <v>114.5</v>
      </c>
      <c r="R311" s="71">
        <v>1000221.8</v>
      </c>
      <c r="S311" s="71">
        <v>1000000</v>
      </c>
      <c r="T311" s="71">
        <v>-221.8</v>
      </c>
      <c r="U311" s="71">
        <v>-0.02</v>
      </c>
      <c r="AN311" s="70" t="s">
        <v>257</v>
      </c>
      <c r="AO311" s="71">
        <v>75.5</v>
      </c>
      <c r="AP311" s="71">
        <v>495897</v>
      </c>
      <c r="AQ311" s="71">
        <v>460</v>
      </c>
      <c r="AR311" s="71">
        <v>285.5</v>
      </c>
      <c r="AS311" s="71">
        <v>230.5</v>
      </c>
      <c r="AT311" s="71">
        <v>459</v>
      </c>
      <c r="AU311" s="71">
        <v>313.5</v>
      </c>
      <c r="AV311" s="71">
        <v>76</v>
      </c>
      <c r="AW311" s="71">
        <v>200710</v>
      </c>
      <c r="AX311" s="71">
        <v>435</v>
      </c>
      <c r="AY311" s="71">
        <v>100439</v>
      </c>
      <c r="AZ311" s="71">
        <v>100279.5</v>
      </c>
      <c r="BA311" s="71">
        <v>60.5</v>
      </c>
      <c r="BB311" s="71">
        <v>99768.5</v>
      </c>
      <c r="BC311" s="71">
        <v>228</v>
      </c>
      <c r="BD311" s="71">
        <v>60</v>
      </c>
      <c r="BE311" s="71">
        <v>999777.6</v>
      </c>
      <c r="BF311" s="71">
        <v>1000000</v>
      </c>
      <c r="BG311" s="71">
        <v>222.4</v>
      </c>
      <c r="BH311" s="71">
        <v>0.02</v>
      </c>
    </row>
    <row r="312" spans="1:60" ht="15" thickBot="1" x14ac:dyDescent="0.35">
      <c r="A312" s="70" t="s">
        <v>258</v>
      </c>
      <c r="B312" s="71">
        <v>2072</v>
      </c>
      <c r="C312" s="71">
        <v>699</v>
      </c>
      <c r="D312" s="71">
        <v>155</v>
      </c>
      <c r="E312" s="71">
        <v>300.5</v>
      </c>
      <c r="F312" s="71">
        <v>75</v>
      </c>
      <c r="G312" s="71">
        <v>41.5</v>
      </c>
      <c r="H312" s="71">
        <v>498530</v>
      </c>
      <c r="I312" s="71">
        <v>1996.5</v>
      </c>
      <c r="J312" s="71">
        <v>326</v>
      </c>
      <c r="K312" s="71">
        <v>47.5</v>
      </c>
      <c r="L312" s="71">
        <v>50</v>
      </c>
      <c r="M312" s="71">
        <v>400.5</v>
      </c>
      <c r="N312" s="71">
        <v>372</v>
      </c>
      <c r="O312" s="71">
        <v>494868</v>
      </c>
      <c r="P312" s="71">
        <v>0</v>
      </c>
      <c r="Q312" s="71">
        <v>46.5</v>
      </c>
      <c r="R312" s="71">
        <v>999979.8</v>
      </c>
      <c r="S312" s="71">
        <v>1000000</v>
      </c>
      <c r="T312" s="71">
        <v>20.2</v>
      </c>
      <c r="U312" s="71">
        <v>0</v>
      </c>
      <c r="AN312" s="70" t="s">
        <v>258</v>
      </c>
      <c r="AO312" s="71">
        <v>219.5</v>
      </c>
      <c r="AP312" s="71">
        <v>495837</v>
      </c>
      <c r="AQ312" s="71">
        <v>352.5</v>
      </c>
      <c r="AR312" s="71">
        <v>113.5</v>
      </c>
      <c r="AS312" s="71">
        <v>186.5</v>
      </c>
      <c r="AT312" s="71">
        <v>554</v>
      </c>
      <c r="AU312" s="71">
        <v>321.5</v>
      </c>
      <c r="AV312" s="71">
        <v>74</v>
      </c>
      <c r="AW312" s="71">
        <v>200741</v>
      </c>
      <c r="AX312" s="71">
        <v>430</v>
      </c>
      <c r="AY312" s="71">
        <v>100436</v>
      </c>
      <c r="AZ312" s="71">
        <v>100285.5</v>
      </c>
      <c r="BA312" s="71">
        <v>29.5</v>
      </c>
      <c r="BB312" s="71">
        <v>99754.5</v>
      </c>
      <c r="BC312" s="71">
        <v>557.5</v>
      </c>
      <c r="BD312" s="71">
        <v>128</v>
      </c>
      <c r="BE312" s="71">
        <v>1000020.6</v>
      </c>
      <c r="BF312" s="71">
        <v>1000000</v>
      </c>
      <c r="BG312" s="71">
        <v>-20.6</v>
      </c>
      <c r="BH312" s="71">
        <v>0</v>
      </c>
    </row>
    <row r="313" spans="1:60" ht="15" thickBot="1" x14ac:dyDescent="0.35">
      <c r="A313" s="70" t="s">
        <v>259</v>
      </c>
      <c r="B313" s="71">
        <v>2226.5</v>
      </c>
      <c r="C313" s="71">
        <v>580</v>
      </c>
      <c r="D313" s="71">
        <v>153</v>
      </c>
      <c r="E313" s="71">
        <v>133.5</v>
      </c>
      <c r="F313" s="71">
        <v>21</v>
      </c>
      <c r="G313" s="71">
        <v>130.5</v>
      </c>
      <c r="H313" s="71">
        <v>498536</v>
      </c>
      <c r="I313" s="71">
        <v>2000.5</v>
      </c>
      <c r="J313" s="71">
        <v>334</v>
      </c>
      <c r="K313" s="71">
        <v>43.5</v>
      </c>
      <c r="L313" s="71">
        <v>36</v>
      </c>
      <c r="M313" s="71">
        <v>455.5</v>
      </c>
      <c r="N313" s="71">
        <v>370</v>
      </c>
      <c r="O313" s="71">
        <v>494840</v>
      </c>
      <c r="P313" s="71">
        <v>353.5</v>
      </c>
      <c r="Q313" s="71">
        <v>116.5</v>
      </c>
      <c r="R313" s="71">
        <v>1000329.8</v>
      </c>
      <c r="S313" s="71">
        <v>1000000</v>
      </c>
      <c r="T313" s="71">
        <v>-329.8</v>
      </c>
      <c r="U313" s="71">
        <v>-0.03</v>
      </c>
      <c r="AN313" s="70" t="s">
        <v>259</v>
      </c>
      <c r="AO313" s="71">
        <v>52.5</v>
      </c>
      <c r="AP313" s="71">
        <v>495955.5</v>
      </c>
      <c r="AQ313" s="71">
        <v>362.5</v>
      </c>
      <c r="AR313" s="71">
        <v>280.5</v>
      </c>
      <c r="AS313" s="71">
        <v>240.5</v>
      </c>
      <c r="AT313" s="71">
        <v>465</v>
      </c>
      <c r="AU313" s="71">
        <v>315.5</v>
      </c>
      <c r="AV313" s="71">
        <v>70</v>
      </c>
      <c r="AW313" s="71">
        <v>200733</v>
      </c>
      <c r="AX313" s="71">
        <v>434</v>
      </c>
      <c r="AY313" s="71">
        <v>100450</v>
      </c>
      <c r="AZ313" s="71">
        <v>100230.5</v>
      </c>
      <c r="BA313" s="71">
        <v>31.5</v>
      </c>
      <c r="BB313" s="71">
        <v>99782.5</v>
      </c>
      <c r="BC313" s="71">
        <v>212</v>
      </c>
      <c r="BD313" s="71">
        <v>58</v>
      </c>
      <c r="BE313" s="71">
        <v>999673.6</v>
      </c>
      <c r="BF313" s="71">
        <v>1000000</v>
      </c>
      <c r="BG313" s="71">
        <v>326.39999999999998</v>
      </c>
      <c r="BH313" s="71">
        <v>0.03</v>
      </c>
    </row>
    <row r="314" spans="1:60" ht="15" thickBot="1" x14ac:dyDescent="0.35">
      <c r="A314" s="70" t="s">
        <v>260</v>
      </c>
      <c r="B314" s="71">
        <v>2218.5</v>
      </c>
      <c r="C314" s="71">
        <v>610.5</v>
      </c>
      <c r="D314" s="71">
        <v>170</v>
      </c>
      <c r="E314" s="71">
        <v>134.5</v>
      </c>
      <c r="F314" s="71">
        <v>22</v>
      </c>
      <c r="G314" s="71">
        <v>143.5</v>
      </c>
      <c r="H314" s="71">
        <v>498522</v>
      </c>
      <c r="I314" s="71">
        <v>1979.5</v>
      </c>
      <c r="J314" s="71">
        <v>327</v>
      </c>
      <c r="K314" s="71">
        <v>41.5</v>
      </c>
      <c r="L314" s="71">
        <v>33</v>
      </c>
      <c r="M314" s="71">
        <v>442.5</v>
      </c>
      <c r="N314" s="71">
        <v>364</v>
      </c>
      <c r="O314" s="71">
        <v>494841</v>
      </c>
      <c r="P314" s="71">
        <v>345.5</v>
      </c>
      <c r="Q314" s="71">
        <v>101.5</v>
      </c>
      <c r="R314" s="71">
        <v>1000296.3</v>
      </c>
      <c r="S314" s="71">
        <v>1000000</v>
      </c>
      <c r="T314" s="71">
        <v>-296.3</v>
      </c>
      <c r="U314" s="71">
        <v>-0.03</v>
      </c>
      <c r="AN314" s="70" t="s">
        <v>260</v>
      </c>
      <c r="AO314" s="71">
        <v>60.5</v>
      </c>
      <c r="AP314" s="71">
        <v>495925.5</v>
      </c>
      <c r="AQ314" s="71">
        <v>345.5</v>
      </c>
      <c r="AR314" s="71">
        <v>279.5</v>
      </c>
      <c r="AS314" s="71">
        <v>239.5</v>
      </c>
      <c r="AT314" s="71">
        <v>452</v>
      </c>
      <c r="AU314" s="71">
        <v>329.5</v>
      </c>
      <c r="AV314" s="71">
        <v>91</v>
      </c>
      <c r="AW314" s="71">
        <v>200740</v>
      </c>
      <c r="AX314" s="71">
        <v>436</v>
      </c>
      <c r="AY314" s="71">
        <v>100453</v>
      </c>
      <c r="AZ314" s="71">
        <v>100243.5</v>
      </c>
      <c r="BA314" s="71">
        <v>37.5</v>
      </c>
      <c r="BB314" s="71">
        <v>99781.5</v>
      </c>
      <c r="BC314" s="71">
        <v>220</v>
      </c>
      <c r="BD314" s="71">
        <v>73</v>
      </c>
      <c r="BE314" s="71">
        <v>999707.6</v>
      </c>
      <c r="BF314" s="71">
        <v>1000000</v>
      </c>
      <c r="BG314" s="71">
        <v>292.39999999999998</v>
      </c>
      <c r="BH314" s="71">
        <v>0.03</v>
      </c>
    </row>
    <row r="315" spans="1:60" ht="15" thickBot="1" x14ac:dyDescent="0.35">
      <c r="A315" s="70" t="s">
        <v>261</v>
      </c>
      <c r="B315" s="71">
        <v>2070</v>
      </c>
      <c r="C315" s="71">
        <v>0</v>
      </c>
      <c r="D315" s="71">
        <v>493.5</v>
      </c>
      <c r="E315" s="71">
        <v>318.5</v>
      </c>
      <c r="F315" s="71">
        <v>30</v>
      </c>
      <c r="G315" s="71">
        <v>12</v>
      </c>
      <c r="H315" s="71">
        <v>498498</v>
      </c>
      <c r="I315" s="71">
        <v>1998.5</v>
      </c>
      <c r="J315" s="71">
        <v>331</v>
      </c>
      <c r="K315" s="71">
        <v>25.5</v>
      </c>
      <c r="L315" s="71">
        <v>32</v>
      </c>
      <c r="M315" s="71">
        <v>426.5</v>
      </c>
      <c r="N315" s="71">
        <v>366</v>
      </c>
      <c r="O315" s="71">
        <v>494847</v>
      </c>
      <c r="P315" s="71">
        <v>351.5</v>
      </c>
      <c r="Q315" s="71">
        <v>179.5</v>
      </c>
      <c r="R315" s="71">
        <v>999979.3</v>
      </c>
      <c r="S315" s="71">
        <v>1000000</v>
      </c>
      <c r="T315" s="71">
        <v>20.7</v>
      </c>
      <c r="U315" s="71">
        <v>0</v>
      </c>
      <c r="AN315" s="70" t="s">
        <v>261</v>
      </c>
      <c r="AO315" s="71">
        <v>221.5</v>
      </c>
      <c r="AP315" s="71">
        <v>496419.5</v>
      </c>
      <c r="AQ315" s="71">
        <v>115.5</v>
      </c>
      <c r="AR315" s="71">
        <v>95.5</v>
      </c>
      <c r="AS315" s="71">
        <v>231.5</v>
      </c>
      <c r="AT315" s="71">
        <v>583.5</v>
      </c>
      <c r="AU315" s="71">
        <v>353.5</v>
      </c>
      <c r="AV315" s="71">
        <v>72</v>
      </c>
      <c r="AW315" s="71">
        <v>200736</v>
      </c>
      <c r="AX315" s="71">
        <v>452</v>
      </c>
      <c r="AY315" s="71">
        <v>100454</v>
      </c>
      <c r="AZ315" s="71">
        <v>100259.5</v>
      </c>
      <c r="BA315" s="71">
        <v>35.5</v>
      </c>
      <c r="BB315" s="71">
        <v>99775.5</v>
      </c>
      <c r="BC315" s="71">
        <v>214</v>
      </c>
      <c r="BD315" s="71">
        <v>1</v>
      </c>
      <c r="BE315" s="71">
        <v>1000020.1</v>
      </c>
      <c r="BF315" s="71">
        <v>1000000</v>
      </c>
      <c r="BG315" s="71">
        <v>-20.100000000000001</v>
      </c>
      <c r="BH315" s="71">
        <v>0</v>
      </c>
    </row>
    <row r="316" spans="1:60" ht="15" thickBot="1" x14ac:dyDescent="0.35">
      <c r="A316" s="70" t="s">
        <v>262</v>
      </c>
      <c r="B316" s="71">
        <v>2071</v>
      </c>
      <c r="C316" s="71">
        <v>620.5</v>
      </c>
      <c r="D316" s="71">
        <v>49.5</v>
      </c>
      <c r="E316" s="71">
        <v>127.5</v>
      </c>
      <c r="F316" s="71">
        <v>29</v>
      </c>
      <c r="G316" s="71">
        <v>164.5</v>
      </c>
      <c r="H316" s="71">
        <v>498509</v>
      </c>
      <c r="I316" s="71">
        <v>1991.5</v>
      </c>
      <c r="J316" s="71">
        <v>322</v>
      </c>
      <c r="K316" s="71">
        <v>38.5</v>
      </c>
      <c r="L316" s="71">
        <v>48</v>
      </c>
      <c r="M316" s="71">
        <v>463.5</v>
      </c>
      <c r="N316" s="71">
        <v>379</v>
      </c>
      <c r="O316" s="71">
        <v>494853</v>
      </c>
      <c r="P316" s="71">
        <v>342.5</v>
      </c>
      <c r="Q316" s="71">
        <v>180.5</v>
      </c>
      <c r="R316" s="71">
        <v>1000189.3</v>
      </c>
      <c r="S316" s="71">
        <v>1000000</v>
      </c>
      <c r="T316" s="71">
        <v>-189.3</v>
      </c>
      <c r="U316" s="71">
        <v>-0.02</v>
      </c>
      <c r="AN316" s="70" t="s">
        <v>262</v>
      </c>
      <c r="AO316" s="71">
        <v>220.5</v>
      </c>
      <c r="AP316" s="71">
        <v>495915.5</v>
      </c>
      <c r="AQ316" s="71">
        <v>462</v>
      </c>
      <c r="AR316" s="71">
        <v>286.5</v>
      </c>
      <c r="AS316" s="71">
        <v>232.5</v>
      </c>
      <c r="AT316" s="71">
        <v>425</v>
      </c>
      <c r="AU316" s="71">
        <v>342.5</v>
      </c>
      <c r="AV316" s="71">
        <v>79</v>
      </c>
      <c r="AW316" s="71">
        <v>200745</v>
      </c>
      <c r="AX316" s="71">
        <v>439</v>
      </c>
      <c r="AY316" s="71">
        <v>100438</v>
      </c>
      <c r="AZ316" s="71">
        <v>100222.5</v>
      </c>
      <c r="BA316" s="71">
        <v>22.5</v>
      </c>
      <c r="BB316" s="71">
        <v>99769.5</v>
      </c>
      <c r="BC316" s="71">
        <v>223</v>
      </c>
      <c r="BD316" s="71">
        <v>0</v>
      </c>
      <c r="BE316" s="71">
        <v>999823.1</v>
      </c>
      <c r="BF316" s="71">
        <v>1000000</v>
      </c>
      <c r="BG316" s="71">
        <v>176.9</v>
      </c>
      <c r="BH316" s="71">
        <v>0.02</v>
      </c>
    </row>
    <row r="317" spans="1:60" ht="15" thickBot="1" x14ac:dyDescent="0.35">
      <c r="A317" s="70" t="s">
        <v>263</v>
      </c>
      <c r="B317" s="71">
        <v>2223.5</v>
      </c>
      <c r="C317" s="71">
        <v>617.5</v>
      </c>
      <c r="D317" s="71">
        <v>52.5</v>
      </c>
      <c r="E317" s="71">
        <v>109</v>
      </c>
      <c r="F317" s="71">
        <v>18</v>
      </c>
      <c r="G317" s="71">
        <v>160.5</v>
      </c>
      <c r="H317" s="71">
        <v>498520</v>
      </c>
      <c r="I317" s="71">
        <v>1951.5</v>
      </c>
      <c r="J317" s="71">
        <v>328</v>
      </c>
      <c r="K317" s="71">
        <v>49.5</v>
      </c>
      <c r="L317" s="71">
        <v>53</v>
      </c>
      <c r="M317" s="71">
        <v>462.5</v>
      </c>
      <c r="N317" s="71">
        <v>363</v>
      </c>
      <c r="O317" s="71">
        <v>494861</v>
      </c>
      <c r="P317" s="71">
        <v>363.5</v>
      </c>
      <c r="Q317" s="71">
        <v>90.5</v>
      </c>
      <c r="R317" s="71">
        <v>1000223.3</v>
      </c>
      <c r="S317" s="71">
        <v>1000000</v>
      </c>
      <c r="T317" s="71">
        <v>-223.3</v>
      </c>
      <c r="U317" s="71">
        <v>-0.02</v>
      </c>
      <c r="AN317" s="70" t="s">
        <v>263</v>
      </c>
      <c r="AO317" s="71">
        <v>55.5</v>
      </c>
      <c r="AP317" s="71">
        <v>495918.5</v>
      </c>
      <c r="AQ317" s="71">
        <v>459</v>
      </c>
      <c r="AR317" s="71">
        <v>292.5</v>
      </c>
      <c r="AS317" s="71">
        <v>243.5</v>
      </c>
      <c r="AT317" s="71">
        <v>435</v>
      </c>
      <c r="AU317" s="71">
        <v>331.5</v>
      </c>
      <c r="AV317" s="71">
        <v>119</v>
      </c>
      <c r="AW317" s="71">
        <v>200739</v>
      </c>
      <c r="AX317" s="71">
        <v>428</v>
      </c>
      <c r="AY317" s="71">
        <v>100433</v>
      </c>
      <c r="AZ317" s="71">
        <v>100223.5</v>
      </c>
      <c r="BA317" s="71">
        <v>38.5</v>
      </c>
      <c r="BB317" s="71">
        <v>99761.5</v>
      </c>
      <c r="BC317" s="71">
        <v>202</v>
      </c>
      <c r="BD317" s="71">
        <v>84</v>
      </c>
      <c r="BE317" s="71">
        <v>999764.1</v>
      </c>
      <c r="BF317" s="71">
        <v>1000000</v>
      </c>
      <c r="BG317" s="71">
        <v>235.9</v>
      </c>
      <c r="BH317" s="71">
        <v>0.02</v>
      </c>
    </row>
    <row r="318" spans="1:60" ht="15" thickBot="1" x14ac:dyDescent="0.35">
      <c r="A318" s="70" t="s">
        <v>264</v>
      </c>
      <c r="B318" s="71">
        <v>2273</v>
      </c>
      <c r="C318" s="71">
        <v>581</v>
      </c>
      <c r="D318" s="71">
        <v>59.5</v>
      </c>
      <c r="E318" s="71">
        <v>8</v>
      </c>
      <c r="F318" s="71">
        <v>7</v>
      </c>
      <c r="G318" s="71">
        <v>176</v>
      </c>
      <c r="H318" s="71">
        <v>498503</v>
      </c>
      <c r="I318" s="71">
        <v>1960.5</v>
      </c>
      <c r="J318" s="71">
        <v>325</v>
      </c>
      <c r="K318" s="71">
        <v>40.5</v>
      </c>
      <c r="L318" s="71">
        <v>38</v>
      </c>
      <c r="M318" s="71">
        <v>439.5</v>
      </c>
      <c r="N318" s="71">
        <v>348</v>
      </c>
      <c r="O318" s="71">
        <v>494858</v>
      </c>
      <c r="P318" s="71">
        <v>385</v>
      </c>
      <c r="Q318" s="71">
        <v>89.5</v>
      </c>
      <c r="R318" s="71">
        <v>1000091.3</v>
      </c>
      <c r="S318" s="71">
        <v>1000000</v>
      </c>
      <c r="T318" s="71">
        <v>-91.3</v>
      </c>
      <c r="U318" s="71">
        <v>-0.01</v>
      </c>
      <c r="AN318" s="70" t="s">
        <v>264</v>
      </c>
      <c r="AO318" s="71">
        <v>6</v>
      </c>
      <c r="AP318" s="71">
        <v>495954.5</v>
      </c>
      <c r="AQ318" s="71">
        <v>452</v>
      </c>
      <c r="AR318" s="71">
        <v>406</v>
      </c>
      <c r="AS318" s="71">
        <v>254.5</v>
      </c>
      <c r="AT318" s="71">
        <v>419.5</v>
      </c>
      <c r="AU318" s="71">
        <v>348.5</v>
      </c>
      <c r="AV318" s="71">
        <v>110</v>
      </c>
      <c r="AW318" s="71">
        <v>200742</v>
      </c>
      <c r="AX318" s="71">
        <v>437</v>
      </c>
      <c r="AY318" s="71">
        <v>100448</v>
      </c>
      <c r="AZ318" s="71">
        <v>100246.5</v>
      </c>
      <c r="BA318" s="71">
        <v>53.5</v>
      </c>
      <c r="BB318" s="71">
        <v>99764.5</v>
      </c>
      <c r="BC318" s="71">
        <v>181</v>
      </c>
      <c r="BD318" s="71">
        <v>85</v>
      </c>
      <c r="BE318" s="71">
        <v>999908.6</v>
      </c>
      <c r="BF318" s="71">
        <v>1000000</v>
      </c>
      <c r="BG318" s="71">
        <v>91.4</v>
      </c>
      <c r="BH318" s="71">
        <v>0.01</v>
      </c>
    </row>
    <row r="319" spans="1:60" ht="15" thickBot="1" x14ac:dyDescent="0.35">
      <c r="A319" s="70" t="s">
        <v>265</v>
      </c>
      <c r="B319" s="71">
        <v>2274</v>
      </c>
      <c r="C319" s="71">
        <v>606.5</v>
      </c>
      <c r="D319" s="71">
        <v>73.5</v>
      </c>
      <c r="E319" s="71">
        <v>7</v>
      </c>
      <c r="F319" s="71">
        <v>5</v>
      </c>
      <c r="G319" s="71">
        <v>158.5</v>
      </c>
      <c r="H319" s="71">
        <v>498486</v>
      </c>
      <c r="I319" s="71">
        <v>1959.5</v>
      </c>
      <c r="J319" s="71">
        <v>335</v>
      </c>
      <c r="K319" s="71">
        <v>46.5</v>
      </c>
      <c r="L319" s="71">
        <v>37</v>
      </c>
      <c r="M319" s="71">
        <v>447.5</v>
      </c>
      <c r="N319" s="71">
        <v>397.5</v>
      </c>
      <c r="O319" s="71">
        <v>494821</v>
      </c>
      <c r="P319" s="71">
        <v>358.5</v>
      </c>
      <c r="Q319" s="71">
        <v>73.5</v>
      </c>
      <c r="R319" s="71">
        <v>1000086.3</v>
      </c>
      <c r="S319" s="71">
        <v>1000000</v>
      </c>
      <c r="T319" s="71">
        <v>-86.3</v>
      </c>
      <c r="U319" s="71">
        <v>-0.01</v>
      </c>
      <c r="AN319" s="70" t="s">
        <v>265</v>
      </c>
      <c r="AO319" s="71">
        <v>5</v>
      </c>
      <c r="AP319" s="71">
        <v>495929.5</v>
      </c>
      <c r="AQ319" s="71">
        <v>438</v>
      </c>
      <c r="AR319" s="71">
        <v>407</v>
      </c>
      <c r="AS319" s="71">
        <v>256.5</v>
      </c>
      <c r="AT319" s="71">
        <v>437</v>
      </c>
      <c r="AU319" s="71">
        <v>365.5</v>
      </c>
      <c r="AV319" s="71">
        <v>111</v>
      </c>
      <c r="AW319" s="71">
        <v>200732</v>
      </c>
      <c r="AX319" s="71">
        <v>431</v>
      </c>
      <c r="AY319" s="71">
        <v>100449</v>
      </c>
      <c r="AZ319" s="71">
        <v>100238.5</v>
      </c>
      <c r="BA319" s="71">
        <v>4</v>
      </c>
      <c r="BB319" s="71">
        <v>99801.5</v>
      </c>
      <c r="BC319" s="71">
        <v>207</v>
      </c>
      <c r="BD319" s="71">
        <v>101</v>
      </c>
      <c r="BE319" s="71">
        <v>999913.6</v>
      </c>
      <c r="BF319" s="71">
        <v>1000000</v>
      </c>
      <c r="BG319" s="71">
        <v>86.4</v>
      </c>
      <c r="BH319" s="71">
        <v>0.01</v>
      </c>
    </row>
    <row r="320" spans="1:60" ht="15" thickBot="1" x14ac:dyDescent="0.35">
      <c r="A320" s="70" t="s">
        <v>266</v>
      </c>
      <c r="B320" s="71">
        <v>2214.5</v>
      </c>
      <c r="C320" s="71">
        <v>568</v>
      </c>
      <c r="D320" s="71">
        <v>70.5</v>
      </c>
      <c r="E320" s="71">
        <v>206</v>
      </c>
      <c r="F320" s="71">
        <v>20</v>
      </c>
      <c r="G320" s="71">
        <v>153.5</v>
      </c>
      <c r="H320" s="71">
        <v>498537</v>
      </c>
      <c r="I320" s="71">
        <v>2001.5</v>
      </c>
      <c r="J320" s="71">
        <v>312</v>
      </c>
      <c r="K320" s="71">
        <v>56.5</v>
      </c>
      <c r="L320" s="71">
        <v>52</v>
      </c>
      <c r="M320" s="71">
        <v>447.5</v>
      </c>
      <c r="N320" s="71">
        <v>382</v>
      </c>
      <c r="O320" s="71">
        <v>494681.5</v>
      </c>
      <c r="P320" s="71">
        <v>362.5</v>
      </c>
      <c r="Q320" s="71">
        <v>57.5</v>
      </c>
      <c r="R320" s="71">
        <v>1000122.3</v>
      </c>
      <c r="S320" s="71">
        <v>1000000</v>
      </c>
      <c r="T320" s="71">
        <v>-122.3</v>
      </c>
      <c r="U320" s="71">
        <v>-0.01</v>
      </c>
      <c r="AN320" s="70" t="s">
        <v>266</v>
      </c>
      <c r="AO320" s="71">
        <v>64.5</v>
      </c>
      <c r="AP320" s="71">
        <v>495967.5</v>
      </c>
      <c r="AQ320" s="71">
        <v>441</v>
      </c>
      <c r="AR320" s="71">
        <v>275.5</v>
      </c>
      <c r="AS320" s="71">
        <v>241.5</v>
      </c>
      <c r="AT320" s="71">
        <v>442</v>
      </c>
      <c r="AU320" s="71">
        <v>314.5</v>
      </c>
      <c r="AV320" s="71">
        <v>0</v>
      </c>
      <c r="AW320" s="71">
        <v>200755</v>
      </c>
      <c r="AX320" s="71">
        <v>421</v>
      </c>
      <c r="AY320" s="71">
        <v>100434</v>
      </c>
      <c r="AZ320" s="71">
        <v>100238.5</v>
      </c>
      <c r="BA320" s="71">
        <v>20.5</v>
      </c>
      <c r="BB320" s="71">
        <v>99941.5</v>
      </c>
      <c r="BC320" s="71">
        <v>203</v>
      </c>
      <c r="BD320" s="71">
        <v>117</v>
      </c>
      <c r="BE320" s="71">
        <v>999877.1</v>
      </c>
      <c r="BF320" s="71">
        <v>1000000</v>
      </c>
      <c r="BG320" s="71">
        <v>122.9</v>
      </c>
      <c r="BH320" s="71">
        <v>0.01</v>
      </c>
    </row>
    <row r="321" spans="1:60" ht="15" thickBot="1" x14ac:dyDescent="0.35">
      <c r="A321" s="70" t="s">
        <v>267</v>
      </c>
      <c r="B321" s="71">
        <v>2228.5</v>
      </c>
      <c r="C321" s="71">
        <v>611.5</v>
      </c>
      <c r="D321" s="71">
        <v>31.5</v>
      </c>
      <c r="E321" s="71">
        <v>136.5</v>
      </c>
      <c r="F321" s="71">
        <v>28</v>
      </c>
      <c r="G321" s="71">
        <v>152.5</v>
      </c>
      <c r="H321" s="71">
        <v>498512</v>
      </c>
      <c r="I321" s="71">
        <v>1986.5</v>
      </c>
      <c r="J321" s="71">
        <v>347</v>
      </c>
      <c r="K321" s="71">
        <v>62.5</v>
      </c>
      <c r="L321" s="71">
        <v>57</v>
      </c>
      <c r="M321" s="71">
        <v>449.5</v>
      </c>
      <c r="N321" s="71">
        <v>371</v>
      </c>
      <c r="O321" s="71">
        <v>494836</v>
      </c>
      <c r="P321" s="71">
        <v>361.5</v>
      </c>
      <c r="Q321" s="71">
        <v>59.5</v>
      </c>
      <c r="R321" s="71">
        <v>1000230.8</v>
      </c>
      <c r="S321" s="71">
        <v>1000000</v>
      </c>
      <c r="T321" s="71">
        <v>-230.8</v>
      </c>
      <c r="U321" s="71">
        <v>-0.02</v>
      </c>
      <c r="AN321" s="70" t="s">
        <v>267</v>
      </c>
      <c r="AO321" s="71">
        <v>50.5</v>
      </c>
      <c r="AP321" s="71">
        <v>495924.5</v>
      </c>
      <c r="AQ321" s="71">
        <v>480</v>
      </c>
      <c r="AR321" s="71">
        <v>277.5</v>
      </c>
      <c r="AS321" s="71">
        <v>233.5</v>
      </c>
      <c r="AT321" s="71">
        <v>443</v>
      </c>
      <c r="AU321" s="71">
        <v>339.5</v>
      </c>
      <c r="AV321" s="71">
        <v>84</v>
      </c>
      <c r="AW321" s="71">
        <v>200720</v>
      </c>
      <c r="AX321" s="71">
        <v>415</v>
      </c>
      <c r="AY321" s="71">
        <v>100429</v>
      </c>
      <c r="AZ321" s="71">
        <v>100236.5</v>
      </c>
      <c r="BA321" s="71">
        <v>30.5</v>
      </c>
      <c r="BB321" s="71">
        <v>99786.5</v>
      </c>
      <c r="BC321" s="71">
        <v>204</v>
      </c>
      <c r="BD321" s="71">
        <v>115</v>
      </c>
      <c r="BE321" s="71">
        <v>999769.1</v>
      </c>
      <c r="BF321" s="71">
        <v>1000000</v>
      </c>
      <c r="BG321" s="71">
        <v>230.9</v>
      </c>
      <c r="BH321" s="71">
        <v>0.02</v>
      </c>
    </row>
    <row r="322" spans="1:60" ht="15" thickBot="1" x14ac:dyDescent="0.35">
      <c r="A322" s="70" t="s">
        <v>268</v>
      </c>
      <c r="B322" s="71">
        <v>2276</v>
      </c>
      <c r="C322" s="71">
        <v>605.5</v>
      </c>
      <c r="D322" s="71">
        <v>1</v>
      </c>
      <c r="E322" s="71">
        <v>108</v>
      </c>
      <c r="F322" s="71">
        <v>13</v>
      </c>
      <c r="G322" s="71">
        <v>141.5</v>
      </c>
      <c r="H322" s="71">
        <v>498523</v>
      </c>
      <c r="I322" s="71">
        <v>1980.5</v>
      </c>
      <c r="J322" s="71">
        <v>354</v>
      </c>
      <c r="K322" s="71">
        <v>51.5</v>
      </c>
      <c r="L322" s="71">
        <v>49</v>
      </c>
      <c r="M322" s="71">
        <v>404.5</v>
      </c>
      <c r="N322" s="71">
        <v>384.5</v>
      </c>
      <c r="O322" s="71">
        <v>494687.5</v>
      </c>
      <c r="P322" s="71">
        <v>367.5</v>
      </c>
      <c r="Q322" s="71">
        <v>61.5</v>
      </c>
      <c r="R322" s="71">
        <v>1000008.3</v>
      </c>
      <c r="S322" s="71">
        <v>1000000</v>
      </c>
      <c r="T322" s="71">
        <v>-8.3000000000000007</v>
      </c>
      <c r="U322" s="71">
        <v>0</v>
      </c>
      <c r="AN322" s="70" t="s">
        <v>268</v>
      </c>
      <c r="AO322" s="71">
        <v>3</v>
      </c>
      <c r="AP322" s="71">
        <v>495930.5</v>
      </c>
      <c r="AQ322" s="71">
        <v>510.5</v>
      </c>
      <c r="AR322" s="71">
        <v>293.5</v>
      </c>
      <c r="AS322" s="71">
        <v>248.5</v>
      </c>
      <c r="AT322" s="71">
        <v>454</v>
      </c>
      <c r="AU322" s="71">
        <v>328.5</v>
      </c>
      <c r="AV322" s="71">
        <v>90</v>
      </c>
      <c r="AW322" s="71">
        <v>200713</v>
      </c>
      <c r="AX322" s="71">
        <v>426</v>
      </c>
      <c r="AY322" s="71">
        <v>100437</v>
      </c>
      <c r="AZ322" s="71">
        <v>100281.5</v>
      </c>
      <c r="BA322" s="71">
        <v>17</v>
      </c>
      <c r="BB322" s="71">
        <v>99935.5</v>
      </c>
      <c r="BC322" s="71">
        <v>198</v>
      </c>
      <c r="BD322" s="71">
        <v>113</v>
      </c>
      <c r="BE322" s="71">
        <v>999979.6</v>
      </c>
      <c r="BF322" s="71">
        <v>1000000</v>
      </c>
      <c r="BG322" s="71">
        <v>20.399999999999999</v>
      </c>
      <c r="BH322" s="71">
        <v>0</v>
      </c>
    </row>
    <row r="323" spans="1:60" ht="15" thickBot="1" x14ac:dyDescent="0.35">
      <c r="A323" s="70" t="s">
        <v>269</v>
      </c>
      <c r="B323" s="71">
        <v>2278</v>
      </c>
      <c r="C323" s="71">
        <v>621.5</v>
      </c>
      <c r="D323" s="71">
        <v>72.5</v>
      </c>
      <c r="E323" s="71">
        <v>110</v>
      </c>
      <c r="F323" s="71">
        <v>26</v>
      </c>
      <c r="G323" s="71">
        <v>162.5</v>
      </c>
      <c r="H323" s="71">
        <v>498526</v>
      </c>
      <c r="I323" s="71">
        <v>1974.5</v>
      </c>
      <c r="J323" s="71">
        <v>353</v>
      </c>
      <c r="K323" s="71">
        <v>54.5</v>
      </c>
      <c r="L323" s="71">
        <v>275.5</v>
      </c>
      <c r="M323" s="71">
        <v>1</v>
      </c>
      <c r="N323" s="71">
        <v>368</v>
      </c>
      <c r="O323" s="71">
        <v>494686.5</v>
      </c>
      <c r="P323" s="71">
        <v>395</v>
      </c>
      <c r="Q323" s="71">
        <v>76.5</v>
      </c>
      <c r="R323" s="71">
        <v>999980.8</v>
      </c>
      <c r="S323" s="71">
        <v>1000000</v>
      </c>
      <c r="T323" s="71">
        <v>19.2</v>
      </c>
      <c r="U323" s="71">
        <v>0</v>
      </c>
      <c r="AN323" s="70" t="s">
        <v>269</v>
      </c>
      <c r="AO323" s="71">
        <v>1</v>
      </c>
      <c r="AP323" s="71">
        <v>495914.5</v>
      </c>
      <c r="AQ323" s="71">
        <v>439</v>
      </c>
      <c r="AR323" s="71">
        <v>291.5</v>
      </c>
      <c r="AS323" s="71">
        <v>235.5</v>
      </c>
      <c r="AT323" s="71">
        <v>433</v>
      </c>
      <c r="AU323" s="71">
        <v>325.5</v>
      </c>
      <c r="AV323" s="71">
        <v>96</v>
      </c>
      <c r="AW323" s="71">
        <v>200714</v>
      </c>
      <c r="AX323" s="71">
        <v>423</v>
      </c>
      <c r="AY323" s="71">
        <v>100198.5</v>
      </c>
      <c r="AZ323" s="71">
        <v>100536.5</v>
      </c>
      <c r="BA323" s="71">
        <v>33.5</v>
      </c>
      <c r="BB323" s="71">
        <v>99936.5</v>
      </c>
      <c r="BC323" s="71">
        <v>171</v>
      </c>
      <c r="BD323" s="71">
        <v>98</v>
      </c>
      <c r="BE323" s="71">
        <v>999847.1</v>
      </c>
      <c r="BF323" s="71">
        <v>1000000</v>
      </c>
      <c r="BG323" s="71">
        <v>152.9</v>
      </c>
      <c r="BH323" s="71">
        <v>0.02</v>
      </c>
    </row>
    <row r="324" spans="1:60" ht="15" thickBot="1" x14ac:dyDescent="0.35">
      <c r="A324" s="70" t="s">
        <v>270</v>
      </c>
      <c r="B324" s="71">
        <v>2216.5</v>
      </c>
      <c r="C324" s="71">
        <v>703</v>
      </c>
      <c r="D324" s="71">
        <v>57.5</v>
      </c>
      <c r="E324" s="71">
        <v>59</v>
      </c>
      <c r="F324" s="71">
        <v>41</v>
      </c>
      <c r="G324" s="71">
        <v>131.5</v>
      </c>
      <c r="H324" s="71">
        <v>498504</v>
      </c>
      <c r="I324" s="71">
        <v>1992.5</v>
      </c>
      <c r="J324" s="71">
        <v>348</v>
      </c>
      <c r="K324" s="71">
        <v>58.5</v>
      </c>
      <c r="L324" s="71">
        <v>55</v>
      </c>
      <c r="M324" s="71">
        <v>409.5</v>
      </c>
      <c r="N324" s="71">
        <v>354</v>
      </c>
      <c r="O324" s="71">
        <v>494690.5</v>
      </c>
      <c r="P324" s="71">
        <v>346.5</v>
      </c>
      <c r="Q324" s="71">
        <v>82.5</v>
      </c>
      <c r="R324" s="71">
        <v>1000049.3</v>
      </c>
      <c r="S324" s="71">
        <v>1000000</v>
      </c>
      <c r="T324" s="71">
        <v>-49.3</v>
      </c>
      <c r="U324" s="71">
        <v>0</v>
      </c>
      <c r="AN324" s="70" t="s">
        <v>270</v>
      </c>
      <c r="AO324" s="71">
        <v>62.5</v>
      </c>
      <c r="AP324" s="71">
        <v>495833</v>
      </c>
      <c r="AQ324" s="71">
        <v>454</v>
      </c>
      <c r="AR324" s="71">
        <v>351</v>
      </c>
      <c r="AS324" s="71">
        <v>220.5</v>
      </c>
      <c r="AT324" s="71">
        <v>464</v>
      </c>
      <c r="AU324" s="71">
        <v>347.5</v>
      </c>
      <c r="AV324" s="71">
        <v>78</v>
      </c>
      <c r="AW324" s="71">
        <v>200719</v>
      </c>
      <c r="AX324" s="71">
        <v>419</v>
      </c>
      <c r="AY324" s="71">
        <v>100431</v>
      </c>
      <c r="AZ324" s="71">
        <v>100276.5</v>
      </c>
      <c r="BA324" s="71">
        <v>47.5</v>
      </c>
      <c r="BB324" s="71">
        <v>99932.5</v>
      </c>
      <c r="BC324" s="71">
        <v>219</v>
      </c>
      <c r="BD324" s="71">
        <v>92</v>
      </c>
      <c r="BE324" s="71">
        <v>999947.1</v>
      </c>
      <c r="BF324" s="71">
        <v>1000000</v>
      </c>
      <c r="BG324" s="71">
        <v>52.9</v>
      </c>
      <c r="BH324" s="71">
        <v>0.01</v>
      </c>
    </row>
    <row r="325" spans="1:60" ht="15" thickBot="1" x14ac:dyDescent="0.35">
      <c r="A325" s="70" t="s">
        <v>271</v>
      </c>
      <c r="B325" s="71">
        <v>1046.5</v>
      </c>
      <c r="C325" s="71">
        <v>578</v>
      </c>
      <c r="D325" s="71">
        <v>151</v>
      </c>
      <c r="E325" s="71">
        <v>4</v>
      </c>
      <c r="F325" s="71">
        <v>2</v>
      </c>
      <c r="G325" s="71">
        <v>151.5</v>
      </c>
      <c r="H325" s="71">
        <v>498475</v>
      </c>
      <c r="I325" s="71">
        <v>1997.5</v>
      </c>
      <c r="J325" s="71">
        <v>345</v>
      </c>
      <c r="K325" s="71">
        <v>64.5</v>
      </c>
      <c r="L325" s="71">
        <v>982</v>
      </c>
      <c r="M325" s="71">
        <v>416.5</v>
      </c>
      <c r="N325" s="71">
        <v>355</v>
      </c>
      <c r="O325" s="71">
        <v>494679.5</v>
      </c>
      <c r="P325" s="71">
        <v>357.5</v>
      </c>
      <c r="Q325" s="71">
        <v>79.5</v>
      </c>
      <c r="R325" s="71">
        <v>999684.9</v>
      </c>
      <c r="S325" s="71">
        <v>1000000</v>
      </c>
      <c r="T325" s="71">
        <v>315.10000000000002</v>
      </c>
      <c r="U325" s="71">
        <v>0.03</v>
      </c>
      <c r="AN325" s="70" t="s">
        <v>271</v>
      </c>
      <c r="AO325" s="71">
        <v>100515</v>
      </c>
      <c r="AP325" s="71">
        <v>495957.5</v>
      </c>
      <c r="AQ325" s="71">
        <v>364.5</v>
      </c>
      <c r="AR325" s="71">
        <v>410</v>
      </c>
      <c r="AS325" s="71">
        <v>259.5</v>
      </c>
      <c r="AT325" s="71">
        <v>444</v>
      </c>
      <c r="AU325" s="71">
        <v>376.5</v>
      </c>
      <c r="AV325" s="71">
        <v>73</v>
      </c>
      <c r="AW325" s="71">
        <v>200722</v>
      </c>
      <c r="AX325" s="71">
        <v>413</v>
      </c>
      <c r="AY325" s="71">
        <v>218</v>
      </c>
      <c r="AZ325" s="71">
        <v>100269.5</v>
      </c>
      <c r="BA325" s="71">
        <v>46.5</v>
      </c>
      <c r="BB325" s="71">
        <v>99943.5</v>
      </c>
      <c r="BC325" s="71">
        <v>208</v>
      </c>
      <c r="BD325" s="71">
        <v>95</v>
      </c>
      <c r="BE325" s="71">
        <v>1000315.6</v>
      </c>
      <c r="BF325" s="71">
        <v>1000000</v>
      </c>
      <c r="BG325" s="71">
        <v>-315.60000000000002</v>
      </c>
      <c r="BH325" s="71">
        <v>-0.03</v>
      </c>
    </row>
    <row r="326" spans="1:60" ht="15" thickBot="1" x14ac:dyDescent="0.35">
      <c r="A326" s="70" t="s">
        <v>272</v>
      </c>
      <c r="B326" s="71">
        <v>2073</v>
      </c>
      <c r="C326" s="71">
        <v>613.5</v>
      </c>
      <c r="D326" s="71">
        <v>71.5</v>
      </c>
      <c r="E326" s="71">
        <v>126.5</v>
      </c>
      <c r="F326" s="71">
        <v>19</v>
      </c>
      <c r="G326" s="71">
        <v>52.5</v>
      </c>
      <c r="H326" s="71">
        <v>498505</v>
      </c>
      <c r="I326" s="71">
        <v>1995.5</v>
      </c>
      <c r="J326" s="71">
        <v>343</v>
      </c>
      <c r="K326" s="71">
        <v>61.5</v>
      </c>
      <c r="L326" s="71">
        <v>54</v>
      </c>
      <c r="M326" s="71">
        <v>411.5</v>
      </c>
      <c r="N326" s="71">
        <v>359</v>
      </c>
      <c r="O326" s="71">
        <v>494693.5</v>
      </c>
      <c r="P326" s="71">
        <v>366.5</v>
      </c>
      <c r="Q326" s="71">
        <v>81.5</v>
      </c>
      <c r="R326" s="71">
        <v>999826.8</v>
      </c>
      <c r="S326" s="71">
        <v>1000000</v>
      </c>
      <c r="T326" s="71">
        <v>173.2</v>
      </c>
      <c r="U326" s="71">
        <v>0.02</v>
      </c>
      <c r="AN326" s="70" t="s">
        <v>272</v>
      </c>
      <c r="AO326" s="71">
        <v>218.5</v>
      </c>
      <c r="AP326" s="71">
        <v>495922.5</v>
      </c>
      <c r="AQ326" s="71">
        <v>440</v>
      </c>
      <c r="AR326" s="71">
        <v>287.5</v>
      </c>
      <c r="AS326" s="71">
        <v>242.5</v>
      </c>
      <c r="AT326" s="71">
        <v>530.5</v>
      </c>
      <c r="AU326" s="71">
        <v>346.5</v>
      </c>
      <c r="AV326" s="71">
        <v>75</v>
      </c>
      <c r="AW326" s="71">
        <v>200724</v>
      </c>
      <c r="AX326" s="71">
        <v>416</v>
      </c>
      <c r="AY326" s="71">
        <v>100432</v>
      </c>
      <c r="AZ326" s="71">
        <v>100274.5</v>
      </c>
      <c r="BA326" s="71">
        <v>42.5</v>
      </c>
      <c r="BB326" s="71">
        <v>99929.5</v>
      </c>
      <c r="BC326" s="71">
        <v>199</v>
      </c>
      <c r="BD326" s="71">
        <v>93</v>
      </c>
      <c r="BE326" s="71">
        <v>1000173.6</v>
      </c>
      <c r="BF326" s="71">
        <v>1000000</v>
      </c>
      <c r="BG326" s="71">
        <v>-173.6</v>
      </c>
      <c r="BH326" s="71">
        <v>-0.02</v>
      </c>
    </row>
    <row r="327" spans="1:60" ht="15" thickBot="1" x14ac:dyDescent="0.35">
      <c r="A327" s="70" t="s">
        <v>273</v>
      </c>
      <c r="B327" s="71">
        <v>2215.5</v>
      </c>
      <c r="C327" s="71">
        <v>494670.5</v>
      </c>
      <c r="D327" s="71">
        <v>50.5</v>
      </c>
      <c r="E327" s="71">
        <v>1</v>
      </c>
      <c r="F327" s="71">
        <v>3</v>
      </c>
      <c r="G327" s="71">
        <v>8</v>
      </c>
      <c r="H327" s="71">
        <v>498470</v>
      </c>
      <c r="I327" s="71">
        <v>1977.5</v>
      </c>
      <c r="J327" s="71">
        <v>337</v>
      </c>
      <c r="K327" s="71">
        <v>57.5</v>
      </c>
      <c r="L327" s="71">
        <v>984</v>
      </c>
      <c r="M327" s="71">
        <v>402.5</v>
      </c>
      <c r="N327" s="71">
        <v>358</v>
      </c>
      <c r="O327" s="71">
        <v>0</v>
      </c>
      <c r="P327" s="71">
        <v>352.5</v>
      </c>
      <c r="Q327" s="71">
        <v>92.5</v>
      </c>
      <c r="R327" s="71">
        <v>999979.8</v>
      </c>
      <c r="S327" s="71">
        <v>1000000</v>
      </c>
      <c r="T327" s="71">
        <v>20.2</v>
      </c>
      <c r="U327" s="71">
        <v>0</v>
      </c>
      <c r="AN327" s="70" t="s">
        <v>273</v>
      </c>
      <c r="AO327" s="71">
        <v>63.5</v>
      </c>
      <c r="AP327" s="71">
        <v>495832</v>
      </c>
      <c r="AQ327" s="71">
        <v>461</v>
      </c>
      <c r="AR327" s="71">
        <v>413</v>
      </c>
      <c r="AS327" s="71">
        <v>258.5</v>
      </c>
      <c r="AT327" s="71">
        <v>587.5</v>
      </c>
      <c r="AU327" s="71">
        <v>381.5</v>
      </c>
      <c r="AV327" s="71">
        <v>93</v>
      </c>
      <c r="AW327" s="71">
        <v>200730</v>
      </c>
      <c r="AX327" s="71">
        <v>420</v>
      </c>
      <c r="AY327" s="71">
        <v>216</v>
      </c>
      <c r="AZ327" s="71">
        <v>100283.5</v>
      </c>
      <c r="BA327" s="71">
        <v>43.5</v>
      </c>
      <c r="BB327" s="71">
        <v>199942.5</v>
      </c>
      <c r="BC327" s="71">
        <v>213</v>
      </c>
      <c r="BD327" s="71">
        <v>82</v>
      </c>
      <c r="BE327" s="71">
        <v>1000020.6</v>
      </c>
      <c r="BF327" s="71">
        <v>1000000</v>
      </c>
      <c r="BG327" s="71">
        <v>-20.6</v>
      </c>
      <c r="BH327" s="71">
        <v>0</v>
      </c>
    </row>
    <row r="328" spans="1:60" ht="15" thickBot="1" x14ac:dyDescent="0.35">
      <c r="A328" s="70" t="s">
        <v>274</v>
      </c>
      <c r="B328" s="71">
        <v>1045.5</v>
      </c>
      <c r="C328" s="71">
        <v>615.5</v>
      </c>
      <c r="D328" s="71">
        <v>66.5</v>
      </c>
      <c r="E328" s="71">
        <v>0</v>
      </c>
      <c r="F328" s="71">
        <v>0</v>
      </c>
      <c r="G328" s="71">
        <v>0</v>
      </c>
      <c r="H328" s="71">
        <v>498469</v>
      </c>
      <c r="I328" s="71">
        <v>1989.5</v>
      </c>
      <c r="J328" s="71">
        <v>323</v>
      </c>
      <c r="K328" s="71">
        <v>59.5</v>
      </c>
      <c r="L328" s="71">
        <v>1194</v>
      </c>
      <c r="M328" s="71">
        <v>430.5</v>
      </c>
      <c r="N328" s="71">
        <v>353</v>
      </c>
      <c r="O328" s="71">
        <v>494683.5</v>
      </c>
      <c r="P328" s="71">
        <v>323.5</v>
      </c>
      <c r="Q328" s="71">
        <v>72.5</v>
      </c>
      <c r="R328" s="71">
        <v>999625.4</v>
      </c>
      <c r="S328" s="71">
        <v>1000000</v>
      </c>
      <c r="T328" s="71">
        <v>374.6</v>
      </c>
      <c r="U328" s="71">
        <v>0.04</v>
      </c>
      <c r="AN328" s="70" t="s">
        <v>274</v>
      </c>
      <c r="AO328" s="71">
        <v>100516</v>
      </c>
      <c r="AP328" s="71">
        <v>495920.5</v>
      </c>
      <c r="AQ328" s="71">
        <v>445</v>
      </c>
      <c r="AR328" s="71">
        <v>414</v>
      </c>
      <c r="AS328" s="71">
        <v>261.5</v>
      </c>
      <c r="AT328" s="71">
        <v>595.5</v>
      </c>
      <c r="AU328" s="71">
        <v>382.5</v>
      </c>
      <c r="AV328" s="71">
        <v>81</v>
      </c>
      <c r="AW328" s="71">
        <v>200744</v>
      </c>
      <c r="AX328" s="71">
        <v>418</v>
      </c>
      <c r="AY328" s="71">
        <v>10</v>
      </c>
      <c r="AZ328" s="71">
        <v>100255.5</v>
      </c>
      <c r="BA328" s="71">
        <v>48.5</v>
      </c>
      <c r="BB328" s="71">
        <v>99939.5</v>
      </c>
      <c r="BC328" s="71">
        <v>242</v>
      </c>
      <c r="BD328" s="71">
        <v>102</v>
      </c>
      <c r="BE328" s="71">
        <v>1000375.6</v>
      </c>
      <c r="BF328" s="71">
        <v>1000000</v>
      </c>
      <c r="BG328" s="71">
        <v>-375.6</v>
      </c>
      <c r="BH328" s="71">
        <v>-0.04</v>
      </c>
    </row>
    <row r="329" spans="1:60" ht="15" thickBot="1" x14ac:dyDescent="0.35">
      <c r="A329" s="70" t="s">
        <v>275</v>
      </c>
      <c r="B329" s="71">
        <v>2229.5</v>
      </c>
      <c r="C329" s="71">
        <v>614.5</v>
      </c>
      <c r="D329" s="71">
        <v>35.5</v>
      </c>
      <c r="E329" s="71">
        <v>304.5</v>
      </c>
      <c r="F329" s="71">
        <v>63</v>
      </c>
      <c r="G329" s="71">
        <v>5</v>
      </c>
      <c r="H329" s="71">
        <v>498533</v>
      </c>
      <c r="I329" s="71">
        <v>1893.5</v>
      </c>
      <c r="J329" s="71">
        <v>317</v>
      </c>
      <c r="K329" s="71">
        <v>32.5</v>
      </c>
      <c r="L329" s="71">
        <v>24</v>
      </c>
      <c r="M329" s="71">
        <v>465.5</v>
      </c>
      <c r="N329" s="71">
        <v>350</v>
      </c>
      <c r="O329" s="71">
        <v>494696.5</v>
      </c>
      <c r="P329" s="71">
        <v>359.5</v>
      </c>
      <c r="Q329" s="71">
        <v>56.5</v>
      </c>
      <c r="R329" s="71">
        <v>999979.8</v>
      </c>
      <c r="S329" s="71">
        <v>1000000</v>
      </c>
      <c r="T329" s="71">
        <v>20.2</v>
      </c>
      <c r="U329" s="71">
        <v>0</v>
      </c>
      <c r="AN329" s="70" t="s">
        <v>275</v>
      </c>
      <c r="AO329" s="71">
        <v>49.5</v>
      </c>
      <c r="AP329" s="71">
        <v>495921.5</v>
      </c>
      <c r="AQ329" s="71">
        <v>476</v>
      </c>
      <c r="AR329" s="71">
        <v>109.5</v>
      </c>
      <c r="AS329" s="71">
        <v>198.5</v>
      </c>
      <c r="AT329" s="71">
        <v>590.5</v>
      </c>
      <c r="AU329" s="71">
        <v>318.5</v>
      </c>
      <c r="AV329" s="71">
        <v>177</v>
      </c>
      <c r="AW329" s="71">
        <v>200750</v>
      </c>
      <c r="AX329" s="71">
        <v>445</v>
      </c>
      <c r="AY329" s="71">
        <v>100462</v>
      </c>
      <c r="AZ329" s="71">
        <v>100220.5</v>
      </c>
      <c r="BA329" s="71">
        <v>51.5</v>
      </c>
      <c r="BB329" s="71">
        <v>99926.5</v>
      </c>
      <c r="BC329" s="71">
        <v>206</v>
      </c>
      <c r="BD329" s="71">
        <v>118</v>
      </c>
      <c r="BE329" s="71">
        <v>1000020.6</v>
      </c>
      <c r="BF329" s="71">
        <v>1000000</v>
      </c>
      <c r="BG329" s="71">
        <v>-20.6</v>
      </c>
      <c r="BH329" s="71">
        <v>0</v>
      </c>
    </row>
    <row r="330" spans="1:60" ht="15" thickBot="1" x14ac:dyDescent="0.35">
      <c r="A330" s="70" t="s">
        <v>276</v>
      </c>
      <c r="B330" s="71">
        <v>2219.5</v>
      </c>
      <c r="C330" s="71">
        <v>608.5</v>
      </c>
      <c r="D330" s="71">
        <v>169</v>
      </c>
      <c r="E330" s="71">
        <v>6</v>
      </c>
      <c r="F330" s="71">
        <v>8</v>
      </c>
      <c r="G330" s="71">
        <v>132.5</v>
      </c>
      <c r="H330" s="71">
        <v>498532</v>
      </c>
      <c r="I330" s="71">
        <v>1993.5</v>
      </c>
      <c r="J330" s="71">
        <v>336</v>
      </c>
      <c r="K330" s="71">
        <v>60.5</v>
      </c>
      <c r="L330" s="71">
        <v>56</v>
      </c>
      <c r="M330" s="71">
        <v>439.5</v>
      </c>
      <c r="N330" s="71">
        <v>352</v>
      </c>
      <c r="O330" s="71">
        <v>494820</v>
      </c>
      <c r="P330" s="71">
        <v>360.5</v>
      </c>
      <c r="Q330" s="71">
        <v>70.5</v>
      </c>
      <c r="R330" s="71">
        <v>1000163.8</v>
      </c>
      <c r="S330" s="71">
        <v>1000000</v>
      </c>
      <c r="T330" s="71">
        <v>-163.80000000000001</v>
      </c>
      <c r="U330" s="71">
        <v>-0.02</v>
      </c>
      <c r="AN330" s="70" t="s">
        <v>276</v>
      </c>
      <c r="AO330" s="71">
        <v>59.5</v>
      </c>
      <c r="AP330" s="71">
        <v>495927.5</v>
      </c>
      <c r="AQ330" s="71">
        <v>346.5</v>
      </c>
      <c r="AR330" s="71">
        <v>408</v>
      </c>
      <c r="AS330" s="71">
        <v>253.5</v>
      </c>
      <c r="AT330" s="71">
        <v>460</v>
      </c>
      <c r="AU330" s="71">
        <v>319.5</v>
      </c>
      <c r="AV330" s="71">
        <v>77</v>
      </c>
      <c r="AW330" s="71">
        <v>200731</v>
      </c>
      <c r="AX330" s="71">
        <v>417</v>
      </c>
      <c r="AY330" s="71">
        <v>100430</v>
      </c>
      <c r="AZ330" s="71">
        <v>100246.5</v>
      </c>
      <c r="BA330" s="71">
        <v>49.5</v>
      </c>
      <c r="BB330" s="71">
        <v>99802.5</v>
      </c>
      <c r="BC330" s="71">
        <v>205</v>
      </c>
      <c r="BD330" s="71">
        <v>104</v>
      </c>
      <c r="BE330" s="71">
        <v>999837.1</v>
      </c>
      <c r="BF330" s="71">
        <v>1000000</v>
      </c>
      <c r="BG330" s="71">
        <v>162.9</v>
      </c>
      <c r="BH330" s="71">
        <v>0.02</v>
      </c>
    </row>
    <row r="331" spans="1:60" ht="15" thickBot="1" x14ac:dyDescent="0.35">
      <c r="A331" s="70" t="s">
        <v>277</v>
      </c>
      <c r="B331" s="71">
        <v>2069</v>
      </c>
      <c r="C331" s="71">
        <v>701</v>
      </c>
      <c r="D331" s="71">
        <v>36.5</v>
      </c>
      <c r="E331" s="71">
        <v>2</v>
      </c>
      <c r="F331" s="71">
        <v>1</v>
      </c>
      <c r="G331" s="71">
        <v>38.5</v>
      </c>
      <c r="H331" s="71">
        <v>498510</v>
      </c>
      <c r="I331" s="71">
        <v>1983.5</v>
      </c>
      <c r="J331" s="71">
        <v>330</v>
      </c>
      <c r="K331" s="71">
        <v>50.5</v>
      </c>
      <c r="L331" s="71">
        <v>273.5</v>
      </c>
      <c r="M331" s="71">
        <v>396.5</v>
      </c>
      <c r="N331" s="71">
        <v>357</v>
      </c>
      <c r="O331" s="71">
        <v>494817</v>
      </c>
      <c r="P331" s="71">
        <v>348.5</v>
      </c>
      <c r="Q331" s="71">
        <v>65.5</v>
      </c>
      <c r="R331" s="71">
        <v>999979.8</v>
      </c>
      <c r="S331" s="71">
        <v>1000000</v>
      </c>
      <c r="T331" s="71">
        <v>20.2</v>
      </c>
      <c r="U331" s="71">
        <v>0</v>
      </c>
      <c r="AN331" s="70" t="s">
        <v>277</v>
      </c>
      <c r="AO331" s="71">
        <v>222.5</v>
      </c>
      <c r="AP331" s="71">
        <v>495835</v>
      </c>
      <c r="AQ331" s="71">
        <v>475</v>
      </c>
      <c r="AR331" s="71">
        <v>412</v>
      </c>
      <c r="AS331" s="71">
        <v>260.5</v>
      </c>
      <c r="AT331" s="71">
        <v>557</v>
      </c>
      <c r="AU331" s="71">
        <v>341.5</v>
      </c>
      <c r="AV331" s="71">
        <v>87</v>
      </c>
      <c r="AW331" s="71">
        <v>200737</v>
      </c>
      <c r="AX331" s="71">
        <v>427</v>
      </c>
      <c r="AY331" s="71">
        <v>100200.5</v>
      </c>
      <c r="AZ331" s="71">
        <v>100289.5</v>
      </c>
      <c r="BA331" s="71">
        <v>44.5</v>
      </c>
      <c r="BB331" s="71">
        <v>99805.5</v>
      </c>
      <c r="BC331" s="71">
        <v>217</v>
      </c>
      <c r="BD331" s="71">
        <v>109</v>
      </c>
      <c r="BE331" s="71">
        <v>1000020.6</v>
      </c>
      <c r="BF331" s="71">
        <v>1000000</v>
      </c>
      <c r="BG331" s="71">
        <v>-20.6</v>
      </c>
      <c r="BH331" s="71">
        <v>0</v>
      </c>
    </row>
    <row r="332" spans="1:60" ht="15" thickBot="1" x14ac:dyDescent="0.35">
      <c r="A332" s="70" t="s">
        <v>278</v>
      </c>
      <c r="B332" s="71">
        <v>2275</v>
      </c>
      <c r="C332" s="71">
        <v>697</v>
      </c>
      <c r="D332" s="71">
        <v>31.5</v>
      </c>
      <c r="E332" s="71">
        <v>10</v>
      </c>
      <c r="F332" s="71">
        <v>27</v>
      </c>
      <c r="G332" s="71">
        <v>17</v>
      </c>
      <c r="H332" s="71">
        <v>498511</v>
      </c>
      <c r="I332" s="71">
        <v>1950.5</v>
      </c>
      <c r="J332" s="71">
        <v>329</v>
      </c>
      <c r="K332" s="71">
        <v>53.5</v>
      </c>
      <c r="L332" s="71">
        <v>43</v>
      </c>
      <c r="M332" s="71">
        <v>423.5</v>
      </c>
      <c r="N332" s="71">
        <v>361</v>
      </c>
      <c r="O332" s="71">
        <v>494818</v>
      </c>
      <c r="P332" s="71">
        <v>355.5</v>
      </c>
      <c r="Q332" s="71">
        <v>77.5</v>
      </c>
      <c r="R332" s="71">
        <v>999979.8</v>
      </c>
      <c r="S332" s="71">
        <v>1000000</v>
      </c>
      <c r="T332" s="71">
        <v>20.2</v>
      </c>
      <c r="U332" s="71">
        <v>0</v>
      </c>
      <c r="AN332" s="70" t="s">
        <v>278</v>
      </c>
      <c r="AO332" s="71">
        <v>4</v>
      </c>
      <c r="AP332" s="71">
        <v>495839</v>
      </c>
      <c r="AQ332" s="71">
        <v>480</v>
      </c>
      <c r="AR332" s="71">
        <v>404</v>
      </c>
      <c r="AS332" s="71">
        <v>234.5</v>
      </c>
      <c r="AT332" s="71">
        <v>578.5</v>
      </c>
      <c r="AU332" s="71">
        <v>340.5</v>
      </c>
      <c r="AV332" s="71">
        <v>120</v>
      </c>
      <c r="AW332" s="71">
        <v>200738</v>
      </c>
      <c r="AX332" s="71">
        <v>424</v>
      </c>
      <c r="AY332" s="71">
        <v>100443</v>
      </c>
      <c r="AZ332" s="71">
        <v>100262.5</v>
      </c>
      <c r="BA332" s="71">
        <v>40.5</v>
      </c>
      <c r="BB332" s="71">
        <v>99804.5</v>
      </c>
      <c r="BC332" s="71">
        <v>210</v>
      </c>
      <c r="BD332" s="71">
        <v>97</v>
      </c>
      <c r="BE332" s="71">
        <v>1000020.1</v>
      </c>
      <c r="BF332" s="71">
        <v>1000000</v>
      </c>
      <c r="BG332" s="71">
        <v>-20.100000000000001</v>
      </c>
      <c r="BH332" s="71">
        <v>0</v>
      </c>
    </row>
    <row r="333" spans="1:60" ht="15" thickBot="1" x14ac:dyDescent="0.35">
      <c r="A333" s="70" t="s">
        <v>279</v>
      </c>
      <c r="B333" s="71">
        <v>1048.5</v>
      </c>
      <c r="C333" s="71">
        <v>536</v>
      </c>
      <c r="D333" s="71">
        <v>495.5</v>
      </c>
      <c r="E333" s="71">
        <v>315.5</v>
      </c>
      <c r="F333" s="71">
        <v>54</v>
      </c>
      <c r="G333" s="71">
        <v>156.5</v>
      </c>
      <c r="H333" s="71">
        <v>498535</v>
      </c>
      <c r="I333" s="71">
        <v>1808</v>
      </c>
      <c r="J333" s="71">
        <v>339</v>
      </c>
      <c r="K333" s="71">
        <v>66.5</v>
      </c>
      <c r="L333" s="71">
        <v>274.5</v>
      </c>
      <c r="M333" s="71">
        <v>747.5</v>
      </c>
      <c r="N333" s="71">
        <v>387.5</v>
      </c>
      <c r="O333" s="71">
        <v>494839</v>
      </c>
      <c r="P333" s="71">
        <v>325.5</v>
      </c>
      <c r="Q333" s="71">
        <v>51.5</v>
      </c>
      <c r="R333" s="71">
        <v>999979.8</v>
      </c>
      <c r="S333" s="71">
        <v>1000000</v>
      </c>
      <c r="T333" s="71">
        <v>20.2</v>
      </c>
      <c r="U333" s="71">
        <v>0</v>
      </c>
      <c r="AN333" s="70" t="s">
        <v>279</v>
      </c>
      <c r="AO333" s="71">
        <v>100513</v>
      </c>
      <c r="AP333" s="71">
        <v>495999.5</v>
      </c>
      <c r="AQ333" s="71">
        <v>113.5</v>
      </c>
      <c r="AR333" s="71">
        <v>98.5</v>
      </c>
      <c r="AS333" s="71">
        <v>207.5</v>
      </c>
      <c r="AT333" s="71">
        <v>439</v>
      </c>
      <c r="AU333" s="71">
        <v>316.5</v>
      </c>
      <c r="AV333" s="71">
        <v>258.5</v>
      </c>
      <c r="AW333" s="71">
        <v>200728</v>
      </c>
      <c r="AX333" s="71">
        <v>411</v>
      </c>
      <c r="AY333" s="71">
        <v>100199.5</v>
      </c>
      <c r="AZ333" s="71">
        <v>575</v>
      </c>
      <c r="BA333" s="71">
        <v>14</v>
      </c>
      <c r="BB333" s="71">
        <v>99783.5</v>
      </c>
      <c r="BC333" s="71">
        <v>240</v>
      </c>
      <c r="BD333" s="71">
        <v>123</v>
      </c>
      <c r="BE333" s="71">
        <v>1000020.1</v>
      </c>
      <c r="BF333" s="71">
        <v>1000000</v>
      </c>
      <c r="BG333" s="71">
        <v>-20.100000000000001</v>
      </c>
      <c r="BH333" s="71">
        <v>0</v>
      </c>
    </row>
    <row r="334" spans="1:60" ht="15" thickBot="1" x14ac:dyDescent="0.35">
      <c r="A334" s="70" t="s">
        <v>280</v>
      </c>
      <c r="B334" s="71">
        <v>154</v>
      </c>
      <c r="C334" s="71">
        <v>530</v>
      </c>
      <c r="D334" s="71">
        <v>495.5</v>
      </c>
      <c r="E334" s="71">
        <v>312.5</v>
      </c>
      <c r="F334" s="71">
        <v>39</v>
      </c>
      <c r="G334" s="71">
        <v>171.5</v>
      </c>
      <c r="H334" s="71">
        <v>498900.9</v>
      </c>
      <c r="I334" s="71">
        <v>1839.5</v>
      </c>
      <c r="J334" s="71">
        <v>302</v>
      </c>
      <c r="K334" s="71">
        <v>73.5</v>
      </c>
      <c r="L334" s="71">
        <v>985</v>
      </c>
      <c r="M334" s="71">
        <v>479</v>
      </c>
      <c r="N334" s="71">
        <v>367</v>
      </c>
      <c r="O334" s="71">
        <v>494833</v>
      </c>
      <c r="P334" s="71">
        <v>388</v>
      </c>
      <c r="Q334" s="71">
        <v>109.5</v>
      </c>
      <c r="R334" s="71">
        <v>999979.8</v>
      </c>
      <c r="S334" s="71">
        <v>1000000</v>
      </c>
      <c r="T334" s="71">
        <v>20.2</v>
      </c>
      <c r="U334" s="71">
        <v>0</v>
      </c>
      <c r="AN334" s="70" t="s">
        <v>280</v>
      </c>
      <c r="AO334" s="71">
        <v>101266.5</v>
      </c>
      <c r="AP334" s="71">
        <v>496005.5</v>
      </c>
      <c r="AQ334" s="71">
        <v>113.5</v>
      </c>
      <c r="AR334" s="71">
        <v>101.5</v>
      </c>
      <c r="AS334" s="71">
        <v>222.5</v>
      </c>
      <c r="AT334" s="71">
        <v>424</v>
      </c>
      <c r="AU334" s="71">
        <v>1</v>
      </c>
      <c r="AV334" s="71">
        <v>227</v>
      </c>
      <c r="AW334" s="71">
        <v>200765</v>
      </c>
      <c r="AX334" s="71">
        <v>404</v>
      </c>
      <c r="AY334" s="71">
        <v>215</v>
      </c>
      <c r="AZ334" s="71">
        <v>100207</v>
      </c>
      <c r="BA334" s="71">
        <v>34.5</v>
      </c>
      <c r="BB334" s="71">
        <v>99789.5</v>
      </c>
      <c r="BC334" s="71">
        <v>178</v>
      </c>
      <c r="BD334" s="71">
        <v>65</v>
      </c>
      <c r="BE334" s="71">
        <v>1000019.6</v>
      </c>
      <c r="BF334" s="71">
        <v>1000000</v>
      </c>
      <c r="BG334" s="71">
        <v>-19.600000000000001</v>
      </c>
      <c r="BH334" s="71">
        <v>0</v>
      </c>
    </row>
    <row r="335" spans="1:60" ht="15" thickBot="1" x14ac:dyDescent="0.35">
      <c r="A335" s="70" t="s">
        <v>281</v>
      </c>
      <c r="B335" s="71">
        <v>161</v>
      </c>
      <c r="C335" s="71">
        <v>531</v>
      </c>
      <c r="D335" s="71">
        <v>500.5</v>
      </c>
      <c r="E335" s="71">
        <v>325.5</v>
      </c>
      <c r="F335" s="71">
        <v>249</v>
      </c>
      <c r="G335" s="71">
        <v>154.5</v>
      </c>
      <c r="H335" s="71">
        <v>498541</v>
      </c>
      <c r="I335" s="71">
        <v>1808</v>
      </c>
      <c r="J335" s="71">
        <v>464.5</v>
      </c>
      <c r="K335" s="71">
        <v>81.5</v>
      </c>
      <c r="L335" s="71">
        <v>1156</v>
      </c>
      <c r="M335" s="71">
        <v>399.5</v>
      </c>
      <c r="N335" s="71">
        <v>383.5</v>
      </c>
      <c r="O335" s="71">
        <v>494828</v>
      </c>
      <c r="P335" s="71">
        <v>396</v>
      </c>
      <c r="Q335" s="71">
        <v>0</v>
      </c>
      <c r="R335" s="71">
        <v>999979.3</v>
      </c>
      <c r="S335" s="71">
        <v>1000000</v>
      </c>
      <c r="T335" s="71">
        <v>20.7</v>
      </c>
      <c r="U335" s="71">
        <v>0</v>
      </c>
      <c r="AN335" s="70" t="s">
        <v>281</v>
      </c>
      <c r="AO335" s="71">
        <v>101259.5</v>
      </c>
      <c r="AP335" s="71">
        <v>496004.5</v>
      </c>
      <c r="AQ335" s="71">
        <v>108.5</v>
      </c>
      <c r="AR335" s="71">
        <v>45</v>
      </c>
      <c r="AS335" s="71">
        <v>40</v>
      </c>
      <c r="AT335" s="71">
        <v>441</v>
      </c>
      <c r="AU335" s="71">
        <v>310.5</v>
      </c>
      <c r="AV335" s="71">
        <v>258.5</v>
      </c>
      <c r="AW335" s="71">
        <v>200696.5</v>
      </c>
      <c r="AX335" s="71">
        <v>396</v>
      </c>
      <c r="AY335" s="71">
        <v>17</v>
      </c>
      <c r="AZ335" s="71">
        <v>100286.5</v>
      </c>
      <c r="BA335" s="71">
        <v>18</v>
      </c>
      <c r="BB335" s="71">
        <v>99794.5</v>
      </c>
      <c r="BC335" s="71">
        <v>170</v>
      </c>
      <c r="BD335" s="71">
        <v>174.5</v>
      </c>
      <c r="BE335" s="71">
        <v>1000020.6</v>
      </c>
      <c r="BF335" s="71">
        <v>1000000</v>
      </c>
      <c r="BG335" s="71">
        <v>-20.6</v>
      </c>
      <c r="BH335" s="71">
        <v>0</v>
      </c>
    </row>
    <row r="336" spans="1:60" ht="15" thickBot="1" x14ac:dyDescent="0.35">
      <c r="A336" s="70" t="s">
        <v>282</v>
      </c>
      <c r="B336" s="71">
        <v>1049.5</v>
      </c>
      <c r="C336" s="71">
        <v>534</v>
      </c>
      <c r="D336" s="71">
        <v>500.5</v>
      </c>
      <c r="E336" s="71">
        <v>324.5</v>
      </c>
      <c r="F336" s="71">
        <v>76</v>
      </c>
      <c r="G336" s="71">
        <v>124.5</v>
      </c>
      <c r="H336" s="71">
        <v>498498</v>
      </c>
      <c r="I336" s="71">
        <v>1804</v>
      </c>
      <c r="J336" s="71">
        <v>356</v>
      </c>
      <c r="K336" s="71">
        <v>69.5</v>
      </c>
      <c r="L336" s="71">
        <v>986</v>
      </c>
      <c r="M336" s="71">
        <v>423.5</v>
      </c>
      <c r="N336" s="71">
        <v>401.5</v>
      </c>
      <c r="O336" s="71">
        <v>495268</v>
      </c>
      <c r="P336" s="71">
        <v>403</v>
      </c>
      <c r="Q336" s="71">
        <v>4</v>
      </c>
      <c r="R336" s="71">
        <v>1000822.3</v>
      </c>
      <c r="S336" s="71">
        <v>1000000</v>
      </c>
      <c r="T336" s="71">
        <v>-822.3</v>
      </c>
      <c r="U336" s="71">
        <v>-0.08</v>
      </c>
      <c r="AN336" s="70" t="s">
        <v>282</v>
      </c>
      <c r="AO336" s="71">
        <v>100512</v>
      </c>
      <c r="AP336" s="71">
        <v>496001.5</v>
      </c>
      <c r="AQ336" s="71">
        <v>108.5</v>
      </c>
      <c r="AR336" s="71">
        <v>66.5</v>
      </c>
      <c r="AS336" s="71">
        <v>185.5</v>
      </c>
      <c r="AT336" s="71">
        <v>471</v>
      </c>
      <c r="AU336" s="71">
        <v>353.5</v>
      </c>
      <c r="AV336" s="71">
        <v>262.5</v>
      </c>
      <c r="AW336" s="71">
        <v>200711</v>
      </c>
      <c r="AX336" s="71">
        <v>408</v>
      </c>
      <c r="AY336" s="71">
        <v>214</v>
      </c>
      <c r="AZ336" s="71">
        <v>100262.5</v>
      </c>
      <c r="BA336" s="71">
        <v>0</v>
      </c>
      <c r="BB336" s="71">
        <v>99744.5</v>
      </c>
      <c r="BC336" s="71">
        <v>163</v>
      </c>
      <c r="BD336" s="71">
        <v>170.5</v>
      </c>
      <c r="BE336" s="71">
        <v>999634.6</v>
      </c>
      <c r="BF336" s="71">
        <v>1000000</v>
      </c>
      <c r="BG336" s="71">
        <v>365.4</v>
      </c>
      <c r="BH336" s="71">
        <v>0.04</v>
      </c>
    </row>
    <row r="337" spans="1:60" ht="15" thickBot="1" x14ac:dyDescent="0.35">
      <c r="A337" s="70" t="s">
        <v>283</v>
      </c>
      <c r="B337" s="71">
        <v>162</v>
      </c>
      <c r="C337" s="71">
        <v>539</v>
      </c>
      <c r="D337" s="71">
        <v>736.5</v>
      </c>
      <c r="E337" s="71">
        <v>326.5</v>
      </c>
      <c r="F337" s="71">
        <v>250</v>
      </c>
      <c r="G337" s="71">
        <v>11</v>
      </c>
      <c r="H337" s="71">
        <v>498479</v>
      </c>
      <c r="I337" s="71">
        <v>1849.5</v>
      </c>
      <c r="J337" s="71">
        <v>350</v>
      </c>
      <c r="K337" s="71">
        <v>78.5</v>
      </c>
      <c r="L337" s="71">
        <v>1157</v>
      </c>
      <c r="M337" s="71">
        <v>412.5</v>
      </c>
      <c r="N337" s="71">
        <v>389.5</v>
      </c>
      <c r="O337" s="71">
        <v>494833</v>
      </c>
      <c r="P337" s="71">
        <v>405</v>
      </c>
      <c r="Q337" s="71">
        <v>1</v>
      </c>
      <c r="R337" s="71">
        <v>999979.8</v>
      </c>
      <c r="S337" s="71">
        <v>1000000</v>
      </c>
      <c r="T337" s="71">
        <v>20.2</v>
      </c>
      <c r="U337" s="71">
        <v>0</v>
      </c>
      <c r="AN337" s="70" t="s">
        <v>283</v>
      </c>
      <c r="AO337" s="71">
        <v>101258.5</v>
      </c>
      <c r="AP337" s="71">
        <v>495996.5</v>
      </c>
      <c r="AQ337" s="71">
        <v>1</v>
      </c>
      <c r="AR337" s="71">
        <v>44</v>
      </c>
      <c r="AS337" s="71">
        <v>5</v>
      </c>
      <c r="AT337" s="71">
        <v>584.5</v>
      </c>
      <c r="AU337" s="71">
        <v>372.5</v>
      </c>
      <c r="AV337" s="71">
        <v>217</v>
      </c>
      <c r="AW337" s="71">
        <v>200717</v>
      </c>
      <c r="AX337" s="71">
        <v>399</v>
      </c>
      <c r="AY337" s="71">
        <v>16</v>
      </c>
      <c r="AZ337" s="71">
        <v>100273.5</v>
      </c>
      <c r="BA337" s="71">
        <v>12</v>
      </c>
      <c r="BB337" s="71">
        <v>99789.5</v>
      </c>
      <c r="BC337" s="71">
        <v>161</v>
      </c>
      <c r="BD337" s="71">
        <v>173.5</v>
      </c>
      <c r="BE337" s="71">
        <v>1000020.6</v>
      </c>
      <c r="BF337" s="71">
        <v>1000000</v>
      </c>
      <c r="BG337" s="71">
        <v>-20.6</v>
      </c>
      <c r="BH337" s="71">
        <v>0</v>
      </c>
    </row>
    <row r="338" spans="1:60" ht="15" thickBot="1" x14ac:dyDescent="0.35">
      <c r="A338" s="70" t="s">
        <v>284</v>
      </c>
      <c r="B338" s="71">
        <v>151</v>
      </c>
      <c r="C338" s="71">
        <v>544</v>
      </c>
      <c r="D338" s="71">
        <v>498.5</v>
      </c>
      <c r="E338" s="71">
        <v>440</v>
      </c>
      <c r="F338" s="71">
        <v>252</v>
      </c>
      <c r="G338" s="71">
        <v>50.5</v>
      </c>
      <c r="H338" s="71">
        <v>498516</v>
      </c>
      <c r="I338" s="71">
        <v>1809</v>
      </c>
      <c r="J338" s="71">
        <v>342</v>
      </c>
      <c r="K338" s="71">
        <v>79.5</v>
      </c>
      <c r="L338" s="71">
        <v>1197</v>
      </c>
      <c r="M338" s="71">
        <v>423.5</v>
      </c>
      <c r="N338" s="71">
        <v>394.5</v>
      </c>
      <c r="O338" s="71">
        <v>494870</v>
      </c>
      <c r="P338" s="71">
        <v>407</v>
      </c>
      <c r="Q338" s="71">
        <v>5</v>
      </c>
      <c r="R338" s="71">
        <v>999979.3</v>
      </c>
      <c r="S338" s="71">
        <v>1000000</v>
      </c>
      <c r="T338" s="71">
        <v>20.7</v>
      </c>
      <c r="U338" s="71">
        <v>0</v>
      </c>
      <c r="AN338" s="70" t="s">
        <v>284</v>
      </c>
      <c r="AO338" s="71">
        <v>101269.5</v>
      </c>
      <c r="AP338" s="71">
        <v>495991.5</v>
      </c>
      <c r="AQ338" s="71">
        <v>110.5</v>
      </c>
      <c r="AR338" s="71">
        <v>40</v>
      </c>
      <c r="AS338" s="71">
        <v>3</v>
      </c>
      <c r="AT338" s="71">
        <v>532.5</v>
      </c>
      <c r="AU338" s="71">
        <v>335.5</v>
      </c>
      <c r="AV338" s="71">
        <v>257.5</v>
      </c>
      <c r="AW338" s="71">
        <v>200725</v>
      </c>
      <c r="AX338" s="71">
        <v>398</v>
      </c>
      <c r="AY338" s="71">
        <v>7</v>
      </c>
      <c r="AZ338" s="71">
        <v>100262.5</v>
      </c>
      <c r="BA338" s="71">
        <v>7</v>
      </c>
      <c r="BB338" s="71">
        <v>99752.5</v>
      </c>
      <c r="BC338" s="71">
        <v>159</v>
      </c>
      <c r="BD338" s="71">
        <v>169.5</v>
      </c>
      <c r="BE338" s="71">
        <v>1000020.6</v>
      </c>
      <c r="BF338" s="71">
        <v>1000000</v>
      </c>
      <c r="BG338" s="71">
        <v>-20.6</v>
      </c>
      <c r="BH338" s="71">
        <v>0</v>
      </c>
    </row>
    <row r="339" spans="1:60" ht="15" thickBot="1" x14ac:dyDescent="0.35">
      <c r="A339" s="70" t="s">
        <v>285</v>
      </c>
      <c r="B339" s="71">
        <v>2075</v>
      </c>
      <c r="C339" s="71">
        <v>543</v>
      </c>
      <c r="D339" s="71">
        <v>501.5</v>
      </c>
      <c r="E339" s="71">
        <v>441</v>
      </c>
      <c r="F339" s="71">
        <v>253</v>
      </c>
      <c r="G339" s="71">
        <v>11</v>
      </c>
      <c r="H339" s="71">
        <v>498475</v>
      </c>
      <c r="I339" s="71">
        <v>0</v>
      </c>
      <c r="J339" s="71">
        <v>346</v>
      </c>
      <c r="K339" s="71">
        <v>78.5</v>
      </c>
      <c r="L339" s="71">
        <v>1191</v>
      </c>
      <c r="M339" s="71">
        <v>459.5</v>
      </c>
      <c r="N339" s="71">
        <v>323</v>
      </c>
      <c r="O339" s="71">
        <v>494831</v>
      </c>
      <c r="P339" s="71">
        <v>408</v>
      </c>
      <c r="Q339" s="71">
        <v>43.5</v>
      </c>
      <c r="R339" s="71">
        <v>999979.8</v>
      </c>
      <c r="S339" s="71">
        <v>1000000</v>
      </c>
      <c r="T339" s="71">
        <v>20.2</v>
      </c>
      <c r="U339" s="71">
        <v>0</v>
      </c>
      <c r="AN339" s="70" t="s">
        <v>285</v>
      </c>
      <c r="AO339" s="71">
        <v>216.5</v>
      </c>
      <c r="AP339" s="71">
        <v>495992.5</v>
      </c>
      <c r="AQ339" s="71">
        <v>45.5</v>
      </c>
      <c r="AR339" s="71">
        <v>39</v>
      </c>
      <c r="AS339" s="71">
        <v>2</v>
      </c>
      <c r="AT339" s="71">
        <v>584.5</v>
      </c>
      <c r="AU339" s="71">
        <v>376.5</v>
      </c>
      <c r="AV339" s="71">
        <v>101245.5</v>
      </c>
      <c r="AW339" s="71">
        <v>200721</v>
      </c>
      <c r="AX339" s="71">
        <v>399</v>
      </c>
      <c r="AY339" s="71">
        <v>13</v>
      </c>
      <c r="AZ339" s="71">
        <v>100226.5</v>
      </c>
      <c r="BA339" s="71">
        <v>78.5</v>
      </c>
      <c r="BB339" s="71">
        <v>99791.5</v>
      </c>
      <c r="BC339" s="71">
        <v>158</v>
      </c>
      <c r="BD339" s="71">
        <v>131</v>
      </c>
      <c r="BE339" s="71">
        <v>1000020.6</v>
      </c>
      <c r="BF339" s="71">
        <v>1000000</v>
      </c>
      <c r="BG339" s="71">
        <v>-20.6</v>
      </c>
      <c r="BH339" s="71">
        <v>0</v>
      </c>
    </row>
    <row r="340" spans="1:60" ht="15" thickBot="1" x14ac:dyDescent="0.35">
      <c r="A340" s="70" t="s">
        <v>286</v>
      </c>
      <c r="B340" s="71">
        <v>346</v>
      </c>
      <c r="C340" s="71">
        <v>542</v>
      </c>
      <c r="D340" s="71">
        <v>502.5</v>
      </c>
      <c r="E340" s="71">
        <v>484.5</v>
      </c>
      <c r="F340" s="71">
        <v>254</v>
      </c>
      <c r="G340" s="71">
        <v>49.5</v>
      </c>
      <c r="H340" s="71">
        <v>498487</v>
      </c>
      <c r="I340" s="71">
        <v>1805</v>
      </c>
      <c r="J340" s="71">
        <v>344</v>
      </c>
      <c r="K340" s="71">
        <v>67.5</v>
      </c>
      <c r="L340" s="71">
        <v>983</v>
      </c>
      <c r="M340" s="71">
        <v>427.5</v>
      </c>
      <c r="N340" s="71">
        <v>377</v>
      </c>
      <c r="O340" s="71">
        <v>494850</v>
      </c>
      <c r="P340" s="71">
        <v>412</v>
      </c>
      <c r="Q340" s="71">
        <v>48.5</v>
      </c>
      <c r="R340" s="71">
        <v>999979.8</v>
      </c>
      <c r="S340" s="71">
        <v>1000000</v>
      </c>
      <c r="T340" s="71">
        <v>20.2</v>
      </c>
      <c r="U340" s="71">
        <v>0</v>
      </c>
      <c r="AN340" s="70" t="s">
        <v>286</v>
      </c>
      <c r="AO340" s="71">
        <v>101135.5</v>
      </c>
      <c r="AP340" s="71">
        <v>495993.5</v>
      </c>
      <c r="AQ340" s="71">
        <v>44.5</v>
      </c>
      <c r="AR340" s="71">
        <v>1</v>
      </c>
      <c r="AS340" s="71">
        <v>1</v>
      </c>
      <c r="AT340" s="71">
        <v>533.5</v>
      </c>
      <c r="AU340" s="71">
        <v>364.5</v>
      </c>
      <c r="AV340" s="71">
        <v>261.5</v>
      </c>
      <c r="AW340" s="71">
        <v>200723</v>
      </c>
      <c r="AX340" s="71">
        <v>410</v>
      </c>
      <c r="AY340" s="71">
        <v>217</v>
      </c>
      <c r="AZ340" s="71">
        <v>100258.5</v>
      </c>
      <c r="BA340" s="71">
        <v>24.5</v>
      </c>
      <c r="BB340" s="71">
        <v>99772.5</v>
      </c>
      <c r="BC340" s="71">
        <v>154</v>
      </c>
      <c r="BD340" s="71">
        <v>126</v>
      </c>
      <c r="BE340" s="71">
        <v>1000020.6</v>
      </c>
      <c r="BF340" s="71">
        <v>1000000</v>
      </c>
      <c r="BG340" s="71">
        <v>-20.6</v>
      </c>
      <c r="BH340" s="71">
        <v>0</v>
      </c>
    </row>
    <row r="341" spans="1:60" ht="15" thickBot="1" x14ac:dyDescent="0.35">
      <c r="A341" s="70" t="s">
        <v>287</v>
      </c>
      <c r="B341" s="71">
        <v>0</v>
      </c>
      <c r="C341" s="71">
        <v>538</v>
      </c>
      <c r="D341" s="71">
        <v>732.5</v>
      </c>
      <c r="E341" s="71">
        <v>528</v>
      </c>
      <c r="F341" s="71">
        <v>255</v>
      </c>
      <c r="G341" s="71">
        <v>48.5</v>
      </c>
      <c r="H341" s="71">
        <v>498499</v>
      </c>
      <c r="I341" s="71">
        <v>1962.5</v>
      </c>
      <c r="J341" s="71">
        <v>294</v>
      </c>
      <c r="K341" s="71">
        <v>74.5</v>
      </c>
      <c r="L341" s="71">
        <v>988</v>
      </c>
      <c r="M341" s="71">
        <v>401.5</v>
      </c>
      <c r="N341" s="71">
        <v>391.5</v>
      </c>
      <c r="O341" s="71">
        <v>494864</v>
      </c>
      <c r="P341" s="71">
        <v>397</v>
      </c>
      <c r="Q341" s="71">
        <v>6</v>
      </c>
      <c r="R341" s="71">
        <v>999979.8</v>
      </c>
      <c r="S341" s="71">
        <v>1000000</v>
      </c>
      <c r="T341" s="71">
        <v>20.2</v>
      </c>
      <c r="U341" s="71">
        <v>0</v>
      </c>
      <c r="AN341" s="70" t="s">
        <v>287</v>
      </c>
      <c r="AO341" s="71">
        <v>101323.5</v>
      </c>
      <c r="AP341" s="71">
        <v>495997.5</v>
      </c>
      <c r="AQ341" s="71">
        <v>16.5</v>
      </c>
      <c r="AR341" s="71">
        <v>0</v>
      </c>
      <c r="AS341" s="71">
        <v>0</v>
      </c>
      <c r="AT341" s="71">
        <v>534.5</v>
      </c>
      <c r="AU341" s="71">
        <v>352.5</v>
      </c>
      <c r="AV341" s="71">
        <v>108</v>
      </c>
      <c r="AW341" s="71">
        <v>200773</v>
      </c>
      <c r="AX341" s="71">
        <v>403</v>
      </c>
      <c r="AY341" s="71">
        <v>124.5</v>
      </c>
      <c r="AZ341" s="71">
        <v>100284.5</v>
      </c>
      <c r="BA341" s="71">
        <v>10</v>
      </c>
      <c r="BB341" s="71">
        <v>99758.5</v>
      </c>
      <c r="BC341" s="71">
        <v>169</v>
      </c>
      <c r="BD341" s="71">
        <v>166</v>
      </c>
      <c r="BE341" s="71">
        <v>1000021.1</v>
      </c>
      <c r="BF341" s="71">
        <v>1000000</v>
      </c>
      <c r="BG341" s="71">
        <v>-21.1</v>
      </c>
      <c r="BH341" s="71">
        <v>0</v>
      </c>
    </row>
    <row r="342" spans="1:60" ht="15" thickBot="1" x14ac:dyDescent="0.35">
      <c r="A342" s="70" t="s">
        <v>288</v>
      </c>
      <c r="B342" s="71">
        <v>345</v>
      </c>
      <c r="C342" s="71">
        <v>537</v>
      </c>
      <c r="D342" s="71">
        <v>720</v>
      </c>
      <c r="E342" s="71">
        <v>327.5</v>
      </c>
      <c r="F342" s="71">
        <v>251</v>
      </c>
      <c r="G342" s="71">
        <v>18</v>
      </c>
      <c r="H342" s="71">
        <v>498476</v>
      </c>
      <c r="I342" s="71">
        <v>1846.5</v>
      </c>
      <c r="J342" s="71">
        <v>315</v>
      </c>
      <c r="K342" s="71">
        <v>82.5</v>
      </c>
      <c r="L342" s="71">
        <v>987</v>
      </c>
      <c r="M342" s="71">
        <v>429.5</v>
      </c>
      <c r="N342" s="71">
        <v>330</v>
      </c>
      <c r="O342" s="71">
        <v>494863</v>
      </c>
      <c r="P342" s="71">
        <v>410</v>
      </c>
      <c r="Q342" s="71">
        <v>42.5</v>
      </c>
      <c r="R342" s="71">
        <v>999980.3</v>
      </c>
      <c r="S342" s="71">
        <v>1000000</v>
      </c>
      <c r="T342" s="71">
        <v>19.7</v>
      </c>
      <c r="U342" s="71">
        <v>0</v>
      </c>
      <c r="AN342" s="70" t="s">
        <v>288</v>
      </c>
      <c r="AO342" s="71">
        <v>101136.5</v>
      </c>
      <c r="AP342" s="71">
        <v>495998.5</v>
      </c>
      <c r="AQ342" s="71">
        <v>17.5</v>
      </c>
      <c r="AR342" s="71">
        <v>43</v>
      </c>
      <c r="AS342" s="71">
        <v>4</v>
      </c>
      <c r="AT342" s="71">
        <v>577.5</v>
      </c>
      <c r="AU342" s="71">
        <v>375.5</v>
      </c>
      <c r="AV342" s="71">
        <v>220</v>
      </c>
      <c r="AW342" s="71">
        <v>200752</v>
      </c>
      <c r="AX342" s="71">
        <v>395</v>
      </c>
      <c r="AY342" s="71">
        <v>125.5</v>
      </c>
      <c r="AZ342" s="71">
        <v>100256.5</v>
      </c>
      <c r="BA342" s="71">
        <v>71.5</v>
      </c>
      <c r="BB342" s="71">
        <v>99759.5</v>
      </c>
      <c r="BC342" s="71">
        <v>156</v>
      </c>
      <c r="BD342" s="71">
        <v>132</v>
      </c>
      <c r="BE342" s="71">
        <v>1000020.6</v>
      </c>
      <c r="BF342" s="71">
        <v>1000000</v>
      </c>
      <c r="BG342" s="71">
        <v>-20.6</v>
      </c>
      <c r="BH342" s="71">
        <v>0</v>
      </c>
    </row>
    <row r="343" spans="1:60" ht="15" thickBot="1" x14ac:dyDescent="0.35">
      <c r="A343" s="70" t="s">
        <v>289</v>
      </c>
      <c r="B343" s="71">
        <v>158</v>
      </c>
      <c r="C343" s="71">
        <v>533</v>
      </c>
      <c r="D343" s="71">
        <v>735.5</v>
      </c>
      <c r="E343" s="71">
        <v>323.5</v>
      </c>
      <c r="F343" s="71">
        <v>77</v>
      </c>
      <c r="G343" s="71">
        <v>13</v>
      </c>
      <c r="H343" s="71">
        <v>498479</v>
      </c>
      <c r="I343" s="71">
        <v>1801</v>
      </c>
      <c r="J343" s="71">
        <v>0</v>
      </c>
      <c r="K343" s="71">
        <v>492</v>
      </c>
      <c r="L343" s="71">
        <v>1190</v>
      </c>
      <c r="M343" s="71">
        <v>424.5</v>
      </c>
      <c r="N343" s="71">
        <v>376</v>
      </c>
      <c r="O343" s="71">
        <v>494867</v>
      </c>
      <c r="P343" s="71">
        <v>404</v>
      </c>
      <c r="Q343" s="71">
        <v>106.5</v>
      </c>
      <c r="R343" s="71">
        <v>999979.8</v>
      </c>
      <c r="S343" s="71">
        <v>1000000</v>
      </c>
      <c r="T343" s="71">
        <v>20.2</v>
      </c>
      <c r="U343" s="71">
        <v>0</v>
      </c>
      <c r="AN343" s="70" t="s">
        <v>289</v>
      </c>
      <c r="AO343" s="71">
        <v>101262.5</v>
      </c>
      <c r="AP343" s="71">
        <v>496002.5</v>
      </c>
      <c r="AQ343" s="71">
        <v>2</v>
      </c>
      <c r="AR343" s="71">
        <v>67.5</v>
      </c>
      <c r="AS343" s="71">
        <v>43</v>
      </c>
      <c r="AT343" s="71">
        <v>582.5</v>
      </c>
      <c r="AU343" s="71">
        <v>372.5</v>
      </c>
      <c r="AV343" s="71">
        <v>265.5</v>
      </c>
      <c r="AW343" s="71">
        <v>200959</v>
      </c>
      <c r="AX343" s="71">
        <v>177</v>
      </c>
      <c r="AY343" s="71">
        <v>14</v>
      </c>
      <c r="AZ343" s="71">
        <v>100261.5</v>
      </c>
      <c r="BA343" s="71">
        <v>25.5</v>
      </c>
      <c r="BB343" s="71">
        <v>99755.5</v>
      </c>
      <c r="BC343" s="71">
        <v>162</v>
      </c>
      <c r="BD343" s="71">
        <v>68</v>
      </c>
      <c r="BE343" s="71">
        <v>1000020.6</v>
      </c>
      <c r="BF343" s="71">
        <v>1000000</v>
      </c>
      <c r="BG343" s="71">
        <v>-20.6</v>
      </c>
      <c r="BH343" s="71">
        <v>0</v>
      </c>
    </row>
    <row r="344" spans="1:60" ht="15" thickBot="1" x14ac:dyDescent="0.35">
      <c r="A344" s="70" t="s">
        <v>290</v>
      </c>
      <c r="B344" s="71">
        <v>191.5</v>
      </c>
      <c r="C344" s="71">
        <v>545</v>
      </c>
      <c r="D344" s="71">
        <v>734.5</v>
      </c>
      <c r="E344" s="71">
        <v>205</v>
      </c>
      <c r="F344" s="71">
        <v>16</v>
      </c>
      <c r="G344" s="71">
        <v>4</v>
      </c>
      <c r="H344" s="71">
        <v>498472</v>
      </c>
      <c r="I344" s="71">
        <v>1840.5</v>
      </c>
      <c r="J344" s="71">
        <v>54.5</v>
      </c>
      <c r="K344" s="71">
        <v>525.5</v>
      </c>
      <c r="L344" s="71">
        <v>1192</v>
      </c>
      <c r="M344" s="71">
        <v>441.5</v>
      </c>
      <c r="N344" s="71">
        <v>374</v>
      </c>
      <c r="O344" s="71">
        <v>494866</v>
      </c>
      <c r="P344" s="71">
        <v>416</v>
      </c>
      <c r="Q344" s="71">
        <v>102.5</v>
      </c>
      <c r="R344" s="71">
        <v>999980.3</v>
      </c>
      <c r="S344" s="71">
        <v>1000000</v>
      </c>
      <c r="T344" s="71">
        <v>19.7</v>
      </c>
      <c r="U344" s="71">
        <v>0</v>
      </c>
      <c r="AN344" s="70" t="s">
        <v>290</v>
      </c>
      <c r="AO344" s="71">
        <v>101229.5</v>
      </c>
      <c r="AP344" s="71">
        <v>495990.5</v>
      </c>
      <c r="AQ344" s="71">
        <v>3</v>
      </c>
      <c r="AR344" s="71">
        <v>276.5</v>
      </c>
      <c r="AS344" s="71">
        <v>245.5</v>
      </c>
      <c r="AT344" s="71">
        <v>591.5</v>
      </c>
      <c r="AU344" s="71">
        <v>379.5</v>
      </c>
      <c r="AV344" s="71">
        <v>226</v>
      </c>
      <c r="AW344" s="71">
        <v>200815.5</v>
      </c>
      <c r="AX344" s="71">
        <v>0</v>
      </c>
      <c r="AY344" s="71">
        <v>12</v>
      </c>
      <c r="AZ344" s="71">
        <v>100244.5</v>
      </c>
      <c r="BA344" s="71">
        <v>27.5</v>
      </c>
      <c r="BB344" s="71">
        <v>99756.5</v>
      </c>
      <c r="BC344" s="71">
        <v>150</v>
      </c>
      <c r="BD344" s="71">
        <v>72</v>
      </c>
      <c r="BE344" s="71">
        <v>1000020.1</v>
      </c>
      <c r="BF344" s="71">
        <v>1000000</v>
      </c>
      <c r="BG344" s="71">
        <v>-20.100000000000001</v>
      </c>
      <c r="BH344" s="71">
        <v>0</v>
      </c>
    </row>
    <row r="345" spans="1:60" ht="15" thickBot="1" x14ac:dyDescent="0.35">
      <c r="A345" s="70" t="s">
        <v>291</v>
      </c>
      <c r="B345" s="71">
        <v>163</v>
      </c>
      <c r="C345" s="71">
        <v>698</v>
      </c>
      <c r="D345" s="71">
        <v>737.5</v>
      </c>
      <c r="E345" s="71">
        <v>207</v>
      </c>
      <c r="F345" s="71">
        <v>38</v>
      </c>
      <c r="G345" s="71">
        <v>51.5</v>
      </c>
      <c r="H345" s="71">
        <v>498294.5</v>
      </c>
      <c r="I345" s="71">
        <v>1965.5</v>
      </c>
      <c r="J345" s="71">
        <v>352</v>
      </c>
      <c r="K345" s="71">
        <v>55.5</v>
      </c>
      <c r="L345" s="71">
        <v>1200</v>
      </c>
      <c r="M345" s="71">
        <v>2</v>
      </c>
      <c r="N345" s="71">
        <v>360</v>
      </c>
      <c r="O345" s="71">
        <v>495358.5</v>
      </c>
      <c r="P345" s="71">
        <v>393</v>
      </c>
      <c r="Q345" s="71">
        <v>104.5</v>
      </c>
      <c r="R345" s="71">
        <v>999980.3</v>
      </c>
      <c r="S345" s="71">
        <v>1000000</v>
      </c>
      <c r="T345" s="71">
        <v>19.7</v>
      </c>
      <c r="U345" s="71">
        <v>0</v>
      </c>
      <c r="AN345" s="70" t="s">
        <v>291</v>
      </c>
      <c r="AO345" s="71">
        <v>101257.5</v>
      </c>
      <c r="AP345" s="71">
        <v>495838</v>
      </c>
      <c r="AQ345" s="71">
        <v>0</v>
      </c>
      <c r="AR345" s="71">
        <v>207</v>
      </c>
      <c r="AS345" s="71">
        <v>223.5</v>
      </c>
      <c r="AT345" s="71">
        <v>531.5</v>
      </c>
      <c r="AU345" s="71">
        <v>383.5</v>
      </c>
      <c r="AV345" s="71">
        <v>105</v>
      </c>
      <c r="AW345" s="71">
        <v>200715</v>
      </c>
      <c r="AX345" s="71">
        <v>422</v>
      </c>
      <c r="AY345" s="71">
        <v>4</v>
      </c>
      <c r="AZ345" s="71">
        <v>100451</v>
      </c>
      <c r="BA345" s="71">
        <v>41.5</v>
      </c>
      <c r="BB345" s="71">
        <v>99598</v>
      </c>
      <c r="BC345" s="71">
        <v>173</v>
      </c>
      <c r="BD345" s="71">
        <v>70</v>
      </c>
      <c r="BE345" s="71">
        <v>1000020.6</v>
      </c>
      <c r="BF345" s="71">
        <v>1000000</v>
      </c>
      <c r="BG345" s="71">
        <v>-20.6</v>
      </c>
      <c r="BH345" s="71">
        <v>0</v>
      </c>
    </row>
    <row r="346" spans="1:60" ht="15" thickBot="1" x14ac:dyDescent="0.35">
      <c r="A346" s="70" t="s">
        <v>292</v>
      </c>
      <c r="B346" s="71">
        <v>385</v>
      </c>
      <c r="C346" s="71">
        <v>550</v>
      </c>
      <c r="D346" s="71">
        <v>733.5</v>
      </c>
      <c r="E346" s="71">
        <v>319.5</v>
      </c>
      <c r="F346" s="71">
        <v>62</v>
      </c>
      <c r="G346" s="71">
        <v>129.5</v>
      </c>
      <c r="H346" s="71">
        <v>498293.5</v>
      </c>
      <c r="I346" s="71">
        <v>1799</v>
      </c>
      <c r="J346" s="71">
        <v>351</v>
      </c>
      <c r="K346" s="71">
        <v>36.5</v>
      </c>
      <c r="L346" s="71">
        <v>1199</v>
      </c>
      <c r="M346" s="71">
        <v>414.5</v>
      </c>
      <c r="N346" s="71">
        <v>362</v>
      </c>
      <c r="O346" s="71">
        <v>494873</v>
      </c>
      <c r="P346" s="71">
        <v>414</v>
      </c>
      <c r="Q346" s="71">
        <v>58.5</v>
      </c>
      <c r="R346" s="71">
        <v>999980.3</v>
      </c>
      <c r="S346" s="71">
        <v>1000000</v>
      </c>
      <c r="T346" s="71">
        <v>19.7</v>
      </c>
      <c r="U346" s="71">
        <v>0</v>
      </c>
      <c r="AN346" s="70" t="s">
        <v>292</v>
      </c>
      <c r="AO346" s="71">
        <v>101096.5</v>
      </c>
      <c r="AP346" s="71">
        <v>495985.5</v>
      </c>
      <c r="AQ346" s="71">
        <v>4</v>
      </c>
      <c r="AR346" s="71">
        <v>94.5</v>
      </c>
      <c r="AS346" s="71">
        <v>199.5</v>
      </c>
      <c r="AT346" s="71">
        <v>466</v>
      </c>
      <c r="AU346" s="71">
        <v>416</v>
      </c>
      <c r="AV346" s="71">
        <v>267.5</v>
      </c>
      <c r="AW346" s="71">
        <v>200716</v>
      </c>
      <c r="AX346" s="71">
        <v>441</v>
      </c>
      <c r="AY346" s="71">
        <v>5</v>
      </c>
      <c r="AZ346" s="71">
        <v>100271.5</v>
      </c>
      <c r="BA346" s="71">
        <v>39.5</v>
      </c>
      <c r="BB346" s="71">
        <v>99749.5</v>
      </c>
      <c r="BC346" s="71">
        <v>152</v>
      </c>
      <c r="BD346" s="71">
        <v>116</v>
      </c>
      <c r="BE346" s="71">
        <v>1000020.1</v>
      </c>
      <c r="BF346" s="71">
        <v>1000000</v>
      </c>
      <c r="BG346" s="71">
        <v>-20.100000000000001</v>
      </c>
      <c r="BH346" s="71">
        <v>0</v>
      </c>
    </row>
    <row r="347" spans="1:60" ht="15" thickBot="1" x14ac:dyDescent="0.35">
      <c r="A347" s="70" t="s">
        <v>293</v>
      </c>
      <c r="B347" s="71">
        <v>153</v>
      </c>
      <c r="C347" s="71">
        <v>579</v>
      </c>
      <c r="D347" s="71">
        <v>171</v>
      </c>
      <c r="E347" s="71">
        <v>273</v>
      </c>
      <c r="F347" s="71">
        <v>52</v>
      </c>
      <c r="G347" s="71">
        <v>125.5</v>
      </c>
      <c r="H347" s="71">
        <v>498471</v>
      </c>
      <c r="I347" s="71">
        <v>1806</v>
      </c>
      <c r="J347" s="71">
        <v>685.5</v>
      </c>
      <c r="K347" s="71">
        <v>491</v>
      </c>
      <c r="L347" s="71">
        <v>46</v>
      </c>
      <c r="M347" s="71">
        <v>937</v>
      </c>
      <c r="N347" s="71">
        <v>396.5</v>
      </c>
      <c r="O347" s="71">
        <v>495285.5</v>
      </c>
      <c r="P347" s="71">
        <v>413</v>
      </c>
      <c r="Q347" s="71">
        <v>94.5</v>
      </c>
      <c r="R347" s="71">
        <v>999979.3</v>
      </c>
      <c r="S347" s="71">
        <v>1000000</v>
      </c>
      <c r="T347" s="71">
        <v>20.7</v>
      </c>
      <c r="U347" s="71">
        <v>0</v>
      </c>
      <c r="AN347" s="70" t="s">
        <v>293</v>
      </c>
      <c r="AO347" s="71">
        <v>101267.5</v>
      </c>
      <c r="AP347" s="71">
        <v>495956.5</v>
      </c>
      <c r="AQ347" s="71">
        <v>344.5</v>
      </c>
      <c r="AR347" s="71">
        <v>141</v>
      </c>
      <c r="AS347" s="71">
        <v>209.5</v>
      </c>
      <c r="AT347" s="71">
        <v>470</v>
      </c>
      <c r="AU347" s="71">
        <v>380.5</v>
      </c>
      <c r="AV347" s="71">
        <v>260.5</v>
      </c>
      <c r="AW347" s="71">
        <v>200532</v>
      </c>
      <c r="AX347" s="71">
        <v>178</v>
      </c>
      <c r="AY347" s="71">
        <v>100440</v>
      </c>
      <c r="AZ347" s="71">
        <v>2</v>
      </c>
      <c r="BA347" s="71">
        <v>5</v>
      </c>
      <c r="BB347" s="71">
        <v>99600</v>
      </c>
      <c r="BC347" s="71">
        <v>153</v>
      </c>
      <c r="BD347" s="71">
        <v>80</v>
      </c>
      <c r="BE347" s="71">
        <v>1000020.1</v>
      </c>
      <c r="BF347" s="71">
        <v>1000000</v>
      </c>
      <c r="BG347" s="71">
        <v>-20.100000000000001</v>
      </c>
      <c r="BH347" s="71">
        <v>0</v>
      </c>
    </row>
    <row r="348" spans="1:60" ht="15" thickBot="1" x14ac:dyDescent="0.35">
      <c r="A348" s="70" t="s">
        <v>294</v>
      </c>
      <c r="B348" s="71">
        <v>1047.5</v>
      </c>
      <c r="C348" s="71">
        <v>551</v>
      </c>
      <c r="D348" s="71">
        <v>169</v>
      </c>
      <c r="E348" s="71">
        <v>313.5</v>
      </c>
      <c r="F348" s="71">
        <v>65</v>
      </c>
      <c r="G348" s="71">
        <v>155.5</v>
      </c>
      <c r="H348" s="71">
        <v>498481</v>
      </c>
      <c r="I348" s="71">
        <v>1888.5</v>
      </c>
      <c r="J348" s="71">
        <v>467.5</v>
      </c>
      <c r="K348" s="71">
        <v>80.5</v>
      </c>
      <c r="L348" s="71">
        <v>42</v>
      </c>
      <c r="M348" s="71">
        <v>939</v>
      </c>
      <c r="N348" s="71">
        <v>395.5</v>
      </c>
      <c r="O348" s="71">
        <v>494876</v>
      </c>
      <c r="P348" s="71">
        <v>409</v>
      </c>
      <c r="Q348" s="71">
        <v>99.5</v>
      </c>
      <c r="R348" s="71">
        <v>999979.8</v>
      </c>
      <c r="S348" s="71">
        <v>1000000</v>
      </c>
      <c r="T348" s="71">
        <v>20.2</v>
      </c>
      <c r="U348" s="71">
        <v>0</v>
      </c>
      <c r="AN348" s="70" t="s">
        <v>294</v>
      </c>
      <c r="AO348" s="71">
        <v>100514</v>
      </c>
      <c r="AP348" s="71">
        <v>495984.5</v>
      </c>
      <c r="AQ348" s="71">
        <v>346.5</v>
      </c>
      <c r="AR348" s="71">
        <v>100.5</v>
      </c>
      <c r="AS348" s="71">
        <v>196.5</v>
      </c>
      <c r="AT348" s="71">
        <v>440</v>
      </c>
      <c r="AU348" s="71">
        <v>370.5</v>
      </c>
      <c r="AV348" s="71">
        <v>178</v>
      </c>
      <c r="AW348" s="71">
        <v>200693.5</v>
      </c>
      <c r="AX348" s="71">
        <v>397</v>
      </c>
      <c r="AY348" s="71">
        <v>100444</v>
      </c>
      <c r="AZ348" s="71">
        <v>0</v>
      </c>
      <c r="BA348" s="71">
        <v>6</v>
      </c>
      <c r="BB348" s="71">
        <v>99746.5</v>
      </c>
      <c r="BC348" s="71">
        <v>157</v>
      </c>
      <c r="BD348" s="71">
        <v>75</v>
      </c>
      <c r="BE348" s="71">
        <v>999649.6</v>
      </c>
      <c r="BF348" s="71">
        <v>1000000</v>
      </c>
      <c r="BG348" s="71">
        <v>350.4</v>
      </c>
      <c r="BH348" s="71">
        <v>0.04</v>
      </c>
    </row>
    <row r="349" spans="1:60" ht="15" thickBot="1" x14ac:dyDescent="0.35">
      <c r="A349" s="70" t="s">
        <v>295</v>
      </c>
      <c r="B349" s="71">
        <v>148</v>
      </c>
      <c r="C349" s="71">
        <v>558</v>
      </c>
      <c r="D349" s="71">
        <v>492.5</v>
      </c>
      <c r="E349" s="71">
        <v>322.5</v>
      </c>
      <c r="F349" s="71">
        <v>68</v>
      </c>
      <c r="G349" s="71">
        <v>37.5</v>
      </c>
      <c r="H349" s="71">
        <v>498489</v>
      </c>
      <c r="I349" s="71">
        <v>1803</v>
      </c>
      <c r="J349" s="71">
        <v>882.5</v>
      </c>
      <c r="K349" s="71">
        <v>52.5</v>
      </c>
      <c r="L349" s="71">
        <v>40</v>
      </c>
      <c r="M349" s="71">
        <v>938</v>
      </c>
      <c r="N349" s="71">
        <v>392.5</v>
      </c>
      <c r="O349" s="71">
        <v>495267</v>
      </c>
      <c r="P349" s="71">
        <v>395</v>
      </c>
      <c r="Q349" s="71">
        <v>93.5</v>
      </c>
      <c r="R349" s="71">
        <v>999979.3</v>
      </c>
      <c r="S349" s="71">
        <v>1000000</v>
      </c>
      <c r="T349" s="71">
        <v>20.7</v>
      </c>
      <c r="U349" s="71">
        <v>0</v>
      </c>
      <c r="AN349" s="70" t="s">
        <v>295</v>
      </c>
      <c r="AO349" s="71">
        <v>101272.5</v>
      </c>
      <c r="AP349" s="71">
        <v>495977.5</v>
      </c>
      <c r="AQ349" s="71">
        <v>116.5</v>
      </c>
      <c r="AR349" s="71">
        <v>68.5</v>
      </c>
      <c r="AS349" s="71">
        <v>193.5</v>
      </c>
      <c r="AT349" s="71">
        <v>558</v>
      </c>
      <c r="AU349" s="71">
        <v>362.5</v>
      </c>
      <c r="AV349" s="71">
        <v>263.5</v>
      </c>
      <c r="AW349" s="71">
        <v>200329</v>
      </c>
      <c r="AX349" s="71">
        <v>425</v>
      </c>
      <c r="AY349" s="71">
        <v>100446</v>
      </c>
      <c r="AZ349" s="71">
        <v>1</v>
      </c>
      <c r="BA349" s="71">
        <v>9</v>
      </c>
      <c r="BB349" s="71">
        <v>99745.5</v>
      </c>
      <c r="BC349" s="71">
        <v>171</v>
      </c>
      <c r="BD349" s="71">
        <v>81</v>
      </c>
      <c r="BE349" s="71">
        <v>1000020.1</v>
      </c>
      <c r="BF349" s="71">
        <v>1000000</v>
      </c>
      <c r="BG349" s="71">
        <v>-20.100000000000001</v>
      </c>
      <c r="BH349" s="71">
        <v>0</v>
      </c>
    </row>
    <row r="350" spans="1:60" ht="15" thickBot="1" x14ac:dyDescent="0.35">
      <c r="A350" s="70" t="s">
        <v>296</v>
      </c>
      <c r="B350" s="71">
        <v>48</v>
      </c>
      <c r="C350" s="71">
        <v>619.5</v>
      </c>
      <c r="D350" s="71">
        <v>498.5</v>
      </c>
      <c r="E350" s="71">
        <v>3</v>
      </c>
      <c r="F350" s="71">
        <v>56</v>
      </c>
      <c r="G350" s="71">
        <v>150.5</v>
      </c>
      <c r="H350" s="71">
        <v>498480</v>
      </c>
      <c r="I350" s="71">
        <v>1797</v>
      </c>
      <c r="J350" s="71">
        <v>2102.5</v>
      </c>
      <c r="K350" s="71">
        <v>70.5</v>
      </c>
      <c r="L350" s="71">
        <v>41</v>
      </c>
      <c r="M350" s="71">
        <v>460.5</v>
      </c>
      <c r="N350" s="71">
        <v>315</v>
      </c>
      <c r="O350" s="71">
        <v>494859</v>
      </c>
      <c r="P350" s="71">
        <v>399</v>
      </c>
      <c r="Q350" s="71">
        <v>80.5</v>
      </c>
      <c r="R350" s="71">
        <v>999980.3</v>
      </c>
      <c r="S350" s="71">
        <v>1000000</v>
      </c>
      <c r="T350" s="71">
        <v>19.7</v>
      </c>
      <c r="U350" s="71">
        <v>0</v>
      </c>
      <c r="AN350" s="70" t="s">
        <v>296</v>
      </c>
      <c r="AO350" s="71">
        <v>101274.5</v>
      </c>
      <c r="AP350" s="71">
        <v>495916.5</v>
      </c>
      <c r="AQ350" s="71">
        <v>110.5</v>
      </c>
      <c r="AR350" s="71">
        <v>411</v>
      </c>
      <c r="AS350" s="71">
        <v>205.5</v>
      </c>
      <c r="AT350" s="71">
        <v>445</v>
      </c>
      <c r="AU350" s="71">
        <v>371.5</v>
      </c>
      <c r="AV350" s="71">
        <v>100096.5</v>
      </c>
      <c r="AW350" s="71">
        <v>0</v>
      </c>
      <c r="AX350" s="71">
        <v>407</v>
      </c>
      <c r="AY350" s="71">
        <v>100445</v>
      </c>
      <c r="AZ350" s="71">
        <v>100225.5</v>
      </c>
      <c r="BA350" s="71">
        <v>86.5</v>
      </c>
      <c r="BB350" s="71">
        <v>99763.5</v>
      </c>
      <c r="BC350" s="71">
        <v>167</v>
      </c>
      <c r="BD350" s="71">
        <v>94</v>
      </c>
      <c r="BE350" s="71">
        <v>1000019.6</v>
      </c>
      <c r="BF350" s="71">
        <v>1000000</v>
      </c>
      <c r="BG350" s="71">
        <v>-19.600000000000001</v>
      </c>
      <c r="BH350" s="71">
        <v>0</v>
      </c>
    </row>
    <row r="351" spans="1:60" ht="15" thickBot="1" x14ac:dyDescent="0.35">
      <c r="A351" s="70" t="s">
        <v>297</v>
      </c>
      <c r="B351" s="71">
        <v>156</v>
      </c>
      <c r="C351" s="71">
        <v>616.5</v>
      </c>
      <c r="D351" s="71">
        <v>693.5</v>
      </c>
      <c r="E351" s="71">
        <v>439</v>
      </c>
      <c r="F351" s="71">
        <v>58</v>
      </c>
      <c r="G351" s="71">
        <v>145.5</v>
      </c>
      <c r="H351" s="71">
        <v>498506</v>
      </c>
      <c r="I351" s="71">
        <v>1842.5</v>
      </c>
      <c r="J351" s="71">
        <v>887.5</v>
      </c>
      <c r="K351" s="71">
        <v>44.5</v>
      </c>
      <c r="L351" s="71">
        <v>45</v>
      </c>
      <c r="M351" s="71">
        <v>436.5</v>
      </c>
      <c r="N351" s="71">
        <v>351</v>
      </c>
      <c r="O351" s="71">
        <v>495286.5</v>
      </c>
      <c r="P351" s="71">
        <v>398</v>
      </c>
      <c r="Q351" s="71">
        <v>74.5</v>
      </c>
      <c r="R351" s="71">
        <v>999980.3</v>
      </c>
      <c r="S351" s="71">
        <v>1000000</v>
      </c>
      <c r="T351" s="71">
        <v>19.7</v>
      </c>
      <c r="U351" s="71">
        <v>0</v>
      </c>
      <c r="AN351" s="70" t="s">
        <v>297</v>
      </c>
      <c r="AO351" s="71">
        <v>101264.5</v>
      </c>
      <c r="AP351" s="71">
        <v>495919.5</v>
      </c>
      <c r="AQ351" s="71">
        <v>18.5</v>
      </c>
      <c r="AR351" s="71">
        <v>41</v>
      </c>
      <c r="AS351" s="71">
        <v>203.5</v>
      </c>
      <c r="AT351" s="71">
        <v>450</v>
      </c>
      <c r="AU351" s="71">
        <v>345.5</v>
      </c>
      <c r="AV351" s="71">
        <v>224</v>
      </c>
      <c r="AW351" s="71">
        <v>100512</v>
      </c>
      <c r="AX351" s="71">
        <v>433</v>
      </c>
      <c r="AY351" s="71">
        <v>100441</v>
      </c>
      <c r="AZ351" s="71">
        <v>100249.5</v>
      </c>
      <c r="BA351" s="71">
        <v>50.5</v>
      </c>
      <c r="BB351" s="71">
        <v>99599</v>
      </c>
      <c r="BC351" s="71">
        <v>168</v>
      </c>
      <c r="BD351" s="71">
        <v>100</v>
      </c>
      <c r="BE351" s="71">
        <v>1000019.6</v>
      </c>
      <c r="BF351" s="71">
        <v>1000000</v>
      </c>
      <c r="BG351" s="71">
        <v>-19.600000000000001</v>
      </c>
      <c r="BH351" s="71">
        <v>0</v>
      </c>
    </row>
    <row r="352" spans="1:60" ht="15" thickBot="1" x14ac:dyDescent="0.35">
      <c r="A352" s="70" t="s">
        <v>298</v>
      </c>
      <c r="B352" s="71">
        <v>1</v>
      </c>
      <c r="C352" s="71">
        <v>635.5</v>
      </c>
      <c r="D352" s="71">
        <v>154</v>
      </c>
      <c r="E352" s="71">
        <v>438</v>
      </c>
      <c r="F352" s="71">
        <v>36</v>
      </c>
      <c r="G352" s="71">
        <v>144.5</v>
      </c>
      <c r="H352" s="71">
        <v>498900.9</v>
      </c>
      <c r="I352" s="71">
        <v>1987.5</v>
      </c>
      <c r="J352" s="71">
        <v>884.5</v>
      </c>
      <c r="K352" s="71">
        <v>45.5</v>
      </c>
      <c r="L352" s="71">
        <v>44</v>
      </c>
      <c r="M352" s="71">
        <v>432.5</v>
      </c>
      <c r="N352" s="71">
        <v>400.5</v>
      </c>
      <c r="O352" s="71">
        <v>495359.5</v>
      </c>
      <c r="P352" s="71">
        <v>415</v>
      </c>
      <c r="Q352" s="71">
        <v>100.5</v>
      </c>
      <c r="R352" s="71">
        <v>999979.3</v>
      </c>
      <c r="S352" s="71">
        <v>1000000</v>
      </c>
      <c r="T352" s="71">
        <v>20.7</v>
      </c>
      <c r="U352" s="71">
        <v>0</v>
      </c>
      <c r="AN352" s="70" t="s">
        <v>298</v>
      </c>
      <c r="AO352" s="71">
        <v>101275.5</v>
      </c>
      <c r="AP352" s="71">
        <v>495900</v>
      </c>
      <c r="AQ352" s="71">
        <v>361.5</v>
      </c>
      <c r="AR352" s="71">
        <v>42</v>
      </c>
      <c r="AS352" s="71">
        <v>225.5</v>
      </c>
      <c r="AT352" s="71">
        <v>451</v>
      </c>
      <c r="AU352" s="71">
        <v>1</v>
      </c>
      <c r="AV352" s="71">
        <v>83</v>
      </c>
      <c r="AW352" s="71">
        <v>200327</v>
      </c>
      <c r="AX352" s="71">
        <v>432</v>
      </c>
      <c r="AY352" s="71">
        <v>100442</v>
      </c>
      <c r="AZ352" s="71">
        <v>100253.5</v>
      </c>
      <c r="BA352" s="71">
        <v>1</v>
      </c>
      <c r="BB352" s="71">
        <v>0</v>
      </c>
      <c r="BC352" s="71">
        <v>151</v>
      </c>
      <c r="BD352" s="71">
        <v>74</v>
      </c>
      <c r="BE352" s="71">
        <v>1000020.1</v>
      </c>
      <c r="BF352" s="71">
        <v>1000000</v>
      </c>
      <c r="BG352" s="71">
        <v>-20.100000000000001</v>
      </c>
      <c r="BH352" s="71">
        <v>0</v>
      </c>
    </row>
    <row r="353" spans="1:60" ht="15" thickBot="1" x14ac:dyDescent="0.35">
      <c r="A353" s="70" t="s">
        <v>299</v>
      </c>
      <c r="B353" s="71">
        <v>147</v>
      </c>
      <c r="C353" s="71">
        <v>640.5</v>
      </c>
      <c r="D353" s="71">
        <v>164</v>
      </c>
      <c r="E353" s="71">
        <v>5</v>
      </c>
      <c r="F353" s="71">
        <v>4</v>
      </c>
      <c r="G353" s="71">
        <v>739</v>
      </c>
      <c r="H353" s="71">
        <v>498482</v>
      </c>
      <c r="I353" s="71">
        <v>1798</v>
      </c>
      <c r="J353" s="71">
        <v>883.5</v>
      </c>
      <c r="K353" s="71">
        <v>69.5</v>
      </c>
      <c r="L353" s="71">
        <v>1196</v>
      </c>
      <c r="M353" s="71">
        <v>0</v>
      </c>
      <c r="N353" s="71">
        <v>316</v>
      </c>
      <c r="O353" s="71">
        <v>494845</v>
      </c>
      <c r="P353" s="71">
        <v>402</v>
      </c>
      <c r="Q353" s="71">
        <v>52.5</v>
      </c>
      <c r="R353" s="71">
        <v>999743.9</v>
      </c>
      <c r="S353" s="71">
        <v>1000000</v>
      </c>
      <c r="T353" s="71">
        <v>256.10000000000002</v>
      </c>
      <c r="U353" s="71">
        <v>0.03</v>
      </c>
      <c r="AN353" s="70" t="s">
        <v>299</v>
      </c>
      <c r="AO353" s="71">
        <v>101273.5</v>
      </c>
      <c r="AP353" s="71">
        <v>495898</v>
      </c>
      <c r="AQ353" s="71">
        <v>351.5</v>
      </c>
      <c r="AR353" s="71">
        <v>409</v>
      </c>
      <c r="AS353" s="71">
        <v>257.5</v>
      </c>
      <c r="AT353" s="71">
        <v>1</v>
      </c>
      <c r="AU353" s="71">
        <v>369.5</v>
      </c>
      <c r="AV353" s="71">
        <v>268.5</v>
      </c>
      <c r="AW353" s="71">
        <v>200328</v>
      </c>
      <c r="AX353" s="71">
        <v>408</v>
      </c>
      <c r="AY353" s="71">
        <v>8</v>
      </c>
      <c r="AZ353" s="71">
        <v>100537.5</v>
      </c>
      <c r="BA353" s="71">
        <v>85.5</v>
      </c>
      <c r="BB353" s="71">
        <v>99777.5</v>
      </c>
      <c r="BC353" s="71">
        <v>164</v>
      </c>
      <c r="BD353" s="71">
        <v>122</v>
      </c>
      <c r="BE353" s="71">
        <v>1000259.1</v>
      </c>
      <c r="BF353" s="71">
        <v>1000000</v>
      </c>
      <c r="BG353" s="71">
        <v>-259.10000000000002</v>
      </c>
      <c r="BH353" s="71">
        <v>-0.03</v>
      </c>
    </row>
    <row r="354" spans="1:60" ht="15" thickBot="1" x14ac:dyDescent="0.35">
      <c r="A354" s="70" t="s">
        <v>300</v>
      </c>
      <c r="B354" s="71">
        <v>150</v>
      </c>
      <c r="C354" s="71">
        <v>622.5</v>
      </c>
      <c r="D354" s="71">
        <v>55.5</v>
      </c>
      <c r="E354" s="71">
        <v>209</v>
      </c>
      <c r="F354" s="71">
        <v>40</v>
      </c>
      <c r="G354" s="71">
        <v>163.5</v>
      </c>
      <c r="H354" s="71">
        <v>498548</v>
      </c>
      <c r="I354" s="71">
        <v>1966.5</v>
      </c>
      <c r="J354" s="71">
        <v>801</v>
      </c>
      <c r="K354" s="71">
        <v>75.5</v>
      </c>
      <c r="L354" s="71">
        <v>1158</v>
      </c>
      <c r="M354" s="71">
        <v>433.5</v>
      </c>
      <c r="N354" s="71">
        <v>398.5</v>
      </c>
      <c r="O354" s="71">
        <v>494855</v>
      </c>
      <c r="P354" s="71">
        <v>406</v>
      </c>
      <c r="Q354" s="71">
        <v>97.5</v>
      </c>
      <c r="R354" s="71">
        <v>999979.8</v>
      </c>
      <c r="S354" s="71">
        <v>1000000</v>
      </c>
      <c r="T354" s="71">
        <v>20.2</v>
      </c>
      <c r="U354" s="71">
        <v>0</v>
      </c>
      <c r="AN354" s="70" t="s">
        <v>300</v>
      </c>
      <c r="AO354" s="71">
        <v>101270.5</v>
      </c>
      <c r="AP354" s="71">
        <v>495913.5</v>
      </c>
      <c r="AQ354" s="71">
        <v>456</v>
      </c>
      <c r="AR354" s="71">
        <v>205</v>
      </c>
      <c r="AS354" s="71">
        <v>221.5</v>
      </c>
      <c r="AT354" s="71">
        <v>426</v>
      </c>
      <c r="AU354" s="71">
        <v>303.5</v>
      </c>
      <c r="AV354" s="71">
        <v>104</v>
      </c>
      <c r="AW354" s="71">
        <v>200443.5</v>
      </c>
      <c r="AX354" s="71">
        <v>402</v>
      </c>
      <c r="AY354" s="71">
        <v>15</v>
      </c>
      <c r="AZ354" s="71">
        <v>100252.5</v>
      </c>
      <c r="BA354" s="71">
        <v>3</v>
      </c>
      <c r="BB354" s="71">
        <v>99767.5</v>
      </c>
      <c r="BC354" s="71">
        <v>160</v>
      </c>
      <c r="BD354" s="71">
        <v>77</v>
      </c>
      <c r="BE354" s="71">
        <v>1000020.6</v>
      </c>
      <c r="BF354" s="71">
        <v>1000000</v>
      </c>
      <c r="BG354" s="71">
        <v>-20.6</v>
      </c>
      <c r="BH354" s="71">
        <v>0</v>
      </c>
    </row>
    <row r="355" spans="1:60" ht="15" thickBot="1" x14ac:dyDescent="0.35">
      <c r="A355" s="70" t="s">
        <v>301</v>
      </c>
      <c r="B355" s="71">
        <v>159</v>
      </c>
      <c r="C355" s="71">
        <v>573</v>
      </c>
      <c r="D355" s="71">
        <v>56.5</v>
      </c>
      <c r="E355" s="71">
        <v>303.5</v>
      </c>
      <c r="F355" s="71">
        <v>55</v>
      </c>
      <c r="G355" s="71">
        <v>174.5</v>
      </c>
      <c r="H355" s="71">
        <v>498547</v>
      </c>
      <c r="I355" s="71">
        <v>1949.5</v>
      </c>
      <c r="J355" s="71">
        <v>686.5</v>
      </c>
      <c r="K355" s="71">
        <v>76.5</v>
      </c>
      <c r="L355" s="71">
        <v>1195</v>
      </c>
      <c r="M355" s="71">
        <v>453.5</v>
      </c>
      <c r="N355" s="71">
        <v>390.5</v>
      </c>
      <c r="O355" s="71">
        <v>494874</v>
      </c>
      <c r="P355" s="71">
        <v>417</v>
      </c>
      <c r="Q355" s="71">
        <v>68.5</v>
      </c>
      <c r="R355" s="71">
        <v>999979.3</v>
      </c>
      <c r="S355" s="71">
        <v>1000000</v>
      </c>
      <c r="T355" s="71">
        <v>20.7</v>
      </c>
      <c r="U355" s="71">
        <v>0</v>
      </c>
      <c r="AN355" s="70" t="s">
        <v>301</v>
      </c>
      <c r="AO355" s="71">
        <v>101261.5</v>
      </c>
      <c r="AP355" s="71">
        <v>495962.5</v>
      </c>
      <c r="AQ355" s="71">
        <v>455</v>
      </c>
      <c r="AR355" s="71">
        <v>110.5</v>
      </c>
      <c r="AS355" s="71">
        <v>206.5</v>
      </c>
      <c r="AT355" s="71">
        <v>420.5</v>
      </c>
      <c r="AU355" s="71">
        <v>304.5</v>
      </c>
      <c r="AV355" s="71">
        <v>121</v>
      </c>
      <c r="AW355" s="71">
        <v>200521.5</v>
      </c>
      <c r="AX355" s="71">
        <v>401</v>
      </c>
      <c r="AY355" s="71">
        <v>9</v>
      </c>
      <c r="AZ355" s="71">
        <v>100232.5</v>
      </c>
      <c r="BA355" s="71">
        <v>11</v>
      </c>
      <c r="BB355" s="71">
        <v>99748.5</v>
      </c>
      <c r="BC355" s="71">
        <v>149</v>
      </c>
      <c r="BD355" s="71">
        <v>106</v>
      </c>
      <c r="BE355" s="71">
        <v>1000020.6</v>
      </c>
      <c r="BF355" s="71">
        <v>1000000</v>
      </c>
      <c r="BG355" s="71">
        <v>-20.6</v>
      </c>
      <c r="BH355" s="71">
        <v>0</v>
      </c>
    </row>
    <row r="356" spans="1:60" ht="15" thickBot="1" x14ac:dyDescent="0.35">
      <c r="A356" s="70" t="s">
        <v>302</v>
      </c>
      <c r="B356" s="71">
        <v>149</v>
      </c>
      <c r="C356" s="71">
        <v>623.5</v>
      </c>
      <c r="D356" s="71">
        <v>152</v>
      </c>
      <c r="E356" s="71">
        <v>216</v>
      </c>
      <c r="F356" s="71">
        <v>61</v>
      </c>
      <c r="G356" s="71">
        <v>173.5</v>
      </c>
      <c r="H356" s="71">
        <v>498673.4</v>
      </c>
      <c r="I356" s="71">
        <v>1961.5</v>
      </c>
      <c r="J356" s="71">
        <v>468.5</v>
      </c>
      <c r="K356" s="71">
        <v>65.5</v>
      </c>
      <c r="L356" s="71">
        <v>1202</v>
      </c>
      <c r="M356" s="71">
        <v>481</v>
      </c>
      <c r="N356" s="71">
        <v>386.5</v>
      </c>
      <c r="O356" s="71">
        <v>494871</v>
      </c>
      <c r="P356" s="71">
        <v>411</v>
      </c>
      <c r="Q356" s="71">
        <v>84.5</v>
      </c>
      <c r="R356" s="71">
        <v>999979.8</v>
      </c>
      <c r="S356" s="71">
        <v>1000000</v>
      </c>
      <c r="T356" s="71">
        <v>20.2</v>
      </c>
      <c r="U356" s="71">
        <v>0</v>
      </c>
      <c r="AN356" s="70" t="s">
        <v>302</v>
      </c>
      <c r="AO356" s="71">
        <v>101271.5</v>
      </c>
      <c r="AP356" s="71">
        <v>495912.5</v>
      </c>
      <c r="AQ356" s="71">
        <v>363.5</v>
      </c>
      <c r="AR356" s="71">
        <v>198</v>
      </c>
      <c r="AS356" s="71">
        <v>200.5</v>
      </c>
      <c r="AT356" s="71">
        <v>422</v>
      </c>
      <c r="AU356" s="71">
        <v>220.5</v>
      </c>
      <c r="AV356" s="71">
        <v>109</v>
      </c>
      <c r="AW356" s="71">
        <v>200692.5</v>
      </c>
      <c r="AX356" s="71">
        <v>412</v>
      </c>
      <c r="AY356" s="71">
        <v>2</v>
      </c>
      <c r="AZ356" s="71">
        <v>100205</v>
      </c>
      <c r="BA356" s="71">
        <v>15</v>
      </c>
      <c r="BB356" s="71">
        <v>99751.5</v>
      </c>
      <c r="BC356" s="71">
        <v>155</v>
      </c>
      <c r="BD356" s="71">
        <v>90</v>
      </c>
      <c r="BE356" s="71">
        <v>1000020.6</v>
      </c>
      <c r="BF356" s="71">
        <v>1000000</v>
      </c>
      <c r="BG356" s="71">
        <v>-20.6</v>
      </c>
      <c r="BH356" s="71">
        <v>0</v>
      </c>
    </row>
    <row r="357" spans="1:60" ht="15" thickBot="1" x14ac:dyDescent="0.35">
      <c r="A357" s="70" t="s">
        <v>303</v>
      </c>
      <c r="B357" s="71">
        <v>152</v>
      </c>
      <c r="C357" s="71">
        <v>701</v>
      </c>
      <c r="D357" s="71">
        <v>67.5</v>
      </c>
      <c r="E357" s="71">
        <v>136.5</v>
      </c>
      <c r="F357" s="71">
        <v>71</v>
      </c>
      <c r="G357" s="71">
        <v>740</v>
      </c>
      <c r="H357" s="71">
        <v>498546</v>
      </c>
      <c r="I357" s="71">
        <v>1811</v>
      </c>
      <c r="J357" s="71">
        <v>355</v>
      </c>
      <c r="K357" s="71">
        <v>71.5</v>
      </c>
      <c r="L357" s="71">
        <v>1204</v>
      </c>
      <c r="M357" s="71">
        <v>435.5</v>
      </c>
      <c r="N357" s="71">
        <v>373</v>
      </c>
      <c r="O357" s="71">
        <v>494872</v>
      </c>
      <c r="P357" s="71">
        <v>390</v>
      </c>
      <c r="Q357" s="71">
        <v>54.5</v>
      </c>
      <c r="R357" s="71">
        <v>999980.3</v>
      </c>
      <c r="S357" s="71">
        <v>1000000</v>
      </c>
      <c r="T357" s="71">
        <v>19.7</v>
      </c>
      <c r="U357" s="71">
        <v>0</v>
      </c>
      <c r="AN357" s="70" t="s">
        <v>303</v>
      </c>
      <c r="AO357" s="71">
        <v>101268.5</v>
      </c>
      <c r="AP357" s="71">
        <v>495835</v>
      </c>
      <c r="AQ357" s="71">
        <v>444</v>
      </c>
      <c r="AR357" s="71">
        <v>277.5</v>
      </c>
      <c r="AS357" s="71">
        <v>190.5</v>
      </c>
      <c r="AT357" s="71">
        <v>0</v>
      </c>
      <c r="AU357" s="71">
        <v>305.5</v>
      </c>
      <c r="AV357" s="71">
        <v>255.5</v>
      </c>
      <c r="AW357" s="71">
        <v>200712</v>
      </c>
      <c r="AX357" s="71">
        <v>406</v>
      </c>
      <c r="AY357" s="71">
        <v>0</v>
      </c>
      <c r="AZ357" s="71">
        <v>100250.5</v>
      </c>
      <c r="BA357" s="71">
        <v>28.5</v>
      </c>
      <c r="BB357" s="71">
        <v>99750.5</v>
      </c>
      <c r="BC357" s="71">
        <v>176</v>
      </c>
      <c r="BD357" s="71">
        <v>120</v>
      </c>
      <c r="BE357" s="71">
        <v>1000020.1</v>
      </c>
      <c r="BF357" s="71">
        <v>1000000</v>
      </c>
      <c r="BG357" s="71">
        <v>-20.100000000000001</v>
      </c>
      <c r="BH357" s="71">
        <v>0</v>
      </c>
    </row>
    <row r="358" spans="1:60" ht="15" thickBot="1" x14ac:dyDescent="0.35">
      <c r="A358" s="70" t="s">
        <v>304</v>
      </c>
      <c r="B358" s="71">
        <v>155</v>
      </c>
      <c r="C358" s="71">
        <v>702</v>
      </c>
      <c r="D358" s="71">
        <v>169</v>
      </c>
      <c r="E358" s="71">
        <v>210</v>
      </c>
      <c r="F358" s="71">
        <v>66</v>
      </c>
      <c r="G358" s="71">
        <v>172.5</v>
      </c>
      <c r="H358" s="71">
        <v>498545</v>
      </c>
      <c r="I358" s="71">
        <v>1810</v>
      </c>
      <c r="J358" s="71">
        <v>466.5</v>
      </c>
      <c r="K358" s="71">
        <v>72.5</v>
      </c>
      <c r="L358" s="71">
        <v>1193</v>
      </c>
      <c r="M358" s="71">
        <v>479</v>
      </c>
      <c r="N358" s="71">
        <v>389.5</v>
      </c>
      <c r="O358" s="71">
        <v>494875</v>
      </c>
      <c r="P358" s="71">
        <v>612.5</v>
      </c>
      <c r="Q358" s="71">
        <v>62.5</v>
      </c>
      <c r="R358" s="71">
        <v>999979.8</v>
      </c>
      <c r="S358" s="71">
        <v>1000000</v>
      </c>
      <c r="T358" s="71">
        <v>20.2</v>
      </c>
      <c r="U358" s="71">
        <v>0</v>
      </c>
      <c r="AN358" s="70" t="s">
        <v>304</v>
      </c>
      <c r="AO358" s="71">
        <v>101265.5</v>
      </c>
      <c r="AP358" s="71">
        <v>495834</v>
      </c>
      <c r="AQ358" s="71">
        <v>346.5</v>
      </c>
      <c r="AR358" s="71">
        <v>204</v>
      </c>
      <c r="AS358" s="71">
        <v>195.5</v>
      </c>
      <c r="AT358" s="71">
        <v>423</v>
      </c>
      <c r="AU358" s="71">
        <v>306.5</v>
      </c>
      <c r="AV358" s="71">
        <v>256.5</v>
      </c>
      <c r="AW358" s="71">
        <v>200694.5</v>
      </c>
      <c r="AX358" s="71">
        <v>405</v>
      </c>
      <c r="AY358" s="71">
        <v>11</v>
      </c>
      <c r="AZ358" s="71">
        <v>100207</v>
      </c>
      <c r="BA358" s="71">
        <v>12</v>
      </c>
      <c r="BB358" s="71">
        <v>99747.5</v>
      </c>
      <c r="BC358" s="71">
        <v>0</v>
      </c>
      <c r="BD358" s="71">
        <v>112</v>
      </c>
      <c r="BE358" s="71">
        <v>1000020.6</v>
      </c>
      <c r="BF358" s="71">
        <v>1000000</v>
      </c>
      <c r="BG358" s="71">
        <v>-20.6</v>
      </c>
      <c r="BH358" s="71">
        <v>0</v>
      </c>
    </row>
    <row r="359" spans="1:60" ht="15" thickBot="1" x14ac:dyDescent="0.35">
      <c r="A359" s="70" t="s">
        <v>305</v>
      </c>
      <c r="B359" s="71">
        <v>157</v>
      </c>
      <c r="C359" s="71">
        <v>565</v>
      </c>
      <c r="D359" s="71">
        <v>58.5</v>
      </c>
      <c r="E359" s="71">
        <v>299.5</v>
      </c>
      <c r="F359" s="71">
        <v>69</v>
      </c>
      <c r="G359" s="71">
        <v>149.5</v>
      </c>
      <c r="H359" s="71">
        <v>498898.9</v>
      </c>
      <c r="I359" s="71">
        <v>1841.5</v>
      </c>
      <c r="J359" s="71">
        <v>465.5</v>
      </c>
      <c r="K359" s="71">
        <v>84.5</v>
      </c>
      <c r="L359" s="71">
        <v>1198</v>
      </c>
      <c r="M359" s="71">
        <v>454.5</v>
      </c>
      <c r="N359" s="71">
        <v>356</v>
      </c>
      <c r="O359" s="71">
        <v>494827</v>
      </c>
      <c r="P359" s="71">
        <v>364.5</v>
      </c>
      <c r="Q359" s="71">
        <v>78.5</v>
      </c>
      <c r="R359" s="71">
        <v>999867.3</v>
      </c>
      <c r="S359" s="71">
        <v>1000000</v>
      </c>
      <c r="T359" s="71">
        <v>132.69999999999999</v>
      </c>
      <c r="U359" s="71">
        <v>0.01</v>
      </c>
      <c r="AN359" s="70" t="s">
        <v>305</v>
      </c>
      <c r="AO359" s="71">
        <v>101263.5</v>
      </c>
      <c r="AP359" s="71">
        <v>495970.5</v>
      </c>
      <c r="AQ359" s="71">
        <v>453</v>
      </c>
      <c r="AR359" s="71">
        <v>114.5</v>
      </c>
      <c r="AS359" s="71">
        <v>192.5</v>
      </c>
      <c r="AT359" s="71">
        <v>446</v>
      </c>
      <c r="AU359" s="71">
        <v>3</v>
      </c>
      <c r="AV359" s="71">
        <v>225</v>
      </c>
      <c r="AW359" s="71">
        <v>200695.5</v>
      </c>
      <c r="AX359" s="71">
        <v>393</v>
      </c>
      <c r="AY359" s="71">
        <v>6</v>
      </c>
      <c r="AZ359" s="71">
        <v>100231.5</v>
      </c>
      <c r="BA359" s="71">
        <v>45.5</v>
      </c>
      <c r="BB359" s="71">
        <v>99795.5</v>
      </c>
      <c r="BC359" s="71">
        <v>201</v>
      </c>
      <c r="BD359" s="71">
        <v>96</v>
      </c>
      <c r="BE359" s="71">
        <v>1000132.1</v>
      </c>
      <c r="BF359" s="71">
        <v>1000000</v>
      </c>
      <c r="BG359" s="71">
        <v>-132.1</v>
      </c>
      <c r="BH359" s="71">
        <v>-0.01</v>
      </c>
    </row>
    <row r="360" spans="1:60" ht="15" thickBot="1" x14ac:dyDescent="0.35">
      <c r="A360" s="70" t="s">
        <v>306</v>
      </c>
      <c r="B360" s="71">
        <v>160</v>
      </c>
      <c r="C360" s="71">
        <v>562</v>
      </c>
      <c r="D360" s="71">
        <v>54.5</v>
      </c>
      <c r="E360" s="71">
        <v>213</v>
      </c>
      <c r="F360" s="71">
        <v>57</v>
      </c>
      <c r="G360" s="71">
        <v>157.5</v>
      </c>
      <c r="H360" s="71">
        <v>498543</v>
      </c>
      <c r="I360" s="71">
        <v>1886.5</v>
      </c>
      <c r="J360" s="71">
        <v>885.5</v>
      </c>
      <c r="K360" s="71">
        <v>104</v>
      </c>
      <c r="L360" s="71">
        <v>1203</v>
      </c>
      <c r="M360" s="71">
        <v>481</v>
      </c>
      <c r="N360" s="71">
        <v>393.5</v>
      </c>
      <c r="O360" s="71">
        <v>494849</v>
      </c>
      <c r="P360" s="71">
        <v>365.5</v>
      </c>
      <c r="Q360" s="71">
        <v>64.5</v>
      </c>
      <c r="R360" s="71">
        <v>999979.3</v>
      </c>
      <c r="S360" s="71">
        <v>1000000</v>
      </c>
      <c r="T360" s="71">
        <v>20.7</v>
      </c>
      <c r="U360" s="71">
        <v>0</v>
      </c>
      <c r="AN360" s="70" t="s">
        <v>306</v>
      </c>
      <c r="AO360" s="71">
        <v>101260.5</v>
      </c>
      <c r="AP360" s="71">
        <v>495973.5</v>
      </c>
      <c r="AQ360" s="71">
        <v>457</v>
      </c>
      <c r="AR360" s="71">
        <v>201</v>
      </c>
      <c r="AS360" s="71">
        <v>204.5</v>
      </c>
      <c r="AT360" s="71">
        <v>438</v>
      </c>
      <c r="AU360" s="71">
        <v>308.5</v>
      </c>
      <c r="AV360" s="71">
        <v>180</v>
      </c>
      <c r="AW360" s="71">
        <v>200326</v>
      </c>
      <c r="AX360" s="71">
        <v>373.5</v>
      </c>
      <c r="AY360" s="71">
        <v>1</v>
      </c>
      <c r="AZ360" s="71">
        <v>100205</v>
      </c>
      <c r="BA360" s="71">
        <v>8</v>
      </c>
      <c r="BB360" s="71">
        <v>99773.5</v>
      </c>
      <c r="BC360" s="71">
        <v>200</v>
      </c>
      <c r="BD360" s="71">
        <v>110</v>
      </c>
      <c r="BE360" s="71">
        <v>1000020.1</v>
      </c>
      <c r="BF360" s="71">
        <v>1000000</v>
      </c>
      <c r="BG360" s="71">
        <v>-20.100000000000001</v>
      </c>
      <c r="BH360" s="71">
        <v>0</v>
      </c>
    </row>
    <row r="361" spans="1:60" ht="15" thickBot="1" x14ac:dyDescent="0.35">
      <c r="A361" s="70" t="s">
        <v>307</v>
      </c>
      <c r="B361" s="71">
        <v>164</v>
      </c>
      <c r="C361" s="71">
        <v>577</v>
      </c>
      <c r="D361" s="71">
        <v>62.5</v>
      </c>
      <c r="E361" s="71">
        <v>218</v>
      </c>
      <c r="F361" s="71">
        <v>67</v>
      </c>
      <c r="G361" s="71">
        <v>149.5</v>
      </c>
      <c r="H361" s="71">
        <v>498901.9</v>
      </c>
      <c r="I361" s="71">
        <v>1850.5</v>
      </c>
      <c r="J361" s="71">
        <v>886.5</v>
      </c>
      <c r="K361" s="71">
        <v>84.5</v>
      </c>
      <c r="L361" s="71">
        <v>1201</v>
      </c>
      <c r="M361" s="71">
        <v>437.5</v>
      </c>
      <c r="N361" s="71">
        <v>380</v>
      </c>
      <c r="O361" s="71">
        <v>494853</v>
      </c>
      <c r="P361" s="71">
        <v>418</v>
      </c>
      <c r="Q361" s="71">
        <v>95.5</v>
      </c>
      <c r="R361" s="71">
        <v>1000346.3</v>
      </c>
      <c r="S361" s="71">
        <v>1000000</v>
      </c>
      <c r="T361" s="71">
        <v>-346.3</v>
      </c>
      <c r="U361" s="71">
        <v>-0.03</v>
      </c>
      <c r="AN361" s="70" t="s">
        <v>307</v>
      </c>
      <c r="AO361" s="71">
        <v>101256.5</v>
      </c>
      <c r="AP361" s="71">
        <v>495958.5</v>
      </c>
      <c r="AQ361" s="71">
        <v>449</v>
      </c>
      <c r="AR361" s="71">
        <v>196</v>
      </c>
      <c r="AS361" s="71">
        <v>194.5</v>
      </c>
      <c r="AT361" s="71">
        <v>446</v>
      </c>
      <c r="AU361" s="71">
        <v>0</v>
      </c>
      <c r="AV361" s="71">
        <v>216</v>
      </c>
      <c r="AW361" s="71">
        <v>200325</v>
      </c>
      <c r="AX361" s="71">
        <v>393</v>
      </c>
      <c r="AY361" s="71">
        <v>3</v>
      </c>
      <c r="AZ361" s="71">
        <v>100248.5</v>
      </c>
      <c r="BA361" s="71">
        <v>21.5</v>
      </c>
      <c r="BB361" s="71">
        <v>99769.5</v>
      </c>
      <c r="BC361" s="71">
        <v>148</v>
      </c>
      <c r="BD361" s="71">
        <v>79</v>
      </c>
      <c r="BE361" s="71">
        <v>999704.1</v>
      </c>
      <c r="BF361" s="71">
        <v>1000000</v>
      </c>
      <c r="BG361" s="71">
        <v>295.89999999999998</v>
      </c>
      <c r="BH361" s="71">
        <v>0.03</v>
      </c>
    </row>
    <row r="362" spans="1:60" ht="15" thickBot="1" x14ac:dyDescent="0.35"/>
    <row r="363" spans="1:60" ht="15" thickBot="1" x14ac:dyDescent="0.35">
      <c r="A363" s="72" t="s">
        <v>1677</v>
      </c>
      <c r="B363" s="73">
        <v>1501438.4</v>
      </c>
      <c r="AN363" s="72" t="s">
        <v>1677</v>
      </c>
      <c r="AO363" s="73">
        <v>1304629</v>
      </c>
    </row>
    <row r="364" spans="1:60" ht="15" thickBot="1" x14ac:dyDescent="0.35">
      <c r="A364" s="72" t="s">
        <v>1678</v>
      </c>
      <c r="B364" s="73">
        <v>498293.5</v>
      </c>
      <c r="AN364" s="72" t="s">
        <v>1678</v>
      </c>
      <c r="AO364" s="73">
        <v>495832</v>
      </c>
    </row>
    <row r="365" spans="1:60" ht="15" thickBot="1" x14ac:dyDescent="0.35">
      <c r="A365" s="72" t="s">
        <v>1679</v>
      </c>
      <c r="B365" s="73">
        <v>86999996.700000003</v>
      </c>
      <c r="AN365" s="72" t="s">
        <v>1679</v>
      </c>
      <c r="AO365" s="73">
        <v>87000002.700000003</v>
      </c>
    </row>
    <row r="366" spans="1:60" ht="15" thickBot="1" x14ac:dyDescent="0.35">
      <c r="A366" s="72" t="s">
        <v>1680</v>
      </c>
      <c r="B366" s="73">
        <v>87000000</v>
      </c>
      <c r="AN366" s="72" t="s">
        <v>1680</v>
      </c>
      <c r="AO366" s="73">
        <v>87000000</v>
      </c>
    </row>
    <row r="367" spans="1:60" ht="15" thickBot="1" x14ac:dyDescent="0.35">
      <c r="A367" s="72" t="s">
        <v>1681</v>
      </c>
      <c r="B367" s="73">
        <v>-3.3</v>
      </c>
      <c r="AN367" s="72" t="s">
        <v>1681</v>
      </c>
      <c r="AO367" s="73">
        <v>2.7</v>
      </c>
    </row>
    <row r="368" spans="1:60" ht="15" thickBot="1" x14ac:dyDescent="0.35">
      <c r="A368" s="72" t="s">
        <v>1682</v>
      </c>
      <c r="B368" s="73"/>
      <c r="AN368" s="72" t="s">
        <v>1682</v>
      </c>
      <c r="AO368" s="73"/>
    </row>
    <row r="369" spans="1:41" ht="15" thickBot="1" x14ac:dyDescent="0.35">
      <c r="A369" s="72" t="s">
        <v>1683</v>
      </c>
      <c r="B369" s="73"/>
      <c r="AN369" s="72" t="s">
        <v>1683</v>
      </c>
      <c r="AO369" s="73"/>
    </row>
    <row r="370" spans="1:41" ht="15" thickBot="1" x14ac:dyDescent="0.35">
      <c r="A370" s="72" t="s">
        <v>1684</v>
      </c>
      <c r="B370" s="73">
        <v>0</v>
      </c>
      <c r="AN370" s="72" t="s">
        <v>1684</v>
      </c>
      <c r="AO370" s="73">
        <v>0</v>
      </c>
    </row>
    <row r="372" spans="1:41" x14ac:dyDescent="0.3">
      <c r="A372" s="74" t="s">
        <v>1685</v>
      </c>
      <c r="AN372" s="74" t="s">
        <v>1685</v>
      </c>
    </row>
    <row r="374" spans="1:41" x14ac:dyDescent="0.3">
      <c r="A374" s="75" t="s">
        <v>1686</v>
      </c>
      <c r="AN374" s="75" t="s">
        <v>1686</v>
      </c>
    </row>
    <row r="375" spans="1:41" x14ac:dyDescent="0.3">
      <c r="A375" s="75" t="s">
        <v>1687</v>
      </c>
      <c r="AN375" s="75" t="s">
        <v>3007</v>
      </c>
    </row>
  </sheetData>
  <hyperlinks>
    <hyperlink ref="A372" r:id="rId1" display="https://miau.my-x.hu/myx-free/coco/test/324575120250515194710.html" xr:uid="{74DCB4A0-08D2-482B-8333-72F565843071}"/>
    <hyperlink ref="AN372" r:id="rId2" display="https://miau.my-x.hu/myx-free/coco/test/295991120250515195014.html" xr:uid="{AF667AAD-0433-43E8-A984-E19F03285D59}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FA07-5DA9-4AE1-9416-7A3BB9915D04}">
  <dimension ref="A2:G35"/>
  <sheetViews>
    <sheetView tabSelected="1" zoomScale="74" workbookViewId="0">
      <selection activeCell="G29" sqref="G29:G32"/>
    </sheetView>
  </sheetViews>
  <sheetFormatPr defaultRowHeight="14.4" x14ac:dyDescent="0.3"/>
  <cols>
    <col min="1" max="1" width="13.109375" bestFit="1" customWidth="1"/>
    <col min="2" max="2" width="15.33203125" bestFit="1" customWidth="1"/>
    <col min="3" max="4" width="8" bestFit="1" customWidth="1"/>
    <col min="5" max="5" width="9.5546875" bestFit="1" customWidth="1"/>
  </cols>
  <sheetData>
    <row r="2" spans="1:7" x14ac:dyDescent="0.3">
      <c r="G2" t="s">
        <v>3014</v>
      </c>
    </row>
    <row r="3" spans="1:7" x14ac:dyDescent="0.3">
      <c r="A3" s="58" t="s">
        <v>1688</v>
      </c>
      <c r="B3" s="58" t="s">
        <v>192</v>
      </c>
    </row>
    <row r="4" spans="1:7" x14ac:dyDescent="0.3">
      <c r="A4" s="58" t="s">
        <v>190</v>
      </c>
      <c r="B4" t="s">
        <v>20</v>
      </c>
      <c r="C4" t="s">
        <v>19</v>
      </c>
      <c r="D4" t="s">
        <v>21</v>
      </c>
      <c r="E4" t="s">
        <v>191</v>
      </c>
    </row>
    <row r="5" spans="1:7" x14ac:dyDescent="0.3">
      <c r="A5" s="59">
        <v>1995</v>
      </c>
      <c r="B5" s="60">
        <v>999780.3</v>
      </c>
      <c r="C5" s="60">
        <v>999654.9</v>
      </c>
      <c r="D5" s="60">
        <v>999979.8</v>
      </c>
      <c r="E5" s="60">
        <v>999805</v>
      </c>
    </row>
    <row r="6" spans="1:7" x14ac:dyDescent="0.3">
      <c r="A6" s="59">
        <v>1996</v>
      </c>
      <c r="B6" s="60">
        <v>999979.3</v>
      </c>
      <c r="C6" s="60">
        <v>999702.4</v>
      </c>
      <c r="D6" s="60">
        <v>999979.8</v>
      </c>
      <c r="E6" s="60">
        <v>999887.16666666663</v>
      </c>
    </row>
    <row r="7" spans="1:7" x14ac:dyDescent="0.3">
      <c r="A7" s="59">
        <v>1997</v>
      </c>
      <c r="B7" s="60">
        <v>999966.8</v>
      </c>
      <c r="C7" s="60">
        <v>999892.3</v>
      </c>
      <c r="D7" s="60">
        <v>999979.3</v>
      </c>
      <c r="E7" s="60">
        <v>999946.13333333342</v>
      </c>
    </row>
    <row r="8" spans="1:7" x14ac:dyDescent="0.3">
      <c r="A8" s="59">
        <v>1998</v>
      </c>
      <c r="B8" s="60">
        <v>1000001.8</v>
      </c>
      <c r="C8" s="60">
        <v>999764.3</v>
      </c>
      <c r="D8" s="60">
        <v>1000822.3</v>
      </c>
      <c r="E8" s="60">
        <v>1000196.1333333334</v>
      </c>
    </row>
    <row r="9" spans="1:7" x14ac:dyDescent="0.3">
      <c r="A9" s="59">
        <v>1999</v>
      </c>
      <c r="B9" s="60">
        <v>999896.3</v>
      </c>
      <c r="C9" s="60">
        <v>999761.9</v>
      </c>
      <c r="D9" s="60">
        <v>999979.8</v>
      </c>
      <c r="E9" s="60">
        <v>999879.33333333337</v>
      </c>
    </row>
    <row r="10" spans="1:7" x14ac:dyDescent="0.3">
      <c r="A10" s="59">
        <v>2000</v>
      </c>
      <c r="B10" s="60">
        <v>999945.8</v>
      </c>
      <c r="C10" s="60">
        <v>999826.8</v>
      </c>
      <c r="D10" s="60">
        <v>999979.3</v>
      </c>
      <c r="E10" s="60">
        <v>999917.30000000016</v>
      </c>
    </row>
    <row r="11" spans="1:7" x14ac:dyDescent="0.3">
      <c r="A11" s="59">
        <v>2001</v>
      </c>
      <c r="B11" s="60">
        <v>1000224.8</v>
      </c>
      <c r="C11" s="60">
        <v>999785.3</v>
      </c>
      <c r="D11" s="60">
        <v>999979.8</v>
      </c>
      <c r="E11" s="60">
        <v>999996.63333333342</v>
      </c>
    </row>
    <row r="12" spans="1:7" x14ac:dyDescent="0.3">
      <c r="A12" s="59">
        <v>2002</v>
      </c>
      <c r="B12" s="60">
        <v>1000221.8</v>
      </c>
      <c r="C12" s="60">
        <v>999834.8</v>
      </c>
      <c r="D12" s="60">
        <v>999979.8</v>
      </c>
      <c r="E12" s="60">
        <v>1000012.1333333334</v>
      </c>
    </row>
    <row r="13" spans="1:7" x14ac:dyDescent="0.3">
      <c r="A13" s="59">
        <v>2003</v>
      </c>
      <c r="B13" s="60">
        <v>999979.8</v>
      </c>
      <c r="C13" s="60">
        <v>1000262.3</v>
      </c>
      <c r="D13" s="60">
        <v>999979.8</v>
      </c>
      <c r="E13" s="60">
        <v>1000073.9666666668</v>
      </c>
    </row>
    <row r="14" spans="1:7" x14ac:dyDescent="0.3">
      <c r="A14" s="59">
        <v>2004</v>
      </c>
      <c r="B14" s="60">
        <v>1000329.8</v>
      </c>
      <c r="C14" s="60">
        <v>1000150.3</v>
      </c>
      <c r="D14" s="60">
        <v>999980.3</v>
      </c>
      <c r="E14" s="60">
        <v>1000153.4666666668</v>
      </c>
    </row>
    <row r="15" spans="1:7" x14ac:dyDescent="0.3">
      <c r="A15" s="59">
        <v>2005</v>
      </c>
      <c r="B15" s="60">
        <v>1000296.3</v>
      </c>
      <c r="C15" s="60">
        <v>999995.3</v>
      </c>
      <c r="D15" s="60">
        <v>999979.8</v>
      </c>
      <c r="E15" s="60">
        <v>1000090.4666666668</v>
      </c>
    </row>
    <row r="16" spans="1:7" x14ac:dyDescent="0.3">
      <c r="A16" s="59">
        <v>2006</v>
      </c>
      <c r="B16" s="60">
        <v>999979.3</v>
      </c>
      <c r="C16" s="60">
        <v>999979.3</v>
      </c>
      <c r="D16" s="60">
        <v>999980.3</v>
      </c>
      <c r="E16" s="60">
        <v>999979.63333333342</v>
      </c>
    </row>
    <row r="17" spans="1:7" x14ac:dyDescent="0.3">
      <c r="A17" s="59">
        <v>2007</v>
      </c>
      <c r="B17" s="60">
        <v>1000189.3</v>
      </c>
      <c r="C17" s="60">
        <v>1000151.8</v>
      </c>
      <c r="D17" s="60">
        <v>999980.3</v>
      </c>
      <c r="E17" s="60">
        <v>1000107.1333333334</v>
      </c>
    </row>
    <row r="18" spans="1:7" x14ac:dyDescent="0.3">
      <c r="A18" s="59">
        <v>2008</v>
      </c>
      <c r="B18" s="60">
        <v>1000223.3</v>
      </c>
      <c r="C18" s="60">
        <v>1000182.3</v>
      </c>
      <c r="D18" s="60">
        <v>999980.3</v>
      </c>
      <c r="E18" s="60">
        <v>1000128.6333333334</v>
      </c>
    </row>
    <row r="19" spans="1:7" x14ac:dyDescent="0.3">
      <c r="A19" s="59">
        <v>2009</v>
      </c>
      <c r="B19" s="60">
        <v>1000091.3</v>
      </c>
      <c r="C19" s="60">
        <v>1000132.3</v>
      </c>
      <c r="D19" s="60">
        <v>999979.3</v>
      </c>
      <c r="E19" s="60">
        <v>1000067.6333333334</v>
      </c>
    </row>
    <row r="20" spans="1:7" x14ac:dyDescent="0.3">
      <c r="A20" s="59">
        <v>2010</v>
      </c>
      <c r="B20" s="60">
        <v>1000086.3</v>
      </c>
      <c r="C20" s="60">
        <v>999938.8</v>
      </c>
      <c r="D20" s="60">
        <v>999979.8</v>
      </c>
      <c r="E20" s="60">
        <v>1000001.6333333334</v>
      </c>
    </row>
    <row r="21" spans="1:7" x14ac:dyDescent="0.3">
      <c r="A21" s="59">
        <v>2011</v>
      </c>
      <c r="B21" s="60">
        <v>1000122.3</v>
      </c>
      <c r="C21" s="60">
        <v>1000065.8</v>
      </c>
      <c r="D21" s="60">
        <v>999979.3</v>
      </c>
      <c r="E21" s="60">
        <v>1000055.8000000002</v>
      </c>
    </row>
    <row r="22" spans="1:7" x14ac:dyDescent="0.3">
      <c r="A22" s="59">
        <v>2012</v>
      </c>
      <c r="B22" s="60">
        <v>1000230.8</v>
      </c>
      <c r="C22" s="60">
        <v>1000042.3</v>
      </c>
      <c r="D22" s="60">
        <v>999980.3</v>
      </c>
      <c r="E22" s="60">
        <v>1000084.4666666668</v>
      </c>
    </row>
    <row r="23" spans="1:7" x14ac:dyDescent="0.3">
      <c r="A23" s="59">
        <v>2013</v>
      </c>
      <c r="B23" s="60">
        <v>1000008.3</v>
      </c>
      <c r="C23" s="60">
        <v>999890.3</v>
      </c>
      <c r="D23" s="60">
        <v>999980.3</v>
      </c>
      <c r="E23" s="60">
        <v>999959.63333333342</v>
      </c>
    </row>
    <row r="24" spans="1:7" x14ac:dyDescent="0.3">
      <c r="A24" s="59">
        <v>2014</v>
      </c>
      <c r="B24" s="60">
        <v>999980.8</v>
      </c>
      <c r="C24" s="60">
        <v>999858.8</v>
      </c>
      <c r="D24" s="60">
        <v>999979.3</v>
      </c>
      <c r="E24" s="60">
        <v>999939.63333333342</v>
      </c>
    </row>
    <row r="25" spans="1:7" x14ac:dyDescent="0.3">
      <c r="A25" s="59">
        <v>2015</v>
      </c>
      <c r="B25" s="60">
        <v>1000049.3</v>
      </c>
      <c r="C25" s="60">
        <v>999989.8</v>
      </c>
      <c r="D25" s="60">
        <v>999743.9</v>
      </c>
      <c r="E25" s="60">
        <v>999927.66666666663</v>
      </c>
    </row>
    <row r="26" spans="1:7" x14ac:dyDescent="0.3">
      <c r="A26" s="59">
        <v>2016</v>
      </c>
      <c r="B26" s="60">
        <v>999684.9</v>
      </c>
      <c r="C26" s="60">
        <v>1000095.8</v>
      </c>
      <c r="D26" s="60">
        <v>999979.8</v>
      </c>
      <c r="E26" s="60">
        <v>999920.16666666663</v>
      </c>
    </row>
    <row r="27" spans="1:7" x14ac:dyDescent="0.3">
      <c r="A27" s="59">
        <v>2017</v>
      </c>
      <c r="B27" s="60">
        <v>999826.8</v>
      </c>
      <c r="C27" s="60">
        <v>999988.8</v>
      </c>
      <c r="D27" s="60">
        <v>999979.3</v>
      </c>
      <c r="E27" s="60">
        <v>999931.63333333342</v>
      </c>
    </row>
    <row r="28" spans="1:7" x14ac:dyDescent="0.3">
      <c r="A28" s="59">
        <v>2018</v>
      </c>
      <c r="B28" s="60">
        <v>999979.8</v>
      </c>
      <c r="C28" s="60">
        <v>1000103.3</v>
      </c>
      <c r="D28" s="60">
        <v>999979.8</v>
      </c>
      <c r="E28" s="60">
        <v>1000020.9666666668</v>
      </c>
    </row>
    <row r="29" spans="1:7" x14ac:dyDescent="0.3">
      <c r="A29" s="59">
        <v>2019</v>
      </c>
      <c r="B29" s="60">
        <v>999625.4</v>
      </c>
      <c r="C29" s="60">
        <v>1000041.8</v>
      </c>
      <c r="D29" s="60">
        <v>999980.3</v>
      </c>
      <c r="E29" s="60">
        <v>999882.5</v>
      </c>
      <c r="G29" t="s">
        <v>1689</v>
      </c>
    </row>
    <row r="30" spans="1:7" x14ac:dyDescent="0.3">
      <c r="A30" s="59">
        <v>2020</v>
      </c>
      <c r="B30" s="60">
        <v>999979.8</v>
      </c>
      <c r="C30" s="60">
        <v>999979.3</v>
      </c>
      <c r="D30" s="60">
        <v>999979.8</v>
      </c>
      <c r="E30" s="60">
        <v>999979.63333333342</v>
      </c>
      <c r="G30" t="s">
        <v>3009</v>
      </c>
    </row>
    <row r="31" spans="1:7" x14ac:dyDescent="0.3">
      <c r="A31" s="59">
        <v>2021</v>
      </c>
      <c r="B31" s="60">
        <v>1000163.8</v>
      </c>
      <c r="C31" s="60">
        <v>999914.3</v>
      </c>
      <c r="D31" s="60">
        <v>999867.3</v>
      </c>
      <c r="E31" s="60">
        <v>999981.80000000016</v>
      </c>
      <c r="G31" t="s">
        <v>3010</v>
      </c>
    </row>
    <row r="32" spans="1:7" x14ac:dyDescent="0.3">
      <c r="A32" s="59">
        <v>2022</v>
      </c>
      <c r="B32" s="60">
        <v>999979.8</v>
      </c>
      <c r="C32" s="60">
        <v>999938.3</v>
      </c>
      <c r="D32" s="60">
        <v>999979.3</v>
      </c>
      <c r="E32" s="60">
        <v>999965.80000000016</v>
      </c>
      <c r="G32" t="s">
        <v>3011</v>
      </c>
    </row>
    <row r="33" spans="1:7" x14ac:dyDescent="0.3">
      <c r="A33" s="59">
        <v>2023</v>
      </c>
      <c r="B33" s="60">
        <v>999979.8</v>
      </c>
      <c r="C33" s="60">
        <v>999994.3</v>
      </c>
      <c r="D33" s="60">
        <v>1000346.3</v>
      </c>
      <c r="E33" s="60">
        <v>1000106.8000000002</v>
      </c>
    </row>
    <row r="34" spans="1:7" x14ac:dyDescent="0.3">
      <c r="A34" s="59" t="s">
        <v>191</v>
      </c>
      <c r="B34" s="60">
        <v>1000027.7206896555</v>
      </c>
      <c r="C34" s="60">
        <v>999962.68965517287</v>
      </c>
      <c r="D34" s="60">
        <v>1000009.4758620694</v>
      </c>
      <c r="E34" s="60">
        <v>999999.96206896577</v>
      </c>
      <c r="G34" t="s">
        <v>3012</v>
      </c>
    </row>
    <row r="35" spans="1:7" x14ac:dyDescent="0.3">
      <c r="G35" t="s">
        <v>3013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C0A5-FF8F-4B3D-BBC9-9DE7FAEAFB5A}">
  <dimension ref="A1:BC197"/>
  <sheetViews>
    <sheetView topLeftCell="AR1" zoomScale="95" zoomScaleNormal="62" workbookViewId="0">
      <selection activeCell="BC76" sqref="AZ76:BC76"/>
    </sheetView>
  </sheetViews>
  <sheetFormatPr defaultRowHeight="14.4" x14ac:dyDescent="0.3"/>
  <cols>
    <col min="1" max="1" width="14" customWidth="1"/>
    <col min="2" max="2" width="12.5546875" customWidth="1"/>
    <col min="3" max="4" width="8.88671875" customWidth="1"/>
    <col min="19" max="19" width="16.33203125" customWidth="1"/>
    <col min="21" max="21" width="11.44140625" customWidth="1"/>
    <col min="22" max="22" width="12" customWidth="1"/>
    <col min="40" max="40" width="14.6640625" customWidth="1"/>
    <col min="42" max="42" width="13.5546875" customWidth="1"/>
    <col min="43" max="43" width="16.6640625" customWidth="1"/>
    <col min="44" max="44" width="11.44140625" customWidth="1"/>
    <col min="45" max="45" width="16.109375" customWidth="1"/>
    <col min="46" max="46" width="6.6640625" customWidth="1"/>
    <col min="47" max="47" width="14.77734375" customWidth="1"/>
    <col min="48" max="48" width="11.44140625" customWidth="1"/>
    <col min="49" max="49" width="12.77734375" customWidth="1"/>
    <col min="50" max="50" width="16.5546875" customWidth="1"/>
    <col min="52" max="52" width="9.44140625" customWidth="1"/>
    <col min="53" max="53" width="8.88671875" customWidth="1"/>
    <col min="54" max="54" width="8.6640625" customWidth="1"/>
    <col min="55" max="55" width="8.5546875" customWidth="1"/>
  </cols>
  <sheetData>
    <row r="1" spans="1:55" ht="15" thickBot="1" x14ac:dyDescent="0.35">
      <c r="A1" s="1" t="s">
        <v>0</v>
      </c>
      <c r="B1" s="2"/>
      <c r="C1" s="3"/>
      <c r="D1" s="4"/>
      <c r="E1" s="2"/>
    </row>
    <row r="2" spans="1:55" ht="45.6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30" t="s">
        <v>41</v>
      </c>
      <c r="U2" s="5" t="s">
        <v>1</v>
      </c>
      <c r="V2" s="5" t="s">
        <v>2</v>
      </c>
      <c r="W2" s="5" t="s">
        <v>3</v>
      </c>
      <c r="X2" s="5" t="s">
        <v>4</v>
      </c>
      <c r="Y2" s="5" t="s">
        <v>22</v>
      </c>
      <c r="Z2" s="5" t="s">
        <v>6</v>
      </c>
      <c r="AA2" s="5" t="s">
        <v>7</v>
      </c>
      <c r="AB2" s="5" t="s">
        <v>8</v>
      </c>
      <c r="AC2" s="5" t="s">
        <v>9</v>
      </c>
      <c r="AD2" s="5" t="s">
        <v>10</v>
      </c>
      <c r="AE2" s="5" t="s">
        <v>11</v>
      </c>
      <c r="AF2" s="5" t="s">
        <v>12</v>
      </c>
      <c r="AG2" s="5" t="s">
        <v>13</v>
      </c>
      <c r="AH2" s="5" t="s">
        <v>14</v>
      </c>
      <c r="AI2" s="5" t="s">
        <v>15</v>
      </c>
      <c r="AJ2" s="5" t="s">
        <v>16</v>
      </c>
      <c r="AK2" s="5" t="s">
        <v>17</v>
      </c>
      <c r="AL2" s="5" t="s">
        <v>18</v>
      </c>
      <c r="AM2" s="5" t="s">
        <v>195</v>
      </c>
      <c r="AN2" s="43" t="s">
        <v>42</v>
      </c>
      <c r="AP2" s="33" t="s">
        <v>132</v>
      </c>
      <c r="AQ2" s="34" t="s">
        <v>1</v>
      </c>
      <c r="AR2" s="34" t="s">
        <v>44</v>
      </c>
      <c r="AS2" s="35" t="s">
        <v>42</v>
      </c>
      <c r="AU2" s="33" t="s">
        <v>132</v>
      </c>
      <c r="AV2" s="34" t="s">
        <v>1</v>
      </c>
      <c r="AW2" s="34" t="s">
        <v>44</v>
      </c>
      <c r="AX2" s="35" t="s">
        <v>41</v>
      </c>
      <c r="AZ2" t="str">
        <f>Munka4!R274</f>
        <v>Becslés</v>
      </c>
      <c r="BA2" t="str">
        <f>U2</f>
        <v>Folyó</v>
      </c>
      <c r="BB2" t="str">
        <f t="shared" ref="BB2:BB65" si="0">V2</f>
        <v>Évszámok</v>
      </c>
      <c r="BC2" t="s">
        <v>3008</v>
      </c>
    </row>
    <row r="3" spans="1:55" x14ac:dyDescent="0.3">
      <c r="A3" s="6" t="s">
        <v>19</v>
      </c>
      <c r="B3" s="7">
        <v>1995</v>
      </c>
      <c r="C3" s="8">
        <v>293</v>
      </c>
      <c r="D3" s="9">
        <v>11.2</v>
      </c>
      <c r="E3" s="9">
        <v>8</v>
      </c>
      <c r="F3" s="9">
        <v>9.6</v>
      </c>
      <c r="G3" s="9">
        <v>87</v>
      </c>
      <c r="H3" s="9">
        <v>2.1</v>
      </c>
      <c r="I3" s="9">
        <v>12</v>
      </c>
      <c r="J3" s="9">
        <v>42</v>
      </c>
      <c r="K3" s="9">
        <v>252</v>
      </c>
      <c r="L3" s="9">
        <v>3100</v>
      </c>
      <c r="M3" s="9">
        <v>9228.4615384615372</v>
      </c>
      <c r="N3" s="9">
        <v>90</v>
      </c>
      <c r="O3" s="9">
        <v>95</v>
      </c>
      <c r="P3" s="9">
        <v>74</v>
      </c>
      <c r="Q3" s="9">
        <v>11.392307692307693</v>
      </c>
      <c r="R3" s="10">
        <v>1150</v>
      </c>
      <c r="S3" s="31">
        <f>SUM(C3:R3)</f>
        <v>14465.753846153844</v>
      </c>
      <c r="U3" s="6" t="s">
        <v>19</v>
      </c>
      <c r="V3" s="7">
        <v>1995</v>
      </c>
      <c r="W3">
        <f t="shared" ref="W3:W34" si="1">_xlfn.RANK.EQ(C3, $C$3:$C$89, 0)</f>
        <v>57</v>
      </c>
      <c r="X3">
        <f t="shared" ref="X3:X34" si="2">_xlfn.RANK.EQ(D3, $D$3:$D$89, 0)</f>
        <v>59</v>
      </c>
      <c r="Y3">
        <f t="shared" ref="Y3:Y34" si="3">_xlfn.RANK.EQ(E3, $E$3:$E$89, 1)</f>
        <v>24</v>
      </c>
      <c r="Z3">
        <f t="shared" ref="Z3:Z34" si="4">_xlfn.RANK.EQ(F3, $F$3:$F$89, 0)</f>
        <v>71</v>
      </c>
      <c r="AA3">
        <f t="shared" ref="AA3:AA34" si="5">_xlfn.RANK.EQ(G3, $G$3:$G$89, 0)</f>
        <v>76</v>
      </c>
      <c r="AB3">
        <f t="shared" ref="AB3:AB34" si="6">_xlfn.RANK.EQ(H3, $H$3:$H$89, 1)</f>
        <v>23</v>
      </c>
      <c r="AC3">
        <f t="shared" ref="AC3:AC34" si="7">_xlfn.RANK.EQ(I3, $I$3:$I$89, 1)</f>
        <v>75</v>
      </c>
      <c r="AD3">
        <f t="shared" ref="AD3:AD34" si="8">_xlfn.RANK.EQ(J3, $J$3:$J$89, 1)</f>
        <v>65</v>
      </c>
      <c r="AE3">
        <f t="shared" ref="AE3:AE34" si="9">_xlfn.RANK.EQ(K3, $K$3:$K$89, 1)</f>
        <v>67</v>
      </c>
      <c r="AF3">
        <f t="shared" ref="AF3:AF34" si="10">_xlfn.RANK.EQ(L3, $L$3:$L$89, 1)</f>
        <v>79</v>
      </c>
      <c r="AG3">
        <f t="shared" ref="AG3:AG34" si="11">_xlfn.RANK.EQ(M3, $M$3:$M$89, 1)</f>
        <v>84</v>
      </c>
      <c r="AH3">
        <f t="shared" ref="AH3:AH34" si="12">_xlfn.RANK.EQ(N3, $N$3:$N$89, 1)</f>
        <v>84</v>
      </c>
      <c r="AI3">
        <f t="shared" ref="AI3:AI34" si="13">_xlfn.RANK.EQ(O3, $O$3:$O$89, 1)</f>
        <v>57</v>
      </c>
      <c r="AJ3">
        <f t="shared" ref="AJ3:AJ34" si="14">_xlfn.RANK.EQ(P3, $P$3:$P$89, 1)</f>
        <v>64</v>
      </c>
      <c r="AK3">
        <f t="shared" ref="AK3:AK34" si="15">_xlfn.RANK.EQ(Q3, $Q$3:$Q$89, 1)</f>
        <v>66</v>
      </c>
      <c r="AL3" s="27">
        <f t="shared" ref="AL3:AL34" si="16">_xlfn.RANK.EQ(R3, $R$3:$R$89, 1)</f>
        <v>72</v>
      </c>
      <c r="AM3" s="27">
        <v>1000000</v>
      </c>
      <c r="AN3" s="24">
        <f>SUM(W3:AL3)</f>
        <v>1023</v>
      </c>
      <c r="AP3" s="36" t="s">
        <v>45</v>
      </c>
      <c r="AQ3" s="6" t="str">
        <f>INDEX($U$3:$U$89, MATCH(AS3, $AN$3:$AN$89, 0))</f>
        <v>TISZA</v>
      </c>
      <c r="AR3" s="6">
        <f>INDEX($V$3:$V$89, MATCH(AS3, $AN$3:$AN$89, 0))</f>
        <v>2018</v>
      </c>
      <c r="AS3" s="42">
        <f>SMALL($AN$3:$AN$89, ROWS($AP$3:AP3))</f>
        <v>365</v>
      </c>
      <c r="AU3" s="36" t="s">
        <v>45</v>
      </c>
      <c r="AV3" s="6" t="str">
        <f>INDEX($A$3:$A$89, MATCH(AX3, $S$3:$S$89, 0))</f>
        <v>TISZA</v>
      </c>
      <c r="AW3" s="6">
        <f>INDEX($B$3:$B$89, MATCH(AX3, $S$3:$S$89, 0))</f>
        <v>2022</v>
      </c>
      <c r="AX3" s="37">
        <f>SMALL($S$3:$S$89, ROWS(AU$3:$AU3))</f>
        <v>4461.0197739502664</v>
      </c>
      <c r="AZ3" s="60">
        <f>Munka4!R275</f>
        <v>999654.9</v>
      </c>
      <c r="BA3" t="str">
        <f t="shared" ref="BA3:BA66" si="17">U3</f>
        <v>DUNA</v>
      </c>
      <c r="BB3">
        <f t="shared" si="0"/>
        <v>1995</v>
      </c>
      <c r="BC3">
        <f>IF(Munka4!BG275*Munka4!T275&lt;=0,1,0)</f>
        <v>1</v>
      </c>
    </row>
    <row r="4" spans="1:55" x14ac:dyDescent="0.3">
      <c r="A4" s="6" t="s">
        <v>19</v>
      </c>
      <c r="B4" s="7">
        <v>1996</v>
      </c>
      <c r="C4" s="8">
        <v>388</v>
      </c>
      <c r="D4" s="9">
        <v>9.5</v>
      </c>
      <c r="E4" s="9">
        <v>8.16</v>
      </c>
      <c r="F4" s="9">
        <v>9.6999999999999993</v>
      </c>
      <c r="G4" s="9">
        <v>84</v>
      </c>
      <c r="H4" s="9">
        <v>2.6</v>
      </c>
      <c r="I4" s="9">
        <v>13</v>
      </c>
      <c r="J4" s="9">
        <v>29</v>
      </c>
      <c r="K4" s="9">
        <v>274</v>
      </c>
      <c r="L4" s="9">
        <v>3320</v>
      </c>
      <c r="M4" s="9">
        <v>11464.89010989011</v>
      </c>
      <c r="N4" s="9">
        <v>86</v>
      </c>
      <c r="O4" s="9">
        <v>92</v>
      </c>
      <c r="P4" s="9">
        <v>71</v>
      </c>
      <c r="Q4" s="9">
        <v>19.76923076923077</v>
      </c>
      <c r="R4" s="10">
        <v>1293</v>
      </c>
      <c r="S4" s="31">
        <f>SUM(C4:R4)</f>
        <v>17164.619340659341</v>
      </c>
      <c r="U4" s="6" t="s">
        <v>19</v>
      </c>
      <c r="V4" s="7">
        <v>1996</v>
      </c>
      <c r="W4">
        <f t="shared" si="1"/>
        <v>44</v>
      </c>
      <c r="X4">
        <f t="shared" si="2"/>
        <v>84</v>
      </c>
      <c r="Y4">
        <f t="shared" si="3"/>
        <v>69</v>
      </c>
      <c r="Z4">
        <f t="shared" si="4"/>
        <v>66</v>
      </c>
      <c r="AA4">
        <f t="shared" si="5"/>
        <v>81</v>
      </c>
      <c r="AB4">
        <f t="shared" si="6"/>
        <v>42</v>
      </c>
      <c r="AC4">
        <f t="shared" si="7"/>
        <v>79</v>
      </c>
      <c r="AD4">
        <f t="shared" si="8"/>
        <v>44</v>
      </c>
      <c r="AE4">
        <f t="shared" si="9"/>
        <v>80</v>
      </c>
      <c r="AF4">
        <f t="shared" si="10"/>
        <v>82</v>
      </c>
      <c r="AG4">
        <f t="shared" si="11"/>
        <v>87</v>
      </c>
      <c r="AH4">
        <f t="shared" si="12"/>
        <v>83</v>
      </c>
      <c r="AI4">
        <f t="shared" si="13"/>
        <v>54</v>
      </c>
      <c r="AJ4">
        <f t="shared" si="14"/>
        <v>61</v>
      </c>
      <c r="AK4">
        <f t="shared" si="15"/>
        <v>78</v>
      </c>
      <c r="AL4" s="28">
        <f t="shared" si="16"/>
        <v>75</v>
      </c>
      <c r="AM4" s="27">
        <v>1000000</v>
      </c>
      <c r="AN4" s="24">
        <f t="shared" ref="AN4:AN67" si="18">SUM(W4:AL4)</f>
        <v>1109</v>
      </c>
      <c r="AP4" s="36" t="s">
        <v>46</v>
      </c>
      <c r="AQ4" s="6" t="str">
        <f t="shared" ref="AQ4:AQ67" si="19">INDEX($U$3:$U$89, MATCH(AS4, $AN$3:$AN$89, 0))</f>
        <v>TISZA</v>
      </c>
      <c r="AR4" s="6">
        <f>INDEX($V$3:$V$89, MATCH(AS4, $AN$3:$AN$89, 0))</f>
        <v>2020</v>
      </c>
      <c r="AS4" s="42">
        <f>SMALL($AN$3:$AN$89, ROWS($AP$3:AP4))</f>
        <v>391</v>
      </c>
      <c r="AU4" s="36" t="s">
        <v>46</v>
      </c>
      <c r="AV4" s="6" t="str">
        <f>INDEX($A$3:$A$89, MATCH(AX4, $S$3:$S$89, 0))</f>
        <v>TISZA</v>
      </c>
      <c r="AW4" s="6">
        <f t="shared" ref="AW4:AW67" si="20">INDEX($B$3:$B$89, MATCH(AX4, $S$3:$S$89, 0))</f>
        <v>2019</v>
      </c>
      <c r="AX4" s="37">
        <f>SMALL($S$3:$S$89, ROWS(AU$3:$AU4))</f>
        <v>4571.0979775304149</v>
      </c>
      <c r="AZ4" s="60">
        <f>Munka4!R276</f>
        <v>999702.4</v>
      </c>
      <c r="BA4" t="str">
        <f t="shared" si="17"/>
        <v>DUNA</v>
      </c>
      <c r="BB4">
        <f t="shared" si="0"/>
        <v>1996</v>
      </c>
      <c r="BC4">
        <f>IF(Munka4!BG276*Munka4!T276&lt;=0,1,0)</f>
        <v>1</v>
      </c>
    </row>
    <row r="5" spans="1:55" x14ac:dyDescent="0.3">
      <c r="A5" s="6" t="s">
        <v>19</v>
      </c>
      <c r="B5" s="7">
        <v>1997</v>
      </c>
      <c r="C5" s="8">
        <v>493</v>
      </c>
      <c r="D5" s="9">
        <v>10.7</v>
      </c>
      <c r="E5" s="9">
        <v>8.2799999999999994</v>
      </c>
      <c r="F5" s="9">
        <v>10.8</v>
      </c>
      <c r="G5" s="9">
        <v>98</v>
      </c>
      <c r="H5" s="9">
        <v>2.7</v>
      </c>
      <c r="I5" s="9">
        <v>10</v>
      </c>
      <c r="J5" s="9">
        <v>42</v>
      </c>
      <c r="K5" s="9">
        <v>254</v>
      </c>
      <c r="L5" s="9">
        <v>2653</v>
      </c>
      <c r="M5" s="9">
        <v>8981.4835164835185</v>
      </c>
      <c r="N5" s="9">
        <v>78</v>
      </c>
      <c r="O5" s="9">
        <v>107</v>
      </c>
      <c r="P5" s="9">
        <v>43</v>
      </c>
      <c r="Q5" s="9">
        <v>22.157142857142855</v>
      </c>
      <c r="R5" s="10">
        <v>469</v>
      </c>
      <c r="S5" s="31">
        <f t="shared" ref="S5:S68" si="21">SUM(C5:R5)</f>
        <v>13283.12065934066</v>
      </c>
      <c r="U5" s="6" t="s">
        <v>19</v>
      </c>
      <c r="V5" s="7">
        <v>1997</v>
      </c>
      <c r="W5">
        <f t="shared" si="1"/>
        <v>17</v>
      </c>
      <c r="X5">
        <f t="shared" si="2"/>
        <v>69</v>
      </c>
      <c r="Y5">
        <f t="shared" si="3"/>
        <v>87</v>
      </c>
      <c r="Z5">
        <f t="shared" si="4"/>
        <v>32</v>
      </c>
      <c r="AA5">
        <f t="shared" si="5"/>
        <v>33</v>
      </c>
      <c r="AB5">
        <f t="shared" si="6"/>
        <v>48</v>
      </c>
      <c r="AC5">
        <f t="shared" si="7"/>
        <v>56</v>
      </c>
      <c r="AD5">
        <f t="shared" si="8"/>
        <v>65</v>
      </c>
      <c r="AE5">
        <f t="shared" si="9"/>
        <v>68</v>
      </c>
      <c r="AF5">
        <f t="shared" si="10"/>
        <v>74</v>
      </c>
      <c r="AG5">
        <f t="shared" si="11"/>
        <v>82</v>
      </c>
      <c r="AH5">
        <f t="shared" si="12"/>
        <v>75</v>
      </c>
      <c r="AI5">
        <f t="shared" si="13"/>
        <v>66</v>
      </c>
      <c r="AJ5">
        <f t="shared" si="14"/>
        <v>39</v>
      </c>
      <c r="AK5">
        <f t="shared" si="15"/>
        <v>80</v>
      </c>
      <c r="AL5" s="28">
        <f t="shared" si="16"/>
        <v>9</v>
      </c>
      <c r="AM5" s="27">
        <v>1000000</v>
      </c>
      <c r="AN5" s="24">
        <f t="shared" si="18"/>
        <v>900</v>
      </c>
      <c r="AP5" s="36" t="s">
        <v>47</v>
      </c>
      <c r="AQ5" s="6" t="str">
        <f t="shared" si="19"/>
        <v>TISZA</v>
      </c>
      <c r="AR5" s="6">
        <f t="shared" ref="AR5:AR67" si="22">INDEX($V$3:$V$89, MATCH(AS5, $AN$3:$AN$89, 0))</f>
        <v>2014</v>
      </c>
      <c r="AS5" s="42">
        <f>SMALL($AN$3:$AN$89, ROWS($AP$3:AP5))</f>
        <v>396</v>
      </c>
      <c r="AU5" s="36" t="s">
        <v>47</v>
      </c>
      <c r="AV5" s="6" t="str">
        <f t="shared" ref="AV5:AV66" si="23">INDEX($A$3:$A$89, MATCH(AX5, $S$3:$S$89, 0))</f>
        <v>TISZA</v>
      </c>
      <c r="AW5" s="6">
        <f t="shared" si="20"/>
        <v>2023</v>
      </c>
      <c r="AX5" s="37">
        <f>SMALL($S$3:$S$89, ROWS(AU$3:$AU5))</f>
        <v>4661.6645207493975</v>
      </c>
      <c r="AZ5" s="60">
        <f>Munka4!R277</f>
        <v>999892.3</v>
      </c>
      <c r="BA5" t="str">
        <f t="shared" si="17"/>
        <v>DUNA</v>
      </c>
      <c r="BB5">
        <f t="shared" si="0"/>
        <v>1997</v>
      </c>
      <c r="BC5">
        <f>IF(Munka4!BG277*Munka4!T277&lt;=0,1,0)</f>
        <v>1</v>
      </c>
    </row>
    <row r="6" spans="1:55" x14ac:dyDescent="0.3">
      <c r="A6" s="6" t="s">
        <v>19</v>
      </c>
      <c r="B6" s="7">
        <v>1998</v>
      </c>
      <c r="C6" s="8">
        <v>380.5</v>
      </c>
      <c r="D6" s="9">
        <v>11.8</v>
      </c>
      <c r="E6" s="9">
        <v>8.15</v>
      </c>
      <c r="F6" s="9">
        <v>9.5</v>
      </c>
      <c r="G6" s="9">
        <v>88</v>
      </c>
      <c r="H6" s="9">
        <v>2.6</v>
      </c>
      <c r="I6" s="9">
        <v>10</v>
      </c>
      <c r="J6" s="9">
        <v>17</v>
      </c>
      <c r="K6" s="9">
        <v>244</v>
      </c>
      <c r="L6" s="9">
        <v>4456</v>
      </c>
      <c r="M6" s="9">
        <v>8431.3186813186785</v>
      </c>
      <c r="N6" s="9">
        <v>74</v>
      </c>
      <c r="O6" s="9">
        <v>99</v>
      </c>
      <c r="P6" s="9">
        <v>44</v>
      </c>
      <c r="Q6" s="9">
        <v>30.515384615384615</v>
      </c>
      <c r="R6" s="10">
        <v>1796</v>
      </c>
      <c r="S6" s="31">
        <f>SUM(C6:R6)</f>
        <v>15702.384065934064</v>
      </c>
      <c r="U6" s="6" t="s">
        <v>19</v>
      </c>
      <c r="V6" s="7">
        <v>1998</v>
      </c>
      <c r="W6">
        <f t="shared" si="1"/>
        <v>46</v>
      </c>
      <c r="X6">
        <f t="shared" si="2"/>
        <v>45</v>
      </c>
      <c r="Y6">
        <f t="shared" si="3"/>
        <v>67</v>
      </c>
      <c r="Z6">
        <f t="shared" si="4"/>
        <v>74</v>
      </c>
      <c r="AA6">
        <f t="shared" si="5"/>
        <v>75</v>
      </c>
      <c r="AB6">
        <f t="shared" si="6"/>
        <v>42</v>
      </c>
      <c r="AC6">
        <f t="shared" si="7"/>
        <v>56</v>
      </c>
      <c r="AD6">
        <f t="shared" si="8"/>
        <v>17</v>
      </c>
      <c r="AE6">
        <f t="shared" si="9"/>
        <v>62</v>
      </c>
      <c r="AF6">
        <f t="shared" si="10"/>
        <v>87</v>
      </c>
      <c r="AG6">
        <f t="shared" si="11"/>
        <v>75</v>
      </c>
      <c r="AH6">
        <f t="shared" si="12"/>
        <v>71</v>
      </c>
      <c r="AI6">
        <f t="shared" si="13"/>
        <v>62</v>
      </c>
      <c r="AJ6">
        <f t="shared" si="14"/>
        <v>41</v>
      </c>
      <c r="AK6">
        <f t="shared" si="15"/>
        <v>85</v>
      </c>
      <c r="AL6" s="28">
        <f t="shared" si="16"/>
        <v>80</v>
      </c>
      <c r="AM6" s="27">
        <v>1000000</v>
      </c>
      <c r="AN6" s="24">
        <f t="shared" si="18"/>
        <v>985</v>
      </c>
      <c r="AP6" s="36" t="s">
        <v>48</v>
      </c>
      <c r="AQ6" s="6" t="str">
        <f t="shared" si="19"/>
        <v>TISZA</v>
      </c>
      <c r="AR6" s="6">
        <f t="shared" si="22"/>
        <v>2017</v>
      </c>
      <c r="AS6" s="42">
        <f>SMALL($AN$3:$AN$89, ROWS($AP$3:AP6))</f>
        <v>424</v>
      </c>
      <c r="AU6" s="36" t="s">
        <v>48</v>
      </c>
      <c r="AV6" s="6" t="str">
        <f t="shared" si="23"/>
        <v>TISZA</v>
      </c>
      <c r="AW6" s="6">
        <f t="shared" si="20"/>
        <v>2018</v>
      </c>
      <c r="AX6" s="37">
        <f>SMALL($S$3:$S$89, ROWS(AU$3:$AU6))</f>
        <v>4765.624769355868</v>
      </c>
      <c r="AZ6" s="60">
        <f>Munka4!R278</f>
        <v>999764.3</v>
      </c>
      <c r="BA6" t="str">
        <f t="shared" si="17"/>
        <v>DUNA</v>
      </c>
      <c r="BB6">
        <f t="shared" si="0"/>
        <v>1998</v>
      </c>
      <c r="BC6">
        <f>IF(Munka4!BG278*Munka4!T278&lt;=0,1,0)</f>
        <v>1</v>
      </c>
    </row>
    <row r="7" spans="1:55" x14ac:dyDescent="0.3">
      <c r="A7" s="6" t="s">
        <v>19</v>
      </c>
      <c r="B7" s="7">
        <v>1999</v>
      </c>
      <c r="C7" s="8">
        <v>439</v>
      </c>
      <c r="D7" s="9">
        <v>10.7</v>
      </c>
      <c r="E7" s="9">
        <v>8.09</v>
      </c>
      <c r="F7" s="9">
        <v>9.6999999999999993</v>
      </c>
      <c r="G7" s="9">
        <v>86</v>
      </c>
      <c r="H7" s="9">
        <v>2.1</v>
      </c>
      <c r="I7" s="9">
        <v>10</v>
      </c>
      <c r="J7" s="9">
        <v>34</v>
      </c>
      <c r="K7" s="9">
        <v>261</v>
      </c>
      <c r="L7" s="9">
        <v>3882</v>
      </c>
      <c r="M7" s="9">
        <v>9390.2747252747249</v>
      </c>
      <c r="N7" s="9">
        <v>72</v>
      </c>
      <c r="O7" s="9">
        <v>119</v>
      </c>
      <c r="P7" s="9">
        <v>37</v>
      </c>
      <c r="Q7" s="9">
        <v>23.4</v>
      </c>
      <c r="R7" s="10">
        <v>902</v>
      </c>
      <c r="S7" s="31">
        <f t="shared" si="21"/>
        <v>15286.264725274725</v>
      </c>
      <c r="U7" s="6" t="s">
        <v>19</v>
      </c>
      <c r="V7" s="7">
        <v>1999</v>
      </c>
      <c r="W7">
        <f t="shared" si="1"/>
        <v>29</v>
      </c>
      <c r="X7">
        <f t="shared" si="2"/>
        <v>69</v>
      </c>
      <c r="Y7">
        <f t="shared" si="3"/>
        <v>57</v>
      </c>
      <c r="Z7">
        <f t="shared" si="4"/>
        <v>66</v>
      </c>
      <c r="AA7">
        <f t="shared" si="5"/>
        <v>77</v>
      </c>
      <c r="AB7">
        <f t="shared" si="6"/>
        <v>23</v>
      </c>
      <c r="AC7">
        <f t="shared" si="7"/>
        <v>56</v>
      </c>
      <c r="AD7">
        <f t="shared" si="8"/>
        <v>55</v>
      </c>
      <c r="AE7">
        <f t="shared" si="9"/>
        <v>71</v>
      </c>
      <c r="AF7">
        <f t="shared" si="10"/>
        <v>86</v>
      </c>
      <c r="AG7">
        <f t="shared" si="11"/>
        <v>85</v>
      </c>
      <c r="AH7">
        <f t="shared" si="12"/>
        <v>70</v>
      </c>
      <c r="AI7">
        <f t="shared" si="13"/>
        <v>72</v>
      </c>
      <c r="AJ7">
        <f t="shared" si="14"/>
        <v>23</v>
      </c>
      <c r="AK7">
        <f t="shared" si="15"/>
        <v>83</v>
      </c>
      <c r="AL7" s="28">
        <f t="shared" si="16"/>
        <v>70</v>
      </c>
      <c r="AM7" s="27">
        <v>1000000</v>
      </c>
      <c r="AN7" s="24">
        <f t="shared" si="18"/>
        <v>992</v>
      </c>
      <c r="AP7" s="36" t="s">
        <v>49</v>
      </c>
      <c r="AQ7" s="6" t="str">
        <f t="shared" si="19"/>
        <v>TISZA</v>
      </c>
      <c r="AR7" s="6">
        <f t="shared" si="22"/>
        <v>2023</v>
      </c>
      <c r="AS7" s="42">
        <f>SMALL($AN$3:$AN$89, ROWS($AP$3:AP7))</f>
        <v>430</v>
      </c>
      <c r="AU7" s="36" t="s">
        <v>49</v>
      </c>
      <c r="AV7" s="6" t="str">
        <f t="shared" si="23"/>
        <v>TISZA</v>
      </c>
      <c r="AW7" s="6">
        <f t="shared" si="20"/>
        <v>2021</v>
      </c>
      <c r="AX7" s="37">
        <f>SMALL($S$3:$S$89, ROWS(AU$3:$AU7))</f>
        <v>5036.0533800251305</v>
      </c>
      <c r="AZ7" s="60">
        <f>Munka4!R279</f>
        <v>999761.9</v>
      </c>
      <c r="BA7" t="str">
        <f t="shared" si="17"/>
        <v>DUNA</v>
      </c>
      <c r="BB7">
        <f t="shared" si="0"/>
        <v>1999</v>
      </c>
      <c r="BC7">
        <f>IF(Munka4!BG279*Munka4!T279&lt;=0,1,0)</f>
        <v>1</v>
      </c>
    </row>
    <row r="8" spans="1:55" x14ac:dyDescent="0.3">
      <c r="A8" s="6" t="s">
        <v>19</v>
      </c>
      <c r="B8" s="7">
        <v>2000</v>
      </c>
      <c r="C8" s="8">
        <v>429</v>
      </c>
      <c r="D8" s="9">
        <v>11.8</v>
      </c>
      <c r="E8" s="9">
        <v>8.06</v>
      </c>
      <c r="F8" s="9">
        <v>9.6999999999999993</v>
      </c>
      <c r="G8" s="9">
        <v>89</v>
      </c>
      <c r="H8" s="9">
        <v>1.6</v>
      </c>
      <c r="I8" s="9">
        <v>10</v>
      </c>
      <c r="J8" s="9">
        <v>36</v>
      </c>
      <c r="K8" s="9">
        <v>248</v>
      </c>
      <c r="L8" s="9">
        <v>3850</v>
      </c>
      <c r="M8" s="9">
        <v>8510</v>
      </c>
      <c r="N8" s="9">
        <v>80</v>
      </c>
      <c r="O8" s="9">
        <v>105</v>
      </c>
      <c r="P8" s="9">
        <v>50</v>
      </c>
      <c r="Q8" s="9">
        <v>16.592307692307692</v>
      </c>
      <c r="R8" s="10">
        <v>580</v>
      </c>
      <c r="S8" s="31">
        <f t="shared" si="21"/>
        <v>14034.752307692308</v>
      </c>
      <c r="U8" s="6" t="s">
        <v>19</v>
      </c>
      <c r="V8" s="7">
        <v>2000</v>
      </c>
      <c r="W8">
        <f t="shared" si="1"/>
        <v>32</v>
      </c>
      <c r="X8">
        <f t="shared" si="2"/>
        <v>45</v>
      </c>
      <c r="Y8">
        <f t="shared" si="3"/>
        <v>49</v>
      </c>
      <c r="Z8">
        <f t="shared" si="4"/>
        <v>66</v>
      </c>
      <c r="AA8">
        <f t="shared" si="5"/>
        <v>72</v>
      </c>
      <c r="AB8">
        <f t="shared" si="6"/>
        <v>11</v>
      </c>
      <c r="AC8">
        <f t="shared" si="7"/>
        <v>56</v>
      </c>
      <c r="AD8">
        <f t="shared" si="8"/>
        <v>61</v>
      </c>
      <c r="AE8">
        <f t="shared" si="9"/>
        <v>63</v>
      </c>
      <c r="AF8">
        <f t="shared" si="10"/>
        <v>85</v>
      </c>
      <c r="AG8">
        <f t="shared" si="11"/>
        <v>76</v>
      </c>
      <c r="AH8">
        <f t="shared" si="12"/>
        <v>79</v>
      </c>
      <c r="AI8">
        <f t="shared" si="13"/>
        <v>64</v>
      </c>
      <c r="AJ8">
        <f t="shared" si="14"/>
        <v>52</v>
      </c>
      <c r="AK8">
        <f t="shared" si="15"/>
        <v>74</v>
      </c>
      <c r="AL8" s="28">
        <f t="shared" si="16"/>
        <v>11</v>
      </c>
      <c r="AM8" s="27">
        <v>1000000</v>
      </c>
      <c r="AN8" s="24">
        <f t="shared" si="18"/>
        <v>896</v>
      </c>
      <c r="AP8" s="36" t="s">
        <v>50</v>
      </c>
      <c r="AQ8" s="6" t="str">
        <f t="shared" si="19"/>
        <v>TISZA</v>
      </c>
      <c r="AR8" s="6">
        <f t="shared" si="22"/>
        <v>2010</v>
      </c>
      <c r="AS8" s="42">
        <f>SMALL($AN$3:$AN$89, ROWS($AP$3:AP8))</f>
        <v>447</v>
      </c>
      <c r="AU8" s="36" t="s">
        <v>50</v>
      </c>
      <c r="AV8" s="6" t="str">
        <f t="shared" si="23"/>
        <v>TISZA</v>
      </c>
      <c r="AW8" s="6">
        <f t="shared" si="20"/>
        <v>2017</v>
      </c>
      <c r="AX8" s="37">
        <f>SMALL($S$3:$S$89, ROWS(AU$3:$AU8))</f>
        <v>5074.1205741593858</v>
      </c>
      <c r="AZ8" s="60">
        <f>Munka4!R280</f>
        <v>999826.8</v>
      </c>
      <c r="BA8" t="str">
        <f t="shared" si="17"/>
        <v>DUNA</v>
      </c>
      <c r="BB8">
        <f t="shared" si="0"/>
        <v>2000</v>
      </c>
      <c r="BC8">
        <f>IF(Munka4!BG280*Munka4!T280&lt;=0,1,0)</f>
        <v>1</v>
      </c>
    </row>
    <row r="9" spans="1:55" x14ac:dyDescent="0.3">
      <c r="A9" s="6" t="s">
        <v>19</v>
      </c>
      <c r="B9" s="7">
        <v>2001</v>
      </c>
      <c r="C9" s="8">
        <v>481</v>
      </c>
      <c r="D9" s="9">
        <v>11.1</v>
      </c>
      <c r="E9" s="9">
        <v>8.16</v>
      </c>
      <c r="F9" s="9">
        <v>9.5</v>
      </c>
      <c r="G9" s="9">
        <v>86</v>
      </c>
      <c r="H9" s="9">
        <v>1.8</v>
      </c>
      <c r="I9" s="9">
        <v>10</v>
      </c>
      <c r="J9" s="9">
        <v>27</v>
      </c>
      <c r="K9" s="9">
        <v>289</v>
      </c>
      <c r="L9" s="9">
        <v>3600</v>
      </c>
      <c r="M9" s="9">
        <v>8300</v>
      </c>
      <c r="N9" s="9">
        <v>63.846153846153875</v>
      </c>
      <c r="O9" s="9">
        <v>115</v>
      </c>
      <c r="P9" s="9">
        <v>40</v>
      </c>
      <c r="Q9" s="9">
        <v>20.938461538461539</v>
      </c>
      <c r="R9" s="10">
        <v>850</v>
      </c>
      <c r="S9" s="31">
        <f t="shared" si="21"/>
        <v>13913.344615384616</v>
      </c>
      <c r="U9" s="6" t="s">
        <v>19</v>
      </c>
      <c r="V9" s="7">
        <v>2001</v>
      </c>
      <c r="W9">
        <f t="shared" si="1"/>
        <v>19</v>
      </c>
      <c r="X9">
        <f t="shared" si="2"/>
        <v>60</v>
      </c>
      <c r="Y9">
        <f t="shared" si="3"/>
        <v>69</v>
      </c>
      <c r="Z9">
        <f t="shared" si="4"/>
        <v>74</v>
      </c>
      <c r="AA9">
        <f t="shared" si="5"/>
        <v>77</v>
      </c>
      <c r="AB9">
        <f t="shared" si="6"/>
        <v>13</v>
      </c>
      <c r="AC9">
        <f t="shared" si="7"/>
        <v>56</v>
      </c>
      <c r="AD9">
        <f t="shared" si="8"/>
        <v>39</v>
      </c>
      <c r="AE9">
        <f t="shared" si="9"/>
        <v>83</v>
      </c>
      <c r="AF9">
        <f t="shared" si="10"/>
        <v>84</v>
      </c>
      <c r="AG9">
        <f t="shared" si="11"/>
        <v>73</v>
      </c>
      <c r="AH9">
        <f t="shared" si="12"/>
        <v>60</v>
      </c>
      <c r="AI9">
        <f t="shared" si="13"/>
        <v>70</v>
      </c>
      <c r="AJ9">
        <f t="shared" si="14"/>
        <v>30</v>
      </c>
      <c r="AK9">
        <f t="shared" si="15"/>
        <v>79</v>
      </c>
      <c r="AL9" s="28">
        <f t="shared" si="16"/>
        <v>69</v>
      </c>
      <c r="AM9" s="27">
        <v>1000000</v>
      </c>
      <c r="AN9" s="24">
        <f>SUM(W9:AL9)</f>
        <v>955</v>
      </c>
      <c r="AP9" s="36" t="s">
        <v>51</v>
      </c>
      <c r="AQ9" s="6" t="str">
        <f t="shared" si="19"/>
        <v>TISZA</v>
      </c>
      <c r="AR9" s="6">
        <f t="shared" si="22"/>
        <v>2016</v>
      </c>
      <c r="AS9" s="42">
        <f>SMALL($AN$3:$AN$89, ROWS($AP$3:AP9))</f>
        <v>450</v>
      </c>
      <c r="AU9" s="36" t="s">
        <v>51</v>
      </c>
      <c r="AV9" s="6" t="str">
        <f t="shared" si="23"/>
        <v>TISZA</v>
      </c>
      <c r="AW9" s="6">
        <f t="shared" si="20"/>
        <v>2005</v>
      </c>
      <c r="AX9" s="37">
        <f>SMALL($S$3:$S$89, ROWS(AU$3:$AU9))</f>
        <v>5126.9460384615386</v>
      </c>
      <c r="AZ9" s="60">
        <f>Munka4!R281</f>
        <v>999785.3</v>
      </c>
      <c r="BA9" t="str">
        <f t="shared" si="17"/>
        <v>DUNA</v>
      </c>
      <c r="BB9">
        <f t="shared" si="0"/>
        <v>2001</v>
      </c>
      <c r="BC9">
        <f>IF(Munka4!BG281*Munka4!T281&lt;=0,1,0)</f>
        <v>1</v>
      </c>
    </row>
    <row r="10" spans="1:55" x14ac:dyDescent="0.3">
      <c r="A10" s="6" t="s">
        <v>19</v>
      </c>
      <c r="B10" s="7">
        <v>2002</v>
      </c>
      <c r="C10" s="8">
        <v>500</v>
      </c>
      <c r="D10" s="9">
        <v>11</v>
      </c>
      <c r="E10" s="9">
        <v>8.06</v>
      </c>
      <c r="F10" s="9">
        <v>10.411899999999999</v>
      </c>
      <c r="G10" s="9">
        <v>93.340699999999998</v>
      </c>
      <c r="H10" s="9">
        <v>2.9296000000000002</v>
      </c>
      <c r="I10" s="9">
        <v>10.148099999999999</v>
      </c>
      <c r="J10" s="9">
        <v>26.909099999999999</v>
      </c>
      <c r="K10" s="9">
        <v>263.38459999999998</v>
      </c>
      <c r="L10" s="9">
        <v>3506.3</v>
      </c>
      <c r="M10" s="9">
        <v>9060.5291005290983</v>
      </c>
      <c r="N10" s="9">
        <v>80.740740740740776</v>
      </c>
      <c r="O10" s="9">
        <v>135.18520000000001</v>
      </c>
      <c r="P10" s="9">
        <v>42.666666666666664</v>
      </c>
      <c r="Q10" s="9">
        <v>17.685714285714287</v>
      </c>
      <c r="R10" s="10">
        <v>1485.45</v>
      </c>
      <c r="S10" s="31">
        <f t="shared" si="21"/>
        <v>15254.74142222222</v>
      </c>
      <c r="U10" s="6" t="s">
        <v>19</v>
      </c>
      <c r="V10" s="7">
        <v>2002</v>
      </c>
      <c r="W10">
        <f t="shared" si="1"/>
        <v>16</v>
      </c>
      <c r="X10">
        <f t="shared" si="2"/>
        <v>63</v>
      </c>
      <c r="Y10">
        <f t="shared" si="3"/>
        <v>49</v>
      </c>
      <c r="Z10">
        <f t="shared" si="4"/>
        <v>45</v>
      </c>
      <c r="AA10">
        <f t="shared" si="5"/>
        <v>53</v>
      </c>
      <c r="AB10">
        <f t="shared" si="6"/>
        <v>57</v>
      </c>
      <c r="AC10">
        <f t="shared" si="7"/>
        <v>63</v>
      </c>
      <c r="AD10">
        <f t="shared" si="8"/>
        <v>38</v>
      </c>
      <c r="AE10">
        <f t="shared" si="9"/>
        <v>76</v>
      </c>
      <c r="AF10">
        <f t="shared" si="10"/>
        <v>83</v>
      </c>
      <c r="AG10">
        <f t="shared" si="11"/>
        <v>83</v>
      </c>
      <c r="AH10">
        <f t="shared" si="12"/>
        <v>81</v>
      </c>
      <c r="AI10">
        <f t="shared" si="13"/>
        <v>81</v>
      </c>
      <c r="AJ10">
        <f t="shared" si="14"/>
        <v>37</v>
      </c>
      <c r="AK10">
        <f t="shared" si="15"/>
        <v>75</v>
      </c>
      <c r="AL10" s="28">
        <f t="shared" si="16"/>
        <v>79</v>
      </c>
      <c r="AM10" s="27">
        <v>1000000</v>
      </c>
      <c r="AN10" s="24">
        <f t="shared" si="18"/>
        <v>979</v>
      </c>
      <c r="AP10" s="36" t="s">
        <v>52</v>
      </c>
      <c r="AQ10" s="6" t="str">
        <f t="shared" si="19"/>
        <v>TISZA</v>
      </c>
      <c r="AR10" s="6">
        <f t="shared" si="22"/>
        <v>2019</v>
      </c>
      <c r="AS10" s="42">
        <f>SMALL($AN$3:$AN$89, ROWS($AP$3:AP10))</f>
        <v>493</v>
      </c>
      <c r="AU10" s="36" t="s">
        <v>52</v>
      </c>
      <c r="AV10" s="6" t="str">
        <f t="shared" si="23"/>
        <v>TISZA</v>
      </c>
      <c r="AW10" s="6">
        <f t="shared" si="20"/>
        <v>2020</v>
      </c>
      <c r="AX10" s="37">
        <f>SMALL($S$3:$S$89, ROWS(AU$3:$AU10))</f>
        <v>5158.6340000000009</v>
      </c>
      <c r="AZ10" s="60">
        <f>Munka4!R282</f>
        <v>999834.8</v>
      </c>
      <c r="BA10" t="str">
        <f t="shared" si="17"/>
        <v>DUNA</v>
      </c>
      <c r="BB10">
        <f t="shared" si="0"/>
        <v>2002</v>
      </c>
      <c r="BC10">
        <f>IF(Munka4!BG282*Munka4!T282&lt;=0,1,0)</f>
        <v>1</v>
      </c>
    </row>
    <row r="11" spans="1:55" x14ac:dyDescent="0.3">
      <c r="A11" s="6" t="s">
        <v>19</v>
      </c>
      <c r="B11" s="7">
        <v>2003</v>
      </c>
      <c r="C11" s="8">
        <v>410</v>
      </c>
      <c r="D11" s="9">
        <v>11.8</v>
      </c>
      <c r="E11" s="9">
        <v>8.0242000000000004</v>
      </c>
      <c r="F11" s="9">
        <v>10.5288</v>
      </c>
      <c r="G11" s="9">
        <v>96.465400000000002</v>
      </c>
      <c r="H11" s="9">
        <v>2.5230999999999999</v>
      </c>
      <c r="I11" s="9">
        <v>9.2691999999999997</v>
      </c>
      <c r="J11" s="9">
        <v>17.52</v>
      </c>
      <c r="K11" s="9">
        <v>248.91669999999999</v>
      </c>
      <c r="L11" s="9">
        <v>2912.8</v>
      </c>
      <c r="M11" s="9">
        <v>8523.2967032967026</v>
      </c>
      <c r="N11" s="9">
        <v>52.307692307692342</v>
      </c>
      <c r="O11" s="9">
        <v>83.461500000000001</v>
      </c>
      <c r="P11" s="9">
        <v>29.423076923076923</v>
      </c>
      <c r="Q11" s="9">
        <v>15.069230769230773</v>
      </c>
      <c r="R11" s="10">
        <v>436.67</v>
      </c>
      <c r="S11" s="31">
        <f t="shared" si="21"/>
        <v>12868.075603296702</v>
      </c>
      <c r="U11" s="6" t="s">
        <v>19</v>
      </c>
      <c r="V11" s="7">
        <v>2003</v>
      </c>
      <c r="W11">
        <f t="shared" si="1"/>
        <v>39</v>
      </c>
      <c r="X11">
        <f t="shared" si="2"/>
        <v>45</v>
      </c>
      <c r="Y11">
        <f t="shared" si="3"/>
        <v>35</v>
      </c>
      <c r="Z11">
        <f t="shared" si="4"/>
        <v>42</v>
      </c>
      <c r="AA11">
        <f t="shared" si="5"/>
        <v>42</v>
      </c>
      <c r="AB11">
        <f t="shared" si="6"/>
        <v>39</v>
      </c>
      <c r="AC11">
        <f t="shared" si="7"/>
        <v>46</v>
      </c>
      <c r="AD11">
        <f t="shared" si="8"/>
        <v>21</v>
      </c>
      <c r="AE11">
        <f t="shared" si="9"/>
        <v>65</v>
      </c>
      <c r="AF11">
        <f t="shared" si="10"/>
        <v>78</v>
      </c>
      <c r="AG11">
        <f t="shared" si="11"/>
        <v>77</v>
      </c>
      <c r="AH11">
        <f t="shared" si="12"/>
        <v>38</v>
      </c>
      <c r="AI11">
        <f t="shared" si="13"/>
        <v>31</v>
      </c>
      <c r="AJ11">
        <f t="shared" si="14"/>
        <v>14</v>
      </c>
      <c r="AK11">
        <f t="shared" si="15"/>
        <v>71</v>
      </c>
      <c r="AL11" s="28">
        <f t="shared" si="16"/>
        <v>7</v>
      </c>
      <c r="AM11" s="27">
        <v>1000000</v>
      </c>
      <c r="AN11" s="24">
        <f t="shared" si="18"/>
        <v>690</v>
      </c>
      <c r="AP11" s="36" t="s">
        <v>53</v>
      </c>
      <c r="AQ11" s="6" t="str">
        <f t="shared" si="19"/>
        <v>TISZA</v>
      </c>
      <c r="AR11" s="6">
        <f t="shared" si="22"/>
        <v>2022</v>
      </c>
      <c r="AS11" s="42">
        <f>SMALL($AN$3:$AN$89, ROWS($AP$3:AP11))</f>
        <v>498</v>
      </c>
      <c r="AU11" s="36" t="s">
        <v>53</v>
      </c>
      <c r="AV11" s="6" t="str">
        <f t="shared" si="23"/>
        <v>TISZA</v>
      </c>
      <c r="AW11" s="6">
        <f t="shared" si="20"/>
        <v>2016</v>
      </c>
      <c r="AX11" s="37">
        <f>SMALL($S$3:$S$89, ROWS(AU$3:$AU11))</f>
        <v>5160.2220729724231</v>
      </c>
      <c r="AZ11" s="60">
        <f>Munka4!R283</f>
        <v>1000262.3</v>
      </c>
      <c r="BA11" t="str">
        <f t="shared" si="17"/>
        <v>DUNA</v>
      </c>
      <c r="BB11">
        <f t="shared" si="0"/>
        <v>2003</v>
      </c>
      <c r="BC11">
        <f>IF(Munka4!BG283*Munka4!T283&lt;=0,1,0)</f>
        <v>1</v>
      </c>
    </row>
    <row r="12" spans="1:55" x14ac:dyDescent="0.3">
      <c r="A12" s="6" t="s">
        <v>19</v>
      </c>
      <c r="B12" s="7">
        <v>2004</v>
      </c>
      <c r="C12" s="8">
        <v>389</v>
      </c>
      <c r="D12" s="9">
        <v>10.11</v>
      </c>
      <c r="E12" s="9">
        <v>8.17</v>
      </c>
      <c r="F12" s="9">
        <v>11.485900000000001</v>
      </c>
      <c r="G12" s="9">
        <v>102.8704</v>
      </c>
      <c r="H12" s="9">
        <v>2.2370000000000001</v>
      </c>
      <c r="I12" s="9">
        <v>9.7036999999999995</v>
      </c>
      <c r="J12" s="9">
        <v>18.555599999999998</v>
      </c>
      <c r="K12" s="9">
        <v>268.5385</v>
      </c>
      <c r="L12" s="9">
        <v>3260.9</v>
      </c>
      <c r="M12" s="9">
        <v>8637.354497354494</v>
      </c>
      <c r="N12" s="9">
        <v>64.07407407407409</v>
      </c>
      <c r="O12" s="9">
        <v>105.1481</v>
      </c>
      <c r="P12" s="9">
        <v>37.74074074074074</v>
      </c>
      <c r="Q12" s="9">
        <v>22.492307692307691</v>
      </c>
      <c r="R12" s="10">
        <v>401.67</v>
      </c>
      <c r="S12" s="31">
        <f t="shared" si="21"/>
        <v>13350.050819861617</v>
      </c>
      <c r="U12" s="6" t="s">
        <v>19</v>
      </c>
      <c r="V12" s="7">
        <v>2004</v>
      </c>
      <c r="W12">
        <f t="shared" si="1"/>
        <v>43</v>
      </c>
      <c r="X12">
        <f t="shared" si="2"/>
        <v>76</v>
      </c>
      <c r="Y12">
        <f t="shared" si="3"/>
        <v>72</v>
      </c>
      <c r="Z12">
        <f t="shared" si="4"/>
        <v>18</v>
      </c>
      <c r="AA12">
        <f t="shared" si="5"/>
        <v>14</v>
      </c>
      <c r="AB12">
        <f t="shared" si="6"/>
        <v>32</v>
      </c>
      <c r="AC12">
        <f t="shared" si="7"/>
        <v>52</v>
      </c>
      <c r="AD12">
        <f t="shared" si="8"/>
        <v>24</v>
      </c>
      <c r="AE12">
        <f t="shared" si="9"/>
        <v>78</v>
      </c>
      <c r="AF12">
        <f t="shared" si="10"/>
        <v>80</v>
      </c>
      <c r="AG12">
        <f t="shared" si="11"/>
        <v>81</v>
      </c>
      <c r="AH12">
        <f t="shared" si="12"/>
        <v>61</v>
      </c>
      <c r="AI12">
        <f t="shared" si="13"/>
        <v>65</v>
      </c>
      <c r="AJ12">
        <f t="shared" si="14"/>
        <v>27</v>
      </c>
      <c r="AK12">
        <f t="shared" si="15"/>
        <v>81</v>
      </c>
      <c r="AL12" s="28">
        <f t="shared" si="16"/>
        <v>6</v>
      </c>
      <c r="AM12" s="27">
        <v>1000000</v>
      </c>
      <c r="AN12" s="24">
        <f t="shared" si="18"/>
        <v>810</v>
      </c>
      <c r="AP12" s="36" t="s">
        <v>54</v>
      </c>
      <c r="AQ12" s="6" t="str">
        <f t="shared" si="19"/>
        <v>TISZA</v>
      </c>
      <c r="AR12" s="6">
        <f t="shared" si="22"/>
        <v>2009</v>
      </c>
      <c r="AS12" s="42">
        <f>SMALL($AN$3:$AN$89, ROWS($AP$3:AP12))</f>
        <v>512</v>
      </c>
      <c r="AU12" s="36" t="s">
        <v>54</v>
      </c>
      <c r="AV12" s="6" t="str">
        <f t="shared" si="23"/>
        <v>TISZA</v>
      </c>
      <c r="AW12" s="6">
        <f t="shared" si="20"/>
        <v>2006</v>
      </c>
      <c r="AX12" s="37">
        <f>SMALL($S$3:$S$89, ROWS(AU$3:$AU12))</f>
        <v>5167.3297999999995</v>
      </c>
      <c r="AZ12" s="60">
        <f>Munka4!R284</f>
        <v>1000150.3</v>
      </c>
      <c r="BA12" t="str">
        <f t="shared" si="17"/>
        <v>DUNA</v>
      </c>
      <c r="BB12">
        <f t="shared" si="0"/>
        <v>2004</v>
      </c>
      <c r="BC12">
        <f>IF(Munka4!BG284*Munka4!T284&lt;=0,1,0)</f>
        <v>1</v>
      </c>
    </row>
    <row r="13" spans="1:55" x14ac:dyDescent="0.3">
      <c r="A13" s="6" t="s">
        <v>19</v>
      </c>
      <c r="B13" s="7">
        <v>2005</v>
      </c>
      <c r="C13" s="8">
        <v>418</v>
      </c>
      <c r="D13" s="9">
        <v>11</v>
      </c>
      <c r="E13" s="9">
        <v>8.0442</v>
      </c>
      <c r="F13" s="9">
        <v>10.658799999999999</v>
      </c>
      <c r="G13" s="9">
        <v>95.907700000000006</v>
      </c>
      <c r="H13" s="9">
        <v>2.6577000000000002</v>
      </c>
      <c r="I13" s="9">
        <v>9.8077000000000005</v>
      </c>
      <c r="J13" s="9">
        <v>33.642899999999997</v>
      </c>
      <c r="K13" s="9">
        <v>262.23079999999999</v>
      </c>
      <c r="L13" s="9">
        <v>2356.9</v>
      </c>
      <c r="M13" s="9">
        <v>8276.3186813186785</v>
      </c>
      <c r="N13" s="9">
        <v>46.538461538461561</v>
      </c>
      <c r="O13" s="9">
        <v>151.88460000000001</v>
      </c>
      <c r="P13" s="9">
        <v>43.5</v>
      </c>
      <c r="Q13" s="9">
        <v>22.592307692307696</v>
      </c>
      <c r="R13" s="10">
        <v>460</v>
      </c>
      <c r="S13" s="31">
        <f t="shared" si="21"/>
        <v>12209.683850549447</v>
      </c>
      <c r="U13" s="6" t="s">
        <v>19</v>
      </c>
      <c r="V13" s="7">
        <v>2005</v>
      </c>
      <c r="W13">
        <f t="shared" si="1"/>
        <v>36</v>
      </c>
      <c r="X13">
        <f t="shared" si="2"/>
        <v>63</v>
      </c>
      <c r="Y13">
        <f t="shared" si="3"/>
        <v>42</v>
      </c>
      <c r="Z13">
        <f t="shared" si="4"/>
        <v>38</v>
      </c>
      <c r="AA13">
        <f t="shared" si="5"/>
        <v>45</v>
      </c>
      <c r="AB13">
        <f t="shared" si="6"/>
        <v>47</v>
      </c>
      <c r="AC13">
        <f t="shared" si="7"/>
        <v>53</v>
      </c>
      <c r="AD13">
        <f t="shared" si="8"/>
        <v>54</v>
      </c>
      <c r="AE13">
        <f t="shared" si="9"/>
        <v>75</v>
      </c>
      <c r="AF13">
        <f t="shared" si="10"/>
        <v>66</v>
      </c>
      <c r="AG13">
        <f t="shared" si="11"/>
        <v>72</v>
      </c>
      <c r="AH13">
        <f t="shared" si="12"/>
        <v>27</v>
      </c>
      <c r="AI13">
        <f t="shared" si="13"/>
        <v>83</v>
      </c>
      <c r="AJ13">
        <f t="shared" si="14"/>
        <v>40</v>
      </c>
      <c r="AK13">
        <f t="shared" si="15"/>
        <v>82</v>
      </c>
      <c r="AL13" s="28">
        <f t="shared" si="16"/>
        <v>8</v>
      </c>
      <c r="AM13" s="27">
        <v>1000000</v>
      </c>
      <c r="AN13" s="24">
        <f t="shared" si="18"/>
        <v>831</v>
      </c>
      <c r="AP13" s="36" t="s">
        <v>55</v>
      </c>
      <c r="AQ13" s="6" t="str">
        <f t="shared" si="19"/>
        <v>TISZA</v>
      </c>
      <c r="AR13" s="6">
        <f t="shared" si="22"/>
        <v>2013</v>
      </c>
      <c r="AS13" s="42">
        <f>SMALL($AN$3:$AN$89, ROWS($AP$3:AP13))</f>
        <v>531</v>
      </c>
      <c r="AU13" s="36" t="s">
        <v>55</v>
      </c>
      <c r="AV13" s="6" t="str">
        <f t="shared" si="23"/>
        <v>TISZA</v>
      </c>
      <c r="AW13" s="6">
        <f t="shared" si="20"/>
        <v>2007</v>
      </c>
      <c r="AX13" s="37">
        <f>SMALL($S$3:$S$89, ROWS(AU$3:$AU13))</f>
        <v>5248.3646634057313</v>
      </c>
      <c r="AZ13" s="60">
        <f>Munka4!R285</f>
        <v>999995.3</v>
      </c>
      <c r="BA13" t="str">
        <f t="shared" si="17"/>
        <v>DUNA</v>
      </c>
      <c r="BB13">
        <f t="shared" si="0"/>
        <v>2005</v>
      </c>
      <c r="BC13">
        <f>IF(Munka4!BG285*Munka4!T285&lt;=0,1,0)</f>
        <v>1</v>
      </c>
    </row>
    <row r="14" spans="1:55" x14ac:dyDescent="0.3">
      <c r="A14" s="6" t="s">
        <v>19</v>
      </c>
      <c r="B14" s="7">
        <v>2006</v>
      </c>
      <c r="C14" s="8">
        <v>853</v>
      </c>
      <c r="D14" s="9">
        <v>9.8000000000000007</v>
      </c>
      <c r="E14" s="9">
        <v>7.8685</v>
      </c>
      <c r="F14" s="9">
        <v>11.210800000000001</v>
      </c>
      <c r="G14" s="9">
        <v>97.146199999999993</v>
      </c>
      <c r="H14" s="9">
        <v>2.5154000000000001</v>
      </c>
      <c r="I14" s="9">
        <v>11</v>
      </c>
      <c r="J14" s="9">
        <v>69</v>
      </c>
      <c r="K14" s="9">
        <v>284.66669999999999</v>
      </c>
      <c r="L14" s="9">
        <v>2726.2</v>
      </c>
      <c r="M14" s="9">
        <v>8581.2087912087918</v>
      </c>
      <c r="N14" s="9">
        <v>46.153846153846168</v>
      </c>
      <c r="O14" s="9">
        <v>253.84620000000001</v>
      </c>
      <c r="P14" s="9">
        <v>95.538461538461533</v>
      </c>
      <c r="Q14" s="9">
        <v>14.816666666666668</v>
      </c>
      <c r="R14" s="10">
        <v>600</v>
      </c>
      <c r="S14" s="31">
        <f t="shared" si="21"/>
        <v>13663.971565567765</v>
      </c>
      <c r="U14" s="6" t="s">
        <v>19</v>
      </c>
      <c r="V14" s="7">
        <v>2006</v>
      </c>
      <c r="W14">
        <f t="shared" si="1"/>
        <v>1</v>
      </c>
      <c r="X14">
        <f t="shared" si="2"/>
        <v>81</v>
      </c>
      <c r="Y14">
        <f t="shared" si="3"/>
        <v>15</v>
      </c>
      <c r="Z14">
        <f t="shared" si="4"/>
        <v>20</v>
      </c>
      <c r="AA14">
        <f t="shared" si="5"/>
        <v>38</v>
      </c>
      <c r="AB14">
        <f t="shared" si="6"/>
        <v>38</v>
      </c>
      <c r="AC14">
        <f t="shared" si="7"/>
        <v>69</v>
      </c>
      <c r="AD14">
        <f t="shared" si="8"/>
        <v>83</v>
      </c>
      <c r="AE14">
        <f t="shared" si="9"/>
        <v>82</v>
      </c>
      <c r="AF14">
        <f t="shared" si="10"/>
        <v>75</v>
      </c>
      <c r="AG14">
        <f t="shared" si="11"/>
        <v>79</v>
      </c>
      <c r="AH14">
        <f t="shared" si="12"/>
        <v>26</v>
      </c>
      <c r="AI14">
        <f t="shared" si="13"/>
        <v>87</v>
      </c>
      <c r="AJ14">
        <f t="shared" si="14"/>
        <v>70</v>
      </c>
      <c r="AK14">
        <f t="shared" si="15"/>
        <v>69</v>
      </c>
      <c r="AL14" s="28">
        <f t="shared" si="16"/>
        <v>12</v>
      </c>
      <c r="AM14" s="27">
        <v>1000000</v>
      </c>
      <c r="AN14" s="24">
        <f t="shared" si="18"/>
        <v>845</v>
      </c>
      <c r="AP14" s="36" t="s">
        <v>56</v>
      </c>
      <c r="AQ14" s="6" t="str">
        <f t="shared" si="19"/>
        <v>DRÁVA</v>
      </c>
      <c r="AR14" s="6">
        <f t="shared" si="22"/>
        <v>2004</v>
      </c>
      <c r="AS14" s="42">
        <f>SMALL($AN$3:$AN$89, ROWS($AP$3:AP14))</f>
        <v>555</v>
      </c>
      <c r="AU14" s="36" t="s">
        <v>56</v>
      </c>
      <c r="AV14" s="6" t="str">
        <f t="shared" si="23"/>
        <v>TISZA</v>
      </c>
      <c r="AW14" s="6">
        <f t="shared" si="20"/>
        <v>2015</v>
      </c>
      <c r="AX14" s="37">
        <f>SMALL($S$3:$S$89, ROWS(AU$3:$AU14))</f>
        <v>5411.4109897897388</v>
      </c>
      <c r="AZ14" s="60">
        <f>Munka4!R286</f>
        <v>999979.3</v>
      </c>
      <c r="BA14" t="str">
        <f t="shared" si="17"/>
        <v>DUNA</v>
      </c>
      <c r="BB14">
        <f t="shared" si="0"/>
        <v>2006</v>
      </c>
      <c r="BC14">
        <f>IF(Munka4!BG286*Munka4!T286&lt;=0,1,0)</f>
        <v>1</v>
      </c>
    </row>
    <row r="15" spans="1:55" x14ac:dyDescent="0.3">
      <c r="A15" s="6" t="s">
        <v>19</v>
      </c>
      <c r="B15" s="7">
        <v>2007</v>
      </c>
      <c r="C15" s="8">
        <v>426.66666666666669</v>
      </c>
      <c r="D15" s="9">
        <v>11.666666666666666</v>
      </c>
      <c r="E15" s="9">
        <v>8.027000000000001</v>
      </c>
      <c r="F15" s="9">
        <v>10.3825</v>
      </c>
      <c r="G15" s="9">
        <v>94.458333333333314</v>
      </c>
      <c r="H15" s="9">
        <v>2.1608333333333332</v>
      </c>
      <c r="I15" s="9">
        <v>8.9749999999999996</v>
      </c>
      <c r="J15" s="9">
        <v>29</v>
      </c>
      <c r="K15" s="9">
        <v>242.41666666666666</v>
      </c>
      <c r="L15" s="9">
        <v>2431.6666666666665</v>
      </c>
      <c r="M15" s="9">
        <v>7746.309523809522</v>
      </c>
      <c r="N15" s="9">
        <v>34.166666666666657</v>
      </c>
      <c r="O15" s="9">
        <v>97.5</v>
      </c>
      <c r="P15" s="9">
        <v>41.083333333333336</v>
      </c>
      <c r="Q15" s="9">
        <v>16.366666666666667</v>
      </c>
      <c r="R15" s="10">
        <v>843.1086626700793</v>
      </c>
      <c r="S15" s="31">
        <f t="shared" si="21"/>
        <v>12043.955186479601</v>
      </c>
      <c r="U15" s="6" t="s">
        <v>19</v>
      </c>
      <c r="V15" s="7">
        <v>2007</v>
      </c>
      <c r="W15">
        <f t="shared" si="1"/>
        <v>33</v>
      </c>
      <c r="X15">
        <f t="shared" si="2"/>
        <v>49</v>
      </c>
      <c r="Y15">
        <f t="shared" si="3"/>
        <v>37</v>
      </c>
      <c r="Z15">
        <f t="shared" si="4"/>
        <v>48</v>
      </c>
      <c r="AA15">
        <f t="shared" si="5"/>
        <v>50</v>
      </c>
      <c r="AB15">
        <f t="shared" si="6"/>
        <v>30</v>
      </c>
      <c r="AC15">
        <f t="shared" si="7"/>
        <v>37</v>
      </c>
      <c r="AD15">
        <f t="shared" si="8"/>
        <v>44</v>
      </c>
      <c r="AE15">
        <f t="shared" si="9"/>
        <v>60</v>
      </c>
      <c r="AF15">
        <f t="shared" si="10"/>
        <v>67</v>
      </c>
      <c r="AG15">
        <f t="shared" si="11"/>
        <v>67</v>
      </c>
      <c r="AH15">
        <f t="shared" si="12"/>
        <v>14</v>
      </c>
      <c r="AI15">
        <f t="shared" si="13"/>
        <v>61</v>
      </c>
      <c r="AJ15">
        <f t="shared" si="14"/>
        <v>35</v>
      </c>
      <c r="AK15">
        <f t="shared" si="15"/>
        <v>73</v>
      </c>
      <c r="AL15" s="28">
        <f t="shared" si="16"/>
        <v>28</v>
      </c>
      <c r="AM15" s="27">
        <v>1000000</v>
      </c>
      <c r="AN15" s="24">
        <f t="shared" si="18"/>
        <v>733</v>
      </c>
      <c r="AP15" s="36" t="s">
        <v>57</v>
      </c>
      <c r="AQ15" s="6" t="str">
        <f t="shared" si="19"/>
        <v>TISZA</v>
      </c>
      <c r="AR15" s="6">
        <f t="shared" si="22"/>
        <v>2000</v>
      </c>
      <c r="AS15" s="42">
        <f>SMALL($AN$3:$AN$89, ROWS($AP$3:AP15))</f>
        <v>556</v>
      </c>
      <c r="AU15" s="36" t="s">
        <v>57</v>
      </c>
      <c r="AV15" s="6" t="str">
        <f t="shared" si="23"/>
        <v>TISZA</v>
      </c>
      <c r="AW15" s="6">
        <f t="shared" si="20"/>
        <v>1996</v>
      </c>
      <c r="AX15" s="37">
        <f>SMALL($S$3:$S$89, ROWS(AU$3:$AU15))</f>
        <v>5598.8153846153846</v>
      </c>
      <c r="AZ15" s="60">
        <f>Munka4!R287</f>
        <v>1000151.8</v>
      </c>
      <c r="BA15" t="str">
        <f t="shared" si="17"/>
        <v>DUNA</v>
      </c>
      <c r="BB15">
        <f t="shared" si="0"/>
        <v>2007</v>
      </c>
      <c r="BC15">
        <f>IF(Munka4!BG287*Munka4!T287&lt;=0,1,0)</f>
        <v>1</v>
      </c>
    </row>
    <row r="16" spans="1:55" x14ac:dyDescent="0.3">
      <c r="A16" s="6" t="s">
        <v>19</v>
      </c>
      <c r="B16" s="7">
        <v>2008</v>
      </c>
      <c r="C16" s="8">
        <v>376.41666666666669</v>
      </c>
      <c r="D16" s="9">
        <v>11.858333333333334</v>
      </c>
      <c r="E16" s="9">
        <v>7.96</v>
      </c>
      <c r="F16" s="9">
        <v>10.843333333333334</v>
      </c>
      <c r="G16" s="9">
        <v>99.474999999999994</v>
      </c>
      <c r="H16" s="9">
        <v>3.4874999999999998</v>
      </c>
      <c r="I16" s="9">
        <v>9.2916666666666661</v>
      </c>
      <c r="J16" s="9">
        <v>19.083333333333332</v>
      </c>
      <c r="K16" s="9">
        <v>236.66666666666666</v>
      </c>
      <c r="L16" s="9">
        <v>2433.333333333333</v>
      </c>
      <c r="M16" s="9">
        <v>7510.1190476190459</v>
      </c>
      <c r="N16" s="9">
        <v>25.833333333333329</v>
      </c>
      <c r="O16" s="9">
        <v>75</v>
      </c>
      <c r="P16" s="9">
        <v>32.083333333333336</v>
      </c>
      <c r="Q16" s="9">
        <v>19.088333333333335</v>
      </c>
      <c r="R16" s="10">
        <v>843.72490680335659</v>
      </c>
      <c r="S16" s="31">
        <f>SUM(C16:R16)</f>
        <v>11714.264787755736</v>
      </c>
      <c r="U16" s="6" t="s">
        <v>19</v>
      </c>
      <c r="V16" s="7">
        <v>2008</v>
      </c>
      <c r="W16">
        <f t="shared" si="1"/>
        <v>48</v>
      </c>
      <c r="X16">
        <f t="shared" si="2"/>
        <v>44</v>
      </c>
      <c r="Y16">
        <f t="shared" si="3"/>
        <v>20</v>
      </c>
      <c r="Z16">
        <f t="shared" si="4"/>
        <v>28</v>
      </c>
      <c r="AA16">
        <f t="shared" si="5"/>
        <v>23</v>
      </c>
      <c r="AB16">
        <f t="shared" si="6"/>
        <v>72</v>
      </c>
      <c r="AC16">
        <f t="shared" si="7"/>
        <v>47</v>
      </c>
      <c r="AD16">
        <f t="shared" si="8"/>
        <v>26</v>
      </c>
      <c r="AE16">
        <f t="shared" si="9"/>
        <v>54</v>
      </c>
      <c r="AF16">
        <f t="shared" si="10"/>
        <v>68</v>
      </c>
      <c r="AG16">
        <f t="shared" si="11"/>
        <v>64</v>
      </c>
      <c r="AH16">
        <f t="shared" si="12"/>
        <v>5</v>
      </c>
      <c r="AI16">
        <f t="shared" si="13"/>
        <v>23</v>
      </c>
      <c r="AJ16">
        <f t="shared" si="14"/>
        <v>21</v>
      </c>
      <c r="AK16">
        <f t="shared" si="15"/>
        <v>76</v>
      </c>
      <c r="AL16" s="28">
        <f t="shared" si="16"/>
        <v>48</v>
      </c>
      <c r="AM16" s="27">
        <v>1000000</v>
      </c>
      <c r="AN16" s="24">
        <f t="shared" si="18"/>
        <v>667</v>
      </c>
      <c r="AP16" s="36" t="s">
        <v>58</v>
      </c>
      <c r="AQ16" s="6" t="str">
        <f t="shared" si="19"/>
        <v>TISZA</v>
      </c>
      <c r="AR16" s="6">
        <f t="shared" si="22"/>
        <v>2011</v>
      </c>
      <c r="AS16" s="42">
        <f>SMALL($AN$3:$AN$89, ROWS($AP$3:AP16))</f>
        <v>560</v>
      </c>
      <c r="AU16" s="36" t="s">
        <v>58</v>
      </c>
      <c r="AV16" s="6" t="str">
        <f t="shared" si="23"/>
        <v>DRÁVA</v>
      </c>
      <c r="AW16" s="6">
        <f t="shared" si="20"/>
        <v>2019</v>
      </c>
      <c r="AX16" s="37">
        <f>SMALL($S$3:$S$89, ROWS(AU$3:$AU16))</f>
        <v>5850.3691686167358</v>
      </c>
      <c r="AZ16" s="60">
        <f>Munka4!R288</f>
        <v>1000182.3</v>
      </c>
      <c r="BA16" t="str">
        <f t="shared" si="17"/>
        <v>DUNA</v>
      </c>
      <c r="BB16">
        <f t="shared" si="0"/>
        <v>2008</v>
      </c>
      <c r="BC16">
        <f>IF(Munka4!BG288*Munka4!T288&lt;=0,1,0)</f>
        <v>1</v>
      </c>
    </row>
    <row r="17" spans="1:55" x14ac:dyDescent="0.3">
      <c r="A17" s="6" t="s">
        <v>19</v>
      </c>
      <c r="B17" s="7">
        <v>2009</v>
      </c>
      <c r="C17" s="8">
        <v>432.33333333333331</v>
      </c>
      <c r="D17" s="9">
        <v>10.808333333333332</v>
      </c>
      <c r="E17" s="9">
        <v>7.9633333333333338</v>
      </c>
      <c r="F17" s="9">
        <v>11.074166666666665</v>
      </c>
      <c r="G17" s="9">
        <v>99.1</v>
      </c>
      <c r="H17" s="9">
        <v>3.4833333333333338</v>
      </c>
      <c r="I17" s="9">
        <v>9.8416666666666668</v>
      </c>
      <c r="J17" s="9">
        <v>35</v>
      </c>
      <c r="K17" s="9">
        <v>248.33333333333334</v>
      </c>
      <c r="L17" s="9">
        <v>2746.6666666666665</v>
      </c>
      <c r="M17" s="9">
        <v>7635.5952380952376</v>
      </c>
      <c r="N17" s="9">
        <v>39.166666666666679</v>
      </c>
      <c r="O17" s="9">
        <v>109.16666666666667</v>
      </c>
      <c r="P17" s="9">
        <v>45.333333333333336</v>
      </c>
      <c r="Q17" s="9">
        <v>3.3666666666666671</v>
      </c>
      <c r="R17" s="10">
        <v>843.65800730567071</v>
      </c>
      <c r="S17" s="31">
        <f t="shared" si="21"/>
        <v>12280.890745400908</v>
      </c>
      <c r="U17" s="6" t="s">
        <v>19</v>
      </c>
      <c r="V17" s="7">
        <v>2009</v>
      </c>
      <c r="W17">
        <f t="shared" si="1"/>
        <v>31</v>
      </c>
      <c r="X17">
        <f t="shared" si="2"/>
        <v>68</v>
      </c>
      <c r="Y17">
        <f t="shared" si="3"/>
        <v>21</v>
      </c>
      <c r="Z17">
        <f t="shared" si="4"/>
        <v>23</v>
      </c>
      <c r="AA17">
        <f t="shared" si="5"/>
        <v>27</v>
      </c>
      <c r="AB17">
        <f t="shared" si="6"/>
        <v>71</v>
      </c>
      <c r="AC17">
        <f t="shared" si="7"/>
        <v>54</v>
      </c>
      <c r="AD17">
        <f t="shared" si="8"/>
        <v>58</v>
      </c>
      <c r="AE17">
        <f t="shared" si="9"/>
        <v>64</v>
      </c>
      <c r="AF17">
        <f t="shared" si="10"/>
        <v>76</v>
      </c>
      <c r="AG17">
        <f t="shared" si="11"/>
        <v>65</v>
      </c>
      <c r="AH17">
        <f t="shared" si="12"/>
        <v>17</v>
      </c>
      <c r="AI17">
        <f t="shared" si="13"/>
        <v>68</v>
      </c>
      <c r="AJ17">
        <f t="shared" si="14"/>
        <v>46</v>
      </c>
      <c r="AK17">
        <f t="shared" si="15"/>
        <v>19</v>
      </c>
      <c r="AL17" s="28">
        <f t="shared" si="16"/>
        <v>44</v>
      </c>
      <c r="AM17" s="27">
        <v>1000000</v>
      </c>
      <c r="AN17" s="24">
        <f t="shared" si="18"/>
        <v>752</v>
      </c>
      <c r="AP17" s="36" t="s">
        <v>59</v>
      </c>
      <c r="AQ17" s="6" t="str">
        <f t="shared" si="19"/>
        <v>TISZA</v>
      </c>
      <c r="AR17" s="6">
        <f t="shared" si="22"/>
        <v>2021</v>
      </c>
      <c r="AS17" s="42">
        <f>SMALL($AN$3:$AN$89, ROWS($AP$3:AP17))</f>
        <v>564</v>
      </c>
      <c r="AU17" s="36" t="s">
        <v>59</v>
      </c>
      <c r="AV17" s="6" t="str">
        <f t="shared" si="23"/>
        <v>TISZA</v>
      </c>
      <c r="AW17" s="6">
        <f t="shared" si="20"/>
        <v>2001</v>
      </c>
      <c r="AX17" s="37">
        <f>SMALL($S$3:$S$89, ROWS(AU$3:$AU17))</f>
        <v>6180.9646153846152</v>
      </c>
      <c r="AZ17" s="60">
        <f>Munka4!R289</f>
        <v>1000132.3</v>
      </c>
      <c r="BA17" t="str">
        <f t="shared" si="17"/>
        <v>DUNA</v>
      </c>
      <c r="BB17">
        <f t="shared" si="0"/>
        <v>2009</v>
      </c>
      <c r="BC17">
        <f>IF(Munka4!BG289*Munka4!T289&lt;=0,1,0)</f>
        <v>1</v>
      </c>
    </row>
    <row r="18" spans="1:55" x14ac:dyDescent="0.3">
      <c r="A18" s="6" t="s">
        <v>19</v>
      </c>
      <c r="B18" s="7">
        <v>2010</v>
      </c>
      <c r="C18" s="11">
        <v>418.33</v>
      </c>
      <c r="D18" s="12">
        <v>10.199999999999999</v>
      </c>
      <c r="E18" s="12">
        <v>8.16</v>
      </c>
      <c r="F18" s="12">
        <v>10.88</v>
      </c>
      <c r="G18" s="12">
        <v>96.18</v>
      </c>
      <c r="H18" s="12">
        <v>2.5499999999999998</v>
      </c>
      <c r="I18" s="12">
        <v>10.15</v>
      </c>
      <c r="J18" s="12">
        <v>34.42</v>
      </c>
      <c r="K18" s="12">
        <v>291.92</v>
      </c>
      <c r="L18" s="12">
        <v>3287.5</v>
      </c>
      <c r="M18" s="12">
        <v>9710</v>
      </c>
      <c r="N18" s="12">
        <v>50</v>
      </c>
      <c r="O18" s="12">
        <v>120</v>
      </c>
      <c r="P18" s="12">
        <v>37.67</v>
      </c>
      <c r="Q18" s="12">
        <v>6.4</v>
      </c>
      <c r="R18" s="10">
        <v>844.09009568905503</v>
      </c>
      <c r="S18" s="31">
        <f t="shared" si="21"/>
        <v>14938.450095689055</v>
      </c>
      <c r="U18" s="6" t="s">
        <v>19</v>
      </c>
      <c r="V18" s="7">
        <v>2010</v>
      </c>
      <c r="W18">
        <f t="shared" si="1"/>
        <v>34</v>
      </c>
      <c r="X18">
        <f t="shared" si="2"/>
        <v>75</v>
      </c>
      <c r="Y18">
        <f t="shared" si="3"/>
        <v>69</v>
      </c>
      <c r="Z18">
        <f t="shared" si="4"/>
        <v>26</v>
      </c>
      <c r="AA18">
        <f t="shared" si="5"/>
        <v>44</v>
      </c>
      <c r="AB18">
        <f t="shared" si="6"/>
        <v>40</v>
      </c>
      <c r="AC18">
        <f t="shared" si="7"/>
        <v>64</v>
      </c>
      <c r="AD18">
        <f t="shared" si="8"/>
        <v>57</v>
      </c>
      <c r="AE18">
        <f t="shared" si="9"/>
        <v>84</v>
      </c>
      <c r="AF18">
        <f t="shared" si="10"/>
        <v>81</v>
      </c>
      <c r="AG18">
        <f t="shared" si="11"/>
        <v>86</v>
      </c>
      <c r="AH18">
        <f t="shared" si="12"/>
        <v>31</v>
      </c>
      <c r="AI18">
        <f t="shared" si="13"/>
        <v>74</v>
      </c>
      <c r="AJ18">
        <f t="shared" si="14"/>
        <v>26</v>
      </c>
      <c r="AK18">
        <f t="shared" si="15"/>
        <v>40</v>
      </c>
      <c r="AL18" s="28">
        <f t="shared" si="16"/>
        <v>59</v>
      </c>
      <c r="AM18" s="27">
        <v>1000000</v>
      </c>
      <c r="AN18" s="24">
        <f t="shared" si="18"/>
        <v>890</v>
      </c>
      <c r="AP18" s="36" t="s">
        <v>60</v>
      </c>
      <c r="AQ18" s="6" t="str">
        <f t="shared" si="19"/>
        <v>TISZA</v>
      </c>
      <c r="AR18" s="6">
        <f t="shared" si="22"/>
        <v>1998</v>
      </c>
      <c r="AS18" s="42">
        <f>SMALL($AN$3:$AN$89, ROWS($AP$3:AP18))</f>
        <v>568</v>
      </c>
      <c r="AU18" s="36" t="s">
        <v>60</v>
      </c>
      <c r="AV18" s="6" t="str">
        <f t="shared" si="23"/>
        <v>TISZA</v>
      </c>
      <c r="AW18" s="6">
        <f t="shared" si="20"/>
        <v>2008</v>
      </c>
      <c r="AX18" s="37">
        <f>SMALL($S$3:$S$89, ROWS(AU$3:$AU18))</f>
        <v>6202.1299678143196</v>
      </c>
      <c r="AZ18" s="60">
        <f>Munka4!R290</f>
        <v>999938.8</v>
      </c>
      <c r="BA18" t="str">
        <f t="shared" si="17"/>
        <v>DUNA</v>
      </c>
      <c r="BB18">
        <f t="shared" si="0"/>
        <v>2010</v>
      </c>
      <c r="BC18">
        <f>IF(Munka4!BG290*Munka4!T290&lt;=0,1,0)</f>
        <v>1</v>
      </c>
    </row>
    <row r="19" spans="1:55" x14ac:dyDescent="0.3">
      <c r="A19" s="6" t="s">
        <v>19</v>
      </c>
      <c r="B19" s="7">
        <v>2011</v>
      </c>
      <c r="C19" s="11">
        <v>384</v>
      </c>
      <c r="D19" s="12">
        <v>11.31</v>
      </c>
      <c r="E19" s="12">
        <v>8.19</v>
      </c>
      <c r="F19" s="12">
        <v>10.78</v>
      </c>
      <c r="G19" s="12">
        <v>96.6</v>
      </c>
      <c r="H19" s="12">
        <v>3.78</v>
      </c>
      <c r="I19" s="12">
        <v>8.48</v>
      </c>
      <c r="J19" s="12">
        <v>20.170000000000002</v>
      </c>
      <c r="K19" s="12">
        <v>274.92</v>
      </c>
      <c r="L19" s="12">
        <v>2909.17</v>
      </c>
      <c r="M19" s="12">
        <v>8630</v>
      </c>
      <c r="N19" s="12">
        <v>40</v>
      </c>
      <c r="O19" s="12">
        <v>93.33</v>
      </c>
      <c r="P19" s="12">
        <v>30.42</v>
      </c>
      <c r="Q19" s="12">
        <v>5.51</v>
      </c>
      <c r="R19" s="10">
        <v>843.83025187008377</v>
      </c>
      <c r="S19" s="31">
        <f t="shared" si="21"/>
        <v>13370.490251870084</v>
      </c>
      <c r="U19" s="6" t="s">
        <v>19</v>
      </c>
      <c r="V19" s="7">
        <v>2011</v>
      </c>
      <c r="W19">
        <f t="shared" si="1"/>
        <v>45</v>
      </c>
      <c r="X19">
        <f t="shared" si="2"/>
        <v>53</v>
      </c>
      <c r="Y19">
        <f t="shared" si="3"/>
        <v>77</v>
      </c>
      <c r="Z19">
        <f t="shared" si="4"/>
        <v>33</v>
      </c>
      <c r="AA19">
        <f t="shared" si="5"/>
        <v>41</v>
      </c>
      <c r="AB19">
        <f t="shared" si="6"/>
        <v>80</v>
      </c>
      <c r="AC19">
        <f t="shared" si="7"/>
        <v>26</v>
      </c>
      <c r="AD19">
        <f t="shared" si="8"/>
        <v>27</v>
      </c>
      <c r="AE19">
        <f t="shared" si="9"/>
        <v>81</v>
      </c>
      <c r="AF19">
        <f t="shared" si="10"/>
        <v>77</v>
      </c>
      <c r="AG19">
        <f t="shared" si="11"/>
        <v>80</v>
      </c>
      <c r="AH19">
        <f t="shared" si="12"/>
        <v>19</v>
      </c>
      <c r="AI19">
        <f t="shared" si="13"/>
        <v>56</v>
      </c>
      <c r="AJ19">
        <f t="shared" si="14"/>
        <v>18</v>
      </c>
      <c r="AK19">
        <f t="shared" si="15"/>
        <v>37</v>
      </c>
      <c r="AL19" s="28">
        <f t="shared" si="16"/>
        <v>52</v>
      </c>
      <c r="AM19" s="27">
        <v>1000000</v>
      </c>
      <c r="AN19" s="24">
        <f t="shared" si="18"/>
        <v>802</v>
      </c>
      <c r="AP19" s="36" t="s">
        <v>61</v>
      </c>
      <c r="AQ19" s="6" t="str">
        <f t="shared" si="19"/>
        <v>TISZA</v>
      </c>
      <c r="AR19" s="6">
        <f t="shared" si="22"/>
        <v>1996</v>
      </c>
      <c r="AS19" s="42">
        <f>SMALL($AN$3:$AN$89, ROWS($AP$3:AP19))</f>
        <v>573</v>
      </c>
      <c r="AU19" s="36" t="s">
        <v>61</v>
      </c>
      <c r="AV19" s="6" t="str">
        <f t="shared" si="23"/>
        <v>TISZA</v>
      </c>
      <c r="AW19" s="6">
        <f t="shared" si="20"/>
        <v>2004</v>
      </c>
      <c r="AX19" s="37">
        <f>SMALL($S$3:$S$89, ROWS(AU$3:$AU19))</f>
        <v>6233.5722384615392</v>
      </c>
      <c r="AZ19" s="60">
        <f>Munka4!R291</f>
        <v>1000065.8</v>
      </c>
      <c r="BA19" t="str">
        <f t="shared" si="17"/>
        <v>DUNA</v>
      </c>
      <c r="BB19">
        <f t="shared" si="0"/>
        <v>2011</v>
      </c>
      <c r="BC19">
        <f>IF(Munka4!BG291*Munka4!T291&lt;=0,1,0)</f>
        <v>1</v>
      </c>
    </row>
    <row r="20" spans="1:55" x14ac:dyDescent="0.3">
      <c r="A20" s="6" t="s">
        <v>19</v>
      </c>
      <c r="B20" s="7">
        <v>2012</v>
      </c>
      <c r="C20" s="11">
        <v>479</v>
      </c>
      <c r="D20" s="12">
        <v>11.02</v>
      </c>
      <c r="E20" s="12">
        <v>8.2100000000000009</v>
      </c>
      <c r="F20" s="12">
        <v>10.89</v>
      </c>
      <c r="G20" s="12">
        <v>97.28</v>
      </c>
      <c r="H20" s="12">
        <v>4.0599999999999996</v>
      </c>
      <c r="I20" s="12">
        <v>8.77</v>
      </c>
      <c r="J20" s="12">
        <v>38.08</v>
      </c>
      <c r="K20" s="12">
        <v>230.92</v>
      </c>
      <c r="L20" s="12">
        <v>2453.33</v>
      </c>
      <c r="M20" s="12">
        <v>6852.5</v>
      </c>
      <c r="N20" s="12">
        <v>32.25</v>
      </c>
      <c r="O20" s="12">
        <v>108.3</v>
      </c>
      <c r="P20" s="12">
        <v>48.3</v>
      </c>
      <c r="Q20" s="12">
        <v>3.43</v>
      </c>
      <c r="R20" s="10">
        <v>842.85539472443008</v>
      </c>
      <c r="S20" s="31">
        <f t="shared" si="21"/>
        <v>11229.195394724429</v>
      </c>
      <c r="U20" s="6" t="s">
        <v>19</v>
      </c>
      <c r="V20" s="7">
        <v>2012</v>
      </c>
      <c r="W20">
        <f t="shared" si="1"/>
        <v>20</v>
      </c>
      <c r="X20">
        <f t="shared" si="2"/>
        <v>62</v>
      </c>
      <c r="Y20">
        <f t="shared" si="3"/>
        <v>84</v>
      </c>
      <c r="Z20">
        <f t="shared" si="4"/>
        <v>25</v>
      </c>
      <c r="AA20">
        <f t="shared" si="5"/>
        <v>37</v>
      </c>
      <c r="AB20">
        <f t="shared" si="6"/>
        <v>84</v>
      </c>
      <c r="AC20">
        <f t="shared" si="7"/>
        <v>30</v>
      </c>
      <c r="AD20">
        <f t="shared" si="8"/>
        <v>63</v>
      </c>
      <c r="AE20">
        <f t="shared" si="9"/>
        <v>33</v>
      </c>
      <c r="AF20">
        <f t="shared" si="10"/>
        <v>69</v>
      </c>
      <c r="AG20">
        <f t="shared" si="11"/>
        <v>59</v>
      </c>
      <c r="AH20">
        <f t="shared" si="12"/>
        <v>11</v>
      </c>
      <c r="AI20">
        <f t="shared" si="13"/>
        <v>67</v>
      </c>
      <c r="AJ20">
        <f t="shared" si="14"/>
        <v>49</v>
      </c>
      <c r="AK20">
        <f t="shared" si="15"/>
        <v>20</v>
      </c>
      <c r="AL20" s="28">
        <f t="shared" si="16"/>
        <v>23</v>
      </c>
      <c r="AM20" s="27">
        <v>1000000</v>
      </c>
      <c r="AN20" s="24">
        <f t="shared" si="18"/>
        <v>736</v>
      </c>
      <c r="AP20" s="36" t="s">
        <v>62</v>
      </c>
      <c r="AQ20" s="6" t="str">
        <f t="shared" si="19"/>
        <v>TISZA</v>
      </c>
      <c r="AR20" s="6">
        <f t="shared" si="22"/>
        <v>2007</v>
      </c>
      <c r="AS20" s="42">
        <f>SMALL($AN$3:$AN$89, ROWS($AP$3:AP20))</f>
        <v>580</v>
      </c>
      <c r="AU20" s="36" t="s">
        <v>62</v>
      </c>
      <c r="AV20" s="6" t="str">
        <f t="shared" si="23"/>
        <v>TISZA</v>
      </c>
      <c r="AW20" s="6">
        <f t="shared" si="20"/>
        <v>2000</v>
      </c>
      <c r="AX20" s="37">
        <f>SMALL($S$3:$S$89, ROWS(AU$3:$AU20))</f>
        <v>6309.1123076923077</v>
      </c>
      <c r="AZ20" s="60">
        <f>Munka4!R292</f>
        <v>1000042.3</v>
      </c>
      <c r="BA20" t="str">
        <f t="shared" si="17"/>
        <v>DUNA</v>
      </c>
      <c r="BB20">
        <f t="shared" si="0"/>
        <v>2012</v>
      </c>
      <c r="BC20">
        <f>IF(Munka4!BG292*Munka4!T292&lt;=0,1,0)</f>
        <v>1</v>
      </c>
    </row>
    <row r="21" spans="1:55" x14ac:dyDescent="0.3">
      <c r="A21" s="6" t="s">
        <v>19</v>
      </c>
      <c r="B21" s="7">
        <v>2013</v>
      </c>
      <c r="C21" s="11">
        <v>539.25</v>
      </c>
      <c r="D21" s="12">
        <v>11.283333333333333</v>
      </c>
      <c r="E21" s="12">
        <v>8.19</v>
      </c>
      <c r="F21" s="12">
        <v>11.766666666666666</v>
      </c>
      <c r="G21" s="12">
        <v>106.63333333333334</v>
      </c>
      <c r="H21" s="12">
        <v>4.6100000000000003</v>
      </c>
      <c r="I21" s="12">
        <v>10.266666666666666</v>
      </c>
      <c r="J21" s="12">
        <v>61.083333333333336</v>
      </c>
      <c r="K21" s="12">
        <v>261.91666666666669</v>
      </c>
      <c r="L21" s="12">
        <v>2568.3333333333335</v>
      </c>
      <c r="M21" s="12">
        <v>8092.4999999999991</v>
      </c>
      <c r="N21" s="12">
        <v>75.833333333333343</v>
      </c>
      <c r="O21" s="12">
        <v>111.66666666666667</v>
      </c>
      <c r="P21" s="12">
        <v>127.50000000000003</v>
      </c>
      <c r="Q21" s="12">
        <v>9.9666666666666668</v>
      </c>
      <c r="R21" s="10">
        <v>843.98594874175706</v>
      </c>
      <c r="S21" s="31">
        <f t="shared" si="21"/>
        <v>12844.785948741755</v>
      </c>
      <c r="U21" s="6" t="s">
        <v>19</v>
      </c>
      <c r="V21" s="7">
        <v>2013</v>
      </c>
      <c r="W21">
        <f t="shared" si="1"/>
        <v>11</v>
      </c>
      <c r="X21">
        <f t="shared" si="2"/>
        <v>56</v>
      </c>
      <c r="Y21">
        <f t="shared" si="3"/>
        <v>77</v>
      </c>
      <c r="Z21">
        <f t="shared" si="4"/>
        <v>14</v>
      </c>
      <c r="AA21">
        <f t="shared" si="5"/>
        <v>9</v>
      </c>
      <c r="AB21">
        <f t="shared" si="6"/>
        <v>86</v>
      </c>
      <c r="AC21">
        <f t="shared" si="7"/>
        <v>66</v>
      </c>
      <c r="AD21">
        <f t="shared" si="8"/>
        <v>81</v>
      </c>
      <c r="AE21">
        <f t="shared" si="9"/>
        <v>74</v>
      </c>
      <c r="AF21">
        <f t="shared" si="10"/>
        <v>71</v>
      </c>
      <c r="AG21">
        <f t="shared" si="11"/>
        <v>70</v>
      </c>
      <c r="AH21">
        <f t="shared" si="12"/>
        <v>72</v>
      </c>
      <c r="AI21">
        <f t="shared" si="13"/>
        <v>69</v>
      </c>
      <c r="AJ21">
        <f t="shared" si="14"/>
        <v>83</v>
      </c>
      <c r="AK21">
        <f t="shared" si="15"/>
        <v>60</v>
      </c>
      <c r="AL21" s="28">
        <f t="shared" si="16"/>
        <v>56</v>
      </c>
      <c r="AM21" s="27">
        <v>1000000</v>
      </c>
      <c r="AN21" s="24">
        <f t="shared" si="18"/>
        <v>955</v>
      </c>
      <c r="AP21" s="36" t="s">
        <v>63</v>
      </c>
      <c r="AQ21" s="6" t="str">
        <f t="shared" si="19"/>
        <v>TISZA</v>
      </c>
      <c r="AR21" s="6">
        <f t="shared" si="22"/>
        <v>1997</v>
      </c>
      <c r="AS21" s="42">
        <f>SMALL($AN$3:$AN$89, ROWS($AP$3:AP21))</f>
        <v>593</v>
      </c>
      <c r="AU21" s="36" t="s">
        <v>63</v>
      </c>
      <c r="AV21" s="6" t="str">
        <f t="shared" si="23"/>
        <v>TISZA</v>
      </c>
      <c r="AW21" s="6">
        <f t="shared" si="20"/>
        <v>2002</v>
      </c>
      <c r="AX21" s="37">
        <f>SMALL($S$3:$S$89, ROWS(AU$3:$AU21))</f>
        <v>6323.5718109890113</v>
      </c>
      <c r="AZ21" s="60">
        <f>Munka4!R293</f>
        <v>999890.3</v>
      </c>
      <c r="BA21" t="str">
        <f t="shared" si="17"/>
        <v>DUNA</v>
      </c>
      <c r="BB21">
        <f t="shared" si="0"/>
        <v>2013</v>
      </c>
      <c r="BC21">
        <f>IF(Munka4!BG293*Munka4!T293&lt;=0,1,0)</f>
        <v>1</v>
      </c>
    </row>
    <row r="22" spans="1:55" x14ac:dyDescent="0.3">
      <c r="A22" s="6" t="s">
        <v>19</v>
      </c>
      <c r="B22" s="7">
        <v>2014</v>
      </c>
      <c r="C22" s="11">
        <v>404.41666666666669</v>
      </c>
      <c r="D22" s="12">
        <v>11.375</v>
      </c>
      <c r="E22" s="9">
        <v>8.0258889580965498</v>
      </c>
      <c r="F22" s="12">
        <v>10.670833333333334</v>
      </c>
      <c r="G22" s="12">
        <v>96.733333333333334</v>
      </c>
      <c r="H22" s="12">
        <v>3.7991666666666668</v>
      </c>
      <c r="I22" s="12">
        <v>8.9583333333333339</v>
      </c>
      <c r="J22" s="12">
        <v>42.25</v>
      </c>
      <c r="K22" s="12">
        <v>265.41666666666669</v>
      </c>
      <c r="L22" s="12">
        <v>2354.1666666666665</v>
      </c>
      <c r="M22" s="12">
        <v>7917.4999999999991</v>
      </c>
      <c r="N22" s="12">
        <v>49.999999999999993</v>
      </c>
      <c r="O22" s="12">
        <v>104.16666666666667</v>
      </c>
      <c r="P22" s="12">
        <v>115.83333333333333</v>
      </c>
      <c r="Q22" s="12">
        <v>9.875</v>
      </c>
      <c r="R22" s="10">
        <v>843.81612780666717</v>
      </c>
      <c r="S22" s="31">
        <f t="shared" si="21"/>
        <v>12247.003683431429</v>
      </c>
      <c r="U22" s="6" t="s">
        <v>19</v>
      </c>
      <c r="V22" s="7">
        <v>2014</v>
      </c>
      <c r="W22">
        <f t="shared" si="1"/>
        <v>40</v>
      </c>
      <c r="X22">
        <f t="shared" si="2"/>
        <v>52</v>
      </c>
      <c r="Y22">
        <f t="shared" si="3"/>
        <v>36</v>
      </c>
      <c r="Z22">
        <f t="shared" si="4"/>
        <v>36</v>
      </c>
      <c r="AA22">
        <f t="shared" si="5"/>
        <v>40</v>
      </c>
      <c r="AB22">
        <f t="shared" si="6"/>
        <v>81</v>
      </c>
      <c r="AC22">
        <f t="shared" si="7"/>
        <v>35</v>
      </c>
      <c r="AD22">
        <f t="shared" si="8"/>
        <v>67</v>
      </c>
      <c r="AE22">
        <f t="shared" si="9"/>
        <v>77</v>
      </c>
      <c r="AF22">
        <f t="shared" si="10"/>
        <v>65</v>
      </c>
      <c r="AG22">
        <f t="shared" si="11"/>
        <v>69</v>
      </c>
      <c r="AH22">
        <f t="shared" si="12"/>
        <v>30</v>
      </c>
      <c r="AI22">
        <f t="shared" si="13"/>
        <v>63</v>
      </c>
      <c r="AJ22">
        <f t="shared" si="14"/>
        <v>80</v>
      </c>
      <c r="AK22">
        <f t="shared" si="15"/>
        <v>59</v>
      </c>
      <c r="AL22" s="28">
        <f t="shared" si="16"/>
        <v>50</v>
      </c>
      <c r="AM22" s="27">
        <v>1000000</v>
      </c>
      <c r="AN22" s="24">
        <f t="shared" si="18"/>
        <v>880</v>
      </c>
      <c r="AP22" s="36" t="s">
        <v>64</v>
      </c>
      <c r="AQ22" s="6" t="str">
        <f t="shared" si="19"/>
        <v>DRÁVA</v>
      </c>
      <c r="AR22" s="6">
        <f t="shared" si="22"/>
        <v>2007</v>
      </c>
      <c r="AS22" s="42">
        <f>SMALL($AN$3:$AN$89, ROWS($AP$3:AP22))</f>
        <v>594</v>
      </c>
      <c r="AU22" s="36" t="s">
        <v>64</v>
      </c>
      <c r="AV22" s="6" t="str">
        <f t="shared" si="23"/>
        <v>TISZA</v>
      </c>
      <c r="AW22" s="6">
        <f t="shared" si="20"/>
        <v>2003</v>
      </c>
      <c r="AX22" s="37">
        <f>SMALL($S$3:$S$89, ROWS(AU$3:$AU22))</f>
        <v>6436.5235666666667</v>
      </c>
      <c r="AZ22" s="60">
        <f>Munka4!R294</f>
        <v>999858.8</v>
      </c>
      <c r="BA22" t="str">
        <f t="shared" si="17"/>
        <v>DUNA</v>
      </c>
      <c r="BB22">
        <f t="shared" si="0"/>
        <v>2014</v>
      </c>
      <c r="BC22">
        <f>IF(Munka4!BG294*Munka4!T294&lt;=0,1,0)</f>
        <v>1</v>
      </c>
    </row>
    <row r="23" spans="1:55" x14ac:dyDescent="0.3">
      <c r="A23" s="6" t="s">
        <v>19</v>
      </c>
      <c r="B23" s="7">
        <v>2015</v>
      </c>
      <c r="C23" s="11">
        <v>418.25</v>
      </c>
      <c r="D23" s="12">
        <v>11.258333333333333</v>
      </c>
      <c r="E23" s="9">
        <v>8.0584967357956501</v>
      </c>
      <c r="F23" s="12">
        <v>10.67</v>
      </c>
      <c r="G23" s="12">
        <v>96.458333333333329</v>
      </c>
      <c r="H23" s="12">
        <v>3.6658333333333339</v>
      </c>
      <c r="I23" s="12">
        <v>7.0750000000000002</v>
      </c>
      <c r="J23" s="12">
        <v>17.25</v>
      </c>
      <c r="K23" s="12">
        <v>261.66666666666669</v>
      </c>
      <c r="L23" s="12">
        <v>2271.6666666666665</v>
      </c>
      <c r="M23" s="12">
        <v>8311.6666666666661</v>
      </c>
      <c r="N23" s="12">
        <v>57.500000000000014</v>
      </c>
      <c r="O23" s="12">
        <v>69.166666666666671</v>
      </c>
      <c r="P23" s="12">
        <v>120</v>
      </c>
      <c r="Q23" s="12">
        <v>4.3191666666666668</v>
      </c>
      <c r="R23" s="10">
        <v>843.31116635037085</v>
      </c>
      <c r="S23" s="31">
        <f t="shared" si="21"/>
        <v>12511.9829964195</v>
      </c>
      <c r="U23" s="6" t="s">
        <v>19</v>
      </c>
      <c r="V23" s="7">
        <v>2015</v>
      </c>
      <c r="W23">
        <f t="shared" si="1"/>
        <v>35</v>
      </c>
      <c r="X23">
        <f t="shared" si="2"/>
        <v>57</v>
      </c>
      <c r="Y23">
        <f t="shared" si="3"/>
        <v>48</v>
      </c>
      <c r="Z23">
        <f t="shared" si="4"/>
        <v>37</v>
      </c>
      <c r="AA23">
        <f t="shared" si="5"/>
        <v>43</v>
      </c>
      <c r="AB23">
        <f t="shared" si="6"/>
        <v>78</v>
      </c>
      <c r="AC23">
        <f t="shared" si="7"/>
        <v>15</v>
      </c>
      <c r="AD23">
        <f t="shared" si="8"/>
        <v>20</v>
      </c>
      <c r="AE23">
        <f t="shared" si="9"/>
        <v>73</v>
      </c>
      <c r="AF23">
        <f t="shared" si="10"/>
        <v>63</v>
      </c>
      <c r="AG23">
        <f t="shared" si="11"/>
        <v>74</v>
      </c>
      <c r="AH23">
        <f t="shared" si="12"/>
        <v>53</v>
      </c>
      <c r="AI23">
        <f t="shared" si="13"/>
        <v>17</v>
      </c>
      <c r="AJ23">
        <f t="shared" si="14"/>
        <v>81</v>
      </c>
      <c r="AK23">
        <f t="shared" si="15"/>
        <v>31</v>
      </c>
      <c r="AL23" s="28">
        <f t="shared" si="16"/>
        <v>33</v>
      </c>
      <c r="AM23" s="27">
        <v>1000000</v>
      </c>
      <c r="AN23" s="24">
        <f t="shared" si="18"/>
        <v>758</v>
      </c>
      <c r="AP23" s="36" t="s">
        <v>65</v>
      </c>
      <c r="AQ23" s="6" t="str">
        <f t="shared" si="19"/>
        <v>DRÁVA</v>
      </c>
      <c r="AR23" s="6">
        <f t="shared" si="22"/>
        <v>2008</v>
      </c>
      <c r="AS23" s="42">
        <f>SMALL($AN$3:$AN$89, ROWS($AP$3:AP23))</f>
        <v>597</v>
      </c>
      <c r="AU23" s="36" t="s">
        <v>65</v>
      </c>
      <c r="AV23" s="6" t="str">
        <f t="shared" si="23"/>
        <v>TISZA</v>
      </c>
      <c r="AW23" s="6">
        <f t="shared" si="20"/>
        <v>1995</v>
      </c>
      <c r="AX23" s="37">
        <f>SMALL($S$3:$S$89, ROWS(AU$3:$AU23))</f>
        <v>6839.4333333333334</v>
      </c>
      <c r="AZ23" s="60">
        <f>Munka4!R295</f>
        <v>999989.8</v>
      </c>
      <c r="BA23" t="str">
        <f t="shared" si="17"/>
        <v>DUNA</v>
      </c>
      <c r="BB23">
        <f t="shared" si="0"/>
        <v>2015</v>
      </c>
      <c r="BC23">
        <f>IF(Munka4!BG295*Munka4!T295&lt;=0,1,0)</f>
        <v>1</v>
      </c>
    </row>
    <row r="24" spans="1:55" x14ac:dyDescent="0.3">
      <c r="A24" s="6" t="s">
        <v>19</v>
      </c>
      <c r="B24" s="7">
        <v>2016</v>
      </c>
      <c r="C24" s="11">
        <v>361.33333333333331</v>
      </c>
      <c r="D24" s="12">
        <v>11.458333333333334</v>
      </c>
      <c r="E24" s="9">
        <v>8.0537566258949305</v>
      </c>
      <c r="F24" s="12">
        <v>11.834999999999999</v>
      </c>
      <c r="G24" s="12">
        <v>107.42500000000001</v>
      </c>
      <c r="H24" s="12">
        <v>2.9858333333333325</v>
      </c>
      <c r="I24" s="12">
        <v>8.4083333333333332</v>
      </c>
      <c r="J24" s="12">
        <v>25</v>
      </c>
      <c r="K24" s="12">
        <v>255.91666666666666</v>
      </c>
      <c r="L24" s="12">
        <v>2126.6666666666665</v>
      </c>
      <c r="M24" s="12">
        <v>7833.3333333333321</v>
      </c>
      <c r="N24" s="12">
        <v>66.666666666666671</v>
      </c>
      <c r="O24" s="12">
        <v>90</v>
      </c>
      <c r="P24" s="12">
        <v>104.16666666666667</v>
      </c>
      <c r="Q24" s="12">
        <v>4.4774999999999991</v>
      </c>
      <c r="R24" s="10">
        <v>843.34196426236417</v>
      </c>
      <c r="S24" s="31">
        <f t="shared" si="21"/>
        <v>11861.069054221591</v>
      </c>
      <c r="U24" s="6" t="s">
        <v>19</v>
      </c>
      <c r="V24" s="7">
        <v>2016</v>
      </c>
      <c r="W24">
        <f t="shared" si="1"/>
        <v>51</v>
      </c>
      <c r="X24">
        <f t="shared" si="2"/>
        <v>50</v>
      </c>
      <c r="Y24">
        <f t="shared" si="3"/>
        <v>47</v>
      </c>
      <c r="Z24">
        <f t="shared" si="4"/>
        <v>13</v>
      </c>
      <c r="AA24">
        <f t="shared" si="5"/>
        <v>8</v>
      </c>
      <c r="AB24">
        <f t="shared" si="6"/>
        <v>58</v>
      </c>
      <c r="AC24">
        <f t="shared" si="7"/>
        <v>25</v>
      </c>
      <c r="AD24">
        <f t="shared" si="8"/>
        <v>34</v>
      </c>
      <c r="AE24">
        <f t="shared" si="9"/>
        <v>69</v>
      </c>
      <c r="AF24">
        <f t="shared" si="10"/>
        <v>60</v>
      </c>
      <c r="AG24">
        <f t="shared" si="11"/>
        <v>68</v>
      </c>
      <c r="AH24">
        <f t="shared" si="12"/>
        <v>63</v>
      </c>
      <c r="AI24">
        <f t="shared" si="13"/>
        <v>51</v>
      </c>
      <c r="AJ24">
        <f t="shared" si="14"/>
        <v>73</v>
      </c>
      <c r="AK24">
        <f t="shared" si="15"/>
        <v>33</v>
      </c>
      <c r="AL24" s="28">
        <f t="shared" si="16"/>
        <v>36</v>
      </c>
      <c r="AM24" s="27">
        <v>1000000</v>
      </c>
      <c r="AN24" s="24">
        <f t="shared" si="18"/>
        <v>739</v>
      </c>
      <c r="AP24" s="36" t="s">
        <v>66</v>
      </c>
      <c r="AQ24" s="6" t="str">
        <f t="shared" si="19"/>
        <v>DRÁVA</v>
      </c>
      <c r="AR24" s="6">
        <f t="shared" si="22"/>
        <v>2014</v>
      </c>
      <c r="AS24" s="42">
        <f>SMALL($AN$3:$AN$89, ROWS($AP$3:AP24))</f>
        <v>599</v>
      </c>
      <c r="AU24" s="36" t="s">
        <v>66</v>
      </c>
      <c r="AV24" s="6" t="str">
        <f t="shared" si="23"/>
        <v>DRÁVA</v>
      </c>
      <c r="AW24" s="6">
        <f t="shared" si="20"/>
        <v>2016</v>
      </c>
      <c r="AX24" s="37">
        <f>SMALL($S$3:$S$89, ROWS(AU$3:$AU24))</f>
        <v>6958.1632122473347</v>
      </c>
      <c r="AZ24" s="60">
        <f>Munka4!R296</f>
        <v>1000095.8</v>
      </c>
      <c r="BA24" t="str">
        <f t="shared" si="17"/>
        <v>DUNA</v>
      </c>
      <c r="BB24">
        <f t="shared" si="0"/>
        <v>2016</v>
      </c>
      <c r="BC24">
        <f>IF(Munka4!BG296*Munka4!T296&lt;=0,1,0)</f>
        <v>1</v>
      </c>
    </row>
    <row r="25" spans="1:55" x14ac:dyDescent="0.3">
      <c r="A25" s="6" t="s">
        <v>19</v>
      </c>
      <c r="B25" s="7">
        <v>2017</v>
      </c>
      <c r="C25" s="8">
        <v>649.75</v>
      </c>
      <c r="D25" s="9">
        <v>11.025</v>
      </c>
      <c r="E25" s="9">
        <v>8.0513725958216362</v>
      </c>
      <c r="F25" s="9">
        <v>11.589166666666666</v>
      </c>
      <c r="G25" s="9">
        <v>103.33333333333336</v>
      </c>
      <c r="H25" s="9">
        <v>3.3708333333333336</v>
      </c>
      <c r="I25" s="9">
        <v>8.7083333333333321</v>
      </c>
      <c r="J25" s="9">
        <v>35.583333333333336</v>
      </c>
      <c r="K25" s="9">
        <v>258.75</v>
      </c>
      <c r="L25" s="9">
        <v>2125.8333333333335</v>
      </c>
      <c r="M25" s="9">
        <v>7684.166666666667</v>
      </c>
      <c r="N25" s="9">
        <v>42.5</v>
      </c>
      <c r="O25" s="9">
        <v>92.5</v>
      </c>
      <c r="P25" s="9">
        <v>105.83333333333333</v>
      </c>
      <c r="Q25" s="9">
        <v>6.4533333333333331</v>
      </c>
      <c r="R25" s="10">
        <v>843.30228278174854</v>
      </c>
      <c r="S25" s="31">
        <f t="shared" si="21"/>
        <v>11990.750322044238</v>
      </c>
      <c r="U25" s="6" t="s">
        <v>19</v>
      </c>
      <c r="V25" s="7">
        <v>2017</v>
      </c>
      <c r="W25">
        <f t="shared" si="1"/>
        <v>3</v>
      </c>
      <c r="X25">
        <f t="shared" si="2"/>
        <v>61</v>
      </c>
      <c r="Y25">
        <f t="shared" si="3"/>
        <v>46</v>
      </c>
      <c r="Z25">
        <f t="shared" si="4"/>
        <v>17</v>
      </c>
      <c r="AA25">
        <f t="shared" si="5"/>
        <v>13</v>
      </c>
      <c r="AB25">
        <f t="shared" si="6"/>
        <v>68</v>
      </c>
      <c r="AC25">
        <f t="shared" si="7"/>
        <v>29</v>
      </c>
      <c r="AD25">
        <f t="shared" si="8"/>
        <v>59</v>
      </c>
      <c r="AE25">
        <f t="shared" si="9"/>
        <v>70</v>
      </c>
      <c r="AF25">
        <f t="shared" si="10"/>
        <v>59</v>
      </c>
      <c r="AG25">
        <f t="shared" si="11"/>
        <v>66</v>
      </c>
      <c r="AH25">
        <f t="shared" si="12"/>
        <v>22</v>
      </c>
      <c r="AI25">
        <f t="shared" si="13"/>
        <v>55</v>
      </c>
      <c r="AJ25">
        <f t="shared" si="14"/>
        <v>74</v>
      </c>
      <c r="AK25">
        <f t="shared" si="15"/>
        <v>41</v>
      </c>
      <c r="AL25" s="28">
        <f t="shared" si="16"/>
        <v>32</v>
      </c>
      <c r="AM25" s="27">
        <v>1000000</v>
      </c>
      <c r="AN25" s="24">
        <f t="shared" si="18"/>
        <v>715</v>
      </c>
      <c r="AP25" s="36" t="s">
        <v>67</v>
      </c>
      <c r="AQ25" s="6" t="str">
        <f t="shared" si="19"/>
        <v>DRÁVA</v>
      </c>
      <c r="AR25" s="6">
        <f t="shared" si="22"/>
        <v>2012</v>
      </c>
      <c r="AS25" s="42">
        <f>SMALL($AN$3:$AN$89, ROWS($AP$3:AP25))</f>
        <v>607</v>
      </c>
      <c r="AU25" s="36" t="s">
        <v>67</v>
      </c>
      <c r="AV25" s="6" t="str">
        <f t="shared" si="23"/>
        <v>DRÁVA</v>
      </c>
      <c r="AW25" s="6">
        <f t="shared" si="20"/>
        <v>2018</v>
      </c>
      <c r="AX25" s="37">
        <f>SMALL($S$3:$S$89, ROWS(AU$3:$AU25))</f>
        <v>7013.2509547541558</v>
      </c>
      <c r="AZ25" s="60">
        <f>Munka4!R297</f>
        <v>999988.8</v>
      </c>
      <c r="BA25" t="str">
        <f t="shared" si="17"/>
        <v>DUNA</v>
      </c>
      <c r="BB25">
        <f t="shared" si="0"/>
        <v>2017</v>
      </c>
      <c r="BC25">
        <f>IF(Munka4!BG297*Munka4!T297&lt;=0,1,0)</f>
        <v>1</v>
      </c>
    </row>
    <row r="26" spans="1:55" x14ac:dyDescent="0.3">
      <c r="A26" s="6" t="s">
        <v>19</v>
      </c>
      <c r="B26" s="7">
        <v>2018</v>
      </c>
      <c r="C26" s="8">
        <v>375.08333333333331</v>
      </c>
      <c r="D26" s="9">
        <v>12.4</v>
      </c>
      <c r="E26" s="9">
        <v>8.0002605340889072</v>
      </c>
      <c r="F26" s="9">
        <v>11.074166666666665</v>
      </c>
      <c r="G26" s="9">
        <v>102.35833333333335</v>
      </c>
      <c r="H26" s="9">
        <v>3.2566666666666664</v>
      </c>
      <c r="I26" s="9">
        <v>6.916666666666667</v>
      </c>
      <c r="J26" s="9">
        <v>21.833333333333332</v>
      </c>
      <c r="K26" s="9">
        <v>237.08333333333334</v>
      </c>
      <c r="L26" s="9">
        <v>2148.3333333333335</v>
      </c>
      <c r="M26" s="9">
        <v>7241.666666666667</v>
      </c>
      <c r="N26" s="9">
        <v>60</v>
      </c>
      <c r="O26" s="9">
        <v>80</v>
      </c>
      <c r="P26" s="9">
        <v>110.83333333333334</v>
      </c>
      <c r="Q26" s="9">
        <v>5.8190909090909093</v>
      </c>
      <c r="R26" s="10">
        <v>842.8444033201165</v>
      </c>
      <c r="S26" s="31">
        <f t="shared" si="21"/>
        <v>11267.502921429965</v>
      </c>
      <c r="U26" s="6" t="s">
        <v>19</v>
      </c>
      <c r="V26" s="7">
        <v>2018</v>
      </c>
      <c r="W26">
        <f t="shared" si="1"/>
        <v>49</v>
      </c>
      <c r="X26">
        <f t="shared" si="2"/>
        <v>32</v>
      </c>
      <c r="Y26">
        <f t="shared" si="3"/>
        <v>28</v>
      </c>
      <c r="Z26">
        <f t="shared" si="4"/>
        <v>23</v>
      </c>
      <c r="AA26">
        <f t="shared" si="5"/>
        <v>15</v>
      </c>
      <c r="AB26">
        <f t="shared" si="6"/>
        <v>66</v>
      </c>
      <c r="AC26">
        <f t="shared" si="7"/>
        <v>12</v>
      </c>
      <c r="AD26">
        <f t="shared" si="8"/>
        <v>30</v>
      </c>
      <c r="AE26">
        <f t="shared" si="9"/>
        <v>55</v>
      </c>
      <c r="AF26">
        <f t="shared" si="10"/>
        <v>61</v>
      </c>
      <c r="AG26">
        <f t="shared" si="11"/>
        <v>62</v>
      </c>
      <c r="AH26">
        <f t="shared" si="12"/>
        <v>55</v>
      </c>
      <c r="AI26">
        <f t="shared" si="13"/>
        <v>26</v>
      </c>
      <c r="AJ26">
        <f t="shared" si="14"/>
        <v>77</v>
      </c>
      <c r="AK26">
        <f t="shared" si="15"/>
        <v>38</v>
      </c>
      <c r="AL26" s="28">
        <f t="shared" si="16"/>
        <v>21</v>
      </c>
      <c r="AM26" s="27">
        <v>1000000</v>
      </c>
      <c r="AN26" s="24">
        <f t="shared" si="18"/>
        <v>650</v>
      </c>
      <c r="AP26" s="36" t="s">
        <v>68</v>
      </c>
      <c r="AQ26" s="6" t="str">
        <f t="shared" si="19"/>
        <v>TISZA</v>
      </c>
      <c r="AR26" s="6">
        <f t="shared" si="22"/>
        <v>2002</v>
      </c>
      <c r="AS26" s="42">
        <f>SMALL($AN$3:$AN$89, ROWS($AP$3:AP26))</f>
        <v>610</v>
      </c>
      <c r="AU26" s="36" t="s">
        <v>68</v>
      </c>
      <c r="AV26" s="6" t="str">
        <f t="shared" si="23"/>
        <v>DUNA</v>
      </c>
      <c r="AW26" s="6">
        <f t="shared" si="20"/>
        <v>2020</v>
      </c>
      <c r="AX26" s="37">
        <f>SMALL($S$3:$S$89, ROWS(AU$3:$AU26))</f>
        <v>7403.8451217110669</v>
      </c>
      <c r="AZ26" s="60">
        <f>Munka4!R298</f>
        <v>1000103.3</v>
      </c>
      <c r="BA26" t="str">
        <f t="shared" si="17"/>
        <v>DUNA</v>
      </c>
      <c r="BB26">
        <f t="shared" si="0"/>
        <v>2018</v>
      </c>
      <c r="BC26">
        <f>IF(Munka4!BG298*Munka4!T298&lt;=0,1,0)</f>
        <v>1</v>
      </c>
    </row>
    <row r="27" spans="1:55" x14ac:dyDescent="0.3">
      <c r="A27" s="6" t="s">
        <v>19</v>
      </c>
      <c r="B27" s="7">
        <v>2019</v>
      </c>
      <c r="C27" s="8">
        <v>404.33333333333297</v>
      </c>
      <c r="D27" s="9">
        <v>10.8333333333333</v>
      </c>
      <c r="E27" s="9">
        <v>8.0447109670580463</v>
      </c>
      <c r="F27" s="9">
        <v>10.8333333333333</v>
      </c>
      <c r="G27" s="9">
        <v>101.25</v>
      </c>
      <c r="H27" s="9">
        <v>3.25</v>
      </c>
      <c r="I27" s="9">
        <v>6.3333333333333304</v>
      </c>
      <c r="J27" s="9">
        <v>29.9166666666667</v>
      </c>
      <c r="K27" s="9">
        <v>233.583333333333</v>
      </c>
      <c r="L27" s="9">
        <v>1950.8333333333301</v>
      </c>
      <c r="M27" s="9">
        <v>6833.3333333333303</v>
      </c>
      <c r="N27" s="9">
        <v>53.019610729392951</v>
      </c>
      <c r="O27" s="9">
        <v>95.8333333333333</v>
      </c>
      <c r="P27" s="9">
        <v>91.6666666666667</v>
      </c>
      <c r="Q27" s="9">
        <v>4.1666666666666696</v>
      </c>
      <c r="R27" s="10">
        <v>843.2275136869581</v>
      </c>
      <c r="S27" s="31">
        <f t="shared" si="21"/>
        <v>10680.458502050067</v>
      </c>
      <c r="U27" s="6" t="s">
        <v>19</v>
      </c>
      <c r="V27" s="7">
        <v>2019</v>
      </c>
      <c r="W27">
        <f t="shared" si="1"/>
        <v>41</v>
      </c>
      <c r="X27">
        <f t="shared" si="2"/>
        <v>67</v>
      </c>
      <c r="Y27">
        <f t="shared" si="3"/>
        <v>43</v>
      </c>
      <c r="Z27">
        <f t="shared" si="4"/>
        <v>29</v>
      </c>
      <c r="AA27">
        <f t="shared" si="5"/>
        <v>17</v>
      </c>
      <c r="AB27">
        <f t="shared" si="6"/>
        <v>65</v>
      </c>
      <c r="AC27">
        <f t="shared" si="7"/>
        <v>10</v>
      </c>
      <c r="AD27">
        <f t="shared" si="8"/>
        <v>50</v>
      </c>
      <c r="AE27">
        <f t="shared" si="9"/>
        <v>53</v>
      </c>
      <c r="AF27">
        <f t="shared" si="10"/>
        <v>54</v>
      </c>
      <c r="AG27">
        <f t="shared" si="11"/>
        <v>58</v>
      </c>
      <c r="AH27">
        <f t="shared" si="12"/>
        <v>47</v>
      </c>
      <c r="AI27">
        <f t="shared" si="13"/>
        <v>59</v>
      </c>
      <c r="AJ27">
        <f t="shared" si="14"/>
        <v>68</v>
      </c>
      <c r="AK27">
        <f t="shared" si="15"/>
        <v>29</v>
      </c>
      <c r="AL27" s="28">
        <f t="shared" si="16"/>
        <v>31</v>
      </c>
      <c r="AM27" s="27">
        <v>1000000</v>
      </c>
      <c r="AN27" s="24">
        <f t="shared" si="18"/>
        <v>721</v>
      </c>
      <c r="AP27" s="36" t="s">
        <v>69</v>
      </c>
      <c r="AQ27" s="6" t="str">
        <f t="shared" si="19"/>
        <v>TISZA</v>
      </c>
      <c r="AR27" s="6">
        <f t="shared" si="22"/>
        <v>1995</v>
      </c>
      <c r="AS27" s="42">
        <f>SMALL($AN$3:$AN$89, ROWS($AP$3:AP27))</f>
        <v>616</v>
      </c>
      <c r="AU27" s="36" t="s">
        <v>69</v>
      </c>
      <c r="AV27" s="6" t="str">
        <f t="shared" si="23"/>
        <v>TISZA</v>
      </c>
      <c r="AW27" s="6">
        <f t="shared" si="20"/>
        <v>2009</v>
      </c>
      <c r="AX27" s="37">
        <f>SMALL($S$3:$S$89, ROWS(AU$3:$AU27))</f>
        <v>7480.7404575565015</v>
      </c>
      <c r="AZ27" s="61">
        <f>Munka4!R299</f>
        <v>1000041.8</v>
      </c>
      <c r="BA27" s="77" t="str">
        <f t="shared" si="17"/>
        <v>DUNA</v>
      </c>
      <c r="BB27" s="77">
        <f t="shared" si="0"/>
        <v>2019</v>
      </c>
      <c r="BC27" s="77">
        <f>IF(Munka4!BG299*Munka4!T299&lt;=0,1,0)</f>
        <v>0</v>
      </c>
    </row>
    <row r="28" spans="1:55" x14ac:dyDescent="0.3">
      <c r="A28" s="6" t="s">
        <v>19</v>
      </c>
      <c r="B28" s="7">
        <v>2020</v>
      </c>
      <c r="C28" s="8">
        <v>400.5</v>
      </c>
      <c r="D28" s="9">
        <v>11.9</v>
      </c>
      <c r="E28" s="9">
        <v>8.1</v>
      </c>
      <c r="F28" s="9">
        <v>9.4250000000000007</v>
      </c>
      <c r="G28" s="9">
        <v>89.5</v>
      </c>
      <c r="H28" s="9">
        <v>2.65</v>
      </c>
      <c r="I28" s="9">
        <v>8.5</v>
      </c>
      <c r="J28" s="9">
        <v>10.583</v>
      </c>
      <c r="K28" s="9">
        <v>232.41913158643763</v>
      </c>
      <c r="L28" s="9">
        <v>1283.3330000000001</v>
      </c>
      <c r="M28" s="9">
        <v>4342</v>
      </c>
      <c r="N28" s="9">
        <v>26</v>
      </c>
      <c r="O28" s="9">
        <v>40</v>
      </c>
      <c r="P28" s="9">
        <v>90</v>
      </c>
      <c r="Q28" s="9">
        <v>5.0999999999999996</v>
      </c>
      <c r="R28" s="10">
        <v>843.83499012462903</v>
      </c>
      <c r="S28" s="31">
        <f t="shared" si="21"/>
        <v>7403.8451217110669</v>
      </c>
      <c r="U28" s="6" t="s">
        <v>19</v>
      </c>
      <c r="V28" s="7">
        <v>2020</v>
      </c>
      <c r="W28">
        <f t="shared" si="1"/>
        <v>42</v>
      </c>
      <c r="X28">
        <f t="shared" si="2"/>
        <v>41</v>
      </c>
      <c r="Y28">
        <f t="shared" si="3"/>
        <v>63</v>
      </c>
      <c r="Z28">
        <f t="shared" si="4"/>
        <v>78</v>
      </c>
      <c r="AA28">
        <f t="shared" si="5"/>
        <v>70</v>
      </c>
      <c r="AB28">
        <f t="shared" si="6"/>
        <v>46</v>
      </c>
      <c r="AC28">
        <f t="shared" si="7"/>
        <v>27</v>
      </c>
      <c r="AD28">
        <f t="shared" si="8"/>
        <v>3</v>
      </c>
      <c r="AE28">
        <f t="shared" si="9"/>
        <v>52</v>
      </c>
      <c r="AF28">
        <f t="shared" si="10"/>
        <v>26</v>
      </c>
      <c r="AG28">
        <f t="shared" si="11"/>
        <v>29</v>
      </c>
      <c r="AH28">
        <f t="shared" si="12"/>
        <v>6</v>
      </c>
      <c r="AI28">
        <f t="shared" si="13"/>
        <v>2</v>
      </c>
      <c r="AJ28">
        <f t="shared" si="14"/>
        <v>67</v>
      </c>
      <c r="AK28">
        <f t="shared" si="15"/>
        <v>34</v>
      </c>
      <c r="AL28" s="28">
        <f t="shared" si="16"/>
        <v>53</v>
      </c>
      <c r="AM28" s="27">
        <v>1000000</v>
      </c>
      <c r="AN28" s="24">
        <f t="shared" si="18"/>
        <v>639</v>
      </c>
      <c r="AP28" s="36" t="s">
        <v>70</v>
      </c>
      <c r="AQ28" s="6" t="str">
        <f t="shared" si="19"/>
        <v>DRÁVA</v>
      </c>
      <c r="AR28" s="6">
        <f t="shared" si="22"/>
        <v>2001</v>
      </c>
      <c r="AS28" s="42">
        <f>SMALL($AN$3:$AN$89, ROWS($AP$3:AP28))</f>
        <v>618</v>
      </c>
      <c r="AU28" s="36" t="s">
        <v>70</v>
      </c>
      <c r="AV28" s="6" t="str">
        <f t="shared" si="23"/>
        <v>TISZA</v>
      </c>
      <c r="AW28" s="6">
        <f t="shared" si="20"/>
        <v>2010</v>
      </c>
      <c r="AX28" s="37">
        <f>SMALL($S$3:$S$89, ROWS(AU$3:$AU28))</f>
        <v>7621.2113795827363</v>
      </c>
      <c r="AZ28" s="60">
        <f>Munka4!R300</f>
        <v>999979.3</v>
      </c>
      <c r="BA28" t="str">
        <f t="shared" si="17"/>
        <v>DUNA</v>
      </c>
      <c r="BB28">
        <f t="shared" si="0"/>
        <v>2020</v>
      </c>
      <c r="BC28">
        <f>IF(Munka4!BG300*Munka4!T300&lt;=0,1,0)</f>
        <v>1</v>
      </c>
    </row>
    <row r="29" spans="1:55" x14ac:dyDescent="0.3">
      <c r="A29" s="6" t="s">
        <v>19</v>
      </c>
      <c r="B29" s="7">
        <v>2021</v>
      </c>
      <c r="C29" s="13">
        <v>417.9</v>
      </c>
      <c r="D29" s="14">
        <v>11.3</v>
      </c>
      <c r="E29" s="14">
        <v>8.15</v>
      </c>
      <c r="F29" s="9">
        <v>10.42</v>
      </c>
      <c r="G29" s="9">
        <v>93.46</v>
      </c>
      <c r="H29" s="9">
        <v>2.91</v>
      </c>
      <c r="I29" s="14">
        <v>8.33</v>
      </c>
      <c r="J29" s="14">
        <v>22.75</v>
      </c>
      <c r="K29" s="14">
        <v>249.75</v>
      </c>
      <c r="L29" s="14">
        <v>2524.17</v>
      </c>
      <c r="M29" s="14">
        <v>8540</v>
      </c>
      <c r="N29" s="14">
        <v>33.799999999999997</v>
      </c>
      <c r="O29" s="14">
        <v>85</v>
      </c>
      <c r="P29" s="14">
        <v>98.3</v>
      </c>
      <c r="Q29" s="14">
        <v>5.93</v>
      </c>
      <c r="R29" s="10">
        <v>844.41056707234895</v>
      </c>
      <c r="S29" s="31">
        <f t="shared" si="21"/>
        <v>12956.580567072348</v>
      </c>
      <c r="U29" s="6" t="s">
        <v>19</v>
      </c>
      <c r="V29" s="7">
        <v>2021</v>
      </c>
      <c r="W29">
        <f t="shared" si="1"/>
        <v>37</v>
      </c>
      <c r="X29">
        <f t="shared" si="2"/>
        <v>54</v>
      </c>
      <c r="Y29">
        <f t="shared" si="3"/>
        <v>67</v>
      </c>
      <c r="Z29">
        <f t="shared" si="4"/>
        <v>44</v>
      </c>
      <c r="AA29">
        <f t="shared" si="5"/>
        <v>52</v>
      </c>
      <c r="AB29">
        <f t="shared" si="6"/>
        <v>56</v>
      </c>
      <c r="AC29">
        <f t="shared" si="7"/>
        <v>23</v>
      </c>
      <c r="AD29">
        <f t="shared" si="8"/>
        <v>33</v>
      </c>
      <c r="AE29">
        <f t="shared" si="9"/>
        <v>66</v>
      </c>
      <c r="AF29">
        <f t="shared" si="10"/>
        <v>70</v>
      </c>
      <c r="AG29">
        <f t="shared" si="11"/>
        <v>78</v>
      </c>
      <c r="AH29">
        <f t="shared" si="12"/>
        <v>12</v>
      </c>
      <c r="AI29">
        <f t="shared" si="13"/>
        <v>36</v>
      </c>
      <c r="AJ29">
        <f t="shared" si="14"/>
        <v>71</v>
      </c>
      <c r="AK29">
        <f t="shared" si="15"/>
        <v>39</v>
      </c>
      <c r="AL29" s="28">
        <f t="shared" si="16"/>
        <v>64</v>
      </c>
      <c r="AM29" s="27">
        <v>1000000</v>
      </c>
      <c r="AN29" s="24">
        <f t="shared" si="18"/>
        <v>802</v>
      </c>
      <c r="AP29" s="36" t="s">
        <v>71</v>
      </c>
      <c r="AQ29" s="6" t="str">
        <f t="shared" si="19"/>
        <v>DRÁVA</v>
      </c>
      <c r="AR29" s="6">
        <f t="shared" si="22"/>
        <v>2005</v>
      </c>
      <c r="AS29" s="42">
        <f>SMALL($AN$3:$AN$89, ROWS($AP$3:AP29))</f>
        <v>623</v>
      </c>
      <c r="AU29" s="36" t="s">
        <v>71</v>
      </c>
      <c r="AV29" s="6" t="str">
        <f t="shared" si="23"/>
        <v>DRÁVA</v>
      </c>
      <c r="AW29" s="6">
        <f t="shared" si="20"/>
        <v>2012</v>
      </c>
      <c r="AX29" s="37">
        <f>SMALL($S$3:$S$89, ROWS(AU$3:$AU29))</f>
        <v>7629.7653876915019</v>
      </c>
      <c r="AZ29" s="60">
        <f>Munka4!R301</f>
        <v>999914.3</v>
      </c>
      <c r="BA29" t="str">
        <f t="shared" si="17"/>
        <v>DUNA</v>
      </c>
      <c r="BB29">
        <f t="shared" si="0"/>
        <v>2021</v>
      </c>
      <c r="BC29">
        <f>IF(Munka4!BG301*Munka4!T301&lt;=0,1,0)</f>
        <v>1</v>
      </c>
    </row>
    <row r="30" spans="1:55" x14ac:dyDescent="0.3">
      <c r="A30" s="6" t="s">
        <v>19</v>
      </c>
      <c r="B30" s="7">
        <v>2022</v>
      </c>
      <c r="C30" s="13">
        <v>377.6</v>
      </c>
      <c r="D30" s="14">
        <v>12.4</v>
      </c>
      <c r="E30" s="14">
        <v>8.1999999999999993</v>
      </c>
      <c r="F30" s="9">
        <v>10.88</v>
      </c>
      <c r="G30" s="9">
        <v>98.98</v>
      </c>
      <c r="H30" s="9">
        <v>4.46</v>
      </c>
      <c r="I30" s="14">
        <v>8.9600000000000009</v>
      </c>
      <c r="J30" s="14">
        <v>29.67</v>
      </c>
      <c r="K30" s="9">
        <v>232.33232147055895</v>
      </c>
      <c r="L30" s="14">
        <v>2090</v>
      </c>
      <c r="M30" s="14">
        <v>6980</v>
      </c>
      <c r="N30" s="14">
        <v>50</v>
      </c>
      <c r="O30" s="14">
        <v>126.33</v>
      </c>
      <c r="P30" s="14">
        <v>140</v>
      </c>
      <c r="Q30" s="14">
        <v>5.4</v>
      </c>
      <c r="R30" s="10">
        <v>844.44723575131104</v>
      </c>
      <c r="S30" s="31">
        <f t="shared" si="21"/>
        <v>11019.65955722187</v>
      </c>
      <c r="U30" s="6" t="s">
        <v>19</v>
      </c>
      <c r="V30" s="7">
        <v>2022</v>
      </c>
      <c r="W30">
        <f t="shared" si="1"/>
        <v>47</v>
      </c>
      <c r="X30">
        <f t="shared" si="2"/>
        <v>32</v>
      </c>
      <c r="Y30">
        <f t="shared" si="3"/>
        <v>80</v>
      </c>
      <c r="Z30">
        <f t="shared" si="4"/>
        <v>26</v>
      </c>
      <c r="AA30">
        <f t="shared" si="5"/>
        <v>28</v>
      </c>
      <c r="AB30">
        <f t="shared" si="6"/>
        <v>85</v>
      </c>
      <c r="AC30">
        <f t="shared" si="7"/>
        <v>36</v>
      </c>
      <c r="AD30">
        <f t="shared" si="8"/>
        <v>49</v>
      </c>
      <c r="AE30">
        <f t="shared" si="9"/>
        <v>49</v>
      </c>
      <c r="AF30">
        <f t="shared" si="10"/>
        <v>58</v>
      </c>
      <c r="AG30">
        <f t="shared" si="11"/>
        <v>60</v>
      </c>
      <c r="AH30">
        <f t="shared" si="12"/>
        <v>31</v>
      </c>
      <c r="AI30">
        <f t="shared" si="13"/>
        <v>77</v>
      </c>
      <c r="AJ30">
        <f t="shared" si="14"/>
        <v>85</v>
      </c>
      <c r="AK30">
        <f t="shared" si="15"/>
        <v>36</v>
      </c>
      <c r="AL30" s="28">
        <f t="shared" si="16"/>
        <v>66</v>
      </c>
      <c r="AM30" s="27">
        <v>1000000</v>
      </c>
      <c r="AN30" s="24">
        <f t="shared" si="18"/>
        <v>845</v>
      </c>
      <c r="AP30" s="36" t="s">
        <v>72</v>
      </c>
      <c r="AQ30" s="6" t="str">
        <f t="shared" si="19"/>
        <v>DRÁVA</v>
      </c>
      <c r="AR30" s="6">
        <f t="shared" si="22"/>
        <v>2002</v>
      </c>
      <c r="AS30" s="42">
        <f>SMALL($AN$3:$AN$89, ROWS($AP$3:AP30))</f>
        <v>624</v>
      </c>
      <c r="AU30" s="36" t="s">
        <v>72</v>
      </c>
      <c r="AV30" s="6" t="str">
        <f t="shared" si="23"/>
        <v>DRÁVA</v>
      </c>
      <c r="AW30" s="6">
        <f t="shared" si="20"/>
        <v>2014</v>
      </c>
      <c r="AX30" s="37">
        <f>SMALL($S$3:$S$89, ROWS(AU$3:$AU30))</f>
        <v>7661.2502977236099</v>
      </c>
      <c r="AZ30" s="60">
        <f>Munka4!R302</f>
        <v>999938.3</v>
      </c>
      <c r="BA30" t="str">
        <f t="shared" si="17"/>
        <v>DUNA</v>
      </c>
      <c r="BB30">
        <f t="shared" si="0"/>
        <v>2022</v>
      </c>
      <c r="BC30">
        <f>IF(Munka4!BG302*Munka4!T302&lt;=0,1,0)</f>
        <v>1</v>
      </c>
    </row>
    <row r="31" spans="1:55" x14ac:dyDescent="0.3">
      <c r="A31" s="6" t="s">
        <v>19</v>
      </c>
      <c r="B31" s="7">
        <v>2023</v>
      </c>
      <c r="C31" s="13">
        <v>439.3</v>
      </c>
      <c r="D31" s="14">
        <v>12.4</v>
      </c>
      <c r="E31" s="14">
        <v>8.1300000000000008</v>
      </c>
      <c r="F31" s="14">
        <v>10.4</v>
      </c>
      <c r="G31" s="14">
        <v>97.64</v>
      </c>
      <c r="H31" s="14">
        <v>3.04</v>
      </c>
      <c r="I31" s="14">
        <v>8.8699999999999992</v>
      </c>
      <c r="J31" s="14">
        <v>22.33</v>
      </c>
      <c r="K31" s="14">
        <v>241</v>
      </c>
      <c r="L31" s="14">
        <v>1868</v>
      </c>
      <c r="M31" s="14">
        <v>6510</v>
      </c>
      <c r="N31" s="14">
        <v>40</v>
      </c>
      <c r="O31" s="14">
        <v>123.75</v>
      </c>
      <c r="P31" s="14">
        <v>110</v>
      </c>
      <c r="Q31" s="14">
        <v>4.01</v>
      </c>
      <c r="R31" s="10">
        <v>843.339984942196</v>
      </c>
      <c r="S31" s="31">
        <f t="shared" si="21"/>
        <v>10342.209984942197</v>
      </c>
      <c r="U31" s="6" t="s">
        <v>19</v>
      </c>
      <c r="V31" s="7">
        <v>2023</v>
      </c>
      <c r="W31">
        <f t="shared" si="1"/>
        <v>28</v>
      </c>
      <c r="X31">
        <f t="shared" si="2"/>
        <v>32</v>
      </c>
      <c r="Y31">
        <f t="shared" si="3"/>
        <v>64</v>
      </c>
      <c r="Z31">
        <f t="shared" si="4"/>
        <v>46</v>
      </c>
      <c r="AA31">
        <f t="shared" si="5"/>
        <v>36</v>
      </c>
      <c r="AB31">
        <f t="shared" si="6"/>
        <v>61</v>
      </c>
      <c r="AC31">
        <f t="shared" si="7"/>
        <v>33</v>
      </c>
      <c r="AD31">
        <f t="shared" si="8"/>
        <v>32</v>
      </c>
      <c r="AE31">
        <f t="shared" si="9"/>
        <v>59</v>
      </c>
      <c r="AF31">
        <f t="shared" si="10"/>
        <v>52</v>
      </c>
      <c r="AG31">
        <f t="shared" si="11"/>
        <v>57</v>
      </c>
      <c r="AH31">
        <f t="shared" si="12"/>
        <v>19</v>
      </c>
      <c r="AI31">
        <f t="shared" si="13"/>
        <v>76</v>
      </c>
      <c r="AJ31">
        <f t="shared" si="14"/>
        <v>76</v>
      </c>
      <c r="AK31">
        <f t="shared" si="15"/>
        <v>28</v>
      </c>
      <c r="AL31" s="28">
        <f t="shared" si="16"/>
        <v>34</v>
      </c>
      <c r="AM31" s="27">
        <v>1000000</v>
      </c>
      <c r="AN31" s="24">
        <f t="shared" si="18"/>
        <v>733</v>
      </c>
      <c r="AP31" s="36" t="s">
        <v>73</v>
      </c>
      <c r="AQ31" s="6" t="str">
        <f t="shared" si="19"/>
        <v>DRÁVA</v>
      </c>
      <c r="AR31" s="6">
        <f t="shared" si="22"/>
        <v>2003</v>
      </c>
      <c r="AS31" s="42">
        <f>SMALL($AN$3:$AN$89, ROWS($AP$3:AP31))</f>
        <v>633</v>
      </c>
      <c r="AU31" s="36" t="s">
        <v>73</v>
      </c>
      <c r="AV31" s="6" t="str">
        <f t="shared" si="23"/>
        <v>DRÁVA</v>
      </c>
      <c r="AW31" s="6">
        <f t="shared" si="20"/>
        <v>2021</v>
      </c>
      <c r="AX31" s="37">
        <f>SMALL($S$3:$S$89, ROWS(AU$3:$AU31))</f>
        <v>7694.9266347277344</v>
      </c>
      <c r="AZ31" s="60">
        <f>Munka4!R303</f>
        <v>999994.3</v>
      </c>
      <c r="BA31" t="str">
        <f t="shared" si="17"/>
        <v>DUNA</v>
      </c>
      <c r="BB31">
        <f t="shared" si="0"/>
        <v>2023</v>
      </c>
      <c r="BC31">
        <f>IF(Munka4!BG303*Munka4!T303&lt;=0,1,0)</f>
        <v>1</v>
      </c>
    </row>
    <row r="32" spans="1:55" x14ac:dyDescent="0.3">
      <c r="A32" s="6" t="s">
        <v>20</v>
      </c>
      <c r="B32" s="7">
        <v>1995</v>
      </c>
      <c r="C32" s="8">
        <v>479</v>
      </c>
      <c r="D32" s="9">
        <v>12.1</v>
      </c>
      <c r="E32" s="9">
        <v>8.19</v>
      </c>
      <c r="F32" s="9">
        <v>9.8000000000000007</v>
      </c>
      <c r="G32" s="9">
        <v>91</v>
      </c>
      <c r="H32" s="9">
        <v>3.5</v>
      </c>
      <c r="I32" s="9">
        <v>9</v>
      </c>
      <c r="J32" s="9">
        <v>25</v>
      </c>
      <c r="K32" s="9">
        <v>230</v>
      </c>
      <c r="L32" s="9">
        <v>2600</v>
      </c>
      <c r="M32" s="9">
        <v>8180</v>
      </c>
      <c r="N32" s="9">
        <v>70</v>
      </c>
      <c r="O32" s="9">
        <v>129</v>
      </c>
      <c r="P32" s="9">
        <v>58</v>
      </c>
      <c r="Q32" s="9">
        <v>8.569230769230769</v>
      </c>
      <c r="R32" s="10">
        <v>3070</v>
      </c>
      <c r="S32" s="31">
        <f t="shared" si="21"/>
        <v>14983.159230769232</v>
      </c>
      <c r="U32" s="6" t="s">
        <v>20</v>
      </c>
      <c r="V32" s="7">
        <v>1995</v>
      </c>
      <c r="W32">
        <f t="shared" si="1"/>
        <v>20</v>
      </c>
      <c r="X32">
        <f t="shared" si="2"/>
        <v>39</v>
      </c>
      <c r="Y32">
        <f t="shared" si="3"/>
        <v>77</v>
      </c>
      <c r="Z32">
        <f t="shared" si="4"/>
        <v>59</v>
      </c>
      <c r="AA32">
        <f t="shared" si="5"/>
        <v>62</v>
      </c>
      <c r="AB32">
        <f t="shared" si="6"/>
        <v>73</v>
      </c>
      <c r="AC32">
        <f t="shared" si="7"/>
        <v>38</v>
      </c>
      <c r="AD32">
        <f t="shared" si="8"/>
        <v>34</v>
      </c>
      <c r="AE32">
        <f t="shared" si="9"/>
        <v>32</v>
      </c>
      <c r="AF32">
        <f t="shared" si="10"/>
        <v>73</v>
      </c>
      <c r="AG32">
        <f t="shared" si="11"/>
        <v>71</v>
      </c>
      <c r="AH32">
        <f t="shared" si="12"/>
        <v>68</v>
      </c>
      <c r="AI32">
        <f t="shared" si="13"/>
        <v>79</v>
      </c>
      <c r="AJ32">
        <f t="shared" si="14"/>
        <v>57</v>
      </c>
      <c r="AK32">
        <f t="shared" si="15"/>
        <v>53</v>
      </c>
      <c r="AL32" s="28">
        <f t="shared" si="16"/>
        <v>84</v>
      </c>
      <c r="AM32" s="27">
        <v>1000000</v>
      </c>
      <c r="AN32" s="24">
        <f t="shared" si="18"/>
        <v>919</v>
      </c>
      <c r="AP32" s="36" t="s">
        <v>74</v>
      </c>
      <c r="AQ32" s="6" t="str">
        <f t="shared" si="19"/>
        <v>DUNA</v>
      </c>
      <c r="AR32" s="6">
        <f t="shared" si="22"/>
        <v>2020</v>
      </c>
      <c r="AS32" s="42">
        <f>SMALL($AN$3:$AN$89, ROWS($AP$3:AP32))</f>
        <v>639</v>
      </c>
      <c r="AU32" s="36" t="s">
        <v>74</v>
      </c>
      <c r="AV32" s="6" t="str">
        <f t="shared" si="23"/>
        <v>DRÁVA</v>
      </c>
      <c r="AW32" s="6">
        <f t="shared" si="20"/>
        <v>2017</v>
      </c>
      <c r="AX32" s="37">
        <f>SMALL($S$3:$S$89, ROWS(AU$3:$AU32))</f>
        <v>7736.7405579027763</v>
      </c>
      <c r="AZ32" s="60">
        <f>Munka4!R304</f>
        <v>999780.3</v>
      </c>
      <c r="BA32" t="str">
        <f t="shared" si="17"/>
        <v>DRÁVA</v>
      </c>
      <c r="BB32">
        <f t="shared" si="0"/>
        <v>1995</v>
      </c>
      <c r="BC32">
        <f>IF(Munka4!BG304*Munka4!T304&lt;=0,1,0)</f>
        <v>1</v>
      </c>
    </row>
    <row r="33" spans="1:55" x14ac:dyDescent="0.3">
      <c r="A33" s="6" t="s">
        <v>20</v>
      </c>
      <c r="B33" s="7">
        <v>1996</v>
      </c>
      <c r="C33" s="8">
        <v>598</v>
      </c>
      <c r="D33" s="9">
        <v>11.9</v>
      </c>
      <c r="E33" s="9">
        <v>8.2100000000000009</v>
      </c>
      <c r="F33" s="9">
        <v>10.6</v>
      </c>
      <c r="G33" s="9">
        <v>97</v>
      </c>
      <c r="H33" s="9">
        <v>3.1</v>
      </c>
      <c r="I33" s="9">
        <v>11</v>
      </c>
      <c r="J33" s="9">
        <v>21</v>
      </c>
      <c r="K33" s="9">
        <v>211</v>
      </c>
      <c r="L33" s="9">
        <v>2594</v>
      </c>
      <c r="M33" s="9">
        <v>7240</v>
      </c>
      <c r="N33" s="9">
        <v>53</v>
      </c>
      <c r="O33" s="9">
        <v>156</v>
      </c>
      <c r="P33" s="9">
        <v>50</v>
      </c>
      <c r="Q33" s="9">
        <v>19.242857142857144</v>
      </c>
      <c r="R33" s="10">
        <v>3539.6</v>
      </c>
      <c r="S33" s="31">
        <f t="shared" si="21"/>
        <v>14623.652857142857</v>
      </c>
      <c r="U33" s="6" t="s">
        <v>20</v>
      </c>
      <c r="V33" s="7">
        <v>1996</v>
      </c>
      <c r="W33">
        <f t="shared" si="1"/>
        <v>8</v>
      </c>
      <c r="X33">
        <f t="shared" si="2"/>
        <v>41</v>
      </c>
      <c r="Y33">
        <f t="shared" si="3"/>
        <v>84</v>
      </c>
      <c r="Z33">
        <f t="shared" si="4"/>
        <v>39</v>
      </c>
      <c r="AA33">
        <f t="shared" si="5"/>
        <v>39</v>
      </c>
      <c r="AB33">
        <f t="shared" si="6"/>
        <v>62</v>
      </c>
      <c r="AC33">
        <f t="shared" si="7"/>
        <v>69</v>
      </c>
      <c r="AD33">
        <f t="shared" si="8"/>
        <v>29</v>
      </c>
      <c r="AE33">
        <f t="shared" si="9"/>
        <v>24</v>
      </c>
      <c r="AF33">
        <f t="shared" si="10"/>
        <v>72</v>
      </c>
      <c r="AG33">
        <f t="shared" si="11"/>
        <v>61</v>
      </c>
      <c r="AH33">
        <f t="shared" si="12"/>
        <v>44</v>
      </c>
      <c r="AI33">
        <f t="shared" si="13"/>
        <v>84</v>
      </c>
      <c r="AJ33">
        <f t="shared" si="14"/>
        <v>52</v>
      </c>
      <c r="AK33">
        <f t="shared" si="15"/>
        <v>77</v>
      </c>
      <c r="AL33" s="28">
        <f t="shared" si="16"/>
        <v>85</v>
      </c>
      <c r="AM33" s="27">
        <v>1000000</v>
      </c>
      <c r="AN33" s="24">
        <f t="shared" si="18"/>
        <v>870</v>
      </c>
      <c r="AP33" s="36" t="s">
        <v>75</v>
      </c>
      <c r="AQ33" s="6" t="str">
        <f t="shared" si="19"/>
        <v>DUNA</v>
      </c>
      <c r="AR33" s="6">
        <f t="shared" si="22"/>
        <v>2020</v>
      </c>
      <c r="AS33" s="42">
        <f>SMALL($AN$3:$AN$89, ROWS($AP$3:AP33))</f>
        <v>639</v>
      </c>
      <c r="AU33" s="36" t="s">
        <v>75</v>
      </c>
      <c r="AV33" s="6" t="str">
        <f t="shared" si="23"/>
        <v>DRÁVA</v>
      </c>
      <c r="AW33" s="6">
        <f t="shared" si="20"/>
        <v>2015</v>
      </c>
      <c r="AX33" s="37">
        <f>SMALL($S$3:$S$89, ROWS(AU$3:$AU33))</f>
        <v>7745.6636883722094</v>
      </c>
      <c r="AZ33" s="60">
        <f>Munka4!R305</f>
        <v>999979.3</v>
      </c>
      <c r="BA33" t="str">
        <f t="shared" si="17"/>
        <v>DRÁVA</v>
      </c>
      <c r="BB33">
        <f t="shared" si="0"/>
        <v>1996</v>
      </c>
      <c r="BC33">
        <f>IF(Munka4!BG305*Munka4!T305&lt;=0,1,0)</f>
        <v>1</v>
      </c>
    </row>
    <row r="34" spans="1:55" x14ac:dyDescent="0.3">
      <c r="A34" s="6" t="s">
        <v>20</v>
      </c>
      <c r="B34" s="7">
        <v>1997</v>
      </c>
      <c r="C34" s="8">
        <v>437</v>
      </c>
      <c r="D34" s="9">
        <v>12.5</v>
      </c>
      <c r="E34" s="9">
        <v>8.17</v>
      </c>
      <c r="F34" s="9">
        <v>10.1</v>
      </c>
      <c r="G34" s="9">
        <v>93</v>
      </c>
      <c r="H34" s="9">
        <v>3.3</v>
      </c>
      <c r="I34" s="9">
        <v>9</v>
      </c>
      <c r="J34" s="9">
        <v>15</v>
      </c>
      <c r="K34" s="9">
        <v>240</v>
      </c>
      <c r="L34" s="9">
        <v>1989</v>
      </c>
      <c r="M34" s="9">
        <v>6060</v>
      </c>
      <c r="N34" s="9">
        <v>67</v>
      </c>
      <c r="O34" s="9">
        <v>135</v>
      </c>
      <c r="P34" s="9">
        <v>46</v>
      </c>
      <c r="Q34" s="9">
        <v>13.292307692307693</v>
      </c>
      <c r="R34" s="10">
        <v>1248.3</v>
      </c>
      <c r="S34" s="31">
        <f t="shared" si="21"/>
        <v>10386.662307692306</v>
      </c>
      <c r="U34" s="6" t="s">
        <v>20</v>
      </c>
      <c r="V34" s="7">
        <v>1997</v>
      </c>
      <c r="W34">
        <f t="shared" si="1"/>
        <v>30</v>
      </c>
      <c r="X34">
        <f t="shared" si="2"/>
        <v>28</v>
      </c>
      <c r="Y34">
        <f t="shared" si="3"/>
        <v>72</v>
      </c>
      <c r="Z34">
        <f t="shared" si="4"/>
        <v>51</v>
      </c>
      <c r="AA34">
        <f t="shared" si="5"/>
        <v>54</v>
      </c>
      <c r="AB34">
        <f t="shared" si="6"/>
        <v>67</v>
      </c>
      <c r="AC34">
        <f t="shared" si="7"/>
        <v>38</v>
      </c>
      <c r="AD34">
        <f t="shared" si="8"/>
        <v>14</v>
      </c>
      <c r="AE34">
        <f t="shared" si="9"/>
        <v>57</v>
      </c>
      <c r="AF34">
        <f t="shared" si="10"/>
        <v>56</v>
      </c>
      <c r="AG34">
        <f t="shared" si="11"/>
        <v>52</v>
      </c>
      <c r="AH34">
        <f t="shared" si="12"/>
        <v>65</v>
      </c>
      <c r="AI34">
        <f t="shared" si="13"/>
        <v>80</v>
      </c>
      <c r="AJ34">
        <f t="shared" si="14"/>
        <v>47</v>
      </c>
      <c r="AK34">
        <f t="shared" si="15"/>
        <v>68</v>
      </c>
      <c r="AL34" s="28">
        <f t="shared" si="16"/>
        <v>74</v>
      </c>
      <c r="AM34" s="27">
        <v>1000000</v>
      </c>
      <c r="AN34" s="24">
        <f t="shared" si="18"/>
        <v>853</v>
      </c>
      <c r="AP34" s="36" t="s">
        <v>76</v>
      </c>
      <c r="AQ34" s="6" t="str">
        <f t="shared" si="19"/>
        <v>TISZA</v>
      </c>
      <c r="AR34" s="6">
        <f t="shared" si="22"/>
        <v>2008</v>
      </c>
      <c r="AS34" s="42">
        <f>SMALL($AN$3:$AN$89, ROWS($AP$3:AP34))</f>
        <v>643</v>
      </c>
      <c r="AU34" s="36" t="s">
        <v>76</v>
      </c>
      <c r="AV34" s="6" t="str">
        <f t="shared" si="23"/>
        <v>DRÁVA</v>
      </c>
      <c r="AW34" s="6">
        <f t="shared" si="20"/>
        <v>2022</v>
      </c>
      <c r="AX34" s="37">
        <f>SMALL($S$3:$S$89, ROWS(AU$3:$AU34))</f>
        <v>7752.0150146705473</v>
      </c>
      <c r="AZ34" s="60">
        <f>Munka4!R306</f>
        <v>999966.8</v>
      </c>
      <c r="BA34" t="str">
        <f t="shared" si="17"/>
        <v>DRÁVA</v>
      </c>
      <c r="BB34">
        <f t="shared" si="0"/>
        <v>1997</v>
      </c>
      <c r="BC34">
        <f>IF(Munka4!BG306*Munka4!T306&lt;=0,1,0)</f>
        <v>1</v>
      </c>
    </row>
    <row r="35" spans="1:55" x14ac:dyDescent="0.3">
      <c r="A35" s="6" t="s">
        <v>20</v>
      </c>
      <c r="B35" s="7">
        <v>1998</v>
      </c>
      <c r="C35" s="8">
        <v>513</v>
      </c>
      <c r="D35" s="9">
        <v>12.6</v>
      </c>
      <c r="E35" s="9">
        <v>8.1300000000000008</v>
      </c>
      <c r="F35" s="9">
        <v>9.8000000000000007</v>
      </c>
      <c r="G35" s="9">
        <v>91</v>
      </c>
      <c r="H35" s="9">
        <v>3</v>
      </c>
      <c r="I35" s="9">
        <v>9</v>
      </c>
      <c r="J35" s="9">
        <v>22</v>
      </c>
      <c r="K35" s="9">
        <v>232</v>
      </c>
      <c r="L35" s="9">
        <v>2241</v>
      </c>
      <c r="M35" s="9">
        <v>6300</v>
      </c>
      <c r="N35" s="9">
        <v>55</v>
      </c>
      <c r="O35" s="9">
        <v>120</v>
      </c>
      <c r="P35" s="9">
        <v>60</v>
      </c>
      <c r="Q35" s="9">
        <v>10.941666666666668</v>
      </c>
      <c r="R35" s="10">
        <v>724.8</v>
      </c>
      <c r="S35" s="31">
        <f t="shared" si="21"/>
        <v>10412.271666666666</v>
      </c>
      <c r="U35" s="6" t="s">
        <v>20</v>
      </c>
      <c r="V35" s="7">
        <v>1998</v>
      </c>
      <c r="W35">
        <f t="shared" ref="W35:W66" si="24">_xlfn.RANK.EQ(C35, $C$3:$C$89, 0)</f>
        <v>14</v>
      </c>
      <c r="X35">
        <f t="shared" ref="X35:X66" si="25">_xlfn.RANK.EQ(D35, $D$3:$D$89, 0)</f>
        <v>27</v>
      </c>
      <c r="Y35">
        <f t="shared" ref="Y35:Y66" si="26">_xlfn.RANK.EQ(E35, $E$3:$E$89, 1)</f>
        <v>64</v>
      </c>
      <c r="Z35">
        <f t="shared" ref="Z35:Z66" si="27">_xlfn.RANK.EQ(F35, $F$3:$F$89, 0)</f>
        <v>59</v>
      </c>
      <c r="AA35">
        <f t="shared" ref="AA35:AA66" si="28">_xlfn.RANK.EQ(G35, $G$3:$G$89, 0)</f>
        <v>62</v>
      </c>
      <c r="AB35">
        <f t="shared" ref="AB35:AB66" si="29">_xlfn.RANK.EQ(H35, $H$3:$H$89, 1)</f>
        <v>59</v>
      </c>
      <c r="AC35">
        <f t="shared" ref="AC35:AC66" si="30">_xlfn.RANK.EQ(I35, $I$3:$I$89, 1)</f>
        <v>38</v>
      </c>
      <c r="AD35">
        <f t="shared" ref="AD35:AD66" si="31">_xlfn.RANK.EQ(J35, $J$3:$J$89, 1)</f>
        <v>31</v>
      </c>
      <c r="AE35">
        <f t="shared" ref="AE35:AE66" si="32">_xlfn.RANK.EQ(K35, $K$3:$K$89, 1)</f>
        <v>34</v>
      </c>
      <c r="AF35">
        <f t="shared" ref="AF35:AF66" si="33">_xlfn.RANK.EQ(L35, $L$3:$L$89, 1)</f>
        <v>62</v>
      </c>
      <c r="AG35">
        <f t="shared" ref="AG35:AG66" si="34">_xlfn.RANK.EQ(M35, $M$3:$M$89, 1)</f>
        <v>53</v>
      </c>
      <c r="AH35">
        <f t="shared" ref="AH35:AH66" si="35">_xlfn.RANK.EQ(N35, $N$3:$N$89, 1)</f>
        <v>50</v>
      </c>
      <c r="AI35">
        <f t="shared" ref="AI35:AI66" si="36">_xlfn.RANK.EQ(O35, $O$3:$O$89, 1)</f>
        <v>74</v>
      </c>
      <c r="AJ35">
        <f t="shared" ref="AJ35:AJ66" si="37">_xlfn.RANK.EQ(P35, $P$3:$P$89, 1)</f>
        <v>59</v>
      </c>
      <c r="AK35">
        <f t="shared" ref="AK35:AK66" si="38">_xlfn.RANK.EQ(Q35, $Q$3:$Q$89, 1)</f>
        <v>65</v>
      </c>
      <c r="AL35" s="28">
        <f t="shared" ref="AL35:AL66" si="39">_xlfn.RANK.EQ(R35, $R$3:$R$89, 1)</f>
        <v>14</v>
      </c>
      <c r="AM35" s="27">
        <v>1000000</v>
      </c>
      <c r="AN35" s="24">
        <f t="shared" si="18"/>
        <v>765</v>
      </c>
      <c r="AP35" s="36" t="s">
        <v>77</v>
      </c>
      <c r="AQ35" s="6" t="str">
        <f t="shared" si="19"/>
        <v>DRÁVA</v>
      </c>
      <c r="AR35" s="6">
        <f t="shared" si="22"/>
        <v>2021</v>
      </c>
      <c r="AS35" s="42">
        <f>SMALL($AN$3:$AN$89, ROWS($AP$3:AP35))</f>
        <v>645</v>
      </c>
      <c r="AU35" s="36" t="s">
        <v>77</v>
      </c>
      <c r="AV35" s="6" t="str">
        <f t="shared" si="23"/>
        <v>DRÁVA</v>
      </c>
      <c r="AW35" s="6">
        <f t="shared" si="20"/>
        <v>2007</v>
      </c>
      <c r="AX35" s="37">
        <f>SMALL($S$3:$S$89, ROWS(AU$3:$AU35))</f>
        <v>7815.3825943888314</v>
      </c>
      <c r="AZ35" s="60">
        <f>Munka4!R307</f>
        <v>1000001.8</v>
      </c>
      <c r="BA35" t="str">
        <f t="shared" si="17"/>
        <v>DRÁVA</v>
      </c>
      <c r="BB35">
        <f t="shared" si="0"/>
        <v>1998</v>
      </c>
      <c r="BC35">
        <f>IF(Munka4!BG307*Munka4!T307&lt;=0,1,0)</f>
        <v>1</v>
      </c>
    </row>
    <row r="36" spans="1:55" x14ac:dyDescent="0.3">
      <c r="A36" s="6" t="s">
        <v>20</v>
      </c>
      <c r="B36" s="7">
        <v>1999</v>
      </c>
      <c r="C36" s="8">
        <v>588</v>
      </c>
      <c r="D36" s="9">
        <v>12.7</v>
      </c>
      <c r="E36" s="9">
        <v>8.14</v>
      </c>
      <c r="F36" s="9">
        <v>9.8000000000000007</v>
      </c>
      <c r="G36" s="9">
        <v>91</v>
      </c>
      <c r="H36" s="9">
        <v>2.9</v>
      </c>
      <c r="I36" s="9">
        <v>11</v>
      </c>
      <c r="J36" s="9">
        <v>30</v>
      </c>
      <c r="K36" s="9">
        <v>298</v>
      </c>
      <c r="L36" s="9">
        <v>1975</v>
      </c>
      <c r="M36" s="9">
        <v>6500</v>
      </c>
      <c r="N36" s="9">
        <v>47</v>
      </c>
      <c r="O36" s="9">
        <v>143</v>
      </c>
      <c r="P36" s="9">
        <v>59</v>
      </c>
      <c r="Q36" s="9">
        <v>8.6928571428571431</v>
      </c>
      <c r="R36" s="10">
        <v>790.8</v>
      </c>
      <c r="S36" s="31">
        <f t="shared" si="21"/>
        <v>10575.032857142858</v>
      </c>
      <c r="U36" s="6" t="s">
        <v>20</v>
      </c>
      <c r="V36" s="7">
        <v>1999</v>
      </c>
      <c r="W36">
        <f t="shared" si="24"/>
        <v>9</v>
      </c>
      <c r="X36">
        <f t="shared" si="25"/>
        <v>24</v>
      </c>
      <c r="Y36">
        <f t="shared" si="26"/>
        <v>66</v>
      </c>
      <c r="Z36">
        <f t="shared" si="27"/>
        <v>59</v>
      </c>
      <c r="AA36">
        <f t="shared" si="28"/>
        <v>62</v>
      </c>
      <c r="AB36">
        <f t="shared" si="29"/>
        <v>54</v>
      </c>
      <c r="AC36">
        <f t="shared" si="30"/>
        <v>69</v>
      </c>
      <c r="AD36">
        <f t="shared" si="31"/>
        <v>51</v>
      </c>
      <c r="AE36">
        <f t="shared" si="32"/>
        <v>85</v>
      </c>
      <c r="AF36">
        <f t="shared" si="33"/>
        <v>55</v>
      </c>
      <c r="AG36">
        <f t="shared" si="34"/>
        <v>56</v>
      </c>
      <c r="AH36">
        <f t="shared" si="35"/>
        <v>28</v>
      </c>
      <c r="AI36">
        <f t="shared" si="36"/>
        <v>82</v>
      </c>
      <c r="AJ36">
        <f t="shared" si="37"/>
        <v>58</v>
      </c>
      <c r="AK36">
        <f t="shared" si="38"/>
        <v>55</v>
      </c>
      <c r="AL36" s="28">
        <f t="shared" si="39"/>
        <v>16</v>
      </c>
      <c r="AM36" s="27">
        <v>1000000</v>
      </c>
      <c r="AN36" s="24">
        <f t="shared" si="18"/>
        <v>829</v>
      </c>
      <c r="AP36" s="36" t="s">
        <v>78</v>
      </c>
      <c r="AQ36" s="6" t="str">
        <f t="shared" si="19"/>
        <v>DRÁVA</v>
      </c>
      <c r="AR36" s="6">
        <f t="shared" si="22"/>
        <v>2021</v>
      </c>
      <c r="AS36" s="42">
        <f>SMALL($AN$3:$AN$89, ROWS($AP$3:AP36))</f>
        <v>645</v>
      </c>
      <c r="AU36" s="36" t="s">
        <v>78</v>
      </c>
      <c r="AV36" s="6" t="str">
        <f t="shared" si="23"/>
        <v>TISZA</v>
      </c>
      <c r="AW36" s="6">
        <f t="shared" si="20"/>
        <v>2012</v>
      </c>
      <c r="AX36" s="37">
        <f>SMALL($S$3:$S$89, ROWS(AU$3:$AU36))</f>
        <v>7888.8990916417888</v>
      </c>
      <c r="AZ36" s="60">
        <f>Munka4!R308</f>
        <v>999896.3</v>
      </c>
      <c r="BA36" t="str">
        <f t="shared" si="17"/>
        <v>DRÁVA</v>
      </c>
      <c r="BB36">
        <f t="shared" si="0"/>
        <v>1999</v>
      </c>
      <c r="BC36">
        <f>IF(Munka4!BG308*Munka4!T308&lt;=0,1,0)</f>
        <v>1</v>
      </c>
    </row>
    <row r="37" spans="1:55" x14ac:dyDescent="0.3">
      <c r="A37" s="6" t="s">
        <v>20</v>
      </c>
      <c r="B37" s="7">
        <v>2000</v>
      </c>
      <c r="C37" s="8">
        <v>549</v>
      </c>
      <c r="D37" s="9">
        <v>13.1</v>
      </c>
      <c r="E37" s="9">
        <v>8.17</v>
      </c>
      <c r="F37" s="9">
        <v>9.5</v>
      </c>
      <c r="G37" s="9">
        <v>89</v>
      </c>
      <c r="H37" s="9">
        <v>2.9</v>
      </c>
      <c r="I37" s="9">
        <v>8</v>
      </c>
      <c r="J37" s="9">
        <v>17</v>
      </c>
      <c r="K37" s="9">
        <v>232.26247801944299</v>
      </c>
      <c r="L37" s="9">
        <v>1710</v>
      </c>
      <c r="M37" s="9">
        <v>5370</v>
      </c>
      <c r="N37" s="9">
        <v>60</v>
      </c>
      <c r="O37" s="9">
        <v>119</v>
      </c>
      <c r="P37" s="9">
        <v>60</v>
      </c>
      <c r="Q37" s="9">
        <v>10.441666666666666</v>
      </c>
      <c r="R37" s="10">
        <v>1450</v>
      </c>
      <c r="S37" s="31">
        <f t="shared" si="21"/>
        <v>9708.3741446861113</v>
      </c>
      <c r="U37" s="6" t="s">
        <v>20</v>
      </c>
      <c r="V37" s="7">
        <v>2000</v>
      </c>
      <c r="W37">
        <f t="shared" si="24"/>
        <v>10</v>
      </c>
      <c r="X37">
        <f t="shared" si="25"/>
        <v>18</v>
      </c>
      <c r="Y37">
        <f t="shared" si="26"/>
        <v>72</v>
      </c>
      <c r="Z37">
        <f t="shared" si="27"/>
        <v>74</v>
      </c>
      <c r="AA37">
        <f t="shared" si="28"/>
        <v>72</v>
      </c>
      <c r="AB37">
        <f t="shared" si="29"/>
        <v>54</v>
      </c>
      <c r="AC37">
        <f t="shared" si="30"/>
        <v>19</v>
      </c>
      <c r="AD37">
        <f t="shared" si="31"/>
        <v>17</v>
      </c>
      <c r="AE37">
        <f t="shared" si="32"/>
        <v>40</v>
      </c>
      <c r="AF37">
        <f t="shared" si="33"/>
        <v>50</v>
      </c>
      <c r="AG37">
        <f t="shared" si="34"/>
        <v>48</v>
      </c>
      <c r="AH37">
        <f t="shared" si="35"/>
        <v>55</v>
      </c>
      <c r="AI37">
        <f t="shared" si="36"/>
        <v>72</v>
      </c>
      <c r="AJ37">
        <f t="shared" si="37"/>
        <v>59</v>
      </c>
      <c r="AK37">
        <f t="shared" si="38"/>
        <v>62</v>
      </c>
      <c r="AL37" s="28">
        <f t="shared" si="39"/>
        <v>78</v>
      </c>
      <c r="AM37" s="27">
        <v>1000000</v>
      </c>
      <c r="AN37" s="24">
        <f t="shared" si="18"/>
        <v>800</v>
      </c>
      <c r="AP37" s="36" t="s">
        <v>79</v>
      </c>
      <c r="AQ37" s="6" t="str">
        <f t="shared" si="19"/>
        <v>DRÁVA</v>
      </c>
      <c r="AR37" s="6">
        <f t="shared" si="22"/>
        <v>2011</v>
      </c>
      <c r="AS37" s="42">
        <f>SMALL($AN$3:$AN$89, ROWS($AP$3:AP37))</f>
        <v>646</v>
      </c>
      <c r="AU37" s="36" t="s">
        <v>79</v>
      </c>
      <c r="AV37" s="6" t="str">
        <f t="shared" si="23"/>
        <v>DRÁVA</v>
      </c>
      <c r="AW37" s="6">
        <f t="shared" si="20"/>
        <v>2011</v>
      </c>
      <c r="AX37" s="37">
        <f>SMALL($S$3:$S$89, ROWS(AU$3:$AU37))</f>
        <v>7915.2065368434714</v>
      </c>
      <c r="AZ37" s="60">
        <f>Munka4!R309</f>
        <v>999945.8</v>
      </c>
      <c r="BA37" t="str">
        <f t="shared" si="17"/>
        <v>DRÁVA</v>
      </c>
      <c r="BB37">
        <f t="shared" si="0"/>
        <v>2000</v>
      </c>
      <c r="BC37">
        <f>IF(Munka4!BG309*Munka4!T309&lt;=0,1,0)</f>
        <v>1</v>
      </c>
    </row>
    <row r="38" spans="1:55" x14ac:dyDescent="0.3">
      <c r="A38" s="6" t="s">
        <v>20</v>
      </c>
      <c r="B38" s="7">
        <v>2001</v>
      </c>
      <c r="C38" s="8">
        <v>464</v>
      </c>
      <c r="D38" s="9">
        <v>13.3</v>
      </c>
      <c r="E38" s="9">
        <v>8.1999999999999993</v>
      </c>
      <c r="F38" s="9">
        <v>9.8000000000000007</v>
      </c>
      <c r="G38" s="9">
        <v>93</v>
      </c>
      <c r="H38" s="9">
        <v>2.6</v>
      </c>
      <c r="I38" s="9">
        <v>7</v>
      </c>
      <c r="J38" s="9">
        <v>14</v>
      </c>
      <c r="K38" s="9">
        <v>232.26912207593284</v>
      </c>
      <c r="L38" s="9">
        <v>1630</v>
      </c>
      <c r="M38" s="9">
        <v>5000</v>
      </c>
      <c r="N38" s="9">
        <v>50</v>
      </c>
      <c r="O38" s="9">
        <v>95</v>
      </c>
      <c r="P38" s="9">
        <v>45</v>
      </c>
      <c r="Q38" s="9">
        <v>14.925000000000001</v>
      </c>
      <c r="R38" s="10">
        <v>390</v>
      </c>
      <c r="S38" s="31">
        <f t="shared" si="21"/>
        <v>8069.0941220759332</v>
      </c>
      <c r="U38" s="6" t="s">
        <v>20</v>
      </c>
      <c r="V38" s="7">
        <v>2001</v>
      </c>
      <c r="W38">
        <f t="shared" si="24"/>
        <v>24</v>
      </c>
      <c r="X38">
        <f t="shared" si="25"/>
        <v>11</v>
      </c>
      <c r="Y38">
        <f t="shared" si="26"/>
        <v>80</v>
      </c>
      <c r="Z38">
        <f t="shared" si="27"/>
        <v>59</v>
      </c>
      <c r="AA38">
        <f t="shared" si="28"/>
        <v>54</v>
      </c>
      <c r="AB38">
        <f t="shared" si="29"/>
        <v>42</v>
      </c>
      <c r="AC38">
        <f t="shared" si="30"/>
        <v>13</v>
      </c>
      <c r="AD38">
        <f t="shared" si="31"/>
        <v>11</v>
      </c>
      <c r="AE38">
        <f t="shared" si="32"/>
        <v>41</v>
      </c>
      <c r="AF38">
        <f t="shared" si="33"/>
        <v>41</v>
      </c>
      <c r="AG38">
        <f t="shared" si="34"/>
        <v>36</v>
      </c>
      <c r="AH38">
        <f t="shared" si="35"/>
        <v>31</v>
      </c>
      <c r="AI38">
        <f t="shared" si="36"/>
        <v>57</v>
      </c>
      <c r="AJ38">
        <f t="shared" si="37"/>
        <v>44</v>
      </c>
      <c r="AK38">
        <f t="shared" si="38"/>
        <v>70</v>
      </c>
      <c r="AL38" s="28">
        <f t="shared" si="39"/>
        <v>4</v>
      </c>
      <c r="AM38" s="27">
        <v>1000000</v>
      </c>
      <c r="AN38" s="24">
        <f t="shared" si="18"/>
        <v>618</v>
      </c>
      <c r="AP38" s="36" t="s">
        <v>80</v>
      </c>
      <c r="AQ38" s="6" t="str">
        <f t="shared" si="19"/>
        <v>DUNA</v>
      </c>
      <c r="AR38" s="6">
        <f t="shared" si="22"/>
        <v>2018</v>
      </c>
      <c r="AS38" s="42">
        <f>SMALL($AN$3:$AN$89, ROWS($AP$3:AP38))</f>
        <v>650</v>
      </c>
      <c r="AU38" s="36" t="s">
        <v>80</v>
      </c>
      <c r="AV38" s="6" t="str">
        <f t="shared" si="23"/>
        <v>TISZA</v>
      </c>
      <c r="AW38" s="6">
        <f t="shared" si="20"/>
        <v>1998</v>
      </c>
      <c r="AX38" s="37">
        <f>SMALL($S$3:$S$89, ROWS(AU$3:$AU38))</f>
        <v>8025.1846153846154</v>
      </c>
      <c r="AZ38" s="60">
        <f>Munka4!R310</f>
        <v>1000224.8</v>
      </c>
      <c r="BA38" t="str">
        <f t="shared" si="17"/>
        <v>DRÁVA</v>
      </c>
      <c r="BB38">
        <f t="shared" si="0"/>
        <v>2001</v>
      </c>
      <c r="BC38">
        <f>IF(Munka4!BG310*Munka4!T310&lt;=0,1,0)</f>
        <v>1</v>
      </c>
    </row>
    <row r="39" spans="1:55" x14ac:dyDescent="0.3">
      <c r="A39" s="6" t="s">
        <v>20</v>
      </c>
      <c r="B39" s="7">
        <v>2002</v>
      </c>
      <c r="C39" s="8">
        <v>410.625</v>
      </c>
      <c r="D39" s="9">
        <v>13.574999999999999</v>
      </c>
      <c r="E39" s="9">
        <v>8.0929000000000002</v>
      </c>
      <c r="F39" s="9">
        <v>9.7624999999999993</v>
      </c>
      <c r="G39" s="9">
        <v>92.825000000000003</v>
      </c>
      <c r="H39" s="9">
        <v>2.3083</v>
      </c>
      <c r="I39" s="9">
        <v>7.0833000000000004</v>
      </c>
      <c r="J39" s="9">
        <v>12.583299999999999</v>
      </c>
      <c r="K39" s="9">
        <v>180</v>
      </c>
      <c r="L39" s="9">
        <v>1697.5</v>
      </c>
      <c r="M39" s="9">
        <v>5241.7</v>
      </c>
      <c r="N39" s="9">
        <v>75.833333333333343</v>
      </c>
      <c r="O39" s="9">
        <v>97.083299999999994</v>
      </c>
      <c r="P39" s="9">
        <v>39.541666666666664</v>
      </c>
      <c r="Q39" s="9">
        <v>15.83333333333333</v>
      </c>
      <c r="R39" s="10">
        <v>395.91</v>
      </c>
      <c r="S39" s="31">
        <f t="shared" si="21"/>
        <v>8300.256933333334</v>
      </c>
      <c r="U39" s="6" t="s">
        <v>20</v>
      </c>
      <c r="V39" s="7">
        <v>2002</v>
      </c>
      <c r="W39">
        <f t="shared" si="24"/>
        <v>38</v>
      </c>
      <c r="X39">
        <f t="shared" si="25"/>
        <v>9</v>
      </c>
      <c r="Y39">
        <f t="shared" si="26"/>
        <v>60</v>
      </c>
      <c r="Z39">
        <f t="shared" si="27"/>
        <v>63</v>
      </c>
      <c r="AA39">
        <f t="shared" si="28"/>
        <v>56</v>
      </c>
      <c r="AB39">
        <f t="shared" si="29"/>
        <v>33</v>
      </c>
      <c r="AC39">
        <f t="shared" si="30"/>
        <v>16</v>
      </c>
      <c r="AD39">
        <f t="shared" si="31"/>
        <v>8</v>
      </c>
      <c r="AE39">
        <f t="shared" si="32"/>
        <v>16</v>
      </c>
      <c r="AF39">
        <f t="shared" si="33"/>
        <v>47</v>
      </c>
      <c r="AG39">
        <f t="shared" si="34"/>
        <v>40</v>
      </c>
      <c r="AH39">
        <f t="shared" si="35"/>
        <v>72</v>
      </c>
      <c r="AI39">
        <f t="shared" si="36"/>
        <v>60</v>
      </c>
      <c r="AJ39">
        <f t="shared" si="37"/>
        <v>29</v>
      </c>
      <c r="AK39">
        <f t="shared" si="38"/>
        <v>72</v>
      </c>
      <c r="AL39" s="28">
        <f t="shared" si="39"/>
        <v>5</v>
      </c>
      <c r="AM39" s="27">
        <v>1000000</v>
      </c>
      <c r="AN39" s="24">
        <f t="shared" si="18"/>
        <v>624</v>
      </c>
      <c r="AP39" s="36" t="s">
        <v>81</v>
      </c>
      <c r="AQ39" s="6" t="str">
        <f t="shared" si="19"/>
        <v>TISZA</v>
      </c>
      <c r="AR39" s="6">
        <f t="shared" si="22"/>
        <v>1999</v>
      </c>
      <c r="AS39" s="42">
        <f>SMALL($AN$3:$AN$89, ROWS($AP$3:AP39))</f>
        <v>655</v>
      </c>
      <c r="AU39" s="36" t="s">
        <v>81</v>
      </c>
      <c r="AV39" s="6" t="str">
        <f t="shared" si="23"/>
        <v>DRÁVA</v>
      </c>
      <c r="AW39" s="6">
        <f t="shared" si="20"/>
        <v>2001</v>
      </c>
      <c r="AX39" s="37">
        <f>SMALL($S$3:$S$89, ROWS(AU$3:$AU39))</f>
        <v>8069.0941220759332</v>
      </c>
      <c r="AZ39" s="60">
        <f>Munka4!R311</f>
        <v>1000221.8</v>
      </c>
      <c r="BA39" t="str">
        <f t="shared" si="17"/>
        <v>DRÁVA</v>
      </c>
      <c r="BB39">
        <f t="shared" si="0"/>
        <v>2002</v>
      </c>
      <c r="BC39">
        <f>IF(Munka4!BG311*Munka4!T311&lt;=0,1,0)</f>
        <v>1</v>
      </c>
    </row>
    <row r="40" spans="1:55" x14ac:dyDescent="0.3">
      <c r="A40" s="6" t="s">
        <v>20</v>
      </c>
      <c r="B40" s="7">
        <v>2003</v>
      </c>
      <c r="C40" s="8">
        <v>348.84620000000001</v>
      </c>
      <c r="D40" s="9">
        <v>13.876899999999999</v>
      </c>
      <c r="E40" s="9">
        <v>8.0065000000000008</v>
      </c>
      <c r="F40" s="9">
        <v>10.7577</v>
      </c>
      <c r="G40" s="9">
        <v>103.85769999999999</v>
      </c>
      <c r="H40" s="9">
        <v>3.0230999999999999</v>
      </c>
      <c r="I40" s="9">
        <v>8.3846000000000007</v>
      </c>
      <c r="J40" s="9">
        <v>11.538500000000001</v>
      </c>
      <c r="K40" s="9">
        <v>232.32350413077259</v>
      </c>
      <c r="L40" s="9">
        <v>1638.9</v>
      </c>
      <c r="M40" s="9">
        <v>5029.0857142857121</v>
      </c>
      <c r="N40" s="9">
        <v>79.615384615384642</v>
      </c>
      <c r="O40" s="9">
        <v>82.692300000000003</v>
      </c>
      <c r="P40" s="9">
        <v>30.153846153846153</v>
      </c>
      <c r="Q40" s="9">
        <v>32.9</v>
      </c>
      <c r="R40" s="10">
        <v>1215</v>
      </c>
      <c r="S40" s="31">
        <f t="shared" si="21"/>
        <v>8848.9619491857156</v>
      </c>
      <c r="U40" s="6" t="s">
        <v>20</v>
      </c>
      <c r="V40" s="7">
        <v>2003</v>
      </c>
      <c r="W40">
        <f t="shared" si="24"/>
        <v>53</v>
      </c>
      <c r="X40">
        <f t="shared" si="25"/>
        <v>6</v>
      </c>
      <c r="Y40">
        <f t="shared" si="26"/>
        <v>30</v>
      </c>
      <c r="Z40">
        <f t="shared" si="27"/>
        <v>34</v>
      </c>
      <c r="AA40">
        <f t="shared" si="28"/>
        <v>12</v>
      </c>
      <c r="AB40">
        <f t="shared" si="29"/>
        <v>60</v>
      </c>
      <c r="AC40">
        <f t="shared" si="30"/>
        <v>24</v>
      </c>
      <c r="AD40">
        <f t="shared" si="31"/>
        <v>6</v>
      </c>
      <c r="AE40">
        <f t="shared" si="32"/>
        <v>47</v>
      </c>
      <c r="AF40">
        <f t="shared" si="33"/>
        <v>42</v>
      </c>
      <c r="AG40">
        <f t="shared" si="34"/>
        <v>37</v>
      </c>
      <c r="AH40">
        <f t="shared" si="35"/>
        <v>78</v>
      </c>
      <c r="AI40">
        <f t="shared" si="36"/>
        <v>29</v>
      </c>
      <c r="AJ40">
        <f t="shared" si="37"/>
        <v>15</v>
      </c>
      <c r="AK40">
        <f t="shared" si="38"/>
        <v>87</v>
      </c>
      <c r="AL40" s="28">
        <f t="shared" si="39"/>
        <v>73</v>
      </c>
      <c r="AM40" s="27">
        <v>1000000</v>
      </c>
      <c r="AN40" s="24">
        <f t="shared" si="18"/>
        <v>633</v>
      </c>
      <c r="AP40" s="36" t="s">
        <v>82</v>
      </c>
      <c r="AQ40" s="6" t="str">
        <f t="shared" si="19"/>
        <v>TISZA</v>
      </c>
      <c r="AR40" s="6">
        <f t="shared" si="22"/>
        <v>2012</v>
      </c>
      <c r="AS40" s="42">
        <f>SMALL($AN$3:$AN$89, ROWS($AP$3:AP40))</f>
        <v>666</v>
      </c>
      <c r="AU40" s="36" t="s">
        <v>82</v>
      </c>
      <c r="AV40" s="6" t="str">
        <f t="shared" si="23"/>
        <v>DRÁVA</v>
      </c>
      <c r="AW40" s="6">
        <f t="shared" si="20"/>
        <v>2008</v>
      </c>
      <c r="AX40" s="37">
        <f>SMALL($S$3:$S$89, ROWS(AU$3:$AU40))</f>
        <v>8097.1417849218578</v>
      </c>
      <c r="AZ40" s="60">
        <f>Munka4!R312</f>
        <v>999979.8</v>
      </c>
      <c r="BA40" t="str">
        <f t="shared" si="17"/>
        <v>DRÁVA</v>
      </c>
      <c r="BB40">
        <f t="shared" si="0"/>
        <v>2003</v>
      </c>
      <c r="BC40">
        <f>IF(Munka4!BG312*Munka4!T312&lt;=0,1,0)</f>
        <v>1</v>
      </c>
    </row>
    <row r="41" spans="1:55" x14ac:dyDescent="0.3">
      <c r="A41" s="6" t="s">
        <v>20</v>
      </c>
      <c r="B41" s="7">
        <v>2004</v>
      </c>
      <c r="C41" s="8">
        <v>501.61540000000002</v>
      </c>
      <c r="D41" s="9">
        <v>12.25</v>
      </c>
      <c r="E41" s="9">
        <v>8.0158000000000005</v>
      </c>
      <c r="F41" s="9">
        <v>9.8537999999999997</v>
      </c>
      <c r="G41" s="9">
        <v>90.453800000000001</v>
      </c>
      <c r="H41" s="9">
        <v>2.3845999999999998</v>
      </c>
      <c r="I41" s="9">
        <v>7.7308000000000003</v>
      </c>
      <c r="J41" s="9">
        <v>9.7142999999999997</v>
      </c>
      <c r="K41" s="9">
        <v>232.25586774254543</v>
      </c>
      <c r="L41" s="9">
        <v>1684.3</v>
      </c>
      <c r="M41" s="9">
        <v>5865.4</v>
      </c>
      <c r="N41" s="9">
        <v>43.461538461538481</v>
      </c>
      <c r="O41" s="9">
        <v>83.461500000000001</v>
      </c>
      <c r="P41" s="9">
        <v>44.96153846153846</v>
      </c>
      <c r="Q41" s="9">
        <v>8.7615384615384624</v>
      </c>
      <c r="R41" s="10">
        <v>203.75</v>
      </c>
      <c r="S41" s="31">
        <f t="shared" si="21"/>
        <v>8808.3704831271607</v>
      </c>
      <c r="U41" s="6" t="s">
        <v>20</v>
      </c>
      <c r="V41" s="7">
        <v>2004</v>
      </c>
      <c r="W41">
        <f t="shared" si="24"/>
        <v>15</v>
      </c>
      <c r="X41">
        <f t="shared" si="25"/>
        <v>36</v>
      </c>
      <c r="Y41">
        <f t="shared" si="26"/>
        <v>32</v>
      </c>
      <c r="Z41">
        <f t="shared" si="27"/>
        <v>58</v>
      </c>
      <c r="AA41">
        <f t="shared" si="28"/>
        <v>66</v>
      </c>
      <c r="AB41">
        <f t="shared" si="29"/>
        <v>36</v>
      </c>
      <c r="AC41">
        <f t="shared" si="30"/>
        <v>18</v>
      </c>
      <c r="AD41">
        <f t="shared" si="31"/>
        <v>2</v>
      </c>
      <c r="AE41">
        <f t="shared" si="32"/>
        <v>39</v>
      </c>
      <c r="AF41">
        <f t="shared" si="33"/>
        <v>46</v>
      </c>
      <c r="AG41">
        <f t="shared" si="34"/>
        <v>51</v>
      </c>
      <c r="AH41">
        <f t="shared" si="35"/>
        <v>23</v>
      </c>
      <c r="AI41">
        <f t="shared" si="36"/>
        <v>31</v>
      </c>
      <c r="AJ41">
        <f t="shared" si="37"/>
        <v>43</v>
      </c>
      <c r="AK41">
        <f t="shared" si="38"/>
        <v>56</v>
      </c>
      <c r="AL41" s="28">
        <f t="shared" si="39"/>
        <v>3</v>
      </c>
      <c r="AM41" s="27">
        <v>1000000</v>
      </c>
      <c r="AN41" s="24">
        <f t="shared" si="18"/>
        <v>555</v>
      </c>
      <c r="AP41" s="36" t="s">
        <v>83</v>
      </c>
      <c r="AQ41" s="6" t="str">
        <f t="shared" si="19"/>
        <v>DUNA</v>
      </c>
      <c r="AR41" s="6">
        <f t="shared" si="22"/>
        <v>2008</v>
      </c>
      <c r="AS41" s="42">
        <f>SMALL($AN$3:$AN$89, ROWS($AP$3:AP41))</f>
        <v>667</v>
      </c>
      <c r="AU41" s="36" t="s">
        <v>83</v>
      </c>
      <c r="AV41" s="6" t="str">
        <f t="shared" si="23"/>
        <v>TISZA</v>
      </c>
      <c r="AW41" s="6">
        <f t="shared" si="20"/>
        <v>2011</v>
      </c>
      <c r="AX41" s="37">
        <f>SMALL($S$3:$S$89, ROWS(AU$3:$AU41))</f>
        <v>8191.3332491867068</v>
      </c>
      <c r="AZ41" s="60">
        <f>Munka4!R313</f>
        <v>1000329.8</v>
      </c>
      <c r="BA41" t="str">
        <f t="shared" si="17"/>
        <v>DRÁVA</v>
      </c>
      <c r="BB41">
        <f t="shared" si="0"/>
        <v>2004</v>
      </c>
      <c r="BC41">
        <f>IF(Munka4!BG313*Munka4!T313&lt;=0,1,0)</f>
        <v>1</v>
      </c>
    </row>
    <row r="42" spans="1:55" x14ac:dyDescent="0.3">
      <c r="A42" s="6" t="s">
        <v>20</v>
      </c>
      <c r="B42" s="7">
        <v>2005</v>
      </c>
      <c r="C42" s="8">
        <v>474.125</v>
      </c>
      <c r="D42" s="9">
        <v>12.645799999999999</v>
      </c>
      <c r="E42" s="9">
        <v>7.9882999999999997</v>
      </c>
      <c r="F42" s="9">
        <v>9.8582999999999998</v>
      </c>
      <c r="G42" s="9">
        <v>90.908299999999997</v>
      </c>
      <c r="H42" s="9">
        <v>2.1457999999999999</v>
      </c>
      <c r="I42" s="9">
        <v>8.7917000000000005</v>
      </c>
      <c r="J42" s="9">
        <v>18.25</v>
      </c>
      <c r="K42" s="9">
        <v>232.31636701909073</v>
      </c>
      <c r="L42" s="9">
        <v>1700</v>
      </c>
      <c r="M42" s="9">
        <v>6316.7</v>
      </c>
      <c r="N42" s="9">
        <v>50.833333333333364</v>
      </c>
      <c r="O42" s="9">
        <v>85.416700000000006</v>
      </c>
      <c r="P42" s="9">
        <v>44.875</v>
      </c>
      <c r="Q42" s="9">
        <v>10.583333333333334</v>
      </c>
      <c r="R42" s="10">
        <v>793.33</v>
      </c>
      <c r="S42" s="31">
        <f t="shared" si="21"/>
        <v>9858.7679336857582</v>
      </c>
      <c r="U42" s="6" t="s">
        <v>20</v>
      </c>
      <c r="V42" s="7">
        <v>2005</v>
      </c>
      <c r="W42">
        <f t="shared" si="24"/>
        <v>23</v>
      </c>
      <c r="X42">
        <f t="shared" si="25"/>
        <v>26</v>
      </c>
      <c r="Y42">
        <f t="shared" si="26"/>
        <v>23</v>
      </c>
      <c r="Z42">
        <f t="shared" si="27"/>
        <v>57</v>
      </c>
      <c r="AA42">
        <f t="shared" si="28"/>
        <v>65</v>
      </c>
      <c r="AB42">
        <f t="shared" si="29"/>
        <v>29</v>
      </c>
      <c r="AC42">
        <f t="shared" si="30"/>
        <v>32</v>
      </c>
      <c r="AD42">
        <f t="shared" si="31"/>
        <v>23</v>
      </c>
      <c r="AE42">
        <f t="shared" si="32"/>
        <v>46</v>
      </c>
      <c r="AF42">
        <f t="shared" si="33"/>
        <v>48</v>
      </c>
      <c r="AG42">
        <f t="shared" si="34"/>
        <v>54</v>
      </c>
      <c r="AH42">
        <f t="shared" si="35"/>
        <v>36</v>
      </c>
      <c r="AI42">
        <f t="shared" si="36"/>
        <v>37</v>
      </c>
      <c r="AJ42">
        <f t="shared" si="37"/>
        <v>42</v>
      </c>
      <c r="AK42">
        <f t="shared" si="38"/>
        <v>64</v>
      </c>
      <c r="AL42" s="28">
        <f t="shared" si="39"/>
        <v>18</v>
      </c>
      <c r="AM42" s="27">
        <v>1000000</v>
      </c>
      <c r="AN42" s="24">
        <f t="shared" si="18"/>
        <v>623</v>
      </c>
      <c r="AP42" s="36" t="s">
        <v>84</v>
      </c>
      <c r="AQ42" s="6" t="str">
        <f t="shared" si="19"/>
        <v>TISZA</v>
      </c>
      <c r="AR42" s="6">
        <f t="shared" si="22"/>
        <v>2001</v>
      </c>
      <c r="AS42" s="42">
        <f>SMALL($AN$3:$AN$89, ROWS($AP$3:AP42))</f>
        <v>670</v>
      </c>
      <c r="AU42" s="36" t="s">
        <v>84</v>
      </c>
      <c r="AV42" s="6" t="str">
        <f t="shared" si="23"/>
        <v>TISZA</v>
      </c>
      <c r="AW42" s="6">
        <f t="shared" si="20"/>
        <v>2014</v>
      </c>
      <c r="AX42" s="37">
        <f>SMALL($S$3:$S$89, ROWS(AU$3:$AU42))</f>
        <v>8266.430900535308</v>
      </c>
      <c r="AZ42" s="60">
        <f>Munka4!R314</f>
        <v>1000296.3</v>
      </c>
      <c r="BA42" t="str">
        <f t="shared" si="17"/>
        <v>DRÁVA</v>
      </c>
      <c r="BB42">
        <f t="shared" si="0"/>
        <v>2005</v>
      </c>
      <c r="BC42">
        <f>IF(Munka4!BG314*Munka4!T314&lt;=0,1,0)</f>
        <v>1</v>
      </c>
    </row>
    <row r="43" spans="1:55" x14ac:dyDescent="0.3">
      <c r="A43" s="6" t="s">
        <v>20</v>
      </c>
      <c r="B43" s="7">
        <v>2006</v>
      </c>
      <c r="C43" s="8">
        <v>326.70569999999998</v>
      </c>
      <c r="D43" s="9">
        <v>5.8429000000000002</v>
      </c>
      <c r="E43" s="9">
        <v>7.9271000000000003</v>
      </c>
      <c r="F43" s="9">
        <v>11.6143</v>
      </c>
      <c r="G43" s="9">
        <v>92.242900000000006</v>
      </c>
      <c r="H43" s="9">
        <v>3.5714000000000001</v>
      </c>
      <c r="I43" s="9">
        <v>10</v>
      </c>
      <c r="J43" s="9">
        <v>11</v>
      </c>
      <c r="K43" s="9">
        <v>232.27589976251474</v>
      </c>
      <c r="L43" s="9">
        <v>2330</v>
      </c>
      <c r="M43" s="9">
        <v>6320.4017857142853</v>
      </c>
      <c r="N43" s="9">
        <v>56.875</v>
      </c>
      <c r="O43" s="9">
        <v>84.285700000000006</v>
      </c>
      <c r="P43" s="9">
        <v>41.235294117647058</v>
      </c>
      <c r="Q43" s="9">
        <v>9.257142857142858</v>
      </c>
      <c r="R43" s="10">
        <v>140</v>
      </c>
      <c r="S43" s="31">
        <f t="shared" si="21"/>
        <v>9683.2351224515896</v>
      </c>
      <c r="U43" s="6" t="s">
        <v>20</v>
      </c>
      <c r="V43" s="7">
        <v>2006</v>
      </c>
      <c r="W43">
        <f t="shared" si="24"/>
        <v>55</v>
      </c>
      <c r="X43">
        <f t="shared" si="25"/>
        <v>87</v>
      </c>
      <c r="Y43">
        <f t="shared" si="26"/>
        <v>18</v>
      </c>
      <c r="Z43">
        <f t="shared" si="27"/>
        <v>16</v>
      </c>
      <c r="AA43">
        <f t="shared" si="28"/>
        <v>57</v>
      </c>
      <c r="AB43">
        <f t="shared" si="29"/>
        <v>75</v>
      </c>
      <c r="AC43">
        <f t="shared" si="30"/>
        <v>56</v>
      </c>
      <c r="AD43">
        <f t="shared" si="31"/>
        <v>4</v>
      </c>
      <c r="AE43">
        <f t="shared" si="32"/>
        <v>42</v>
      </c>
      <c r="AF43">
        <f t="shared" si="33"/>
        <v>64</v>
      </c>
      <c r="AG43">
        <f t="shared" si="34"/>
        <v>55</v>
      </c>
      <c r="AH43">
        <f t="shared" si="35"/>
        <v>52</v>
      </c>
      <c r="AI43">
        <f t="shared" si="36"/>
        <v>35</v>
      </c>
      <c r="AJ43">
        <f t="shared" si="37"/>
        <v>36</v>
      </c>
      <c r="AK43">
        <f t="shared" si="38"/>
        <v>58</v>
      </c>
      <c r="AL43" s="28">
        <f t="shared" si="39"/>
        <v>2</v>
      </c>
      <c r="AM43" s="27">
        <v>1000000</v>
      </c>
      <c r="AN43" s="24">
        <f t="shared" si="18"/>
        <v>712</v>
      </c>
      <c r="AP43" s="36" t="s">
        <v>85</v>
      </c>
      <c r="AQ43" s="6" t="str">
        <f t="shared" si="19"/>
        <v>DRÁVA</v>
      </c>
      <c r="AR43" s="6">
        <f t="shared" si="22"/>
        <v>2015</v>
      </c>
      <c r="AS43" s="42">
        <f>SMALL($AN$3:$AN$89, ROWS($AP$3:AP43))</f>
        <v>674</v>
      </c>
      <c r="AU43" s="36" t="s">
        <v>85</v>
      </c>
      <c r="AV43" s="6" t="str">
        <f t="shared" si="23"/>
        <v>DRÁVA</v>
      </c>
      <c r="AW43" s="6">
        <f t="shared" si="20"/>
        <v>2002</v>
      </c>
      <c r="AX43" s="37">
        <f>SMALL($S$3:$S$89, ROWS(AU$3:$AU43))</f>
        <v>8300.256933333334</v>
      </c>
      <c r="AZ43" s="60">
        <f>Munka4!R315</f>
        <v>999979.3</v>
      </c>
      <c r="BA43" t="str">
        <f t="shared" si="17"/>
        <v>DRÁVA</v>
      </c>
      <c r="BB43">
        <f t="shared" si="0"/>
        <v>2006</v>
      </c>
      <c r="BC43">
        <f>IF(Munka4!BG315*Munka4!T315&lt;=0,1,0)</f>
        <v>1</v>
      </c>
    </row>
    <row r="44" spans="1:55" x14ac:dyDescent="0.3">
      <c r="A44" s="6" t="s">
        <v>20</v>
      </c>
      <c r="B44" s="7">
        <v>2007</v>
      </c>
      <c r="C44" s="8">
        <v>338</v>
      </c>
      <c r="D44" s="9">
        <v>13.15</v>
      </c>
      <c r="E44" s="9">
        <v>8.0985256730249162</v>
      </c>
      <c r="F44" s="9">
        <v>9.75</v>
      </c>
      <c r="G44" s="9">
        <v>92.071428571428569</v>
      </c>
      <c r="H44" s="9">
        <v>1.5642857142857143</v>
      </c>
      <c r="I44" s="9">
        <v>9.2142857142857135</v>
      </c>
      <c r="J44" s="9">
        <v>14</v>
      </c>
      <c r="K44" s="9">
        <v>232.33985102873163</v>
      </c>
      <c r="L44" s="9">
        <v>1741.4285714285716</v>
      </c>
      <c r="M44" s="9">
        <v>5111.5204081632646</v>
      </c>
      <c r="N44" s="9">
        <v>39.142857142857146</v>
      </c>
      <c r="O44" s="9">
        <v>74.285714285714292</v>
      </c>
      <c r="P44" s="9">
        <v>40</v>
      </c>
      <c r="Q44" s="9">
        <v>12.816666666666665</v>
      </c>
      <c r="R44" s="10">
        <v>78</v>
      </c>
      <c r="S44" s="31">
        <f t="shared" si="21"/>
        <v>7815.3825943888314</v>
      </c>
      <c r="U44" s="6" t="s">
        <v>20</v>
      </c>
      <c r="V44" s="7">
        <v>2007</v>
      </c>
      <c r="W44">
        <f t="shared" si="24"/>
        <v>54</v>
      </c>
      <c r="X44">
        <f t="shared" si="25"/>
        <v>16</v>
      </c>
      <c r="Y44">
        <f t="shared" si="26"/>
        <v>62</v>
      </c>
      <c r="Z44">
        <f t="shared" si="27"/>
        <v>64</v>
      </c>
      <c r="AA44">
        <f t="shared" si="28"/>
        <v>58</v>
      </c>
      <c r="AB44">
        <f t="shared" si="29"/>
        <v>8</v>
      </c>
      <c r="AC44">
        <f t="shared" si="30"/>
        <v>45</v>
      </c>
      <c r="AD44">
        <f t="shared" si="31"/>
        <v>11</v>
      </c>
      <c r="AE44">
        <f t="shared" si="32"/>
        <v>51</v>
      </c>
      <c r="AF44">
        <f t="shared" si="33"/>
        <v>51</v>
      </c>
      <c r="AG44">
        <f t="shared" si="34"/>
        <v>39</v>
      </c>
      <c r="AH44">
        <f t="shared" si="35"/>
        <v>15</v>
      </c>
      <c r="AI44">
        <f t="shared" si="36"/>
        <v>22</v>
      </c>
      <c r="AJ44">
        <f t="shared" si="37"/>
        <v>30</v>
      </c>
      <c r="AK44">
        <f t="shared" si="38"/>
        <v>67</v>
      </c>
      <c r="AL44" s="28">
        <f t="shared" si="39"/>
        <v>1</v>
      </c>
      <c r="AM44" s="27">
        <v>1000000</v>
      </c>
      <c r="AN44" s="24">
        <f t="shared" si="18"/>
        <v>594</v>
      </c>
      <c r="AP44" s="36" t="s">
        <v>86</v>
      </c>
      <c r="AQ44" s="6" t="str">
        <f t="shared" si="19"/>
        <v>DRÁVA</v>
      </c>
      <c r="AR44" s="6">
        <f t="shared" si="22"/>
        <v>2009</v>
      </c>
      <c r="AS44" s="42">
        <f>SMALL($AN$3:$AN$89, ROWS($AP$3:AP44))</f>
        <v>677</v>
      </c>
      <c r="AU44" s="36" t="s">
        <v>86</v>
      </c>
      <c r="AV44" s="6" t="str">
        <f t="shared" si="23"/>
        <v>TISZA</v>
      </c>
      <c r="AW44" s="6">
        <f t="shared" si="20"/>
        <v>2013</v>
      </c>
      <c r="AX44" s="37">
        <f>SMALL($S$3:$S$89, ROWS(AU$3:$AU44))</f>
        <v>8421.6884940924829</v>
      </c>
      <c r="AZ44" s="60">
        <f>Munka4!R316</f>
        <v>1000189.3</v>
      </c>
      <c r="BA44" t="str">
        <f t="shared" si="17"/>
        <v>DRÁVA</v>
      </c>
      <c r="BB44">
        <f t="shared" si="0"/>
        <v>2007</v>
      </c>
      <c r="BC44">
        <f>IF(Munka4!BG316*Munka4!T316&lt;=0,1,0)</f>
        <v>1</v>
      </c>
    </row>
    <row r="45" spans="1:55" x14ac:dyDescent="0.3">
      <c r="A45" s="6" t="s">
        <v>20</v>
      </c>
      <c r="B45" s="7">
        <v>2008</v>
      </c>
      <c r="C45" s="8">
        <v>483.45</v>
      </c>
      <c r="D45" s="9">
        <v>13.074999999999999</v>
      </c>
      <c r="E45" s="9">
        <v>8.0903485675630442</v>
      </c>
      <c r="F45" s="9">
        <v>9.6083333333333325</v>
      </c>
      <c r="G45" s="9">
        <v>89.833333333333329</v>
      </c>
      <c r="H45" s="9">
        <v>1.7083333333333333</v>
      </c>
      <c r="I45" s="9">
        <v>8.9166666666666661</v>
      </c>
      <c r="J45" s="9">
        <v>29.013034599469471</v>
      </c>
      <c r="K45" s="9">
        <v>232.31431058225107</v>
      </c>
      <c r="L45" s="9">
        <v>1620.8333333333333</v>
      </c>
      <c r="M45" s="9">
        <v>4588</v>
      </c>
      <c r="N45" s="9">
        <v>39.166666666666664</v>
      </c>
      <c r="O45" s="9">
        <v>86.25</v>
      </c>
      <c r="P45" s="9">
        <v>36.75</v>
      </c>
      <c r="Q45" s="9">
        <v>7.02</v>
      </c>
      <c r="R45" s="10">
        <v>843.11242450590589</v>
      </c>
      <c r="S45" s="31">
        <f t="shared" si="21"/>
        <v>8097.1417849218578</v>
      </c>
      <c r="U45" s="6" t="s">
        <v>20</v>
      </c>
      <c r="V45" s="7">
        <v>2008</v>
      </c>
      <c r="W45">
        <f t="shared" si="24"/>
        <v>18</v>
      </c>
      <c r="X45">
        <f t="shared" si="25"/>
        <v>19</v>
      </c>
      <c r="Y45">
        <f t="shared" si="26"/>
        <v>59</v>
      </c>
      <c r="Z45">
        <f t="shared" si="27"/>
        <v>70</v>
      </c>
      <c r="AA45">
        <f t="shared" si="28"/>
        <v>69</v>
      </c>
      <c r="AB45">
        <f t="shared" si="29"/>
        <v>12</v>
      </c>
      <c r="AC45">
        <f t="shared" si="30"/>
        <v>34</v>
      </c>
      <c r="AD45">
        <f t="shared" si="31"/>
        <v>46</v>
      </c>
      <c r="AE45">
        <f t="shared" si="32"/>
        <v>45</v>
      </c>
      <c r="AF45">
        <f t="shared" si="33"/>
        <v>40</v>
      </c>
      <c r="AG45">
        <f t="shared" si="34"/>
        <v>34</v>
      </c>
      <c r="AH45">
        <f t="shared" si="35"/>
        <v>16</v>
      </c>
      <c r="AI45">
        <f t="shared" si="36"/>
        <v>38</v>
      </c>
      <c r="AJ45">
        <f t="shared" si="37"/>
        <v>22</v>
      </c>
      <c r="AK45">
        <f t="shared" si="38"/>
        <v>46</v>
      </c>
      <c r="AL45" s="28">
        <f t="shared" si="39"/>
        <v>29</v>
      </c>
      <c r="AM45" s="27">
        <v>1000000</v>
      </c>
      <c r="AN45" s="24">
        <f t="shared" si="18"/>
        <v>597</v>
      </c>
      <c r="AP45" s="36" t="s">
        <v>87</v>
      </c>
      <c r="AQ45" s="6" t="str">
        <f t="shared" si="19"/>
        <v>TISZA</v>
      </c>
      <c r="AR45" s="6">
        <f t="shared" si="22"/>
        <v>2004</v>
      </c>
      <c r="AS45" s="42">
        <f>SMALL($AN$3:$AN$89, ROWS($AP$3:AP45))</f>
        <v>686</v>
      </c>
      <c r="AU45" s="36" t="s">
        <v>87</v>
      </c>
      <c r="AV45" s="6" t="str">
        <f t="shared" si="23"/>
        <v>DRÁVA</v>
      </c>
      <c r="AW45" s="6">
        <f t="shared" si="20"/>
        <v>2013</v>
      </c>
      <c r="AX45" s="37">
        <f>SMALL($S$3:$S$89, ROWS(AU$3:$AU45))</f>
        <v>8761.1011328716177</v>
      </c>
      <c r="AZ45" s="60">
        <f>Munka4!R317</f>
        <v>1000223.3</v>
      </c>
      <c r="BA45" t="str">
        <f t="shared" si="17"/>
        <v>DRÁVA</v>
      </c>
      <c r="BB45">
        <f t="shared" si="0"/>
        <v>2008</v>
      </c>
      <c r="BC45">
        <f>IF(Munka4!BG317*Munka4!T317&lt;=0,1,0)</f>
        <v>1</v>
      </c>
    </row>
    <row r="46" spans="1:55" x14ac:dyDescent="0.3">
      <c r="A46" s="6" t="s">
        <v>20</v>
      </c>
      <c r="B46" s="7">
        <v>2009</v>
      </c>
      <c r="C46" s="11">
        <v>627.91999999999996</v>
      </c>
      <c r="D46" s="9">
        <v>12.391666666666666</v>
      </c>
      <c r="E46" s="9">
        <v>8.0697283652496488</v>
      </c>
      <c r="F46" s="9">
        <v>9.1416666666666657</v>
      </c>
      <c r="G46" s="9">
        <v>84.5</v>
      </c>
      <c r="H46" s="9">
        <v>1.2833333333333334</v>
      </c>
      <c r="I46" s="9">
        <v>9.5833333333333339</v>
      </c>
      <c r="J46" s="9">
        <v>28.957494537850646</v>
      </c>
      <c r="K46" s="9">
        <v>232.32780607732846</v>
      </c>
      <c r="L46" s="9">
        <v>1700.8333333333335</v>
      </c>
      <c r="M46" s="9">
        <v>5404.333333333333</v>
      </c>
      <c r="N46" s="9">
        <v>52.5</v>
      </c>
      <c r="O46" s="9">
        <v>90.833333333333329</v>
      </c>
      <c r="P46" s="9">
        <v>37.526315789473685</v>
      </c>
      <c r="Q46" s="9">
        <v>5.15</v>
      </c>
      <c r="R46" s="10">
        <v>843.19283784975278</v>
      </c>
      <c r="S46" s="31">
        <f t="shared" si="21"/>
        <v>9148.5441826196547</v>
      </c>
      <c r="U46" s="6" t="s">
        <v>20</v>
      </c>
      <c r="V46" s="7">
        <v>2009</v>
      </c>
      <c r="W46">
        <f t="shared" si="24"/>
        <v>7</v>
      </c>
      <c r="X46">
        <f t="shared" si="25"/>
        <v>35</v>
      </c>
      <c r="Y46">
        <f t="shared" si="26"/>
        <v>52</v>
      </c>
      <c r="Z46">
        <f t="shared" si="27"/>
        <v>79</v>
      </c>
      <c r="AA46">
        <f t="shared" si="28"/>
        <v>80</v>
      </c>
      <c r="AB46">
        <f t="shared" si="29"/>
        <v>3</v>
      </c>
      <c r="AC46">
        <f t="shared" si="30"/>
        <v>51</v>
      </c>
      <c r="AD46">
        <f t="shared" si="31"/>
        <v>42</v>
      </c>
      <c r="AE46">
        <f t="shared" si="32"/>
        <v>48</v>
      </c>
      <c r="AF46">
        <f t="shared" si="33"/>
        <v>49</v>
      </c>
      <c r="AG46">
        <f t="shared" si="34"/>
        <v>49</v>
      </c>
      <c r="AH46">
        <f t="shared" si="35"/>
        <v>39</v>
      </c>
      <c r="AI46">
        <f t="shared" si="36"/>
        <v>53</v>
      </c>
      <c r="AJ46">
        <f t="shared" si="37"/>
        <v>25</v>
      </c>
      <c r="AK46">
        <f t="shared" si="38"/>
        <v>35</v>
      </c>
      <c r="AL46" s="28">
        <f t="shared" si="39"/>
        <v>30</v>
      </c>
      <c r="AM46" s="27">
        <v>1000000</v>
      </c>
      <c r="AN46" s="24">
        <f t="shared" si="18"/>
        <v>677</v>
      </c>
      <c r="AP46" s="36" t="s">
        <v>88</v>
      </c>
      <c r="AQ46" s="6" t="str">
        <f t="shared" si="19"/>
        <v>DRÁVA</v>
      </c>
      <c r="AR46" s="6">
        <f t="shared" si="22"/>
        <v>2010</v>
      </c>
      <c r="AS46" s="42">
        <f>SMALL($AN$3:$AN$89, ROWS($AP$3:AP46))</f>
        <v>687</v>
      </c>
      <c r="AU46" s="36" t="s">
        <v>88</v>
      </c>
      <c r="AV46" s="6" t="str">
        <f t="shared" si="23"/>
        <v>DRÁVA</v>
      </c>
      <c r="AW46" s="6">
        <f t="shared" si="20"/>
        <v>2004</v>
      </c>
      <c r="AX46" s="37">
        <f>SMALL($S$3:$S$89, ROWS(AU$3:$AU46))</f>
        <v>8808.3704831271607</v>
      </c>
      <c r="AZ46" s="60">
        <f>Munka4!R318</f>
        <v>1000091.3</v>
      </c>
      <c r="BA46" t="str">
        <f t="shared" si="17"/>
        <v>DRÁVA</v>
      </c>
      <c r="BB46">
        <f t="shared" si="0"/>
        <v>2009</v>
      </c>
      <c r="BC46">
        <f>IF(Munka4!BG318*Munka4!T318&lt;=0,1,0)</f>
        <v>1</v>
      </c>
    </row>
    <row r="47" spans="1:55" x14ac:dyDescent="0.3">
      <c r="A47" s="6" t="s">
        <v>20</v>
      </c>
      <c r="B47" s="7">
        <v>2010</v>
      </c>
      <c r="C47" s="11">
        <v>633.37</v>
      </c>
      <c r="D47" s="9">
        <v>12.49</v>
      </c>
      <c r="E47" s="9">
        <v>8.0299714717186887</v>
      </c>
      <c r="F47" s="9">
        <v>9.0500000000000007</v>
      </c>
      <c r="G47" s="9">
        <v>83.36</v>
      </c>
      <c r="H47" s="9">
        <v>1.84</v>
      </c>
      <c r="I47" s="9">
        <v>10.64</v>
      </c>
      <c r="J47" s="9">
        <v>28.96964301879931</v>
      </c>
      <c r="K47" s="9">
        <v>232.24801216397907</v>
      </c>
      <c r="L47" s="9">
        <v>1661.5118957907564</v>
      </c>
      <c r="M47" s="9">
        <v>5650</v>
      </c>
      <c r="N47" s="9">
        <v>50</v>
      </c>
      <c r="O47" s="9">
        <v>41.89</v>
      </c>
      <c r="P47" s="9">
        <v>72.83</v>
      </c>
      <c r="Q47" s="9">
        <v>8.02</v>
      </c>
      <c r="R47" s="10">
        <v>843.68376656106886</v>
      </c>
      <c r="S47" s="31">
        <f t="shared" si="21"/>
        <v>9347.9332890063215</v>
      </c>
      <c r="U47" s="6" t="s">
        <v>20</v>
      </c>
      <c r="V47" s="7">
        <v>2010</v>
      </c>
      <c r="W47">
        <f t="shared" si="24"/>
        <v>6</v>
      </c>
      <c r="X47">
        <f t="shared" si="25"/>
        <v>30</v>
      </c>
      <c r="Y47">
        <f t="shared" si="26"/>
        <v>38</v>
      </c>
      <c r="Z47">
        <f t="shared" si="27"/>
        <v>80</v>
      </c>
      <c r="AA47">
        <f t="shared" si="28"/>
        <v>82</v>
      </c>
      <c r="AB47">
        <f t="shared" si="29"/>
        <v>14</v>
      </c>
      <c r="AC47">
        <f t="shared" si="30"/>
        <v>68</v>
      </c>
      <c r="AD47">
        <f t="shared" si="31"/>
        <v>43</v>
      </c>
      <c r="AE47">
        <f t="shared" si="32"/>
        <v>38</v>
      </c>
      <c r="AF47">
        <f t="shared" si="33"/>
        <v>43</v>
      </c>
      <c r="AG47">
        <f t="shared" si="34"/>
        <v>50</v>
      </c>
      <c r="AH47">
        <f t="shared" si="35"/>
        <v>31</v>
      </c>
      <c r="AI47">
        <f t="shared" si="36"/>
        <v>5</v>
      </c>
      <c r="AJ47">
        <f t="shared" si="37"/>
        <v>62</v>
      </c>
      <c r="AK47">
        <f t="shared" si="38"/>
        <v>51</v>
      </c>
      <c r="AL47" s="28">
        <f t="shared" si="39"/>
        <v>46</v>
      </c>
      <c r="AM47" s="27">
        <v>1000000</v>
      </c>
      <c r="AN47" s="24">
        <f t="shared" si="18"/>
        <v>687</v>
      </c>
      <c r="AP47" s="36" t="s">
        <v>89</v>
      </c>
      <c r="AQ47" s="6" t="str">
        <f t="shared" si="19"/>
        <v>DUNA</v>
      </c>
      <c r="AR47" s="6">
        <f t="shared" si="22"/>
        <v>2003</v>
      </c>
      <c r="AS47" s="42">
        <f>SMALL($AN$3:$AN$89, ROWS($AP$3:AP47))</f>
        <v>690</v>
      </c>
      <c r="AU47" s="36" t="s">
        <v>89</v>
      </c>
      <c r="AV47" s="6" t="str">
        <f t="shared" si="23"/>
        <v>DRÁVA</v>
      </c>
      <c r="AW47" s="6">
        <f t="shared" si="20"/>
        <v>2023</v>
      </c>
      <c r="AX47" s="37">
        <f>SMALL($S$3:$S$89, ROWS(AU$3:$AU47))</f>
        <v>8845.3692209074634</v>
      </c>
      <c r="AZ47" s="60">
        <f>Munka4!R319</f>
        <v>1000086.3</v>
      </c>
      <c r="BA47" t="str">
        <f t="shared" si="17"/>
        <v>DRÁVA</v>
      </c>
      <c r="BB47">
        <f t="shared" si="0"/>
        <v>2010</v>
      </c>
      <c r="BC47">
        <f>IF(Munka4!BG319*Munka4!T319&lt;=0,1,0)</f>
        <v>1</v>
      </c>
    </row>
    <row r="48" spans="1:55" x14ac:dyDescent="0.3">
      <c r="A48" s="6" t="s">
        <v>20</v>
      </c>
      <c r="B48" s="7">
        <v>2011</v>
      </c>
      <c r="C48" s="11">
        <v>442.4</v>
      </c>
      <c r="D48" s="9">
        <v>11.76</v>
      </c>
      <c r="E48" s="9">
        <v>8.040905451270298</v>
      </c>
      <c r="F48" s="9">
        <v>9.9499999999999993</v>
      </c>
      <c r="G48" s="9">
        <v>90.27</v>
      </c>
      <c r="H48" s="9">
        <v>2.0499999999999998</v>
      </c>
      <c r="I48" s="9">
        <v>7.53</v>
      </c>
      <c r="J48" s="9">
        <v>9.25</v>
      </c>
      <c r="K48" s="9">
        <v>243.25</v>
      </c>
      <c r="L48" s="9">
        <v>1378.67</v>
      </c>
      <c r="M48" s="9">
        <v>4610</v>
      </c>
      <c r="N48" s="9">
        <v>50</v>
      </c>
      <c r="O48" s="9">
        <v>72</v>
      </c>
      <c r="P48" s="9">
        <v>128.66999999999999</v>
      </c>
      <c r="Q48" s="9">
        <v>7.17</v>
      </c>
      <c r="R48" s="10">
        <v>844.19563139220088</v>
      </c>
      <c r="S48" s="31">
        <f t="shared" si="21"/>
        <v>7915.2065368434714</v>
      </c>
      <c r="U48" s="6" t="s">
        <v>20</v>
      </c>
      <c r="V48" s="7">
        <v>2011</v>
      </c>
      <c r="W48">
        <f t="shared" si="24"/>
        <v>27</v>
      </c>
      <c r="X48">
        <f t="shared" si="25"/>
        <v>48</v>
      </c>
      <c r="Y48">
        <f t="shared" si="26"/>
        <v>41</v>
      </c>
      <c r="Z48">
        <f t="shared" si="27"/>
        <v>53</v>
      </c>
      <c r="AA48">
        <f t="shared" si="28"/>
        <v>67</v>
      </c>
      <c r="AB48">
        <f t="shared" si="29"/>
        <v>19</v>
      </c>
      <c r="AC48">
        <f t="shared" si="30"/>
        <v>17</v>
      </c>
      <c r="AD48">
        <f t="shared" si="31"/>
        <v>1</v>
      </c>
      <c r="AE48">
        <f t="shared" si="32"/>
        <v>61</v>
      </c>
      <c r="AF48">
        <f t="shared" si="33"/>
        <v>33</v>
      </c>
      <c r="AG48">
        <f t="shared" si="34"/>
        <v>35</v>
      </c>
      <c r="AH48">
        <f t="shared" si="35"/>
        <v>31</v>
      </c>
      <c r="AI48">
        <f t="shared" si="36"/>
        <v>20</v>
      </c>
      <c r="AJ48">
        <f t="shared" si="37"/>
        <v>84</v>
      </c>
      <c r="AK48">
        <f t="shared" si="38"/>
        <v>47</v>
      </c>
      <c r="AL48" s="28">
        <f t="shared" si="39"/>
        <v>62</v>
      </c>
      <c r="AM48" s="27">
        <v>1000000</v>
      </c>
      <c r="AN48" s="24">
        <f t="shared" si="18"/>
        <v>646</v>
      </c>
      <c r="AP48" s="36" t="s">
        <v>90</v>
      </c>
      <c r="AQ48" s="6" t="str">
        <f t="shared" si="19"/>
        <v>TISZA</v>
      </c>
      <c r="AR48" s="6">
        <f t="shared" si="22"/>
        <v>2006</v>
      </c>
      <c r="AS48" s="42">
        <f>SMALL($AN$3:$AN$89, ROWS($AP$3:AP48))</f>
        <v>703</v>
      </c>
      <c r="AU48" s="36" t="s">
        <v>90</v>
      </c>
      <c r="AV48" s="6" t="str">
        <f t="shared" si="23"/>
        <v>DRÁVA</v>
      </c>
      <c r="AW48" s="6">
        <f t="shared" si="20"/>
        <v>2003</v>
      </c>
      <c r="AX48" s="37">
        <f>SMALL($S$3:$S$89, ROWS(AU$3:$AU48))</f>
        <v>8848.9619491857156</v>
      </c>
      <c r="AZ48" s="60">
        <f>Munka4!R320</f>
        <v>1000122.3</v>
      </c>
      <c r="BA48" t="str">
        <f t="shared" si="17"/>
        <v>DRÁVA</v>
      </c>
      <c r="BB48">
        <f t="shared" si="0"/>
        <v>2011</v>
      </c>
      <c r="BC48">
        <f>IF(Munka4!BG320*Munka4!T320&lt;=0,1,0)</f>
        <v>1</v>
      </c>
    </row>
    <row r="49" spans="1:55" x14ac:dyDescent="0.3">
      <c r="A49" s="6" t="s">
        <v>20</v>
      </c>
      <c r="B49" s="7">
        <v>2012</v>
      </c>
      <c r="C49" s="11">
        <v>528.29</v>
      </c>
      <c r="D49" s="9">
        <v>12.66</v>
      </c>
      <c r="E49" s="9">
        <v>8.1999999999999993</v>
      </c>
      <c r="F49" s="9">
        <v>9.9</v>
      </c>
      <c r="G49" s="9">
        <v>92.05</v>
      </c>
      <c r="H49" s="9">
        <v>2.0699999999999998</v>
      </c>
      <c r="I49" s="9">
        <v>9.0500000000000007</v>
      </c>
      <c r="J49" s="9">
        <v>16.64</v>
      </c>
      <c r="K49" s="9">
        <v>215.3</v>
      </c>
      <c r="L49" s="9">
        <v>1332.73</v>
      </c>
      <c r="M49" s="9">
        <v>4372.7299999999996</v>
      </c>
      <c r="N49" s="9">
        <v>49.09</v>
      </c>
      <c r="O49" s="9">
        <v>83.2</v>
      </c>
      <c r="P49" s="9">
        <v>46</v>
      </c>
      <c r="Q49" s="9">
        <v>7.75</v>
      </c>
      <c r="R49" s="10">
        <v>844.10538769150287</v>
      </c>
      <c r="S49" s="31">
        <f t="shared" si="21"/>
        <v>7629.7653876915019</v>
      </c>
      <c r="U49" s="6" t="s">
        <v>20</v>
      </c>
      <c r="V49" s="7">
        <v>2012</v>
      </c>
      <c r="W49">
        <f t="shared" si="24"/>
        <v>13</v>
      </c>
      <c r="X49">
        <f t="shared" si="25"/>
        <v>25</v>
      </c>
      <c r="Y49">
        <f t="shared" si="26"/>
        <v>80</v>
      </c>
      <c r="Z49">
        <f t="shared" si="27"/>
        <v>55</v>
      </c>
      <c r="AA49">
        <f t="shared" si="28"/>
        <v>59</v>
      </c>
      <c r="AB49">
        <f t="shared" si="29"/>
        <v>20</v>
      </c>
      <c r="AC49">
        <f t="shared" si="30"/>
        <v>42</v>
      </c>
      <c r="AD49">
        <f t="shared" si="31"/>
        <v>16</v>
      </c>
      <c r="AE49">
        <f t="shared" si="32"/>
        <v>26</v>
      </c>
      <c r="AF49">
        <f t="shared" si="33"/>
        <v>27</v>
      </c>
      <c r="AG49">
        <f t="shared" si="34"/>
        <v>30</v>
      </c>
      <c r="AH49">
        <f t="shared" si="35"/>
        <v>29</v>
      </c>
      <c r="AI49">
        <f t="shared" si="36"/>
        <v>30</v>
      </c>
      <c r="AJ49">
        <f t="shared" si="37"/>
        <v>47</v>
      </c>
      <c r="AK49">
        <f t="shared" si="38"/>
        <v>48</v>
      </c>
      <c r="AL49" s="28">
        <f t="shared" si="39"/>
        <v>60</v>
      </c>
      <c r="AM49" s="27">
        <v>1000000</v>
      </c>
      <c r="AN49" s="24">
        <f t="shared" si="18"/>
        <v>607</v>
      </c>
      <c r="AP49" s="36" t="s">
        <v>91</v>
      </c>
      <c r="AQ49" s="6" t="str">
        <f t="shared" si="19"/>
        <v>DRÁVA</v>
      </c>
      <c r="AR49" s="6">
        <f t="shared" si="22"/>
        <v>2017</v>
      </c>
      <c r="AS49" s="42">
        <f>SMALL($AN$3:$AN$89, ROWS($AP$3:AP49))</f>
        <v>706</v>
      </c>
      <c r="AU49" s="36" t="s">
        <v>91</v>
      </c>
      <c r="AV49" s="6" t="str">
        <f t="shared" si="23"/>
        <v>TISZA</v>
      </c>
      <c r="AW49" s="6">
        <f t="shared" si="20"/>
        <v>1999</v>
      </c>
      <c r="AX49" s="37">
        <f>SMALL($S$3:$S$89, ROWS(AU$3:$AU49))</f>
        <v>8983.0153846153844</v>
      </c>
      <c r="AZ49" s="60">
        <f>Munka4!R321</f>
        <v>1000230.8</v>
      </c>
      <c r="BA49" t="str">
        <f t="shared" si="17"/>
        <v>DRÁVA</v>
      </c>
      <c r="BB49">
        <f t="shared" si="0"/>
        <v>2012</v>
      </c>
      <c r="BC49">
        <f>IF(Munka4!BG321*Munka4!T321&lt;=0,1,0)</f>
        <v>1</v>
      </c>
    </row>
    <row r="50" spans="1:55" x14ac:dyDescent="0.3">
      <c r="A50" s="6" t="s">
        <v>20</v>
      </c>
      <c r="B50" s="7">
        <v>2013</v>
      </c>
      <c r="C50" s="11">
        <v>638.45833333333337</v>
      </c>
      <c r="D50" s="9">
        <v>12.487499999999999</v>
      </c>
      <c r="E50" s="9">
        <v>8.27</v>
      </c>
      <c r="F50" s="9">
        <v>9.6</v>
      </c>
      <c r="G50" s="9">
        <v>88.875</v>
      </c>
      <c r="H50" s="9">
        <v>2.2249999999999996</v>
      </c>
      <c r="I50" s="9">
        <v>8.7916666666666661</v>
      </c>
      <c r="J50" s="9">
        <v>17.545454545454547</v>
      </c>
      <c r="K50" s="9">
        <v>205.2</v>
      </c>
      <c r="L50" s="9">
        <v>1579.1666666666667</v>
      </c>
      <c r="M50" s="9">
        <v>5079.1666666666661</v>
      </c>
      <c r="N50" s="9">
        <v>76.666666666666671</v>
      </c>
      <c r="O50" s="9">
        <v>70.416666666666671</v>
      </c>
      <c r="P50" s="9">
        <v>113.33333333333333</v>
      </c>
      <c r="Q50" s="9">
        <v>6.8583333333333343</v>
      </c>
      <c r="R50" s="10">
        <v>844.03984499282922</v>
      </c>
      <c r="S50" s="31">
        <f t="shared" si="21"/>
        <v>8761.1011328716177</v>
      </c>
      <c r="U50" s="6" t="s">
        <v>20</v>
      </c>
      <c r="V50" s="7">
        <v>2013</v>
      </c>
      <c r="W50">
        <f t="shared" si="24"/>
        <v>4</v>
      </c>
      <c r="X50">
        <f t="shared" si="25"/>
        <v>31</v>
      </c>
      <c r="Y50">
        <f t="shared" si="26"/>
        <v>86</v>
      </c>
      <c r="Z50">
        <f t="shared" si="27"/>
        <v>71</v>
      </c>
      <c r="AA50">
        <f t="shared" si="28"/>
        <v>74</v>
      </c>
      <c r="AB50">
        <f t="shared" si="29"/>
        <v>31</v>
      </c>
      <c r="AC50">
        <f t="shared" si="30"/>
        <v>31</v>
      </c>
      <c r="AD50">
        <f t="shared" si="31"/>
        <v>22</v>
      </c>
      <c r="AE50">
        <f t="shared" si="32"/>
        <v>19</v>
      </c>
      <c r="AF50">
        <f t="shared" si="33"/>
        <v>38</v>
      </c>
      <c r="AG50">
        <f t="shared" si="34"/>
        <v>38</v>
      </c>
      <c r="AH50">
        <f t="shared" si="35"/>
        <v>74</v>
      </c>
      <c r="AI50">
        <f t="shared" si="36"/>
        <v>18</v>
      </c>
      <c r="AJ50">
        <f t="shared" si="37"/>
        <v>78</v>
      </c>
      <c r="AK50">
        <f t="shared" si="38"/>
        <v>42</v>
      </c>
      <c r="AL50" s="28">
        <f t="shared" si="39"/>
        <v>58</v>
      </c>
      <c r="AM50" s="27">
        <v>1000000</v>
      </c>
      <c r="AN50" s="24">
        <f t="shared" si="18"/>
        <v>715</v>
      </c>
      <c r="AP50" s="36" t="s">
        <v>92</v>
      </c>
      <c r="AQ50" s="6" t="str">
        <f t="shared" si="19"/>
        <v>DRÁVA</v>
      </c>
      <c r="AR50" s="6">
        <f t="shared" si="22"/>
        <v>2006</v>
      </c>
      <c r="AS50" s="42">
        <f>SMALL($AN$3:$AN$89, ROWS($AP$3:AP50))</f>
        <v>712</v>
      </c>
      <c r="AU50" s="36" t="s">
        <v>92</v>
      </c>
      <c r="AV50" s="6" t="str">
        <f t="shared" si="23"/>
        <v>DRÁVA</v>
      </c>
      <c r="AW50" s="6">
        <f t="shared" si="20"/>
        <v>2009</v>
      </c>
      <c r="AX50" s="37">
        <f>SMALL($S$3:$S$89, ROWS(AU$3:$AU50))</f>
        <v>9148.5441826196547</v>
      </c>
      <c r="AZ50" s="60">
        <f>Munka4!R322</f>
        <v>1000008.3</v>
      </c>
      <c r="BA50" t="str">
        <f t="shared" si="17"/>
        <v>DRÁVA</v>
      </c>
      <c r="BB50">
        <f t="shared" si="0"/>
        <v>2013</v>
      </c>
      <c r="BC50">
        <f>IF(Munka4!BG322*Munka4!T322&lt;=0,1,0)</f>
        <v>1</v>
      </c>
    </row>
    <row r="51" spans="1:55" x14ac:dyDescent="0.3">
      <c r="A51" s="6" t="s">
        <v>20</v>
      </c>
      <c r="B51" s="7">
        <v>2014</v>
      </c>
      <c r="C51" s="11">
        <v>714.90909090909088</v>
      </c>
      <c r="D51" s="9">
        <v>13.190909090909093</v>
      </c>
      <c r="E51" s="9">
        <v>8.036386402707171</v>
      </c>
      <c r="F51" s="9">
        <v>9.6363636363636349</v>
      </c>
      <c r="G51" s="9">
        <v>91.181818181818187</v>
      </c>
      <c r="H51" s="9">
        <v>1.5909090909090908</v>
      </c>
      <c r="I51" s="9">
        <v>8.545454545454545</v>
      </c>
      <c r="J51" s="9">
        <v>20.818181818181817</v>
      </c>
      <c r="K51" s="9">
        <v>205.22222222222223</v>
      </c>
      <c r="L51" s="9">
        <v>1416.25</v>
      </c>
      <c r="M51" s="9">
        <v>4018.1818181818176</v>
      </c>
      <c r="N51" s="9">
        <v>107.27272727272731</v>
      </c>
      <c r="O51" s="9">
        <v>83.75</v>
      </c>
      <c r="P51" s="9">
        <v>115.45454545454547</v>
      </c>
      <c r="Q51" s="9">
        <v>3.6</v>
      </c>
      <c r="R51" s="10">
        <v>843.60987091686275</v>
      </c>
      <c r="S51" s="31">
        <f t="shared" si="21"/>
        <v>7661.2502977236099</v>
      </c>
      <c r="U51" s="6" t="s">
        <v>20</v>
      </c>
      <c r="V51" s="7">
        <v>2014</v>
      </c>
      <c r="W51">
        <f t="shared" si="24"/>
        <v>2</v>
      </c>
      <c r="X51">
        <f t="shared" si="25"/>
        <v>15</v>
      </c>
      <c r="Y51">
        <f t="shared" si="26"/>
        <v>39</v>
      </c>
      <c r="Z51">
        <f t="shared" si="27"/>
        <v>69</v>
      </c>
      <c r="AA51">
        <f t="shared" si="28"/>
        <v>61</v>
      </c>
      <c r="AB51">
        <f t="shared" si="29"/>
        <v>10</v>
      </c>
      <c r="AC51">
        <f t="shared" si="30"/>
        <v>28</v>
      </c>
      <c r="AD51">
        <f t="shared" si="31"/>
        <v>28</v>
      </c>
      <c r="AE51">
        <f t="shared" si="32"/>
        <v>20</v>
      </c>
      <c r="AF51">
        <f t="shared" si="33"/>
        <v>35</v>
      </c>
      <c r="AG51">
        <f t="shared" si="34"/>
        <v>26</v>
      </c>
      <c r="AH51">
        <f t="shared" si="35"/>
        <v>86</v>
      </c>
      <c r="AI51">
        <f t="shared" si="36"/>
        <v>33</v>
      </c>
      <c r="AJ51">
        <f t="shared" si="37"/>
        <v>79</v>
      </c>
      <c r="AK51">
        <f t="shared" si="38"/>
        <v>25</v>
      </c>
      <c r="AL51" s="28">
        <f t="shared" si="39"/>
        <v>43</v>
      </c>
      <c r="AM51" s="27">
        <v>1000000</v>
      </c>
      <c r="AN51" s="24">
        <f t="shared" si="18"/>
        <v>599</v>
      </c>
      <c r="AP51" s="36" t="s">
        <v>93</v>
      </c>
      <c r="AQ51" s="6" t="str">
        <f t="shared" si="19"/>
        <v>DUNA</v>
      </c>
      <c r="AR51" s="6">
        <f t="shared" si="22"/>
        <v>2017</v>
      </c>
      <c r="AS51" s="42">
        <f>SMALL($AN$3:$AN$89, ROWS($AP$3:AP51))</f>
        <v>715</v>
      </c>
      <c r="AU51" s="36" t="s">
        <v>93</v>
      </c>
      <c r="AV51" s="6" t="str">
        <f t="shared" si="23"/>
        <v>DRÁVA</v>
      </c>
      <c r="AW51" s="6">
        <f t="shared" si="20"/>
        <v>2010</v>
      </c>
      <c r="AX51" s="37">
        <f>SMALL($S$3:$S$89, ROWS(AU$3:$AU51))</f>
        <v>9347.9332890063215</v>
      </c>
      <c r="AZ51" s="61">
        <f>Munka4!R323</f>
        <v>999980.8</v>
      </c>
      <c r="BA51" s="77" t="str">
        <f t="shared" si="17"/>
        <v>DRÁVA</v>
      </c>
      <c r="BB51" s="77">
        <f t="shared" si="0"/>
        <v>2014</v>
      </c>
      <c r="BC51" s="77">
        <f>IF(Munka4!BG323*Munka4!T323&lt;=0,1,0)</f>
        <v>0</v>
      </c>
    </row>
    <row r="52" spans="1:55" x14ac:dyDescent="0.3">
      <c r="A52" s="6" t="s">
        <v>20</v>
      </c>
      <c r="B52" s="7">
        <v>2015</v>
      </c>
      <c r="C52" s="11">
        <v>459.15789473684208</v>
      </c>
      <c r="D52" s="9">
        <v>15.426315789473682</v>
      </c>
      <c r="E52" s="9">
        <v>8.080206130857956</v>
      </c>
      <c r="F52" s="9">
        <v>9.5947368421052648</v>
      </c>
      <c r="G52" s="9">
        <v>95.736842105263165</v>
      </c>
      <c r="H52" s="9">
        <v>2.352631578947368</v>
      </c>
      <c r="I52" s="9">
        <v>9.5789473684210531</v>
      </c>
      <c r="J52" s="9">
        <v>13.888888888888889</v>
      </c>
      <c r="K52" s="9">
        <v>214.66666666666666</v>
      </c>
      <c r="L52" s="9">
        <v>1364.2105263157894</v>
      </c>
      <c r="M52" s="9">
        <v>4431.5789473684217</v>
      </c>
      <c r="N52" s="9">
        <v>70.526315789473713</v>
      </c>
      <c r="O52" s="9">
        <v>88.59472779051984</v>
      </c>
      <c r="P52" s="9">
        <v>108.42105263157895</v>
      </c>
      <c r="Q52" s="9">
        <v>10.505263157894737</v>
      </c>
      <c r="R52" s="10">
        <v>843.34372521106502</v>
      </c>
      <c r="S52" s="31">
        <f t="shared" si="21"/>
        <v>7745.6636883722094</v>
      </c>
      <c r="U52" s="6" t="s">
        <v>20</v>
      </c>
      <c r="V52" s="7">
        <v>2015</v>
      </c>
      <c r="W52">
        <f t="shared" si="24"/>
        <v>25</v>
      </c>
      <c r="X52">
        <f t="shared" si="25"/>
        <v>2</v>
      </c>
      <c r="Y52">
        <f t="shared" si="26"/>
        <v>54</v>
      </c>
      <c r="Z52">
        <f t="shared" si="27"/>
        <v>73</v>
      </c>
      <c r="AA52">
        <f t="shared" si="28"/>
        <v>46</v>
      </c>
      <c r="AB52">
        <f t="shared" si="29"/>
        <v>35</v>
      </c>
      <c r="AC52">
        <f t="shared" si="30"/>
        <v>50</v>
      </c>
      <c r="AD52">
        <f t="shared" si="31"/>
        <v>10</v>
      </c>
      <c r="AE52">
        <f t="shared" si="32"/>
        <v>25</v>
      </c>
      <c r="AF52">
        <f t="shared" si="33"/>
        <v>31</v>
      </c>
      <c r="AG52">
        <f t="shared" si="34"/>
        <v>32</v>
      </c>
      <c r="AH52">
        <f t="shared" si="35"/>
        <v>69</v>
      </c>
      <c r="AI52">
        <f t="shared" si="36"/>
        <v>47</v>
      </c>
      <c r="AJ52">
        <f t="shared" si="37"/>
        <v>75</v>
      </c>
      <c r="AK52">
        <f t="shared" si="38"/>
        <v>63</v>
      </c>
      <c r="AL52" s="28">
        <f t="shared" si="39"/>
        <v>37</v>
      </c>
      <c r="AM52" s="27">
        <v>1000000</v>
      </c>
      <c r="AN52" s="24">
        <f t="shared" si="18"/>
        <v>674</v>
      </c>
      <c r="AP52" s="36" t="s">
        <v>94</v>
      </c>
      <c r="AQ52" s="6" t="str">
        <f t="shared" si="19"/>
        <v>DUNA</v>
      </c>
      <c r="AR52" s="6">
        <f t="shared" si="22"/>
        <v>2017</v>
      </c>
      <c r="AS52" s="42">
        <f>SMALL($AN$3:$AN$89, ROWS($AP$3:AP52))</f>
        <v>715</v>
      </c>
      <c r="AU52" s="36" t="s">
        <v>94</v>
      </c>
      <c r="AV52" s="6" t="str">
        <f t="shared" si="23"/>
        <v>DRÁVA</v>
      </c>
      <c r="AW52" s="6">
        <f t="shared" si="20"/>
        <v>2006</v>
      </c>
      <c r="AX52" s="37">
        <f>SMALL($S$3:$S$89, ROWS(AU$3:$AU52))</f>
        <v>9683.2351224515896</v>
      </c>
      <c r="AZ52" s="60">
        <f>Munka4!R324</f>
        <v>1000049.3</v>
      </c>
      <c r="BA52" t="str">
        <f t="shared" si="17"/>
        <v>DRÁVA</v>
      </c>
      <c r="BB52">
        <f t="shared" si="0"/>
        <v>2015</v>
      </c>
      <c r="BC52">
        <f>IF(Munka4!BG324*Munka4!T324&lt;=0,1,0)</f>
        <v>1</v>
      </c>
    </row>
    <row r="53" spans="1:55" x14ac:dyDescent="0.3">
      <c r="A53" s="6" t="s">
        <v>20</v>
      </c>
      <c r="B53" s="7">
        <v>2016</v>
      </c>
      <c r="C53" s="11">
        <v>269.68518518518522</v>
      </c>
      <c r="D53" s="9">
        <v>12.162962962962963</v>
      </c>
      <c r="E53" s="9">
        <v>8.0216175740049636</v>
      </c>
      <c r="F53" s="9">
        <v>8.5296296296296283</v>
      </c>
      <c r="G53" s="9">
        <v>77.666666666666671</v>
      </c>
      <c r="H53" s="9">
        <v>2.074074074074074</v>
      </c>
      <c r="I53" s="9">
        <v>13</v>
      </c>
      <c r="J53" s="9">
        <v>11.181818181818182</v>
      </c>
      <c r="K53" s="9">
        <v>217.81818181818181</v>
      </c>
      <c r="L53" s="9">
        <v>1275.9259259259259</v>
      </c>
      <c r="M53" s="9">
        <v>3883.3333333333339</v>
      </c>
      <c r="N53" s="9">
        <v>65.185185185185205</v>
      </c>
      <c r="O53" s="9">
        <v>88.580827242131818</v>
      </c>
      <c r="P53" s="9">
        <v>173.33333333333331</v>
      </c>
      <c r="Q53" s="9">
        <v>8.162962962962963</v>
      </c>
      <c r="R53" s="10">
        <v>843.50150817193708</v>
      </c>
      <c r="S53" s="31">
        <f t="shared" si="21"/>
        <v>6958.1632122473347</v>
      </c>
      <c r="U53" s="6" t="s">
        <v>20</v>
      </c>
      <c r="V53" s="7">
        <v>2016</v>
      </c>
      <c r="W53">
        <f t="shared" si="24"/>
        <v>61</v>
      </c>
      <c r="X53">
        <f t="shared" si="25"/>
        <v>38</v>
      </c>
      <c r="Y53">
        <f t="shared" si="26"/>
        <v>34</v>
      </c>
      <c r="Z53">
        <f t="shared" si="27"/>
        <v>83</v>
      </c>
      <c r="AA53">
        <f t="shared" si="28"/>
        <v>85</v>
      </c>
      <c r="AB53">
        <f t="shared" si="29"/>
        <v>21</v>
      </c>
      <c r="AC53">
        <f t="shared" si="30"/>
        <v>79</v>
      </c>
      <c r="AD53">
        <f t="shared" si="31"/>
        <v>5</v>
      </c>
      <c r="AE53">
        <f t="shared" si="32"/>
        <v>28</v>
      </c>
      <c r="AF53">
        <f t="shared" si="33"/>
        <v>25</v>
      </c>
      <c r="AG53">
        <f t="shared" si="34"/>
        <v>25</v>
      </c>
      <c r="AH53">
        <f t="shared" si="35"/>
        <v>62</v>
      </c>
      <c r="AI53">
        <f t="shared" si="36"/>
        <v>46</v>
      </c>
      <c r="AJ53">
        <f t="shared" si="37"/>
        <v>86</v>
      </c>
      <c r="AK53">
        <f t="shared" si="38"/>
        <v>52</v>
      </c>
      <c r="AL53" s="28">
        <f t="shared" si="39"/>
        <v>40</v>
      </c>
      <c r="AM53" s="27">
        <v>1000000</v>
      </c>
      <c r="AN53" s="24">
        <f t="shared" si="18"/>
        <v>770</v>
      </c>
      <c r="AP53" s="36" t="s">
        <v>95</v>
      </c>
      <c r="AQ53" s="6" t="str">
        <f t="shared" si="19"/>
        <v>DUNA</v>
      </c>
      <c r="AR53" s="6">
        <f t="shared" si="22"/>
        <v>2019</v>
      </c>
      <c r="AS53" s="42">
        <f>SMALL($AN$3:$AN$89, ROWS($AP$3:AP53))</f>
        <v>721</v>
      </c>
      <c r="AU53" s="36" t="s">
        <v>95</v>
      </c>
      <c r="AV53" s="6" t="str">
        <f t="shared" si="23"/>
        <v>DRÁVA</v>
      </c>
      <c r="AW53" s="6">
        <f t="shared" si="20"/>
        <v>2000</v>
      </c>
      <c r="AX53" s="37">
        <f>SMALL($S$3:$S$89, ROWS(AU$3:$AU53))</f>
        <v>9708.3741446861113</v>
      </c>
      <c r="AZ53" s="60">
        <f>Munka4!R325</f>
        <v>999684.9</v>
      </c>
      <c r="BA53" t="str">
        <f t="shared" si="17"/>
        <v>DRÁVA</v>
      </c>
      <c r="BB53">
        <f t="shared" si="0"/>
        <v>2016</v>
      </c>
      <c r="BC53">
        <f>IF(Munka4!BG325*Munka4!T325&lt;=0,1,0)</f>
        <v>1</v>
      </c>
    </row>
    <row r="54" spans="1:55" x14ac:dyDescent="0.3">
      <c r="A54" s="6" t="s">
        <v>20</v>
      </c>
      <c r="B54" s="7">
        <v>2017</v>
      </c>
      <c r="C54" s="8">
        <v>359.69230769230768</v>
      </c>
      <c r="D54" s="9">
        <v>12.799999999999999</v>
      </c>
      <c r="E54" s="9">
        <v>8.0393665839052808</v>
      </c>
      <c r="F54" s="9">
        <v>9.707692307692307</v>
      </c>
      <c r="G54" s="9">
        <v>90.230769230769226</v>
      </c>
      <c r="H54" s="9">
        <v>2.7538461538461543</v>
      </c>
      <c r="I54" s="9">
        <v>9.384615384615385</v>
      </c>
      <c r="J54" s="9">
        <v>11.666666666666666</v>
      </c>
      <c r="K54" s="9">
        <v>219.7</v>
      </c>
      <c r="L54" s="9">
        <v>1349.2307692307693</v>
      </c>
      <c r="M54" s="9">
        <v>4553.8461538461534</v>
      </c>
      <c r="N54" s="9">
        <v>69.230769230769255</v>
      </c>
      <c r="O54" s="9">
        <v>88.561229071719609</v>
      </c>
      <c r="P54" s="9">
        <v>101.53846153846155</v>
      </c>
      <c r="Q54" s="9">
        <v>6.9384615384615396</v>
      </c>
      <c r="R54" s="10">
        <v>843.41944942663724</v>
      </c>
      <c r="S54" s="31">
        <f t="shared" si="21"/>
        <v>7736.7405579027763</v>
      </c>
      <c r="U54" s="6" t="s">
        <v>20</v>
      </c>
      <c r="V54" s="7">
        <v>2017</v>
      </c>
      <c r="W54">
        <f t="shared" si="24"/>
        <v>52</v>
      </c>
      <c r="X54">
        <f t="shared" si="25"/>
        <v>23</v>
      </c>
      <c r="Y54">
        <f t="shared" si="26"/>
        <v>40</v>
      </c>
      <c r="Z54">
        <f t="shared" si="27"/>
        <v>65</v>
      </c>
      <c r="AA54">
        <f t="shared" si="28"/>
        <v>68</v>
      </c>
      <c r="AB54">
        <f t="shared" si="29"/>
        <v>49</v>
      </c>
      <c r="AC54">
        <f t="shared" si="30"/>
        <v>49</v>
      </c>
      <c r="AD54">
        <f t="shared" si="31"/>
        <v>7</v>
      </c>
      <c r="AE54">
        <f t="shared" si="32"/>
        <v>30</v>
      </c>
      <c r="AF54">
        <f t="shared" si="33"/>
        <v>28</v>
      </c>
      <c r="AG54">
        <f t="shared" si="34"/>
        <v>33</v>
      </c>
      <c r="AH54">
        <f t="shared" si="35"/>
        <v>67</v>
      </c>
      <c r="AI54">
        <f t="shared" si="36"/>
        <v>42</v>
      </c>
      <c r="AJ54">
        <f t="shared" si="37"/>
        <v>72</v>
      </c>
      <c r="AK54">
        <f t="shared" si="38"/>
        <v>43</v>
      </c>
      <c r="AL54" s="28">
        <f t="shared" si="39"/>
        <v>38</v>
      </c>
      <c r="AM54" s="27">
        <v>1000000</v>
      </c>
      <c r="AN54" s="24">
        <f t="shared" si="18"/>
        <v>706</v>
      </c>
      <c r="AP54" s="36" t="s">
        <v>96</v>
      </c>
      <c r="AQ54" s="6" t="str">
        <f t="shared" si="19"/>
        <v>DUNA</v>
      </c>
      <c r="AR54" s="6">
        <f t="shared" si="22"/>
        <v>2007</v>
      </c>
      <c r="AS54" s="42">
        <f>SMALL($AN$3:$AN$89, ROWS($AP$3:AP54))</f>
        <v>733</v>
      </c>
      <c r="AU54" s="36" t="s">
        <v>96</v>
      </c>
      <c r="AV54" s="6" t="str">
        <f t="shared" si="23"/>
        <v>DRÁVA</v>
      </c>
      <c r="AW54" s="6">
        <f t="shared" si="20"/>
        <v>2005</v>
      </c>
      <c r="AX54" s="37">
        <f>SMALL($S$3:$S$89, ROWS(AU$3:$AU54))</f>
        <v>9858.7679336857582</v>
      </c>
      <c r="AZ54" s="60">
        <f>Munka4!R326</f>
        <v>999826.8</v>
      </c>
      <c r="BA54" t="str">
        <f t="shared" si="17"/>
        <v>DRÁVA</v>
      </c>
      <c r="BB54">
        <f t="shared" si="0"/>
        <v>2017</v>
      </c>
      <c r="BC54">
        <f>IF(Munka4!BG326*Munka4!T326&lt;=0,1,0)</f>
        <v>1</v>
      </c>
    </row>
    <row r="55" spans="1:55" x14ac:dyDescent="0.3">
      <c r="A55" s="6" t="s">
        <v>20</v>
      </c>
      <c r="B55" s="7">
        <v>2018</v>
      </c>
      <c r="C55" s="8">
        <v>446.39918749999998</v>
      </c>
      <c r="D55" s="9">
        <v>15.799999999999999</v>
      </c>
      <c r="E55" s="9">
        <v>8.0959685829214969</v>
      </c>
      <c r="F55" s="9">
        <v>8.0874999999999986</v>
      </c>
      <c r="G55" s="9">
        <v>79.75</v>
      </c>
      <c r="H55" s="9">
        <v>3.6999999999999997</v>
      </c>
      <c r="I55" s="9">
        <v>14.4375</v>
      </c>
      <c r="J55" s="9">
        <v>19</v>
      </c>
      <c r="K55" s="9">
        <v>232.24105961603178</v>
      </c>
      <c r="L55" s="9">
        <v>1376.25</v>
      </c>
      <c r="M55" s="9">
        <v>3462.5</v>
      </c>
      <c r="N55" s="9">
        <v>78.125</v>
      </c>
      <c r="O55" s="9">
        <v>88.575150020453137</v>
      </c>
      <c r="P55" s="9">
        <v>328.12499999999994</v>
      </c>
      <c r="Q55" s="9">
        <v>9.0625000000000018</v>
      </c>
      <c r="R55" s="10">
        <v>843.10208903474938</v>
      </c>
      <c r="S55" s="31">
        <f t="shared" si="21"/>
        <v>7013.2509547541558</v>
      </c>
      <c r="U55" s="6" t="s">
        <v>20</v>
      </c>
      <c r="V55" s="7">
        <v>2018</v>
      </c>
      <c r="W55">
        <f t="shared" si="24"/>
        <v>26</v>
      </c>
      <c r="X55">
        <f t="shared" si="25"/>
        <v>1</v>
      </c>
      <c r="Y55">
        <f t="shared" si="26"/>
        <v>61</v>
      </c>
      <c r="Z55">
        <f t="shared" si="27"/>
        <v>86</v>
      </c>
      <c r="AA55">
        <f t="shared" si="28"/>
        <v>84</v>
      </c>
      <c r="AB55">
        <f t="shared" si="29"/>
        <v>79</v>
      </c>
      <c r="AC55">
        <f t="shared" si="30"/>
        <v>84</v>
      </c>
      <c r="AD55">
        <f t="shared" si="31"/>
        <v>25</v>
      </c>
      <c r="AE55">
        <f t="shared" si="32"/>
        <v>36</v>
      </c>
      <c r="AF55">
        <f t="shared" si="33"/>
        <v>32</v>
      </c>
      <c r="AG55">
        <f t="shared" si="34"/>
        <v>23</v>
      </c>
      <c r="AH55">
        <f t="shared" si="35"/>
        <v>76</v>
      </c>
      <c r="AI55">
        <f t="shared" si="36"/>
        <v>43</v>
      </c>
      <c r="AJ55">
        <f t="shared" si="37"/>
        <v>87</v>
      </c>
      <c r="AK55">
        <f t="shared" si="38"/>
        <v>57</v>
      </c>
      <c r="AL55" s="28">
        <f t="shared" si="39"/>
        <v>27</v>
      </c>
      <c r="AM55" s="27">
        <v>1000000</v>
      </c>
      <c r="AN55" s="24">
        <f t="shared" si="18"/>
        <v>827</v>
      </c>
      <c r="AP55" s="36" t="s">
        <v>97</v>
      </c>
      <c r="AQ55" s="6" t="str">
        <f t="shared" si="19"/>
        <v>DUNA</v>
      </c>
      <c r="AR55" s="6">
        <f t="shared" si="22"/>
        <v>2007</v>
      </c>
      <c r="AS55" s="42">
        <f>SMALL($AN$3:$AN$89, ROWS($AP$3:AP55))</f>
        <v>733</v>
      </c>
      <c r="AU55" s="36" t="s">
        <v>97</v>
      </c>
      <c r="AV55" s="6" t="str">
        <f t="shared" si="23"/>
        <v>DUNA</v>
      </c>
      <c r="AW55" s="6">
        <f t="shared" si="20"/>
        <v>2023</v>
      </c>
      <c r="AX55" s="37">
        <f>SMALL($S$3:$S$89, ROWS(AU$3:$AU55))</f>
        <v>10342.209984942197</v>
      </c>
      <c r="AZ55" s="60">
        <f>Munka4!R327</f>
        <v>999979.8</v>
      </c>
      <c r="BA55" t="str">
        <f t="shared" si="17"/>
        <v>DRÁVA</v>
      </c>
      <c r="BB55">
        <f t="shared" si="0"/>
        <v>2018</v>
      </c>
      <c r="BC55">
        <f>IF(Munka4!BG327*Munka4!T327&lt;=0,1,0)</f>
        <v>1</v>
      </c>
    </row>
    <row r="56" spans="1:55" x14ac:dyDescent="0.3">
      <c r="A56" s="6" t="s">
        <v>20</v>
      </c>
      <c r="B56" s="7">
        <v>2019</v>
      </c>
      <c r="C56" s="8">
        <v>259.75</v>
      </c>
      <c r="D56" s="9">
        <v>12.894736842105299</v>
      </c>
      <c r="E56" s="9">
        <v>8.0471912451546288</v>
      </c>
      <c r="F56" s="9">
        <v>7.45</v>
      </c>
      <c r="G56" s="9">
        <v>72.526315789473699</v>
      </c>
      <c r="H56" s="9">
        <v>4.6315789473684204</v>
      </c>
      <c r="I56" s="9">
        <v>15.5</v>
      </c>
      <c r="J56" s="9">
        <v>14.1428571428571</v>
      </c>
      <c r="K56" s="9">
        <v>232.33937667102651</v>
      </c>
      <c r="L56" s="9">
        <v>1360</v>
      </c>
      <c r="M56" s="9">
        <v>2725</v>
      </c>
      <c r="N56" s="9">
        <v>53.022609667359845</v>
      </c>
      <c r="O56" s="9">
        <v>88.604036250339021</v>
      </c>
      <c r="P56" s="9">
        <v>121</v>
      </c>
      <c r="Q56" s="9">
        <v>31.75</v>
      </c>
      <c r="R56" s="10">
        <v>843.71046606105142</v>
      </c>
      <c r="S56" s="31">
        <f t="shared" si="21"/>
        <v>5850.3691686167358</v>
      </c>
      <c r="U56" s="6" t="s">
        <v>20</v>
      </c>
      <c r="V56" s="7">
        <v>2019</v>
      </c>
      <c r="W56">
        <f t="shared" si="24"/>
        <v>62</v>
      </c>
      <c r="X56">
        <f t="shared" si="25"/>
        <v>21</v>
      </c>
      <c r="Y56">
        <f t="shared" si="26"/>
        <v>45</v>
      </c>
      <c r="Z56">
        <f t="shared" si="27"/>
        <v>87</v>
      </c>
      <c r="AA56">
        <f t="shared" si="28"/>
        <v>87</v>
      </c>
      <c r="AB56">
        <f t="shared" si="29"/>
        <v>87</v>
      </c>
      <c r="AC56">
        <f t="shared" si="30"/>
        <v>85</v>
      </c>
      <c r="AD56">
        <f t="shared" si="31"/>
        <v>13</v>
      </c>
      <c r="AE56">
        <f t="shared" si="32"/>
        <v>50</v>
      </c>
      <c r="AF56">
        <f t="shared" si="33"/>
        <v>30</v>
      </c>
      <c r="AG56">
        <f t="shared" si="34"/>
        <v>11</v>
      </c>
      <c r="AH56">
        <f t="shared" si="35"/>
        <v>48</v>
      </c>
      <c r="AI56">
        <f t="shared" si="36"/>
        <v>48</v>
      </c>
      <c r="AJ56">
        <f t="shared" si="37"/>
        <v>82</v>
      </c>
      <c r="AK56">
        <f t="shared" si="38"/>
        <v>86</v>
      </c>
      <c r="AL56" s="28">
        <f t="shared" si="39"/>
        <v>47</v>
      </c>
      <c r="AM56" s="27">
        <v>1000000</v>
      </c>
      <c r="AN56" s="24">
        <f t="shared" si="18"/>
        <v>889</v>
      </c>
      <c r="AP56" s="36" t="s">
        <v>98</v>
      </c>
      <c r="AQ56" s="6" t="str">
        <f t="shared" si="19"/>
        <v>DUNA</v>
      </c>
      <c r="AR56" s="6">
        <f t="shared" si="22"/>
        <v>2012</v>
      </c>
      <c r="AS56" s="42">
        <f>SMALL($AN$3:$AN$89, ROWS($AP$3:AP56))</f>
        <v>736</v>
      </c>
      <c r="AU56" s="36" t="s">
        <v>98</v>
      </c>
      <c r="AV56" s="6" t="str">
        <f t="shared" si="23"/>
        <v>DRÁVA</v>
      </c>
      <c r="AW56" s="6">
        <f t="shared" si="20"/>
        <v>1997</v>
      </c>
      <c r="AX56" s="37">
        <f>SMALL($S$3:$S$89, ROWS(AU$3:$AU56))</f>
        <v>10386.662307692306</v>
      </c>
      <c r="AZ56" s="60">
        <f>Munka4!R328</f>
        <v>999625.4</v>
      </c>
      <c r="BA56" t="str">
        <f t="shared" si="17"/>
        <v>DRÁVA</v>
      </c>
      <c r="BB56">
        <f t="shared" si="0"/>
        <v>2019</v>
      </c>
      <c r="BC56">
        <f>IF(Munka4!BG328*Munka4!T328&lt;=0,1,0)</f>
        <v>1</v>
      </c>
    </row>
    <row r="57" spans="1:55" x14ac:dyDescent="0.3">
      <c r="A57" s="6" t="s">
        <v>20</v>
      </c>
      <c r="B57" s="7">
        <v>2020</v>
      </c>
      <c r="C57" s="8">
        <v>535.5</v>
      </c>
      <c r="D57" s="9">
        <v>12.8</v>
      </c>
      <c r="E57" s="9">
        <v>8.1880000000000006</v>
      </c>
      <c r="F57" s="9">
        <v>10.83</v>
      </c>
      <c r="G57" s="9">
        <v>99.433000000000007</v>
      </c>
      <c r="H57" s="9">
        <v>4.0279999999999996</v>
      </c>
      <c r="I57" s="9">
        <v>8.0670000000000002</v>
      </c>
      <c r="J57" s="9">
        <v>32.832999999999998</v>
      </c>
      <c r="K57" s="9">
        <v>238</v>
      </c>
      <c r="L57" s="9">
        <v>2000.9090000000001</v>
      </c>
      <c r="M57" s="9">
        <v>7418</v>
      </c>
      <c r="N57" s="9">
        <v>34</v>
      </c>
      <c r="O57" s="9">
        <v>90</v>
      </c>
      <c r="P57" s="9">
        <v>94</v>
      </c>
      <c r="Q57" s="9">
        <v>7.9</v>
      </c>
      <c r="R57" s="10">
        <v>844.28643728444035</v>
      </c>
      <c r="S57" s="31">
        <f t="shared" si="21"/>
        <v>11438.774437284439</v>
      </c>
      <c r="U57" s="6" t="s">
        <v>20</v>
      </c>
      <c r="V57" s="7">
        <v>2020</v>
      </c>
      <c r="W57">
        <f t="shared" si="24"/>
        <v>12</v>
      </c>
      <c r="X57">
        <f t="shared" si="25"/>
        <v>22</v>
      </c>
      <c r="Y57">
        <f t="shared" si="26"/>
        <v>76</v>
      </c>
      <c r="Z57">
        <f t="shared" si="27"/>
        <v>30</v>
      </c>
      <c r="AA57">
        <f t="shared" si="28"/>
        <v>24</v>
      </c>
      <c r="AB57">
        <f t="shared" si="29"/>
        <v>82</v>
      </c>
      <c r="AC57">
        <f t="shared" si="30"/>
        <v>21</v>
      </c>
      <c r="AD57">
        <f t="shared" si="31"/>
        <v>52</v>
      </c>
      <c r="AE57">
        <f t="shared" si="32"/>
        <v>56</v>
      </c>
      <c r="AF57">
        <f t="shared" si="33"/>
        <v>57</v>
      </c>
      <c r="AG57">
        <f t="shared" si="34"/>
        <v>63</v>
      </c>
      <c r="AH57">
        <f t="shared" si="35"/>
        <v>13</v>
      </c>
      <c r="AI57">
        <f t="shared" si="36"/>
        <v>51</v>
      </c>
      <c r="AJ57">
        <f t="shared" si="37"/>
        <v>69</v>
      </c>
      <c r="AK57">
        <f t="shared" si="38"/>
        <v>50</v>
      </c>
      <c r="AL57" s="28">
        <f t="shared" si="39"/>
        <v>63</v>
      </c>
      <c r="AM57" s="27">
        <v>1000000</v>
      </c>
      <c r="AN57" s="24">
        <f t="shared" si="18"/>
        <v>741</v>
      </c>
      <c r="AP57" s="36" t="s">
        <v>99</v>
      </c>
      <c r="AQ57" s="6" t="str">
        <f t="shared" si="19"/>
        <v>DUNA</v>
      </c>
      <c r="AR57" s="6">
        <f t="shared" si="22"/>
        <v>2016</v>
      </c>
      <c r="AS57" s="42">
        <f>SMALL($AN$3:$AN$89, ROWS($AP$3:AP57))</f>
        <v>739</v>
      </c>
      <c r="AU57" s="36" t="s">
        <v>99</v>
      </c>
      <c r="AV57" s="6" t="str">
        <f t="shared" si="23"/>
        <v>DRÁVA</v>
      </c>
      <c r="AW57" s="6">
        <f t="shared" si="20"/>
        <v>1998</v>
      </c>
      <c r="AX57" s="37">
        <f>SMALL($S$3:$S$89, ROWS(AU$3:$AU57))</f>
        <v>10412.271666666666</v>
      </c>
      <c r="AZ57" s="60">
        <f>Munka4!R329</f>
        <v>999979.8</v>
      </c>
      <c r="BA57" t="str">
        <f t="shared" si="17"/>
        <v>DRÁVA</v>
      </c>
      <c r="BB57">
        <f t="shared" si="0"/>
        <v>2020</v>
      </c>
      <c r="BC57">
        <f>IF(Munka4!BG329*Munka4!T329&lt;=0,1,0)</f>
        <v>1</v>
      </c>
    </row>
    <row r="58" spans="1:55" x14ac:dyDescent="0.3">
      <c r="A58" s="6" t="s">
        <v>20</v>
      </c>
      <c r="B58" s="7">
        <v>2021</v>
      </c>
      <c r="C58" s="13">
        <v>478.4</v>
      </c>
      <c r="D58" s="14">
        <v>12.5</v>
      </c>
      <c r="E58" s="9">
        <v>8</v>
      </c>
      <c r="F58" s="9">
        <v>9</v>
      </c>
      <c r="G58" s="9">
        <v>85.17</v>
      </c>
      <c r="H58" s="14">
        <v>2.3199999999999998</v>
      </c>
      <c r="I58" s="14">
        <v>8.08</v>
      </c>
      <c r="J58" s="9">
        <v>13.25</v>
      </c>
      <c r="K58" s="9">
        <v>232.24120672024509</v>
      </c>
      <c r="L58" s="14">
        <v>1350</v>
      </c>
      <c r="M58" s="14">
        <v>4430</v>
      </c>
      <c r="N58" s="14">
        <v>52.5</v>
      </c>
      <c r="O58" s="9">
        <v>88.613231398982265</v>
      </c>
      <c r="P58" s="14">
        <v>73.3</v>
      </c>
      <c r="Q58" s="9">
        <v>7.76</v>
      </c>
      <c r="R58" s="10">
        <v>843.79219660850663</v>
      </c>
      <c r="S58" s="31">
        <f t="shared" si="21"/>
        <v>7694.9266347277344</v>
      </c>
      <c r="U58" s="6" t="s">
        <v>20</v>
      </c>
      <c r="V58" s="7">
        <v>2021</v>
      </c>
      <c r="W58">
        <f t="shared" si="24"/>
        <v>22</v>
      </c>
      <c r="X58">
        <f t="shared" si="25"/>
        <v>28</v>
      </c>
      <c r="Y58">
        <f t="shared" si="26"/>
        <v>24</v>
      </c>
      <c r="Z58">
        <f t="shared" si="27"/>
        <v>81</v>
      </c>
      <c r="AA58">
        <f t="shared" si="28"/>
        <v>79</v>
      </c>
      <c r="AB58">
        <f t="shared" si="29"/>
        <v>34</v>
      </c>
      <c r="AC58">
        <f t="shared" si="30"/>
        <v>22</v>
      </c>
      <c r="AD58">
        <f t="shared" si="31"/>
        <v>9</v>
      </c>
      <c r="AE58">
        <f t="shared" si="32"/>
        <v>37</v>
      </c>
      <c r="AF58">
        <f t="shared" si="33"/>
        <v>29</v>
      </c>
      <c r="AG58">
        <f t="shared" si="34"/>
        <v>31</v>
      </c>
      <c r="AH58">
        <f t="shared" si="35"/>
        <v>39</v>
      </c>
      <c r="AI58">
        <f t="shared" si="36"/>
        <v>49</v>
      </c>
      <c r="AJ58">
        <f t="shared" si="37"/>
        <v>63</v>
      </c>
      <c r="AK58">
        <f t="shared" si="38"/>
        <v>49</v>
      </c>
      <c r="AL58" s="28">
        <f t="shared" si="39"/>
        <v>49</v>
      </c>
      <c r="AM58" s="27">
        <v>1000000</v>
      </c>
      <c r="AN58" s="24">
        <f t="shared" si="18"/>
        <v>645</v>
      </c>
      <c r="AP58" s="36" t="s">
        <v>100</v>
      </c>
      <c r="AQ58" s="6" t="str">
        <f t="shared" si="19"/>
        <v>DRÁVA</v>
      </c>
      <c r="AR58" s="6">
        <f t="shared" si="22"/>
        <v>2020</v>
      </c>
      <c r="AS58" s="42">
        <f>SMALL($AN$3:$AN$89, ROWS($AP$3:AP58))</f>
        <v>741</v>
      </c>
      <c r="AU58" s="36" t="s">
        <v>100</v>
      </c>
      <c r="AV58" s="6" t="str">
        <f t="shared" si="23"/>
        <v>DRÁVA</v>
      </c>
      <c r="AW58" s="6">
        <f t="shared" si="20"/>
        <v>1999</v>
      </c>
      <c r="AX58" s="37">
        <f>SMALL($S$3:$S$89, ROWS(AU$3:$AU58))</f>
        <v>10575.032857142858</v>
      </c>
      <c r="AZ58" s="60">
        <f>Munka4!R330</f>
        <v>1000163.8</v>
      </c>
      <c r="BA58" t="str">
        <f t="shared" si="17"/>
        <v>DRÁVA</v>
      </c>
      <c r="BB58">
        <f t="shared" si="0"/>
        <v>2021</v>
      </c>
      <c r="BC58">
        <f>IF(Munka4!BG330*Munka4!T330&lt;=0,1,0)</f>
        <v>1</v>
      </c>
    </row>
    <row r="59" spans="1:55" x14ac:dyDescent="0.3">
      <c r="A59" s="6" t="s">
        <v>20</v>
      </c>
      <c r="B59" s="7">
        <v>2022</v>
      </c>
      <c r="C59" s="13">
        <v>319.10000000000002</v>
      </c>
      <c r="D59" s="14">
        <v>14.1</v>
      </c>
      <c r="E59" s="9">
        <v>8.18</v>
      </c>
      <c r="F59" s="9">
        <v>8.09</v>
      </c>
      <c r="G59" s="9">
        <v>77.56</v>
      </c>
      <c r="H59" s="14">
        <v>3.11</v>
      </c>
      <c r="I59" s="14">
        <v>9.18</v>
      </c>
      <c r="J59" s="9">
        <v>17.2</v>
      </c>
      <c r="K59" s="9">
        <v>232.29513716817473</v>
      </c>
      <c r="L59" s="14">
        <v>1609.09</v>
      </c>
      <c r="M59" s="14">
        <v>4340</v>
      </c>
      <c r="N59" s="14">
        <v>84.5</v>
      </c>
      <c r="O59" s="9">
        <v>88.57755703752423</v>
      </c>
      <c r="P59" s="14">
        <v>87.2</v>
      </c>
      <c r="Q59" s="9">
        <v>9.99</v>
      </c>
      <c r="R59" s="10">
        <v>843.84232046484897</v>
      </c>
      <c r="S59" s="31">
        <f t="shared" si="21"/>
        <v>7752.0150146705473</v>
      </c>
      <c r="U59" s="6" t="s">
        <v>20</v>
      </c>
      <c r="V59" s="7">
        <v>2022</v>
      </c>
      <c r="W59">
        <f t="shared" si="24"/>
        <v>56</v>
      </c>
      <c r="X59">
        <f t="shared" si="25"/>
        <v>4</v>
      </c>
      <c r="Y59">
        <f t="shared" si="26"/>
        <v>75</v>
      </c>
      <c r="Z59">
        <f t="shared" si="27"/>
        <v>85</v>
      </c>
      <c r="AA59">
        <f t="shared" si="28"/>
        <v>86</v>
      </c>
      <c r="AB59">
        <f t="shared" si="29"/>
        <v>63</v>
      </c>
      <c r="AC59">
        <f t="shared" si="30"/>
        <v>44</v>
      </c>
      <c r="AD59">
        <f t="shared" si="31"/>
        <v>19</v>
      </c>
      <c r="AE59">
        <f t="shared" si="32"/>
        <v>43</v>
      </c>
      <c r="AF59">
        <f t="shared" si="33"/>
        <v>39</v>
      </c>
      <c r="AG59">
        <f t="shared" si="34"/>
        <v>28</v>
      </c>
      <c r="AH59">
        <f t="shared" si="35"/>
        <v>82</v>
      </c>
      <c r="AI59">
        <f t="shared" si="36"/>
        <v>44</v>
      </c>
      <c r="AJ59">
        <f t="shared" si="37"/>
        <v>66</v>
      </c>
      <c r="AK59">
        <f t="shared" si="38"/>
        <v>61</v>
      </c>
      <c r="AL59" s="28">
        <f t="shared" si="39"/>
        <v>54</v>
      </c>
      <c r="AM59" s="27">
        <v>1000000</v>
      </c>
      <c r="AN59" s="24">
        <f t="shared" si="18"/>
        <v>849</v>
      </c>
      <c r="AP59" s="36" t="s">
        <v>101</v>
      </c>
      <c r="AQ59" s="6" t="str">
        <f t="shared" si="19"/>
        <v>DUNA</v>
      </c>
      <c r="AR59" s="6">
        <f t="shared" si="22"/>
        <v>2009</v>
      </c>
      <c r="AS59" s="42">
        <f>SMALL($AN$3:$AN$89, ROWS($AP$3:AP59))</f>
        <v>752</v>
      </c>
      <c r="AU59" s="36" t="s">
        <v>101</v>
      </c>
      <c r="AV59" s="6" t="str">
        <f t="shared" si="23"/>
        <v>DUNA</v>
      </c>
      <c r="AW59" s="6">
        <f t="shared" si="20"/>
        <v>2019</v>
      </c>
      <c r="AX59" s="37">
        <f>SMALL($S$3:$S$89, ROWS(AU$3:$AU59))</f>
        <v>10680.458502050067</v>
      </c>
      <c r="AZ59" s="60">
        <f>Munka4!R331</f>
        <v>999979.8</v>
      </c>
      <c r="BA59" t="str">
        <f t="shared" si="17"/>
        <v>DRÁVA</v>
      </c>
      <c r="BB59">
        <f t="shared" si="0"/>
        <v>2022</v>
      </c>
      <c r="BC59">
        <f>IF(Munka4!BG331*Munka4!T331&lt;=0,1,0)</f>
        <v>1</v>
      </c>
    </row>
    <row r="60" spans="1:55" x14ac:dyDescent="0.3">
      <c r="A60" s="6" t="s">
        <v>20</v>
      </c>
      <c r="B60" s="7">
        <v>2023</v>
      </c>
      <c r="C60" s="13">
        <v>636</v>
      </c>
      <c r="D60" s="14">
        <v>13.6</v>
      </c>
      <c r="E60" s="14">
        <v>8.1999999999999993</v>
      </c>
      <c r="F60" s="14">
        <v>9.48</v>
      </c>
      <c r="G60" s="14">
        <v>91.36</v>
      </c>
      <c r="H60" s="14">
        <v>3.48</v>
      </c>
      <c r="I60" s="14">
        <v>9.11</v>
      </c>
      <c r="J60" s="14">
        <v>29.3</v>
      </c>
      <c r="K60" s="9">
        <v>232.30435705642125</v>
      </c>
      <c r="L60" s="14">
        <v>1481.82</v>
      </c>
      <c r="M60" s="14">
        <v>5250</v>
      </c>
      <c r="N60" s="14">
        <v>60</v>
      </c>
      <c r="O60" s="9">
        <v>88.548490923338335</v>
      </c>
      <c r="P60" s="14">
        <v>80</v>
      </c>
      <c r="Q60" s="14">
        <v>8.58</v>
      </c>
      <c r="R60" s="10">
        <v>843.58637292770447</v>
      </c>
      <c r="S60" s="31">
        <f t="shared" si="21"/>
        <v>8845.3692209074634</v>
      </c>
      <c r="U60" s="6" t="s">
        <v>20</v>
      </c>
      <c r="V60" s="7">
        <v>2023</v>
      </c>
      <c r="W60">
        <f t="shared" si="24"/>
        <v>5</v>
      </c>
      <c r="X60">
        <f t="shared" si="25"/>
        <v>8</v>
      </c>
      <c r="Y60">
        <f t="shared" si="26"/>
        <v>80</v>
      </c>
      <c r="Z60">
        <f t="shared" si="27"/>
        <v>77</v>
      </c>
      <c r="AA60">
        <f t="shared" si="28"/>
        <v>60</v>
      </c>
      <c r="AB60">
        <f t="shared" si="29"/>
        <v>70</v>
      </c>
      <c r="AC60">
        <f t="shared" si="30"/>
        <v>43</v>
      </c>
      <c r="AD60">
        <f t="shared" si="31"/>
        <v>47</v>
      </c>
      <c r="AE60">
        <f t="shared" si="32"/>
        <v>44</v>
      </c>
      <c r="AF60">
        <f t="shared" si="33"/>
        <v>36</v>
      </c>
      <c r="AG60">
        <f t="shared" si="34"/>
        <v>44</v>
      </c>
      <c r="AH60">
        <f t="shared" si="35"/>
        <v>55</v>
      </c>
      <c r="AI60">
        <f t="shared" si="36"/>
        <v>40</v>
      </c>
      <c r="AJ60">
        <f t="shared" si="37"/>
        <v>65</v>
      </c>
      <c r="AK60">
        <f t="shared" si="38"/>
        <v>54</v>
      </c>
      <c r="AL60" s="28">
        <f t="shared" si="39"/>
        <v>42</v>
      </c>
      <c r="AM60" s="27">
        <v>1000000</v>
      </c>
      <c r="AN60" s="24">
        <f t="shared" si="18"/>
        <v>770</v>
      </c>
      <c r="AP60" s="36" t="s">
        <v>102</v>
      </c>
      <c r="AQ60" s="6" t="str">
        <f t="shared" si="19"/>
        <v>DUNA</v>
      </c>
      <c r="AR60" s="6">
        <f t="shared" si="22"/>
        <v>2015</v>
      </c>
      <c r="AS60" s="42">
        <f>SMALL($AN$3:$AN$89, ROWS($AP$3:AP60))</f>
        <v>758</v>
      </c>
      <c r="AU60" s="36" t="s">
        <v>102</v>
      </c>
      <c r="AV60" s="6" t="str">
        <f t="shared" si="23"/>
        <v>DUNA</v>
      </c>
      <c r="AW60" s="6">
        <f t="shared" si="20"/>
        <v>2022</v>
      </c>
      <c r="AX60" s="37">
        <f>SMALL($S$3:$S$89, ROWS(AU$3:$AU60))</f>
        <v>11019.65955722187</v>
      </c>
      <c r="AZ60" s="60">
        <f>Munka4!R332</f>
        <v>999979.8</v>
      </c>
      <c r="BA60" t="str">
        <f t="shared" si="17"/>
        <v>DRÁVA</v>
      </c>
      <c r="BB60">
        <f t="shared" si="0"/>
        <v>2023</v>
      </c>
      <c r="BC60">
        <f>IF(Munka4!BG332*Munka4!T332&lt;=0,1,0)</f>
        <v>1</v>
      </c>
    </row>
    <row r="61" spans="1:55" x14ac:dyDescent="0.3">
      <c r="A61" s="6" t="s">
        <v>21</v>
      </c>
      <c r="B61" s="7">
        <v>1995</v>
      </c>
      <c r="C61" s="13">
        <v>286</v>
      </c>
      <c r="D61" s="14">
        <v>9.9</v>
      </c>
      <c r="E61" s="14">
        <v>7.9</v>
      </c>
      <c r="F61" s="14">
        <v>11.3</v>
      </c>
      <c r="G61" s="14">
        <v>98</v>
      </c>
      <c r="H61" s="14">
        <v>1.9</v>
      </c>
      <c r="I61" s="14">
        <v>8</v>
      </c>
      <c r="J61" s="14">
        <v>54</v>
      </c>
      <c r="K61" s="14">
        <v>232</v>
      </c>
      <c r="L61" s="14">
        <v>1030</v>
      </c>
      <c r="M61" s="14">
        <v>4100</v>
      </c>
      <c r="N61" s="14">
        <v>20</v>
      </c>
      <c r="O61" s="14">
        <v>67</v>
      </c>
      <c r="P61" s="14">
        <v>45</v>
      </c>
      <c r="Q61" s="15">
        <v>23.433333333333334</v>
      </c>
      <c r="R61" s="16">
        <v>845</v>
      </c>
      <c r="S61" s="31">
        <f t="shared" si="21"/>
        <v>6839.4333333333334</v>
      </c>
      <c r="U61" s="6" t="s">
        <v>21</v>
      </c>
      <c r="V61" s="7">
        <v>1995</v>
      </c>
      <c r="W61">
        <f t="shared" si="24"/>
        <v>59</v>
      </c>
      <c r="X61">
        <f t="shared" si="25"/>
        <v>80</v>
      </c>
      <c r="Y61">
        <f t="shared" si="26"/>
        <v>16</v>
      </c>
      <c r="Z61">
        <f t="shared" si="27"/>
        <v>19</v>
      </c>
      <c r="AA61">
        <f t="shared" si="28"/>
        <v>33</v>
      </c>
      <c r="AB61">
        <f t="shared" si="29"/>
        <v>16</v>
      </c>
      <c r="AC61">
        <f t="shared" si="30"/>
        <v>19</v>
      </c>
      <c r="AD61">
        <f t="shared" si="31"/>
        <v>75</v>
      </c>
      <c r="AE61">
        <f t="shared" si="32"/>
        <v>34</v>
      </c>
      <c r="AF61">
        <f t="shared" si="33"/>
        <v>23</v>
      </c>
      <c r="AG61">
        <f t="shared" si="34"/>
        <v>27</v>
      </c>
      <c r="AH61">
        <f t="shared" si="35"/>
        <v>4</v>
      </c>
      <c r="AI61">
        <f t="shared" si="36"/>
        <v>15</v>
      </c>
      <c r="AJ61">
        <f t="shared" si="37"/>
        <v>44</v>
      </c>
      <c r="AK61">
        <f t="shared" si="38"/>
        <v>84</v>
      </c>
      <c r="AL61" s="28">
        <f t="shared" si="39"/>
        <v>68</v>
      </c>
      <c r="AM61" s="27">
        <v>1000000</v>
      </c>
      <c r="AN61" s="24">
        <f t="shared" si="18"/>
        <v>616</v>
      </c>
      <c r="AP61" s="36" t="s">
        <v>103</v>
      </c>
      <c r="AQ61" s="6" t="str">
        <f t="shared" si="19"/>
        <v>DRÁVA</v>
      </c>
      <c r="AR61" s="6">
        <f t="shared" si="22"/>
        <v>1998</v>
      </c>
      <c r="AS61" s="42">
        <f>SMALL($AN$3:$AN$89, ROWS($AP$3:AP61))</f>
        <v>765</v>
      </c>
      <c r="AU61" s="36" t="s">
        <v>103</v>
      </c>
      <c r="AV61" s="6" t="str">
        <f t="shared" si="23"/>
        <v>DUNA</v>
      </c>
      <c r="AW61" s="6">
        <f t="shared" si="20"/>
        <v>2012</v>
      </c>
      <c r="AX61" s="37">
        <f>SMALL($S$3:$S$89, ROWS(AU$3:$AU61))</f>
        <v>11229.195394724429</v>
      </c>
      <c r="AZ61" s="60">
        <f>Munka4!R333</f>
        <v>999979.8</v>
      </c>
      <c r="BA61" t="str">
        <f t="shared" si="17"/>
        <v>TISZA</v>
      </c>
      <c r="BB61">
        <f t="shared" si="0"/>
        <v>1995</v>
      </c>
      <c r="BC61">
        <f>IF(Munka4!BG333*Munka4!T333&lt;=0,1,0)</f>
        <v>1</v>
      </c>
    </row>
    <row r="62" spans="1:55" x14ac:dyDescent="0.3">
      <c r="A62" s="6" t="s">
        <v>21</v>
      </c>
      <c r="B62" s="7">
        <v>1996</v>
      </c>
      <c r="C62" s="13">
        <v>173</v>
      </c>
      <c r="D62" s="14">
        <v>9.1999999999999993</v>
      </c>
      <c r="E62" s="14">
        <v>7.9</v>
      </c>
      <c r="F62" s="14">
        <v>11.1</v>
      </c>
      <c r="G62" s="14">
        <v>95</v>
      </c>
      <c r="H62" s="14">
        <v>1.5</v>
      </c>
      <c r="I62" s="14">
        <v>5</v>
      </c>
      <c r="J62" s="14">
        <v>46</v>
      </c>
      <c r="K62" s="14">
        <v>261</v>
      </c>
      <c r="L62" s="14">
        <v>884</v>
      </c>
      <c r="M62" s="14">
        <v>3410</v>
      </c>
      <c r="N62" s="14">
        <v>32</v>
      </c>
      <c r="O62" s="14">
        <v>84</v>
      </c>
      <c r="P62" s="14">
        <v>49</v>
      </c>
      <c r="Q62" s="15">
        <v>4.4153846153846157</v>
      </c>
      <c r="R62" s="16">
        <v>525.70000000000005</v>
      </c>
      <c r="S62" s="31">
        <f t="shared" si="21"/>
        <v>5598.8153846153846</v>
      </c>
      <c r="U62" s="6" t="s">
        <v>21</v>
      </c>
      <c r="V62" s="7">
        <v>1996</v>
      </c>
      <c r="W62">
        <f t="shared" si="24"/>
        <v>77</v>
      </c>
      <c r="X62">
        <f t="shared" si="25"/>
        <v>86</v>
      </c>
      <c r="Y62">
        <f t="shared" si="26"/>
        <v>16</v>
      </c>
      <c r="Z62">
        <f t="shared" si="27"/>
        <v>22</v>
      </c>
      <c r="AA62">
        <f t="shared" si="28"/>
        <v>48</v>
      </c>
      <c r="AB62">
        <f t="shared" si="29"/>
        <v>7</v>
      </c>
      <c r="AC62">
        <f t="shared" si="30"/>
        <v>2</v>
      </c>
      <c r="AD62">
        <f t="shared" si="31"/>
        <v>71</v>
      </c>
      <c r="AE62">
        <f t="shared" si="32"/>
        <v>71</v>
      </c>
      <c r="AF62">
        <f t="shared" si="33"/>
        <v>16</v>
      </c>
      <c r="AG62">
        <f t="shared" si="34"/>
        <v>22</v>
      </c>
      <c r="AH62">
        <f t="shared" si="35"/>
        <v>9</v>
      </c>
      <c r="AI62">
        <f t="shared" si="36"/>
        <v>34</v>
      </c>
      <c r="AJ62">
        <f t="shared" si="37"/>
        <v>50</v>
      </c>
      <c r="AK62">
        <f t="shared" si="38"/>
        <v>32</v>
      </c>
      <c r="AL62" s="28">
        <f t="shared" si="39"/>
        <v>10</v>
      </c>
      <c r="AM62" s="27">
        <v>1000000</v>
      </c>
      <c r="AN62" s="24">
        <f t="shared" si="18"/>
        <v>573</v>
      </c>
      <c r="AP62" s="36" t="s">
        <v>104</v>
      </c>
      <c r="AQ62" s="6" t="str">
        <f t="shared" si="19"/>
        <v>DRÁVA</v>
      </c>
      <c r="AR62" s="6">
        <f t="shared" si="22"/>
        <v>2016</v>
      </c>
      <c r="AS62" s="42">
        <f>SMALL($AN$3:$AN$89, ROWS($AP$3:AP62))</f>
        <v>770</v>
      </c>
      <c r="AU62" s="36" t="s">
        <v>104</v>
      </c>
      <c r="AV62" s="6" t="str">
        <f t="shared" si="23"/>
        <v>DUNA</v>
      </c>
      <c r="AW62" s="6">
        <f t="shared" si="20"/>
        <v>2018</v>
      </c>
      <c r="AX62" s="37">
        <f>SMALL($S$3:$S$89, ROWS(AU$3:$AU62))</f>
        <v>11267.502921429965</v>
      </c>
      <c r="AZ62" s="60">
        <f>Munka4!R334</f>
        <v>999979.8</v>
      </c>
      <c r="BA62" t="str">
        <f t="shared" si="17"/>
        <v>TISZA</v>
      </c>
      <c r="BB62">
        <f t="shared" si="0"/>
        <v>1996</v>
      </c>
      <c r="BC62">
        <f>IF(Munka4!BG334*Munka4!T334&lt;=0,1,0)</f>
        <v>1</v>
      </c>
    </row>
    <row r="63" spans="1:55" x14ac:dyDescent="0.3">
      <c r="A63" s="6" t="s">
        <v>21</v>
      </c>
      <c r="B63" s="7">
        <v>1997</v>
      </c>
      <c r="C63" s="13">
        <v>204</v>
      </c>
      <c r="D63" s="14">
        <v>9.4</v>
      </c>
      <c r="E63" s="14">
        <v>7.8</v>
      </c>
      <c r="F63" s="14">
        <v>12.6</v>
      </c>
      <c r="G63" s="14">
        <v>110</v>
      </c>
      <c r="H63" s="14">
        <v>2</v>
      </c>
      <c r="I63" s="14">
        <v>7</v>
      </c>
      <c r="J63" s="14">
        <v>54</v>
      </c>
      <c r="K63" s="14">
        <v>177</v>
      </c>
      <c r="L63" s="14">
        <v>828</v>
      </c>
      <c r="M63" s="14">
        <v>2920</v>
      </c>
      <c r="N63" s="14">
        <v>80</v>
      </c>
      <c r="O63" s="14">
        <v>71</v>
      </c>
      <c r="P63" s="14">
        <v>54</v>
      </c>
      <c r="Q63" s="15">
        <v>3.5857142857142854</v>
      </c>
      <c r="R63" s="16">
        <v>40271.699999999997</v>
      </c>
      <c r="S63" s="31">
        <f t="shared" si="21"/>
        <v>44812.085714285713</v>
      </c>
      <c r="U63" s="6" t="s">
        <v>21</v>
      </c>
      <c r="V63" s="7">
        <v>1997</v>
      </c>
      <c r="W63">
        <f t="shared" si="24"/>
        <v>70</v>
      </c>
      <c r="X63">
        <f t="shared" si="25"/>
        <v>85</v>
      </c>
      <c r="Y63">
        <f t="shared" si="26"/>
        <v>11</v>
      </c>
      <c r="Z63">
        <f t="shared" si="27"/>
        <v>9</v>
      </c>
      <c r="AA63">
        <f t="shared" si="28"/>
        <v>7</v>
      </c>
      <c r="AB63">
        <f t="shared" si="29"/>
        <v>18</v>
      </c>
      <c r="AC63">
        <f t="shared" si="30"/>
        <v>13</v>
      </c>
      <c r="AD63">
        <f t="shared" si="31"/>
        <v>75</v>
      </c>
      <c r="AE63">
        <f t="shared" si="32"/>
        <v>15</v>
      </c>
      <c r="AF63">
        <f t="shared" si="33"/>
        <v>8</v>
      </c>
      <c r="AG63">
        <f t="shared" si="34"/>
        <v>18</v>
      </c>
      <c r="AH63">
        <f t="shared" si="35"/>
        <v>79</v>
      </c>
      <c r="AI63">
        <f t="shared" si="36"/>
        <v>19</v>
      </c>
      <c r="AJ63">
        <f t="shared" si="37"/>
        <v>55</v>
      </c>
      <c r="AK63">
        <f t="shared" si="38"/>
        <v>24</v>
      </c>
      <c r="AL63" s="28">
        <f t="shared" si="39"/>
        <v>87</v>
      </c>
      <c r="AM63" s="27">
        <v>1000000</v>
      </c>
      <c r="AN63" s="24">
        <f t="shared" si="18"/>
        <v>593</v>
      </c>
      <c r="AP63" s="36" t="s">
        <v>105</v>
      </c>
      <c r="AQ63" s="6" t="str">
        <f t="shared" si="19"/>
        <v>DRÁVA</v>
      </c>
      <c r="AR63" s="6">
        <f t="shared" si="22"/>
        <v>2016</v>
      </c>
      <c r="AS63" s="42">
        <f>SMALL($AN$3:$AN$89, ROWS($AP$3:AP63))</f>
        <v>770</v>
      </c>
      <c r="AU63" s="36" t="s">
        <v>105</v>
      </c>
      <c r="AV63" s="6" t="str">
        <f t="shared" si="23"/>
        <v>DRÁVA</v>
      </c>
      <c r="AW63" s="6">
        <f t="shared" si="20"/>
        <v>2020</v>
      </c>
      <c r="AX63" s="37">
        <f>SMALL($S$3:$S$89, ROWS(AU$3:$AU63))</f>
        <v>11438.774437284439</v>
      </c>
      <c r="AZ63" s="60">
        <f>Munka4!R335</f>
        <v>999979.3</v>
      </c>
      <c r="BA63" t="str">
        <f t="shared" si="17"/>
        <v>TISZA</v>
      </c>
      <c r="BB63">
        <f t="shared" si="0"/>
        <v>1997</v>
      </c>
      <c r="BC63">
        <f>IF(Munka4!BG335*Munka4!T335&lt;=0,1,0)</f>
        <v>1</v>
      </c>
    </row>
    <row r="64" spans="1:55" x14ac:dyDescent="0.3">
      <c r="A64" s="6" t="s">
        <v>21</v>
      </c>
      <c r="B64" s="7">
        <v>1998</v>
      </c>
      <c r="C64" s="13">
        <v>288</v>
      </c>
      <c r="D64" s="14">
        <v>9.6999999999999993</v>
      </c>
      <c r="E64" s="14">
        <v>7.8</v>
      </c>
      <c r="F64" s="14">
        <v>12.1</v>
      </c>
      <c r="G64" s="14">
        <v>105</v>
      </c>
      <c r="H64" s="14">
        <v>2.6</v>
      </c>
      <c r="I64" s="14">
        <v>10</v>
      </c>
      <c r="J64" s="14">
        <v>58</v>
      </c>
      <c r="K64" s="14">
        <v>182</v>
      </c>
      <c r="L64" s="14">
        <v>1000</v>
      </c>
      <c r="M64" s="14">
        <v>3390</v>
      </c>
      <c r="N64" s="14">
        <v>60</v>
      </c>
      <c r="O64" s="14">
        <v>21</v>
      </c>
      <c r="P64" s="14">
        <v>13</v>
      </c>
      <c r="Q64" s="15">
        <v>2.6846153846153844</v>
      </c>
      <c r="R64" s="16">
        <v>2863.3</v>
      </c>
      <c r="S64" s="31">
        <f t="shared" si="21"/>
        <v>8025.1846153846154</v>
      </c>
      <c r="U64" s="6" t="s">
        <v>21</v>
      </c>
      <c r="V64" s="7">
        <v>1998</v>
      </c>
      <c r="W64">
        <f t="shared" si="24"/>
        <v>58</v>
      </c>
      <c r="X64">
        <f t="shared" si="25"/>
        <v>82</v>
      </c>
      <c r="Y64">
        <f t="shared" si="26"/>
        <v>11</v>
      </c>
      <c r="Z64">
        <f t="shared" si="27"/>
        <v>10</v>
      </c>
      <c r="AA64">
        <f t="shared" si="28"/>
        <v>11</v>
      </c>
      <c r="AB64">
        <f t="shared" si="29"/>
        <v>42</v>
      </c>
      <c r="AC64">
        <f t="shared" si="30"/>
        <v>56</v>
      </c>
      <c r="AD64">
        <f t="shared" si="31"/>
        <v>79</v>
      </c>
      <c r="AE64">
        <f t="shared" si="32"/>
        <v>17</v>
      </c>
      <c r="AF64">
        <f t="shared" si="33"/>
        <v>20</v>
      </c>
      <c r="AG64">
        <f t="shared" si="34"/>
        <v>21</v>
      </c>
      <c r="AH64">
        <f t="shared" si="35"/>
        <v>55</v>
      </c>
      <c r="AI64">
        <f t="shared" si="36"/>
        <v>1</v>
      </c>
      <c r="AJ64">
        <f t="shared" si="37"/>
        <v>5</v>
      </c>
      <c r="AK64">
        <f t="shared" si="38"/>
        <v>17</v>
      </c>
      <c r="AL64" s="28">
        <f t="shared" si="39"/>
        <v>83</v>
      </c>
      <c r="AM64" s="27">
        <v>1000000</v>
      </c>
      <c r="AN64" s="24">
        <f t="shared" si="18"/>
        <v>568</v>
      </c>
      <c r="AP64" s="36" t="s">
        <v>106</v>
      </c>
      <c r="AQ64" s="6" t="str">
        <f t="shared" si="19"/>
        <v>TISZA</v>
      </c>
      <c r="AR64" s="6">
        <f t="shared" si="22"/>
        <v>2015</v>
      </c>
      <c r="AS64" s="42">
        <f>SMALL($AN$3:$AN$89, ROWS($AP$3:AP64))</f>
        <v>777</v>
      </c>
      <c r="AU64" s="36" t="s">
        <v>106</v>
      </c>
      <c r="AV64" s="6" t="str">
        <f t="shared" si="23"/>
        <v>DUNA</v>
      </c>
      <c r="AW64" s="6">
        <f t="shared" si="20"/>
        <v>2008</v>
      </c>
      <c r="AX64" s="37">
        <f>SMALL($S$3:$S$89, ROWS(AU$3:$AU64))</f>
        <v>11714.264787755736</v>
      </c>
      <c r="AZ64" s="60">
        <f>Munka4!R336</f>
        <v>1000822.3</v>
      </c>
      <c r="BA64" t="str">
        <f t="shared" si="17"/>
        <v>TISZA</v>
      </c>
      <c r="BB64">
        <f t="shared" si="0"/>
        <v>1998</v>
      </c>
      <c r="BC64">
        <f>IF(Munka4!BG336*Munka4!T336&lt;=0,1,0)</f>
        <v>1</v>
      </c>
    </row>
    <row r="65" spans="1:55" x14ac:dyDescent="0.3">
      <c r="A65" s="6" t="s">
        <v>21</v>
      </c>
      <c r="B65" s="7">
        <v>1999</v>
      </c>
      <c r="C65" s="13">
        <v>212</v>
      </c>
      <c r="D65" s="14">
        <v>10.1</v>
      </c>
      <c r="E65" s="14">
        <v>7.6</v>
      </c>
      <c r="F65" s="14">
        <v>12.7</v>
      </c>
      <c r="G65" s="14">
        <v>112</v>
      </c>
      <c r="H65" s="14">
        <v>3.6</v>
      </c>
      <c r="I65" s="14">
        <v>12</v>
      </c>
      <c r="J65" s="14">
        <v>36</v>
      </c>
      <c r="K65" s="14">
        <v>210</v>
      </c>
      <c r="L65" s="14">
        <v>870</v>
      </c>
      <c r="M65" s="14">
        <v>2840</v>
      </c>
      <c r="N65" s="14">
        <v>68</v>
      </c>
      <c r="O65" s="14">
        <v>66</v>
      </c>
      <c r="P65" s="14">
        <v>49</v>
      </c>
      <c r="Q65" s="15">
        <v>2.615384615384615</v>
      </c>
      <c r="R65" s="16">
        <v>4471.3999999999996</v>
      </c>
      <c r="S65" s="31">
        <f t="shared" si="21"/>
        <v>8983.0153846153844</v>
      </c>
      <c r="U65" s="6" t="s">
        <v>21</v>
      </c>
      <c r="V65" s="7">
        <v>1999</v>
      </c>
      <c r="W65">
        <f t="shared" si="24"/>
        <v>69</v>
      </c>
      <c r="X65">
        <f t="shared" si="25"/>
        <v>77</v>
      </c>
      <c r="Y65">
        <f t="shared" si="26"/>
        <v>2</v>
      </c>
      <c r="Z65">
        <f t="shared" si="27"/>
        <v>8</v>
      </c>
      <c r="AA65">
        <f t="shared" si="28"/>
        <v>6</v>
      </c>
      <c r="AB65">
        <f t="shared" si="29"/>
        <v>76</v>
      </c>
      <c r="AC65">
        <f t="shared" si="30"/>
        <v>75</v>
      </c>
      <c r="AD65">
        <f t="shared" si="31"/>
        <v>61</v>
      </c>
      <c r="AE65">
        <f t="shared" si="32"/>
        <v>23</v>
      </c>
      <c r="AF65">
        <f t="shared" si="33"/>
        <v>11</v>
      </c>
      <c r="AG65">
        <f t="shared" si="34"/>
        <v>17</v>
      </c>
      <c r="AH65">
        <f t="shared" si="35"/>
        <v>66</v>
      </c>
      <c r="AI65">
        <f t="shared" si="36"/>
        <v>13</v>
      </c>
      <c r="AJ65">
        <f t="shared" si="37"/>
        <v>50</v>
      </c>
      <c r="AK65">
        <f t="shared" si="38"/>
        <v>15</v>
      </c>
      <c r="AL65" s="28">
        <f t="shared" si="39"/>
        <v>86</v>
      </c>
      <c r="AM65" s="27">
        <v>1000000</v>
      </c>
      <c r="AN65" s="24">
        <f t="shared" si="18"/>
        <v>655</v>
      </c>
      <c r="AP65" s="36" t="s">
        <v>107</v>
      </c>
      <c r="AQ65" s="6" t="str">
        <f t="shared" si="19"/>
        <v>DRÁVA</v>
      </c>
      <c r="AR65" s="6">
        <f t="shared" si="22"/>
        <v>2000</v>
      </c>
      <c r="AS65" s="42">
        <f>SMALL($AN$3:$AN$89, ROWS($AP$3:AP65))</f>
        <v>800</v>
      </c>
      <c r="AU65" s="36" t="s">
        <v>107</v>
      </c>
      <c r="AV65" s="6" t="str">
        <f t="shared" si="23"/>
        <v>DUNA</v>
      </c>
      <c r="AW65" s="6">
        <f t="shared" si="20"/>
        <v>2016</v>
      </c>
      <c r="AX65" s="37">
        <f>SMALL($S$3:$S$89, ROWS(AU$3:$AU65))</f>
        <v>11861.069054221591</v>
      </c>
      <c r="AZ65" s="60">
        <f>Munka4!R337</f>
        <v>999979.8</v>
      </c>
      <c r="BA65" t="str">
        <f t="shared" si="17"/>
        <v>TISZA</v>
      </c>
      <c r="BB65">
        <f t="shared" si="0"/>
        <v>1999</v>
      </c>
      <c r="BC65">
        <f>IF(Munka4!BG337*Munka4!T337&lt;=0,1,0)</f>
        <v>1</v>
      </c>
    </row>
    <row r="66" spans="1:55" x14ac:dyDescent="0.3">
      <c r="A66" s="6" t="s">
        <v>21</v>
      </c>
      <c r="B66" s="7">
        <v>2000</v>
      </c>
      <c r="C66" s="13">
        <v>161</v>
      </c>
      <c r="D66" s="14">
        <v>10.5</v>
      </c>
      <c r="E66" s="14">
        <v>7.82</v>
      </c>
      <c r="F66" s="14">
        <v>14</v>
      </c>
      <c r="G66" s="14">
        <v>126</v>
      </c>
      <c r="H66" s="14">
        <v>2.8</v>
      </c>
      <c r="I66" s="14">
        <v>9</v>
      </c>
      <c r="J66" s="14">
        <v>53</v>
      </c>
      <c r="K66" s="14">
        <v>224</v>
      </c>
      <c r="L66" s="14">
        <v>860</v>
      </c>
      <c r="M66" s="14">
        <v>2660</v>
      </c>
      <c r="N66" s="14">
        <v>60</v>
      </c>
      <c r="O66" s="14">
        <v>50</v>
      </c>
      <c r="P66" s="14">
        <v>29</v>
      </c>
      <c r="Q66" s="15">
        <v>1.9923076923076921</v>
      </c>
      <c r="R66" s="16">
        <v>2040</v>
      </c>
      <c r="S66" s="31">
        <f t="shared" si="21"/>
        <v>6309.1123076923077</v>
      </c>
      <c r="U66" s="6" t="s">
        <v>21</v>
      </c>
      <c r="V66" s="7">
        <v>2000</v>
      </c>
      <c r="W66">
        <f t="shared" si="24"/>
        <v>80</v>
      </c>
      <c r="X66">
        <f t="shared" si="25"/>
        <v>72</v>
      </c>
      <c r="Y66">
        <f t="shared" si="26"/>
        <v>13</v>
      </c>
      <c r="Z66">
        <f t="shared" si="27"/>
        <v>4</v>
      </c>
      <c r="AA66">
        <f t="shared" si="28"/>
        <v>4</v>
      </c>
      <c r="AB66">
        <f t="shared" si="29"/>
        <v>51</v>
      </c>
      <c r="AC66">
        <f t="shared" si="30"/>
        <v>38</v>
      </c>
      <c r="AD66">
        <f t="shared" si="31"/>
        <v>74</v>
      </c>
      <c r="AE66">
        <f t="shared" si="32"/>
        <v>31</v>
      </c>
      <c r="AF66">
        <f t="shared" si="33"/>
        <v>10</v>
      </c>
      <c r="AG66">
        <f t="shared" si="34"/>
        <v>8</v>
      </c>
      <c r="AH66">
        <f t="shared" si="35"/>
        <v>55</v>
      </c>
      <c r="AI66">
        <f t="shared" si="36"/>
        <v>8</v>
      </c>
      <c r="AJ66">
        <f t="shared" si="37"/>
        <v>13</v>
      </c>
      <c r="AK66">
        <f t="shared" si="38"/>
        <v>13</v>
      </c>
      <c r="AL66" s="28">
        <f t="shared" si="39"/>
        <v>82</v>
      </c>
      <c r="AM66" s="27">
        <v>1000000</v>
      </c>
      <c r="AN66" s="24">
        <f t="shared" si="18"/>
        <v>556</v>
      </c>
      <c r="AP66" s="36" t="s">
        <v>108</v>
      </c>
      <c r="AQ66" s="6" t="str">
        <f t="shared" si="19"/>
        <v>DUNA</v>
      </c>
      <c r="AR66" s="6">
        <f t="shared" si="22"/>
        <v>2011</v>
      </c>
      <c r="AS66" s="42">
        <f>SMALL($AN$3:$AN$89, ROWS($AP$3:AP66))</f>
        <v>802</v>
      </c>
      <c r="AU66" s="36" t="s">
        <v>108</v>
      </c>
      <c r="AV66" s="6" t="str">
        <f t="shared" si="23"/>
        <v>DUNA</v>
      </c>
      <c r="AW66" s="6">
        <f t="shared" si="20"/>
        <v>2017</v>
      </c>
      <c r="AX66" s="37">
        <f>SMALL($S$3:$S$89, ROWS(AU$3:$AU66))</f>
        <v>11990.750322044238</v>
      </c>
      <c r="AZ66" s="60">
        <f>Munka4!R338</f>
        <v>999979.3</v>
      </c>
      <c r="BA66" t="str">
        <f t="shared" si="17"/>
        <v>TISZA</v>
      </c>
      <c r="BB66">
        <f t="shared" ref="BB66:BB89" si="40">V66</f>
        <v>2000</v>
      </c>
      <c r="BC66">
        <f>IF(Munka4!BG338*Munka4!T338&lt;=0,1,0)</f>
        <v>1</v>
      </c>
    </row>
    <row r="67" spans="1:55" x14ac:dyDescent="0.3">
      <c r="A67" s="6" t="s">
        <v>21</v>
      </c>
      <c r="B67" s="7">
        <v>2001</v>
      </c>
      <c r="C67" s="13">
        <v>375</v>
      </c>
      <c r="D67" s="14">
        <v>10.4</v>
      </c>
      <c r="E67" s="14">
        <v>7.78</v>
      </c>
      <c r="F67" s="14">
        <v>14.2</v>
      </c>
      <c r="G67" s="14">
        <v>128</v>
      </c>
      <c r="H67" s="14">
        <v>3.6</v>
      </c>
      <c r="I67" s="14">
        <v>13</v>
      </c>
      <c r="J67" s="14">
        <v>163</v>
      </c>
      <c r="K67" s="14">
        <v>216</v>
      </c>
      <c r="L67" s="14">
        <v>870</v>
      </c>
      <c r="M67" s="14">
        <v>2770</v>
      </c>
      <c r="N67" s="14">
        <v>40</v>
      </c>
      <c r="O67" s="14">
        <v>128</v>
      </c>
      <c r="P67" s="14">
        <v>50</v>
      </c>
      <c r="Q67" s="15">
        <v>1.9846153846153847</v>
      </c>
      <c r="R67" s="16">
        <v>1390</v>
      </c>
      <c r="S67" s="31">
        <f t="shared" si="21"/>
        <v>6180.9646153846152</v>
      </c>
      <c r="U67" s="6" t="s">
        <v>21</v>
      </c>
      <c r="V67" s="7">
        <v>2001</v>
      </c>
      <c r="W67">
        <f t="shared" ref="W67:W89" si="41">_xlfn.RANK.EQ(C67, $C$3:$C$89, 0)</f>
        <v>50</v>
      </c>
      <c r="X67">
        <f t="shared" ref="X67:X89" si="42">_xlfn.RANK.EQ(D67, $D$3:$D$89, 0)</f>
        <v>73</v>
      </c>
      <c r="Y67">
        <f t="shared" ref="Y67:Y89" si="43">_xlfn.RANK.EQ(E67, $E$3:$E$89, 1)</f>
        <v>10</v>
      </c>
      <c r="Z67">
        <f t="shared" ref="Z67:Z89" si="44">_xlfn.RANK.EQ(F67, $F$3:$F$89, 0)</f>
        <v>3</v>
      </c>
      <c r="AA67">
        <f t="shared" ref="AA67:AA89" si="45">_xlfn.RANK.EQ(G67, $G$3:$G$89, 0)</f>
        <v>3</v>
      </c>
      <c r="AB67">
        <f t="shared" ref="AB67:AB89" si="46">_xlfn.RANK.EQ(H67, $H$3:$H$89, 1)</f>
        <v>76</v>
      </c>
      <c r="AC67">
        <f t="shared" ref="AC67:AC89" si="47">_xlfn.RANK.EQ(I67, $I$3:$I$89, 1)</f>
        <v>79</v>
      </c>
      <c r="AD67">
        <f t="shared" ref="AD67:AD89" si="48">_xlfn.RANK.EQ(J67, $J$3:$J$89, 1)</f>
        <v>87</v>
      </c>
      <c r="AE67">
        <f t="shared" ref="AE67:AE89" si="49">_xlfn.RANK.EQ(K67, $K$3:$K$89, 1)</f>
        <v>27</v>
      </c>
      <c r="AF67">
        <f t="shared" ref="AF67:AF89" si="50">_xlfn.RANK.EQ(L67, $L$3:$L$89, 1)</f>
        <v>11</v>
      </c>
      <c r="AG67">
        <f t="shared" ref="AG67:AG89" si="51">_xlfn.RANK.EQ(M67, $M$3:$M$89, 1)</f>
        <v>14</v>
      </c>
      <c r="AH67">
        <f t="shared" ref="AH67:AH89" si="52">_xlfn.RANK.EQ(N67, $N$3:$N$89, 1)</f>
        <v>19</v>
      </c>
      <c r="AI67">
        <f t="shared" ref="AI67:AI89" si="53">_xlfn.RANK.EQ(O67, $O$3:$O$89, 1)</f>
        <v>78</v>
      </c>
      <c r="AJ67">
        <f t="shared" ref="AJ67:AJ89" si="54">_xlfn.RANK.EQ(P67, $P$3:$P$89, 1)</f>
        <v>52</v>
      </c>
      <c r="AK67">
        <f t="shared" ref="AK67:AK89" si="55">_xlfn.RANK.EQ(Q67, $Q$3:$Q$89, 1)</f>
        <v>12</v>
      </c>
      <c r="AL67" s="28">
        <f t="shared" ref="AL67:AL89" si="56">_xlfn.RANK.EQ(R67, $R$3:$R$89, 1)</f>
        <v>76</v>
      </c>
      <c r="AM67" s="27">
        <v>1000000</v>
      </c>
      <c r="AN67" s="24">
        <f t="shared" si="18"/>
        <v>670</v>
      </c>
      <c r="AP67" s="36" t="s">
        <v>109</v>
      </c>
      <c r="AQ67" s="6" t="str">
        <f t="shared" si="19"/>
        <v>DUNA</v>
      </c>
      <c r="AR67" s="6">
        <f t="shared" si="22"/>
        <v>2011</v>
      </c>
      <c r="AS67" s="42">
        <f>SMALL($AN$3:$AN$89, ROWS($AP$3:AP67))</f>
        <v>802</v>
      </c>
      <c r="AU67" s="36" t="s">
        <v>109</v>
      </c>
      <c r="AV67" s="6" t="str">
        <f t="shared" ref="AV67:AV89" si="57">INDEX($A$3:$A$89, MATCH(AX67, $S$3:$S$89, 0))</f>
        <v>DUNA</v>
      </c>
      <c r="AW67" s="6">
        <f t="shared" si="20"/>
        <v>2007</v>
      </c>
      <c r="AX67" s="37">
        <f>SMALL($S$3:$S$89, ROWS(AU$3:$AU67))</f>
        <v>12043.955186479601</v>
      </c>
      <c r="AZ67" s="60">
        <f>Munka4!R339</f>
        <v>999979.8</v>
      </c>
      <c r="BA67" t="str">
        <f t="shared" ref="BA67:BA89" si="58">U67</f>
        <v>TISZA</v>
      </c>
      <c r="BB67">
        <f t="shared" si="40"/>
        <v>2001</v>
      </c>
      <c r="BC67">
        <f>IF(Munka4!BG339*Munka4!T339&lt;=0,1,0)</f>
        <v>1</v>
      </c>
    </row>
    <row r="68" spans="1:55" x14ac:dyDescent="0.3">
      <c r="A68" s="6" t="s">
        <v>21</v>
      </c>
      <c r="B68" s="7">
        <v>2002</v>
      </c>
      <c r="C68" s="13">
        <v>256.2269</v>
      </c>
      <c r="D68" s="14">
        <v>10.365399999999999</v>
      </c>
      <c r="E68" s="14">
        <v>7.7545999999999999</v>
      </c>
      <c r="F68" s="14">
        <v>14.469200000000001</v>
      </c>
      <c r="G68" s="14">
        <v>129.60769999999999</v>
      </c>
      <c r="H68" s="14">
        <v>2.8153999999999999</v>
      </c>
      <c r="I68" s="14">
        <v>10.2692</v>
      </c>
      <c r="J68" s="14">
        <v>55.416699999999999</v>
      </c>
      <c r="K68" s="14">
        <v>219.5</v>
      </c>
      <c r="L68" s="14">
        <v>1026.2</v>
      </c>
      <c r="M68" s="14">
        <v>3500</v>
      </c>
      <c r="N68" s="14">
        <v>55.4</v>
      </c>
      <c r="O68" s="14">
        <v>75.307699999999997</v>
      </c>
      <c r="P68" s="14">
        <v>40.846153846153847</v>
      </c>
      <c r="Q68" s="15">
        <v>1.8928571428571426</v>
      </c>
      <c r="R68" s="16">
        <v>917.5</v>
      </c>
      <c r="S68" s="31">
        <f t="shared" si="21"/>
        <v>6323.5718109890113</v>
      </c>
      <c r="U68" s="6" t="s">
        <v>21</v>
      </c>
      <c r="V68" s="7">
        <v>2002</v>
      </c>
      <c r="W68">
        <f t="shared" si="41"/>
        <v>64</v>
      </c>
      <c r="X68">
        <f t="shared" si="42"/>
        <v>74</v>
      </c>
      <c r="Y68">
        <f t="shared" si="43"/>
        <v>9</v>
      </c>
      <c r="Z68">
        <f t="shared" si="44"/>
        <v>2</v>
      </c>
      <c r="AA68">
        <f t="shared" si="45"/>
        <v>2</v>
      </c>
      <c r="AB68">
        <f t="shared" si="46"/>
        <v>52</v>
      </c>
      <c r="AC68">
        <f t="shared" si="47"/>
        <v>67</v>
      </c>
      <c r="AD68">
        <f t="shared" si="48"/>
        <v>78</v>
      </c>
      <c r="AE68">
        <f t="shared" si="49"/>
        <v>29</v>
      </c>
      <c r="AF68">
        <f t="shared" si="50"/>
        <v>22</v>
      </c>
      <c r="AG68">
        <f t="shared" si="51"/>
        <v>24</v>
      </c>
      <c r="AH68">
        <f t="shared" si="52"/>
        <v>51</v>
      </c>
      <c r="AI68">
        <f t="shared" si="53"/>
        <v>24</v>
      </c>
      <c r="AJ68">
        <f t="shared" si="54"/>
        <v>33</v>
      </c>
      <c r="AK68">
        <f t="shared" si="55"/>
        <v>8</v>
      </c>
      <c r="AL68" s="28">
        <f t="shared" si="56"/>
        <v>71</v>
      </c>
      <c r="AM68" s="27">
        <v>1000000</v>
      </c>
      <c r="AN68" s="24">
        <f t="shared" ref="AN68:AN89" si="59">SUM(W68:AL68)</f>
        <v>610</v>
      </c>
      <c r="AP68" s="36" t="s">
        <v>110</v>
      </c>
      <c r="AQ68" s="6" t="str">
        <f t="shared" ref="AQ68:AQ89" si="60">INDEX($U$3:$U$89, MATCH(AS68, $AN$3:$AN$89, 0))</f>
        <v>DUNA</v>
      </c>
      <c r="AR68" s="6">
        <f t="shared" ref="AR68:AR89" si="61">INDEX($V$3:$V$89, MATCH(AS68, $AN$3:$AN$89, 0))</f>
        <v>2004</v>
      </c>
      <c r="AS68" s="42">
        <f>SMALL($AN$3:$AN$89, ROWS($AP$3:AP68))</f>
        <v>810</v>
      </c>
      <c r="AU68" s="36" t="s">
        <v>110</v>
      </c>
      <c r="AV68" s="6" t="str">
        <f t="shared" si="57"/>
        <v>DUNA</v>
      </c>
      <c r="AW68" s="6">
        <f t="shared" ref="AW68:AW89" si="62">INDEX($B$3:$B$89, MATCH(AX68, $S$3:$S$89, 0))</f>
        <v>2005</v>
      </c>
      <c r="AX68" s="37">
        <f>SMALL($S$3:$S$89, ROWS(AU$3:$AU68))</f>
        <v>12209.683850549447</v>
      </c>
      <c r="AZ68" s="60">
        <f>Munka4!R340</f>
        <v>999979.8</v>
      </c>
      <c r="BA68" t="str">
        <f t="shared" si="58"/>
        <v>TISZA</v>
      </c>
      <c r="BB68">
        <f t="shared" si="40"/>
        <v>2002</v>
      </c>
      <c r="BC68">
        <f>IF(Munka4!BG340*Munka4!T340&lt;=0,1,0)</f>
        <v>1</v>
      </c>
    </row>
    <row r="69" spans="1:55" x14ac:dyDescent="0.3">
      <c r="A69" s="6" t="s">
        <v>21</v>
      </c>
      <c r="B69" s="7">
        <v>2003</v>
      </c>
      <c r="C69" s="13">
        <v>109.236</v>
      </c>
      <c r="D69" s="14">
        <v>10.087999999999999</v>
      </c>
      <c r="E69" s="14">
        <v>7.6955999999999998</v>
      </c>
      <c r="F69" s="14">
        <v>17.376000000000001</v>
      </c>
      <c r="G69" s="14">
        <v>151.988</v>
      </c>
      <c r="H69" s="14">
        <v>2.88</v>
      </c>
      <c r="I69" s="14">
        <v>9.9600000000000009</v>
      </c>
      <c r="J69" s="14">
        <v>27.25</v>
      </c>
      <c r="K69" s="14">
        <v>268.83330000000001</v>
      </c>
      <c r="L69" s="14">
        <v>880.8</v>
      </c>
      <c r="M69" s="14">
        <v>2940</v>
      </c>
      <c r="N69" s="14">
        <v>79.2</v>
      </c>
      <c r="O69" s="14">
        <v>61.68</v>
      </c>
      <c r="P69" s="14">
        <v>31.68</v>
      </c>
      <c r="Q69" s="15">
        <v>3.566666666666666</v>
      </c>
      <c r="R69" s="16">
        <v>1834.29</v>
      </c>
      <c r="S69" s="31">
        <f t="shared" ref="S69:S89" si="63">SUM(C69:R69)</f>
        <v>6436.5235666666667</v>
      </c>
      <c r="U69" s="6" t="s">
        <v>21</v>
      </c>
      <c r="V69" s="7">
        <v>2003</v>
      </c>
      <c r="W69">
        <f t="shared" si="41"/>
        <v>87</v>
      </c>
      <c r="X69">
        <f t="shared" si="42"/>
        <v>78</v>
      </c>
      <c r="Y69">
        <f t="shared" si="43"/>
        <v>6</v>
      </c>
      <c r="Z69">
        <f t="shared" si="44"/>
        <v>1</v>
      </c>
      <c r="AA69">
        <f t="shared" si="45"/>
        <v>1</v>
      </c>
      <c r="AB69">
        <f t="shared" si="46"/>
        <v>53</v>
      </c>
      <c r="AC69">
        <f t="shared" si="47"/>
        <v>55</v>
      </c>
      <c r="AD69">
        <f t="shared" si="48"/>
        <v>40</v>
      </c>
      <c r="AE69">
        <f t="shared" si="49"/>
        <v>79</v>
      </c>
      <c r="AF69">
        <f t="shared" si="50"/>
        <v>15</v>
      </c>
      <c r="AG69">
        <f t="shared" si="51"/>
        <v>19</v>
      </c>
      <c r="AH69">
        <f t="shared" si="52"/>
        <v>77</v>
      </c>
      <c r="AI69">
        <f t="shared" si="53"/>
        <v>11</v>
      </c>
      <c r="AJ69">
        <f t="shared" si="54"/>
        <v>19</v>
      </c>
      <c r="AK69">
        <f t="shared" si="55"/>
        <v>23</v>
      </c>
      <c r="AL69" s="28">
        <f t="shared" si="56"/>
        <v>81</v>
      </c>
      <c r="AM69" s="27">
        <v>1000000</v>
      </c>
      <c r="AN69" s="24">
        <f t="shared" si="59"/>
        <v>645</v>
      </c>
      <c r="AP69" s="36" t="s">
        <v>111</v>
      </c>
      <c r="AQ69" s="6" t="str">
        <f t="shared" si="60"/>
        <v>DRÁVA</v>
      </c>
      <c r="AR69" s="6">
        <f t="shared" si="61"/>
        <v>2018</v>
      </c>
      <c r="AS69" s="42">
        <f>SMALL($AN$3:$AN$89, ROWS($AP$3:AP69))</f>
        <v>827</v>
      </c>
      <c r="AU69" s="36" t="s">
        <v>111</v>
      </c>
      <c r="AV69" s="6" t="str">
        <f t="shared" si="57"/>
        <v>DUNA</v>
      </c>
      <c r="AW69" s="6">
        <f t="shared" si="62"/>
        <v>2014</v>
      </c>
      <c r="AX69" s="37">
        <f>SMALL($S$3:$S$89, ROWS(AU$3:$AU69))</f>
        <v>12247.003683431429</v>
      </c>
      <c r="AZ69" s="60">
        <f>Munka4!R341</f>
        <v>999979.8</v>
      </c>
      <c r="BA69" t="str">
        <f t="shared" si="58"/>
        <v>TISZA</v>
      </c>
      <c r="BB69">
        <f t="shared" si="40"/>
        <v>2003</v>
      </c>
      <c r="BC69">
        <f>IF(Munka4!BG341*Munka4!T341&lt;=0,1,0)</f>
        <v>1</v>
      </c>
    </row>
    <row r="70" spans="1:55" x14ac:dyDescent="0.3">
      <c r="A70" s="6" t="s">
        <v>21</v>
      </c>
      <c r="B70" s="7">
        <v>2004</v>
      </c>
      <c r="C70" s="13">
        <v>232.6962</v>
      </c>
      <c r="D70" s="14">
        <v>10.046200000000001</v>
      </c>
      <c r="E70" s="14">
        <v>7.7054</v>
      </c>
      <c r="F70" s="14">
        <v>12.784599999999999</v>
      </c>
      <c r="G70" s="14">
        <v>113.7423</v>
      </c>
      <c r="H70" s="14">
        <v>3.4346000000000001</v>
      </c>
      <c r="I70" s="14">
        <v>12.1538</v>
      </c>
      <c r="J70" s="14">
        <v>41.153799999999997</v>
      </c>
      <c r="K70" s="14">
        <v>240.15379999999999</v>
      </c>
      <c r="L70" s="14">
        <v>811.5</v>
      </c>
      <c r="M70" s="14">
        <v>3103.8</v>
      </c>
      <c r="N70" s="14">
        <v>53.5</v>
      </c>
      <c r="O70" s="14">
        <v>117.04</v>
      </c>
      <c r="P70" s="14">
        <v>31.923076923076923</v>
      </c>
      <c r="Q70" s="15">
        <v>1.9384615384615385</v>
      </c>
      <c r="R70" s="16">
        <v>1440</v>
      </c>
      <c r="S70" s="31">
        <f t="shared" si="63"/>
        <v>6233.5722384615392</v>
      </c>
      <c r="U70" s="6" t="s">
        <v>21</v>
      </c>
      <c r="V70" s="7">
        <v>2004</v>
      </c>
      <c r="W70">
        <f t="shared" si="41"/>
        <v>65</v>
      </c>
      <c r="X70">
        <f t="shared" si="42"/>
        <v>79</v>
      </c>
      <c r="Y70">
        <f t="shared" si="43"/>
        <v>7</v>
      </c>
      <c r="Z70">
        <f t="shared" si="44"/>
        <v>7</v>
      </c>
      <c r="AA70">
        <f t="shared" si="45"/>
        <v>5</v>
      </c>
      <c r="AB70">
        <f t="shared" si="46"/>
        <v>69</v>
      </c>
      <c r="AC70">
        <f t="shared" si="47"/>
        <v>78</v>
      </c>
      <c r="AD70">
        <f t="shared" si="48"/>
        <v>64</v>
      </c>
      <c r="AE70">
        <f t="shared" si="49"/>
        <v>58</v>
      </c>
      <c r="AF70">
        <f t="shared" si="50"/>
        <v>7</v>
      </c>
      <c r="AG70">
        <f t="shared" si="51"/>
        <v>20</v>
      </c>
      <c r="AH70">
        <f t="shared" si="52"/>
        <v>49</v>
      </c>
      <c r="AI70">
        <f t="shared" si="53"/>
        <v>71</v>
      </c>
      <c r="AJ70">
        <f t="shared" si="54"/>
        <v>20</v>
      </c>
      <c r="AK70">
        <f t="shared" si="55"/>
        <v>10</v>
      </c>
      <c r="AL70" s="28">
        <f t="shared" si="56"/>
        <v>77</v>
      </c>
      <c r="AM70" s="27">
        <v>1000000</v>
      </c>
      <c r="AN70" s="24">
        <f t="shared" si="59"/>
        <v>686</v>
      </c>
      <c r="AP70" s="36" t="s">
        <v>112</v>
      </c>
      <c r="AQ70" s="6" t="str">
        <f t="shared" si="60"/>
        <v>DRÁVA</v>
      </c>
      <c r="AR70" s="6">
        <f t="shared" si="61"/>
        <v>1999</v>
      </c>
      <c r="AS70" s="42">
        <f>SMALL($AN$3:$AN$89, ROWS($AP$3:AP70))</f>
        <v>829</v>
      </c>
      <c r="AU70" s="36" t="s">
        <v>112</v>
      </c>
      <c r="AV70" s="6" t="str">
        <f t="shared" si="57"/>
        <v>DUNA</v>
      </c>
      <c r="AW70" s="6">
        <f t="shared" si="62"/>
        <v>2009</v>
      </c>
      <c r="AX70" s="37">
        <f>SMALL($S$3:$S$89, ROWS(AU$3:$AU70))</f>
        <v>12280.890745400908</v>
      </c>
      <c r="AZ70" s="60">
        <f>Munka4!R342</f>
        <v>999980.3</v>
      </c>
      <c r="BA70" t="str">
        <f t="shared" si="58"/>
        <v>TISZA</v>
      </c>
      <c r="BB70">
        <f t="shared" si="40"/>
        <v>2004</v>
      </c>
      <c r="BC70">
        <f>IF(Munka4!BG342*Munka4!T342&lt;=0,1,0)</f>
        <v>1</v>
      </c>
    </row>
    <row r="71" spans="1:55" x14ac:dyDescent="0.3">
      <c r="A71" s="6" t="s">
        <v>21</v>
      </c>
      <c r="B71" s="7">
        <v>2005</v>
      </c>
      <c r="C71" s="13">
        <v>190.4538</v>
      </c>
      <c r="D71" s="14">
        <v>9.5191999999999997</v>
      </c>
      <c r="E71" s="14">
        <v>7.6395999999999997</v>
      </c>
      <c r="F71" s="14">
        <v>12.0154</v>
      </c>
      <c r="G71" s="14">
        <v>105.6808</v>
      </c>
      <c r="H71" s="14">
        <v>3.5076999999999998</v>
      </c>
      <c r="I71" s="14">
        <v>12</v>
      </c>
      <c r="J71" s="14">
        <v>68.666700000000006</v>
      </c>
      <c r="K71" s="14">
        <v>327.41669999999999</v>
      </c>
      <c r="L71" s="14">
        <v>758.1</v>
      </c>
      <c r="M71" s="14">
        <v>2819.2</v>
      </c>
      <c r="N71" s="14">
        <v>58.5</v>
      </c>
      <c r="O71" s="14">
        <v>75.384600000000006</v>
      </c>
      <c r="P71" s="14">
        <v>30.23076923076923</v>
      </c>
      <c r="Q71" s="15">
        <v>2.6307692307692312</v>
      </c>
      <c r="R71" s="16">
        <v>646</v>
      </c>
      <c r="S71" s="31">
        <f t="shared" si="63"/>
        <v>5126.9460384615386</v>
      </c>
      <c r="U71" s="6" t="s">
        <v>21</v>
      </c>
      <c r="V71" s="7">
        <v>2005</v>
      </c>
      <c r="W71">
        <f t="shared" si="41"/>
        <v>73</v>
      </c>
      <c r="X71">
        <f t="shared" si="42"/>
        <v>83</v>
      </c>
      <c r="Y71">
        <f t="shared" si="43"/>
        <v>3</v>
      </c>
      <c r="Z71">
        <f t="shared" si="44"/>
        <v>11</v>
      </c>
      <c r="AA71">
        <f t="shared" si="45"/>
        <v>10</v>
      </c>
      <c r="AB71">
        <f t="shared" si="46"/>
        <v>74</v>
      </c>
      <c r="AC71">
        <f t="shared" si="47"/>
        <v>75</v>
      </c>
      <c r="AD71">
        <f t="shared" si="48"/>
        <v>82</v>
      </c>
      <c r="AE71">
        <f t="shared" si="49"/>
        <v>87</v>
      </c>
      <c r="AF71">
        <f t="shared" si="50"/>
        <v>2</v>
      </c>
      <c r="AG71">
        <f t="shared" si="51"/>
        <v>15</v>
      </c>
      <c r="AH71">
        <f t="shared" si="52"/>
        <v>54</v>
      </c>
      <c r="AI71">
        <f t="shared" si="53"/>
        <v>25</v>
      </c>
      <c r="AJ71">
        <f t="shared" si="54"/>
        <v>16</v>
      </c>
      <c r="AK71">
        <f t="shared" si="55"/>
        <v>16</v>
      </c>
      <c r="AL71" s="28">
        <f t="shared" si="56"/>
        <v>13</v>
      </c>
      <c r="AM71" s="27">
        <v>1000000</v>
      </c>
      <c r="AN71" s="24">
        <f t="shared" si="59"/>
        <v>639</v>
      </c>
      <c r="AP71" s="36" t="s">
        <v>113</v>
      </c>
      <c r="AQ71" s="6" t="str">
        <f t="shared" si="60"/>
        <v>DUNA</v>
      </c>
      <c r="AR71" s="6">
        <f t="shared" si="61"/>
        <v>2005</v>
      </c>
      <c r="AS71" s="42">
        <f>SMALL($AN$3:$AN$89, ROWS($AP$3:AP71))</f>
        <v>831</v>
      </c>
      <c r="AU71" s="36" t="s">
        <v>113</v>
      </c>
      <c r="AV71" s="6" t="str">
        <f t="shared" si="57"/>
        <v>DUNA</v>
      </c>
      <c r="AW71" s="6">
        <f t="shared" si="62"/>
        <v>2015</v>
      </c>
      <c r="AX71" s="37">
        <f>SMALL($S$3:$S$89, ROWS(AU$3:$AU71))</f>
        <v>12511.9829964195</v>
      </c>
      <c r="AZ71" s="60">
        <f>Munka4!R343</f>
        <v>999979.8</v>
      </c>
      <c r="BA71" t="str">
        <f t="shared" si="58"/>
        <v>TISZA</v>
      </c>
      <c r="BB71">
        <f t="shared" si="40"/>
        <v>2005</v>
      </c>
      <c r="BC71">
        <f>IF(Munka4!BG343*Munka4!T343&lt;=0,1,0)</f>
        <v>1</v>
      </c>
    </row>
    <row r="72" spans="1:55" x14ac:dyDescent="0.3">
      <c r="A72" s="6" t="s">
        <v>21</v>
      </c>
      <c r="B72" s="7">
        <v>2006</v>
      </c>
      <c r="C72" s="13">
        <v>223.62729999999999</v>
      </c>
      <c r="D72" s="14">
        <v>10.5083</v>
      </c>
      <c r="E72" s="14">
        <v>7.6421000000000001</v>
      </c>
      <c r="F72" s="14">
        <v>9.9332999999999991</v>
      </c>
      <c r="G72" s="14">
        <v>89.408299999999997</v>
      </c>
      <c r="H72" s="14">
        <v>4.0522</v>
      </c>
      <c r="I72" s="14">
        <v>13.375</v>
      </c>
      <c r="J72" s="14">
        <v>45.933300000000003</v>
      </c>
      <c r="K72" s="14">
        <v>313.86669999999998</v>
      </c>
      <c r="L72" s="14">
        <v>740.4</v>
      </c>
      <c r="M72" s="14">
        <v>2750</v>
      </c>
      <c r="N72" s="14">
        <v>52.1</v>
      </c>
      <c r="O72" s="14">
        <v>82.083299999999994</v>
      </c>
      <c r="P72" s="14">
        <v>30.25</v>
      </c>
      <c r="Q72" s="15">
        <v>1.65</v>
      </c>
      <c r="R72" s="16">
        <v>792.5</v>
      </c>
      <c r="S72" s="31">
        <f t="shared" si="63"/>
        <v>5167.3297999999995</v>
      </c>
      <c r="U72" s="6" t="s">
        <v>21</v>
      </c>
      <c r="V72" s="7">
        <v>2006</v>
      </c>
      <c r="W72">
        <f t="shared" si="41"/>
        <v>66</v>
      </c>
      <c r="X72">
        <f t="shared" si="42"/>
        <v>71</v>
      </c>
      <c r="Y72">
        <f t="shared" si="43"/>
        <v>4</v>
      </c>
      <c r="Z72">
        <f t="shared" si="44"/>
        <v>54</v>
      </c>
      <c r="AA72">
        <f t="shared" si="45"/>
        <v>71</v>
      </c>
      <c r="AB72">
        <f t="shared" si="46"/>
        <v>83</v>
      </c>
      <c r="AC72">
        <f t="shared" si="47"/>
        <v>82</v>
      </c>
      <c r="AD72">
        <f t="shared" si="48"/>
        <v>70</v>
      </c>
      <c r="AE72">
        <f t="shared" si="49"/>
        <v>86</v>
      </c>
      <c r="AF72">
        <f t="shared" si="50"/>
        <v>1</v>
      </c>
      <c r="AG72">
        <f t="shared" si="51"/>
        <v>13</v>
      </c>
      <c r="AH72">
        <f t="shared" si="52"/>
        <v>37</v>
      </c>
      <c r="AI72">
        <f t="shared" si="53"/>
        <v>27</v>
      </c>
      <c r="AJ72">
        <f t="shared" si="54"/>
        <v>17</v>
      </c>
      <c r="AK72">
        <f t="shared" si="55"/>
        <v>4</v>
      </c>
      <c r="AL72" s="28">
        <f t="shared" si="56"/>
        <v>17</v>
      </c>
      <c r="AM72" s="27">
        <v>1000000</v>
      </c>
      <c r="AN72" s="24">
        <f t="shared" si="59"/>
        <v>703</v>
      </c>
      <c r="AP72" s="36" t="s">
        <v>114</v>
      </c>
      <c r="AQ72" s="6" t="str">
        <f t="shared" si="60"/>
        <v>DUNA</v>
      </c>
      <c r="AR72" s="6">
        <f t="shared" si="61"/>
        <v>2006</v>
      </c>
      <c r="AS72" s="42">
        <f>SMALL($AN$3:$AN$89, ROWS($AP$3:AP72))</f>
        <v>845</v>
      </c>
      <c r="AU72" s="36" t="s">
        <v>114</v>
      </c>
      <c r="AV72" s="6" t="str">
        <f t="shared" si="57"/>
        <v>DUNA</v>
      </c>
      <c r="AW72" s="6">
        <f t="shared" si="62"/>
        <v>2013</v>
      </c>
      <c r="AX72" s="37">
        <f>SMALL($S$3:$S$89, ROWS(AU$3:$AU72))</f>
        <v>12844.785948741755</v>
      </c>
      <c r="AZ72" s="60">
        <f>Munka4!R344</f>
        <v>999980.3</v>
      </c>
      <c r="BA72" t="str">
        <f t="shared" si="58"/>
        <v>TISZA</v>
      </c>
      <c r="BB72">
        <f t="shared" si="40"/>
        <v>2006</v>
      </c>
      <c r="BC72">
        <f>IF(Munka4!BG344*Munka4!T344&lt;=0,1,0)</f>
        <v>1</v>
      </c>
    </row>
    <row r="73" spans="1:55" x14ac:dyDescent="0.3">
      <c r="A73" s="6" t="s">
        <v>21</v>
      </c>
      <c r="B73" s="7">
        <v>2007</v>
      </c>
      <c r="C73" s="8">
        <v>215</v>
      </c>
      <c r="D73" s="17">
        <v>13.85</v>
      </c>
      <c r="E73" s="17">
        <v>7.5549999999999997</v>
      </c>
      <c r="F73" s="17">
        <v>10.092307692307694</v>
      </c>
      <c r="G73" s="17">
        <v>94.712500000000006</v>
      </c>
      <c r="H73" s="17">
        <v>2.7636363636363637</v>
      </c>
      <c r="I73" s="17">
        <v>17.991666666666667</v>
      </c>
      <c r="J73" s="17">
        <v>26.76923076923077</v>
      </c>
      <c r="K73" s="17">
        <v>207</v>
      </c>
      <c r="L73" s="14">
        <v>1409</v>
      </c>
      <c r="M73" s="14">
        <v>2316.1428571428573</v>
      </c>
      <c r="N73" s="14">
        <v>98.5</v>
      </c>
      <c r="O73" s="9">
        <v>88.556560587497543</v>
      </c>
      <c r="P73" s="14">
        <v>11.797570850202428</v>
      </c>
      <c r="Q73" s="15">
        <v>3.6333333333333333</v>
      </c>
      <c r="R73" s="16">
        <v>725</v>
      </c>
      <c r="S73" s="31">
        <f t="shared" si="63"/>
        <v>5248.3646634057313</v>
      </c>
      <c r="U73" s="6" t="s">
        <v>21</v>
      </c>
      <c r="V73" s="7">
        <v>2007</v>
      </c>
      <c r="W73">
        <f t="shared" si="41"/>
        <v>68</v>
      </c>
      <c r="X73">
        <f t="shared" si="42"/>
        <v>7</v>
      </c>
      <c r="Y73">
        <f t="shared" si="43"/>
        <v>1</v>
      </c>
      <c r="Z73">
        <f t="shared" si="44"/>
        <v>52</v>
      </c>
      <c r="AA73">
        <f t="shared" si="45"/>
        <v>49</v>
      </c>
      <c r="AB73">
        <f t="shared" si="46"/>
        <v>50</v>
      </c>
      <c r="AC73">
        <f t="shared" si="47"/>
        <v>86</v>
      </c>
      <c r="AD73">
        <f t="shared" si="48"/>
        <v>37</v>
      </c>
      <c r="AE73">
        <f t="shared" si="49"/>
        <v>21</v>
      </c>
      <c r="AF73">
        <f t="shared" si="50"/>
        <v>34</v>
      </c>
      <c r="AG73">
        <f t="shared" si="51"/>
        <v>5</v>
      </c>
      <c r="AH73">
        <f t="shared" si="52"/>
        <v>85</v>
      </c>
      <c r="AI73">
        <f t="shared" si="53"/>
        <v>41</v>
      </c>
      <c r="AJ73">
        <f t="shared" si="54"/>
        <v>2</v>
      </c>
      <c r="AK73">
        <f t="shared" si="55"/>
        <v>27</v>
      </c>
      <c r="AL73" s="28">
        <f t="shared" si="56"/>
        <v>15</v>
      </c>
      <c r="AM73" s="27">
        <v>1000000</v>
      </c>
      <c r="AN73" s="24">
        <f t="shared" si="59"/>
        <v>580</v>
      </c>
      <c r="AP73" s="36" t="s">
        <v>115</v>
      </c>
      <c r="AQ73" s="6" t="str">
        <f t="shared" si="60"/>
        <v>DUNA</v>
      </c>
      <c r="AR73" s="6">
        <f t="shared" si="61"/>
        <v>2006</v>
      </c>
      <c r="AS73" s="42">
        <f>SMALL($AN$3:$AN$89, ROWS($AP$3:AP73))</f>
        <v>845</v>
      </c>
      <c r="AU73" s="36" t="s">
        <v>115</v>
      </c>
      <c r="AV73" s="6" t="str">
        <f t="shared" si="57"/>
        <v>DUNA</v>
      </c>
      <c r="AW73" s="6">
        <f t="shared" si="62"/>
        <v>2003</v>
      </c>
      <c r="AX73" s="37">
        <f>SMALL($S$3:$S$89, ROWS(AU$3:$AU73))</f>
        <v>12868.075603296702</v>
      </c>
      <c r="AZ73" s="60">
        <f>Munka4!R345</f>
        <v>999980.3</v>
      </c>
      <c r="BA73" t="str">
        <f t="shared" si="58"/>
        <v>TISZA</v>
      </c>
      <c r="BB73">
        <f t="shared" si="40"/>
        <v>2007</v>
      </c>
      <c r="BC73">
        <f>IF(Munka4!BG345*Munka4!T345&lt;=0,1,0)</f>
        <v>1</v>
      </c>
    </row>
    <row r="74" spans="1:55" x14ac:dyDescent="0.3">
      <c r="A74" s="6" t="s">
        <v>21</v>
      </c>
      <c r="B74" s="7">
        <v>2008</v>
      </c>
      <c r="C74" s="8">
        <v>258</v>
      </c>
      <c r="D74" s="14">
        <v>10.858333333333334</v>
      </c>
      <c r="E74" s="14">
        <v>7.6436363636363645</v>
      </c>
      <c r="F74" s="14">
        <v>11.71</v>
      </c>
      <c r="G74" s="14">
        <v>99.18</v>
      </c>
      <c r="H74" s="14">
        <v>2.4888888888888889</v>
      </c>
      <c r="I74" s="14">
        <v>18.308333333333334</v>
      </c>
      <c r="J74" s="14">
        <v>93.909090909090907</v>
      </c>
      <c r="K74" s="14">
        <v>207.63636363636363</v>
      </c>
      <c r="L74" s="14">
        <v>1880</v>
      </c>
      <c r="M74" s="14">
        <v>2586.2857142857142</v>
      </c>
      <c r="N74" s="14">
        <v>66.7</v>
      </c>
      <c r="O74" s="9">
        <v>88.537837900934662</v>
      </c>
      <c r="P74" s="14">
        <v>24.992727272727276</v>
      </c>
      <c r="Q74" s="15">
        <v>1.75</v>
      </c>
      <c r="R74" s="10">
        <v>844.12904189029723</v>
      </c>
      <c r="S74" s="31">
        <f t="shared" si="63"/>
        <v>6202.1299678143196</v>
      </c>
      <c r="U74" s="6" t="s">
        <v>21</v>
      </c>
      <c r="V74" s="7">
        <v>2008</v>
      </c>
      <c r="W74">
        <f t="shared" si="41"/>
        <v>63</v>
      </c>
      <c r="X74">
        <f t="shared" si="42"/>
        <v>66</v>
      </c>
      <c r="Y74">
        <f t="shared" si="43"/>
        <v>5</v>
      </c>
      <c r="Z74">
        <f t="shared" si="44"/>
        <v>15</v>
      </c>
      <c r="AA74">
        <f t="shared" si="45"/>
        <v>25</v>
      </c>
      <c r="AB74">
        <f t="shared" si="46"/>
        <v>37</v>
      </c>
      <c r="AC74">
        <f t="shared" si="47"/>
        <v>87</v>
      </c>
      <c r="AD74">
        <f t="shared" si="48"/>
        <v>84</v>
      </c>
      <c r="AE74">
        <f t="shared" si="49"/>
        <v>22</v>
      </c>
      <c r="AF74">
        <f t="shared" si="50"/>
        <v>53</v>
      </c>
      <c r="AG74">
        <f t="shared" si="51"/>
        <v>6</v>
      </c>
      <c r="AH74">
        <f t="shared" si="52"/>
        <v>64</v>
      </c>
      <c r="AI74">
        <f t="shared" si="53"/>
        <v>39</v>
      </c>
      <c r="AJ74">
        <f t="shared" si="54"/>
        <v>10</v>
      </c>
      <c r="AK74">
        <f t="shared" si="55"/>
        <v>6</v>
      </c>
      <c r="AL74" s="28">
        <f t="shared" si="56"/>
        <v>61</v>
      </c>
      <c r="AM74" s="27">
        <v>1000000</v>
      </c>
      <c r="AN74" s="24">
        <f t="shared" si="59"/>
        <v>643</v>
      </c>
      <c r="AP74" s="36" t="s">
        <v>116</v>
      </c>
      <c r="AQ74" s="6" t="str">
        <f t="shared" si="60"/>
        <v>DRÁVA</v>
      </c>
      <c r="AR74" s="6">
        <f t="shared" si="61"/>
        <v>2022</v>
      </c>
      <c r="AS74" s="42">
        <f>SMALL($AN$3:$AN$89, ROWS($AP$3:AP74))</f>
        <v>849</v>
      </c>
      <c r="AU74" s="36" t="s">
        <v>116</v>
      </c>
      <c r="AV74" s="6" t="str">
        <f t="shared" si="57"/>
        <v>DUNA</v>
      </c>
      <c r="AW74" s="6">
        <f t="shared" si="62"/>
        <v>2021</v>
      </c>
      <c r="AX74" s="37">
        <f>SMALL($S$3:$S$89, ROWS(AU$3:$AU74))</f>
        <v>12956.580567072348</v>
      </c>
      <c r="AZ74" s="60">
        <f>Munka4!R346</f>
        <v>999980.3</v>
      </c>
      <c r="BA74" t="str">
        <f t="shared" si="58"/>
        <v>TISZA</v>
      </c>
      <c r="BB74">
        <f t="shared" si="40"/>
        <v>2008</v>
      </c>
      <c r="BC74">
        <f>IF(Munka4!BG346*Munka4!T346&lt;=0,1,0)</f>
        <v>1</v>
      </c>
    </row>
    <row r="75" spans="1:55" x14ac:dyDescent="0.3">
      <c r="A75" s="6" t="s">
        <v>21</v>
      </c>
      <c r="B75" s="7">
        <v>2009</v>
      </c>
      <c r="C75" s="8">
        <v>172</v>
      </c>
      <c r="D75" s="14">
        <v>12.21</v>
      </c>
      <c r="E75" s="14">
        <v>7.98</v>
      </c>
      <c r="F75" s="14">
        <v>10.56</v>
      </c>
      <c r="G75" s="14">
        <v>97.72</v>
      </c>
      <c r="H75" s="14">
        <v>2.58</v>
      </c>
      <c r="I75" s="14">
        <v>14.42</v>
      </c>
      <c r="J75" s="14">
        <v>54.57</v>
      </c>
      <c r="K75" s="14">
        <v>163.63999999999999</v>
      </c>
      <c r="L75" s="14">
        <v>793.08</v>
      </c>
      <c r="M75" s="9">
        <v>5249.9833928594526</v>
      </c>
      <c r="N75" s="14">
        <v>7.0000000000000007E-2</v>
      </c>
      <c r="O75" s="14">
        <v>44.06</v>
      </c>
      <c r="P75" s="14">
        <v>12.98</v>
      </c>
      <c r="Q75" s="14">
        <v>1.82</v>
      </c>
      <c r="R75" s="10">
        <v>843.06706469704898</v>
      </c>
      <c r="S75" s="31">
        <f t="shared" si="63"/>
        <v>7480.7404575565015</v>
      </c>
      <c r="U75" s="6" t="s">
        <v>21</v>
      </c>
      <c r="V75" s="7">
        <v>2009</v>
      </c>
      <c r="W75">
        <f t="shared" si="41"/>
        <v>78</v>
      </c>
      <c r="X75">
        <f t="shared" si="42"/>
        <v>37</v>
      </c>
      <c r="Y75">
        <f t="shared" si="43"/>
        <v>22</v>
      </c>
      <c r="Z75">
        <f t="shared" si="44"/>
        <v>40</v>
      </c>
      <c r="AA75">
        <f t="shared" si="45"/>
        <v>35</v>
      </c>
      <c r="AB75">
        <f t="shared" si="46"/>
        <v>41</v>
      </c>
      <c r="AC75">
        <f t="shared" si="47"/>
        <v>83</v>
      </c>
      <c r="AD75">
        <f t="shared" si="48"/>
        <v>77</v>
      </c>
      <c r="AE75">
        <f t="shared" si="49"/>
        <v>10</v>
      </c>
      <c r="AF75">
        <f t="shared" si="50"/>
        <v>3</v>
      </c>
      <c r="AG75">
        <f t="shared" si="51"/>
        <v>41</v>
      </c>
      <c r="AH75">
        <f t="shared" si="52"/>
        <v>3</v>
      </c>
      <c r="AI75">
        <f t="shared" si="53"/>
        <v>6</v>
      </c>
      <c r="AJ75">
        <f t="shared" si="54"/>
        <v>4</v>
      </c>
      <c r="AK75">
        <f t="shared" si="55"/>
        <v>7</v>
      </c>
      <c r="AL75" s="28">
        <f t="shared" si="56"/>
        <v>25</v>
      </c>
      <c r="AM75" s="27">
        <v>1000000</v>
      </c>
      <c r="AN75" s="24">
        <f t="shared" si="59"/>
        <v>512</v>
      </c>
      <c r="AP75" s="36" t="s">
        <v>117</v>
      </c>
      <c r="AQ75" s="6" t="str">
        <f t="shared" si="60"/>
        <v>DRÁVA</v>
      </c>
      <c r="AR75" s="6">
        <f t="shared" si="61"/>
        <v>1997</v>
      </c>
      <c r="AS75" s="42">
        <f>SMALL($AN$3:$AN$89, ROWS($AP$3:AP75))</f>
        <v>853</v>
      </c>
      <c r="AU75" s="36" t="s">
        <v>117</v>
      </c>
      <c r="AV75" s="6" t="str">
        <f t="shared" si="57"/>
        <v>DUNA</v>
      </c>
      <c r="AW75" s="6">
        <f t="shared" si="62"/>
        <v>1997</v>
      </c>
      <c r="AX75" s="37">
        <f>SMALL($S$3:$S$89, ROWS(AU$3:$AU75))</f>
        <v>13283.12065934066</v>
      </c>
      <c r="AZ75" s="60">
        <f>Munka4!R347</f>
        <v>999979.3</v>
      </c>
      <c r="BA75" t="str">
        <f t="shared" si="58"/>
        <v>TISZA</v>
      </c>
      <c r="BB75">
        <f t="shared" si="40"/>
        <v>2009</v>
      </c>
      <c r="BC75">
        <f>IF(Munka4!BG347*Munka4!T347&lt;=0,1,0)</f>
        <v>1</v>
      </c>
    </row>
    <row r="76" spans="1:55" x14ac:dyDescent="0.3">
      <c r="A76" s="6" t="s">
        <v>21</v>
      </c>
      <c r="B76" s="7">
        <v>2010</v>
      </c>
      <c r="C76" s="8">
        <v>272</v>
      </c>
      <c r="D76" s="14">
        <v>10.95</v>
      </c>
      <c r="E76" s="14">
        <v>8</v>
      </c>
      <c r="F76" s="14">
        <v>11.12</v>
      </c>
      <c r="G76" s="14">
        <v>99.82</v>
      </c>
      <c r="H76" s="14">
        <v>1.92</v>
      </c>
      <c r="I76" s="14">
        <v>11.46</v>
      </c>
      <c r="J76" s="14">
        <v>32.92</v>
      </c>
      <c r="K76" s="14">
        <v>165.33</v>
      </c>
      <c r="L76" s="14">
        <v>850</v>
      </c>
      <c r="M76" s="9">
        <v>5250.0251727929581</v>
      </c>
      <c r="N76" s="14">
        <v>0.04</v>
      </c>
      <c r="O76" s="14">
        <v>45.3</v>
      </c>
      <c r="P76" s="14">
        <v>17.579999999999998</v>
      </c>
      <c r="Q76" s="14">
        <v>1.94</v>
      </c>
      <c r="R76" s="10">
        <v>842.8062067897788</v>
      </c>
      <c r="S76" s="31">
        <f t="shared" si="63"/>
        <v>7621.2113795827363</v>
      </c>
      <c r="U76" s="6" t="s">
        <v>21</v>
      </c>
      <c r="V76" s="7">
        <v>2010</v>
      </c>
      <c r="W76">
        <f t="shared" si="41"/>
        <v>60</v>
      </c>
      <c r="X76">
        <f t="shared" si="42"/>
        <v>65</v>
      </c>
      <c r="Y76">
        <f t="shared" si="43"/>
        <v>24</v>
      </c>
      <c r="Z76">
        <f t="shared" si="44"/>
        <v>21</v>
      </c>
      <c r="AA76">
        <f t="shared" si="45"/>
        <v>22</v>
      </c>
      <c r="AB76">
        <f t="shared" si="46"/>
        <v>17</v>
      </c>
      <c r="AC76">
        <f t="shared" si="47"/>
        <v>73</v>
      </c>
      <c r="AD76">
        <f t="shared" si="48"/>
        <v>53</v>
      </c>
      <c r="AE76">
        <f t="shared" si="49"/>
        <v>12</v>
      </c>
      <c r="AF76">
        <f t="shared" si="50"/>
        <v>9</v>
      </c>
      <c r="AG76">
        <f t="shared" si="51"/>
        <v>45</v>
      </c>
      <c r="AH76">
        <f t="shared" si="52"/>
        <v>1</v>
      </c>
      <c r="AI76">
        <f t="shared" si="53"/>
        <v>7</v>
      </c>
      <c r="AJ76">
        <f t="shared" si="54"/>
        <v>7</v>
      </c>
      <c r="AK76">
        <f t="shared" si="55"/>
        <v>11</v>
      </c>
      <c r="AL76" s="28">
        <f t="shared" si="56"/>
        <v>20</v>
      </c>
      <c r="AM76" s="27">
        <v>1000000</v>
      </c>
      <c r="AN76" s="24">
        <f t="shared" si="59"/>
        <v>447</v>
      </c>
      <c r="AP76" s="36" t="s">
        <v>118</v>
      </c>
      <c r="AQ76" s="6" t="str">
        <f t="shared" si="60"/>
        <v>DRÁVA</v>
      </c>
      <c r="AR76" s="6">
        <f t="shared" si="61"/>
        <v>1996</v>
      </c>
      <c r="AS76" s="42">
        <f>SMALL($AN$3:$AN$89, ROWS($AP$3:AP76))</f>
        <v>870</v>
      </c>
      <c r="AU76" s="36" t="s">
        <v>118</v>
      </c>
      <c r="AV76" s="6" t="str">
        <f t="shared" si="57"/>
        <v>DUNA</v>
      </c>
      <c r="AW76" s="6">
        <f t="shared" si="62"/>
        <v>2004</v>
      </c>
      <c r="AX76" s="37">
        <f>SMALL($S$3:$S$89, ROWS(AU$3:$AU76))</f>
        <v>13350.050819861617</v>
      </c>
      <c r="AZ76" s="61">
        <f>Munka4!R348</f>
        <v>999979.8</v>
      </c>
      <c r="BA76" s="77" t="str">
        <f t="shared" si="58"/>
        <v>TISZA</v>
      </c>
      <c r="BB76" s="77">
        <f t="shared" si="40"/>
        <v>2010</v>
      </c>
      <c r="BC76" s="77">
        <f>IF(Munka4!BG348*Munka4!T348&lt;=0,1,0)</f>
        <v>0</v>
      </c>
    </row>
    <row r="77" spans="1:55" x14ac:dyDescent="0.3">
      <c r="A77" s="6" t="s">
        <v>21</v>
      </c>
      <c r="B77" s="7">
        <v>2011</v>
      </c>
      <c r="C77" s="8">
        <v>142</v>
      </c>
      <c r="D77" s="14">
        <v>11.25</v>
      </c>
      <c r="E77" s="14">
        <v>7.93</v>
      </c>
      <c r="F77" s="14">
        <v>12</v>
      </c>
      <c r="G77" s="14">
        <v>100.5</v>
      </c>
      <c r="H77" s="14">
        <v>3.22</v>
      </c>
      <c r="I77" s="14">
        <v>10.25</v>
      </c>
      <c r="J77" s="14">
        <v>59.67</v>
      </c>
      <c r="K77" s="14">
        <v>148.27000000000001</v>
      </c>
      <c r="L77" s="14">
        <v>1530</v>
      </c>
      <c r="M77" s="9">
        <v>5250.0417153618027</v>
      </c>
      <c r="N77" s="14">
        <v>0.05</v>
      </c>
      <c r="O77" s="14">
        <v>52.63</v>
      </c>
      <c r="P77" s="14">
        <v>16.829999999999998</v>
      </c>
      <c r="Q77" s="14">
        <v>3.6</v>
      </c>
      <c r="R77" s="10">
        <v>843.09153382490342</v>
      </c>
      <c r="S77" s="31">
        <f t="shared" si="63"/>
        <v>8191.3332491867068</v>
      </c>
      <c r="U77" s="6" t="s">
        <v>21</v>
      </c>
      <c r="V77" s="7">
        <v>2011</v>
      </c>
      <c r="W77">
        <f t="shared" si="41"/>
        <v>83</v>
      </c>
      <c r="X77">
        <f t="shared" si="42"/>
        <v>58</v>
      </c>
      <c r="Y77">
        <f t="shared" si="43"/>
        <v>19</v>
      </c>
      <c r="Z77">
        <f t="shared" si="44"/>
        <v>12</v>
      </c>
      <c r="AA77">
        <f t="shared" si="45"/>
        <v>19</v>
      </c>
      <c r="AB77">
        <f t="shared" si="46"/>
        <v>64</v>
      </c>
      <c r="AC77">
        <f t="shared" si="47"/>
        <v>65</v>
      </c>
      <c r="AD77">
        <f t="shared" si="48"/>
        <v>80</v>
      </c>
      <c r="AE77">
        <f t="shared" si="49"/>
        <v>7</v>
      </c>
      <c r="AF77">
        <f t="shared" si="50"/>
        <v>37</v>
      </c>
      <c r="AG77">
        <f t="shared" si="51"/>
        <v>47</v>
      </c>
      <c r="AH77">
        <f t="shared" si="52"/>
        <v>2</v>
      </c>
      <c r="AI77">
        <f t="shared" si="53"/>
        <v>10</v>
      </c>
      <c r="AJ77">
        <f t="shared" si="54"/>
        <v>6</v>
      </c>
      <c r="AK77">
        <f t="shared" si="55"/>
        <v>25</v>
      </c>
      <c r="AL77" s="28">
        <f t="shared" si="56"/>
        <v>26</v>
      </c>
      <c r="AM77" s="27">
        <v>1000000</v>
      </c>
      <c r="AN77" s="24">
        <f t="shared" si="59"/>
        <v>560</v>
      </c>
      <c r="AP77" s="36" t="s">
        <v>119</v>
      </c>
      <c r="AQ77" s="6" t="str">
        <f t="shared" si="60"/>
        <v>DUNA</v>
      </c>
      <c r="AR77" s="6">
        <f t="shared" si="61"/>
        <v>2014</v>
      </c>
      <c r="AS77" s="42">
        <f>SMALL($AN$3:$AN$89, ROWS($AP$3:AP77))</f>
        <v>880</v>
      </c>
      <c r="AU77" s="36" t="s">
        <v>119</v>
      </c>
      <c r="AV77" s="6" t="str">
        <f t="shared" si="57"/>
        <v>DUNA</v>
      </c>
      <c r="AW77" s="6">
        <f t="shared" si="62"/>
        <v>2011</v>
      </c>
      <c r="AX77" s="37">
        <f>SMALL($S$3:$S$89, ROWS(AU$3:$AU77))</f>
        <v>13370.490251870084</v>
      </c>
      <c r="AZ77" s="60">
        <f>Munka4!R349</f>
        <v>999979.3</v>
      </c>
      <c r="BA77" t="str">
        <f t="shared" si="58"/>
        <v>TISZA</v>
      </c>
      <c r="BB77">
        <f t="shared" si="40"/>
        <v>2011</v>
      </c>
      <c r="BC77">
        <f>IF(Munka4!BG349*Munka4!T349&lt;=0,1,0)</f>
        <v>1</v>
      </c>
    </row>
    <row r="78" spans="1:55" x14ac:dyDescent="0.3">
      <c r="A78" s="6" t="s">
        <v>21</v>
      </c>
      <c r="B78" s="7">
        <v>2012</v>
      </c>
      <c r="C78" s="8">
        <v>135</v>
      </c>
      <c r="D78" s="14">
        <v>13.12</v>
      </c>
      <c r="E78" s="14">
        <v>7.82</v>
      </c>
      <c r="F78" s="9">
        <v>8.4</v>
      </c>
      <c r="G78" s="9">
        <v>98.7</v>
      </c>
      <c r="H78" s="9">
        <v>2.0769748143368369</v>
      </c>
      <c r="I78" s="14">
        <v>11.92</v>
      </c>
      <c r="J78" s="14">
        <v>109.25</v>
      </c>
      <c r="K78" s="14">
        <v>137.41999999999999</v>
      </c>
      <c r="L78" s="14">
        <v>971.43</v>
      </c>
      <c r="M78" s="9">
        <v>5250.0353485949199</v>
      </c>
      <c r="N78" s="14">
        <v>39.17</v>
      </c>
      <c r="O78" s="14">
        <v>220.3</v>
      </c>
      <c r="P78" s="14">
        <v>37.299999999999997</v>
      </c>
      <c r="Q78" s="14">
        <v>3.47</v>
      </c>
      <c r="R78" s="10">
        <v>843.48676823253106</v>
      </c>
      <c r="S78" s="31">
        <f t="shared" si="63"/>
        <v>7888.8990916417888</v>
      </c>
      <c r="U78" s="6" t="s">
        <v>21</v>
      </c>
      <c r="V78" s="7">
        <v>2012</v>
      </c>
      <c r="W78">
        <f t="shared" si="41"/>
        <v>85</v>
      </c>
      <c r="X78">
        <f t="shared" si="42"/>
        <v>17</v>
      </c>
      <c r="Y78">
        <f t="shared" si="43"/>
        <v>13</v>
      </c>
      <c r="Z78">
        <f t="shared" si="44"/>
        <v>84</v>
      </c>
      <c r="AA78">
        <f t="shared" si="45"/>
        <v>31</v>
      </c>
      <c r="AB78">
        <f t="shared" si="46"/>
        <v>22</v>
      </c>
      <c r="AC78">
        <f t="shared" si="47"/>
        <v>74</v>
      </c>
      <c r="AD78">
        <f t="shared" si="48"/>
        <v>86</v>
      </c>
      <c r="AE78">
        <f t="shared" si="49"/>
        <v>1</v>
      </c>
      <c r="AF78">
        <f t="shared" si="50"/>
        <v>19</v>
      </c>
      <c r="AG78">
        <f t="shared" si="51"/>
        <v>46</v>
      </c>
      <c r="AH78">
        <f t="shared" si="52"/>
        <v>18</v>
      </c>
      <c r="AI78">
        <f t="shared" si="53"/>
        <v>86</v>
      </c>
      <c r="AJ78">
        <f t="shared" si="54"/>
        <v>24</v>
      </c>
      <c r="AK78">
        <f t="shared" si="55"/>
        <v>21</v>
      </c>
      <c r="AL78" s="28">
        <f t="shared" si="56"/>
        <v>39</v>
      </c>
      <c r="AM78" s="27">
        <v>1000000</v>
      </c>
      <c r="AN78" s="24">
        <f t="shared" si="59"/>
        <v>666</v>
      </c>
      <c r="AP78" s="36" t="s">
        <v>120</v>
      </c>
      <c r="AQ78" s="6" t="str">
        <f t="shared" si="60"/>
        <v>DRÁVA</v>
      </c>
      <c r="AR78" s="6">
        <f t="shared" si="61"/>
        <v>2019</v>
      </c>
      <c r="AS78" s="42">
        <f>SMALL($AN$3:$AN$89, ROWS($AP$3:AP78))</f>
        <v>889</v>
      </c>
      <c r="AU78" s="36" t="s">
        <v>120</v>
      </c>
      <c r="AV78" s="6" t="str">
        <f t="shared" si="57"/>
        <v>DUNA</v>
      </c>
      <c r="AW78" s="6">
        <f t="shared" si="62"/>
        <v>2006</v>
      </c>
      <c r="AX78" s="37">
        <f>SMALL($S$3:$S$89, ROWS(AU$3:$AU78))</f>
        <v>13663.971565567765</v>
      </c>
      <c r="AZ78" s="60">
        <f>Munka4!R350</f>
        <v>999980.3</v>
      </c>
      <c r="BA78" t="str">
        <f t="shared" si="58"/>
        <v>TISZA</v>
      </c>
      <c r="BB78">
        <f t="shared" si="40"/>
        <v>2012</v>
      </c>
      <c r="BC78">
        <f>IF(Munka4!BG350*Munka4!T350&lt;=0,1,0)</f>
        <v>1</v>
      </c>
    </row>
    <row r="79" spans="1:55" x14ac:dyDescent="0.3">
      <c r="A79" s="6" t="s">
        <v>21</v>
      </c>
      <c r="B79" s="7">
        <v>2013</v>
      </c>
      <c r="C79" s="8">
        <v>176</v>
      </c>
      <c r="D79" s="14">
        <v>12.953846153846152</v>
      </c>
      <c r="E79" s="14">
        <v>7.75</v>
      </c>
      <c r="F79" s="9">
        <v>13.65</v>
      </c>
      <c r="G79" s="9">
        <v>98.95</v>
      </c>
      <c r="H79" s="9">
        <v>2.1357601754890494</v>
      </c>
      <c r="I79" s="14">
        <v>9.3583333333333343</v>
      </c>
      <c r="J79" s="14">
        <v>44.75</v>
      </c>
      <c r="K79" s="14">
        <v>142.16666666666666</v>
      </c>
      <c r="L79" s="9">
        <v>1661.558775339834</v>
      </c>
      <c r="M79" s="9">
        <v>5249.983576443793</v>
      </c>
      <c r="N79" s="9">
        <v>52.961904489018053</v>
      </c>
      <c r="O79" s="14">
        <v>89.95</v>
      </c>
      <c r="P79" s="14">
        <v>12.347499999999998</v>
      </c>
      <c r="Q79" s="14">
        <v>3.4916666666666667</v>
      </c>
      <c r="R79" s="10">
        <v>843.68046482383591</v>
      </c>
      <c r="S79" s="31">
        <f t="shared" si="63"/>
        <v>8421.6884940924829</v>
      </c>
      <c r="U79" s="6" t="s">
        <v>21</v>
      </c>
      <c r="V79" s="7">
        <v>2013</v>
      </c>
      <c r="W79">
        <f t="shared" si="41"/>
        <v>75</v>
      </c>
      <c r="X79">
        <f t="shared" si="42"/>
        <v>20</v>
      </c>
      <c r="Y79">
        <f t="shared" si="43"/>
        <v>8</v>
      </c>
      <c r="Z79">
        <f t="shared" si="44"/>
        <v>5</v>
      </c>
      <c r="AA79">
        <f t="shared" si="45"/>
        <v>29</v>
      </c>
      <c r="AB79">
        <f t="shared" si="46"/>
        <v>27</v>
      </c>
      <c r="AC79">
        <f t="shared" si="47"/>
        <v>48</v>
      </c>
      <c r="AD79">
        <f t="shared" si="48"/>
        <v>68</v>
      </c>
      <c r="AE79">
        <f t="shared" si="49"/>
        <v>2</v>
      </c>
      <c r="AF79">
        <f t="shared" si="50"/>
        <v>45</v>
      </c>
      <c r="AG79">
        <f t="shared" si="51"/>
        <v>42</v>
      </c>
      <c r="AH79">
        <f t="shared" si="52"/>
        <v>42</v>
      </c>
      <c r="AI79">
        <f t="shared" si="53"/>
        <v>50</v>
      </c>
      <c r="AJ79">
        <f t="shared" si="54"/>
        <v>3</v>
      </c>
      <c r="AK79">
        <f t="shared" si="55"/>
        <v>22</v>
      </c>
      <c r="AL79" s="28">
        <f t="shared" si="56"/>
        <v>45</v>
      </c>
      <c r="AM79" s="27">
        <v>1000000</v>
      </c>
      <c r="AN79" s="24">
        <f t="shared" si="59"/>
        <v>531</v>
      </c>
      <c r="AP79" s="36" t="s">
        <v>121</v>
      </c>
      <c r="AQ79" s="6" t="str">
        <f t="shared" si="60"/>
        <v>DUNA</v>
      </c>
      <c r="AR79" s="6">
        <f t="shared" si="61"/>
        <v>2010</v>
      </c>
      <c r="AS79" s="42">
        <f>SMALL($AN$3:$AN$89, ROWS($AP$3:AP79))</f>
        <v>890</v>
      </c>
      <c r="AU79" s="36" t="s">
        <v>121</v>
      </c>
      <c r="AV79" s="6" t="str">
        <f t="shared" si="57"/>
        <v>DUNA</v>
      </c>
      <c r="AW79" s="6">
        <f t="shared" si="62"/>
        <v>2001</v>
      </c>
      <c r="AX79" s="37">
        <f>SMALL($S$3:$S$89, ROWS(AU$3:$AU79))</f>
        <v>13913.344615384616</v>
      </c>
      <c r="AZ79" s="60">
        <f>Munka4!R351</f>
        <v>999980.3</v>
      </c>
      <c r="BA79" t="str">
        <f t="shared" si="58"/>
        <v>TISZA</v>
      </c>
      <c r="BB79">
        <f t="shared" si="40"/>
        <v>2013</v>
      </c>
      <c r="BC79">
        <f>IF(Munka4!BG351*Munka4!T351&lt;=0,1,0)</f>
        <v>1</v>
      </c>
    </row>
    <row r="80" spans="1:55" x14ac:dyDescent="0.3">
      <c r="A80" s="6" t="s">
        <v>21</v>
      </c>
      <c r="B80" s="7">
        <v>2014</v>
      </c>
      <c r="C80" s="8">
        <v>111.7</v>
      </c>
      <c r="D80" s="14">
        <v>13.291666666666664</v>
      </c>
      <c r="E80" s="9">
        <v>8.0123768563204827</v>
      </c>
      <c r="F80" s="9">
        <v>13.6</v>
      </c>
      <c r="G80" s="9">
        <v>93.545454545454547</v>
      </c>
      <c r="H80" s="9">
        <v>2.1430290935278586</v>
      </c>
      <c r="I80" s="14">
        <v>5</v>
      </c>
      <c r="J80" s="14">
        <v>15.333333333333334</v>
      </c>
      <c r="K80" s="14">
        <v>146.33333333333334</v>
      </c>
      <c r="L80" s="9">
        <v>1661.5547330981144</v>
      </c>
      <c r="M80" s="9">
        <v>5249.9981507315624</v>
      </c>
      <c r="N80" s="9">
        <v>53.007227917444524</v>
      </c>
      <c r="O80" s="14">
        <v>40</v>
      </c>
      <c r="P80" s="14">
        <v>8.5000000000000018</v>
      </c>
      <c r="Q80" s="9">
        <v>1.7416666666666669</v>
      </c>
      <c r="R80" s="10">
        <v>842.6699282928837</v>
      </c>
      <c r="S80" s="31">
        <f t="shared" si="63"/>
        <v>8266.430900535308</v>
      </c>
      <c r="U80" s="6" t="s">
        <v>21</v>
      </c>
      <c r="V80" s="7">
        <v>2014</v>
      </c>
      <c r="W80">
        <f t="shared" si="41"/>
        <v>86</v>
      </c>
      <c r="X80">
        <f t="shared" si="42"/>
        <v>12</v>
      </c>
      <c r="Y80">
        <f t="shared" si="43"/>
        <v>31</v>
      </c>
      <c r="Z80">
        <f t="shared" si="44"/>
        <v>6</v>
      </c>
      <c r="AA80">
        <f t="shared" si="45"/>
        <v>51</v>
      </c>
      <c r="AB80">
        <f t="shared" si="46"/>
        <v>28</v>
      </c>
      <c r="AC80">
        <f t="shared" si="47"/>
        <v>2</v>
      </c>
      <c r="AD80">
        <f t="shared" si="48"/>
        <v>15</v>
      </c>
      <c r="AE80">
        <f t="shared" si="49"/>
        <v>5</v>
      </c>
      <c r="AF80">
        <f t="shared" si="50"/>
        <v>44</v>
      </c>
      <c r="AG80">
        <f t="shared" si="51"/>
        <v>43</v>
      </c>
      <c r="AH80">
        <f t="shared" si="52"/>
        <v>46</v>
      </c>
      <c r="AI80">
        <f t="shared" si="53"/>
        <v>2</v>
      </c>
      <c r="AJ80">
        <f t="shared" si="54"/>
        <v>1</v>
      </c>
      <c r="AK80">
        <f t="shared" si="55"/>
        <v>5</v>
      </c>
      <c r="AL80" s="28">
        <f t="shared" si="56"/>
        <v>19</v>
      </c>
      <c r="AM80" s="27">
        <v>1000000</v>
      </c>
      <c r="AN80" s="24">
        <f t="shared" si="59"/>
        <v>396</v>
      </c>
      <c r="AP80" s="36" t="s">
        <v>122</v>
      </c>
      <c r="AQ80" s="6" t="str">
        <f t="shared" si="60"/>
        <v>DUNA</v>
      </c>
      <c r="AR80" s="6">
        <f t="shared" si="61"/>
        <v>2000</v>
      </c>
      <c r="AS80" s="42">
        <f>SMALL($AN$3:$AN$89, ROWS($AP$3:AP80))</f>
        <v>896</v>
      </c>
      <c r="AU80" s="36" t="s">
        <v>122</v>
      </c>
      <c r="AV80" s="6" t="str">
        <f t="shared" si="57"/>
        <v>DUNA</v>
      </c>
      <c r="AW80" s="6">
        <f t="shared" si="62"/>
        <v>2000</v>
      </c>
      <c r="AX80" s="37">
        <f>SMALL($S$3:$S$89, ROWS(AU$3:$AU80))</f>
        <v>14034.752307692308</v>
      </c>
      <c r="AZ80" s="60">
        <f>Munka4!R352</f>
        <v>999979.3</v>
      </c>
      <c r="BA80" t="str">
        <f t="shared" si="58"/>
        <v>TISZA</v>
      </c>
      <c r="BB80">
        <f t="shared" si="40"/>
        <v>2014</v>
      </c>
      <c r="BC80">
        <f>IF(Munka4!BG352*Munka4!T352&lt;=0,1,0)</f>
        <v>1</v>
      </c>
    </row>
    <row r="81" spans="1:55" x14ac:dyDescent="0.3">
      <c r="A81" s="6" t="s">
        <v>21</v>
      </c>
      <c r="B81" s="7">
        <v>2015</v>
      </c>
      <c r="C81" s="8">
        <v>141</v>
      </c>
      <c r="D81" s="14">
        <v>13.400000000000002</v>
      </c>
      <c r="E81" s="9">
        <v>8.0032189594863805</v>
      </c>
      <c r="F81" s="9">
        <v>8.907692307692308</v>
      </c>
      <c r="G81" s="9">
        <v>81.892307692307682</v>
      </c>
      <c r="H81" s="9">
        <v>1.2000000000000002</v>
      </c>
      <c r="I81" s="14">
        <v>11.007692307692309</v>
      </c>
      <c r="J81" s="14">
        <v>100</v>
      </c>
      <c r="K81" s="14">
        <v>147.76923076923077</v>
      </c>
      <c r="L81" s="9">
        <v>1000</v>
      </c>
      <c r="M81" s="9">
        <v>2692.3076923076924</v>
      </c>
      <c r="N81" s="9">
        <v>109.23076923076923</v>
      </c>
      <c r="O81" s="14">
        <v>206.46153846153845</v>
      </c>
      <c r="P81" s="14">
        <v>42.692307692307701</v>
      </c>
      <c r="Q81" s="9">
        <v>3.0846153846153848</v>
      </c>
      <c r="R81" s="10">
        <v>844.45392467640738</v>
      </c>
      <c r="S81" s="31">
        <f t="shared" si="63"/>
        <v>5411.4109897897388</v>
      </c>
      <c r="U81" s="6" t="s">
        <v>21</v>
      </c>
      <c r="V81" s="7">
        <v>2015</v>
      </c>
      <c r="W81">
        <f t="shared" si="41"/>
        <v>84</v>
      </c>
      <c r="X81">
        <f t="shared" si="42"/>
        <v>10</v>
      </c>
      <c r="Y81">
        <f t="shared" si="43"/>
        <v>29</v>
      </c>
      <c r="Z81">
        <f t="shared" si="44"/>
        <v>82</v>
      </c>
      <c r="AA81">
        <f t="shared" si="45"/>
        <v>83</v>
      </c>
      <c r="AB81">
        <f t="shared" si="46"/>
        <v>2</v>
      </c>
      <c r="AC81">
        <f t="shared" si="47"/>
        <v>72</v>
      </c>
      <c r="AD81">
        <f t="shared" si="48"/>
        <v>85</v>
      </c>
      <c r="AE81">
        <f t="shared" si="49"/>
        <v>6</v>
      </c>
      <c r="AF81">
        <f t="shared" si="50"/>
        <v>20</v>
      </c>
      <c r="AG81">
        <f t="shared" si="51"/>
        <v>9</v>
      </c>
      <c r="AH81">
        <f t="shared" si="52"/>
        <v>87</v>
      </c>
      <c r="AI81">
        <f t="shared" si="53"/>
        <v>85</v>
      </c>
      <c r="AJ81">
        <f t="shared" si="54"/>
        <v>38</v>
      </c>
      <c r="AK81">
        <f t="shared" si="55"/>
        <v>18</v>
      </c>
      <c r="AL81" s="28">
        <f t="shared" si="56"/>
        <v>67</v>
      </c>
      <c r="AM81" s="27">
        <v>1000000</v>
      </c>
      <c r="AN81" s="24">
        <f t="shared" si="59"/>
        <v>777</v>
      </c>
      <c r="AP81" s="36" t="s">
        <v>123</v>
      </c>
      <c r="AQ81" s="6" t="str">
        <f t="shared" si="60"/>
        <v>DUNA</v>
      </c>
      <c r="AR81" s="6">
        <f t="shared" si="61"/>
        <v>1997</v>
      </c>
      <c r="AS81" s="42">
        <f>SMALL($AN$3:$AN$89, ROWS($AP$3:AP81))</f>
        <v>900</v>
      </c>
      <c r="AU81" s="36" t="s">
        <v>123</v>
      </c>
      <c r="AV81" s="6" t="str">
        <f t="shared" si="57"/>
        <v>DUNA</v>
      </c>
      <c r="AW81" s="6">
        <f t="shared" si="62"/>
        <v>1995</v>
      </c>
      <c r="AX81" s="37">
        <f>SMALL($S$3:$S$89, ROWS(AU$3:$AU81))</f>
        <v>14465.753846153844</v>
      </c>
      <c r="AZ81" s="60">
        <f>Munka4!R353</f>
        <v>999743.9</v>
      </c>
      <c r="BA81" t="str">
        <f t="shared" si="58"/>
        <v>TISZA</v>
      </c>
      <c r="BB81">
        <f t="shared" si="40"/>
        <v>2015</v>
      </c>
      <c r="BC81">
        <f>IF(Munka4!BG353*Munka4!T353&lt;=0,1,0)</f>
        <v>1</v>
      </c>
    </row>
    <row r="82" spans="1:55" x14ac:dyDescent="0.3">
      <c r="A82" s="6" t="s">
        <v>21</v>
      </c>
      <c r="B82" s="7">
        <v>2016</v>
      </c>
      <c r="C82" s="8">
        <v>160.80000000000001</v>
      </c>
      <c r="D82" s="14">
        <v>13.241666666666669</v>
      </c>
      <c r="E82" s="9">
        <v>8.0871232334464018</v>
      </c>
      <c r="F82" s="9">
        <v>10.358333333333333</v>
      </c>
      <c r="G82" s="9">
        <v>95.208333333333329</v>
      </c>
      <c r="H82" s="9">
        <v>1.5750000000000002</v>
      </c>
      <c r="I82" s="14">
        <v>5.6363636363636358</v>
      </c>
      <c r="J82" s="14">
        <v>26.583333333333332</v>
      </c>
      <c r="K82" s="14">
        <v>150.33333333333334</v>
      </c>
      <c r="L82" s="9">
        <v>880</v>
      </c>
      <c r="M82" s="9">
        <v>2829.9999999999995</v>
      </c>
      <c r="N82" s="9">
        <v>53.000000000000014</v>
      </c>
      <c r="O82" s="14">
        <v>41.8</v>
      </c>
      <c r="P82" s="14">
        <v>38.20000000000001</v>
      </c>
      <c r="Q82" s="9">
        <v>2.5500000000000003</v>
      </c>
      <c r="R82" s="10">
        <v>842.84858610261392</v>
      </c>
      <c r="S82" s="31">
        <f t="shared" si="63"/>
        <v>5160.2220729724231</v>
      </c>
      <c r="U82" s="6" t="s">
        <v>21</v>
      </c>
      <c r="V82" s="7">
        <v>2016</v>
      </c>
      <c r="W82">
        <f t="shared" si="41"/>
        <v>81</v>
      </c>
      <c r="X82">
        <f t="shared" si="42"/>
        <v>14</v>
      </c>
      <c r="Y82">
        <f t="shared" si="43"/>
        <v>56</v>
      </c>
      <c r="Z82">
        <f t="shared" si="44"/>
        <v>50</v>
      </c>
      <c r="AA82">
        <f t="shared" si="45"/>
        <v>47</v>
      </c>
      <c r="AB82">
        <f t="shared" si="46"/>
        <v>9</v>
      </c>
      <c r="AC82">
        <f t="shared" si="47"/>
        <v>6</v>
      </c>
      <c r="AD82">
        <f t="shared" si="48"/>
        <v>36</v>
      </c>
      <c r="AE82">
        <f t="shared" si="49"/>
        <v>8</v>
      </c>
      <c r="AF82">
        <f t="shared" si="50"/>
        <v>14</v>
      </c>
      <c r="AG82">
        <f t="shared" si="51"/>
        <v>16</v>
      </c>
      <c r="AH82">
        <f t="shared" si="52"/>
        <v>45</v>
      </c>
      <c r="AI82">
        <f t="shared" si="53"/>
        <v>4</v>
      </c>
      <c r="AJ82">
        <f t="shared" si="54"/>
        <v>28</v>
      </c>
      <c r="AK82">
        <f t="shared" si="55"/>
        <v>14</v>
      </c>
      <c r="AL82" s="28">
        <f t="shared" si="56"/>
        <v>22</v>
      </c>
      <c r="AM82" s="27">
        <v>1000000</v>
      </c>
      <c r="AN82" s="24">
        <f t="shared" si="59"/>
        <v>450</v>
      </c>
      <c r="AP82" s="36" t="s">
        <v>124</v>
      </c>
      <c r="AQ82" s="6" t="str">
        <f t="shared" si="60"/>
        <v>DRÁVA</v>
      </c>
      <c r="AR82" s="6">
        <f t="shared" si="61"/>
        <v>1995</v>
      </c>
      <c r="AS82" s="42">
        <f>SMALL($AN$3:$AN$89, ROWS($AP$3:AP82))</f>
        <v>919</v>
      </c>
      <c r="AU82" s="36" t="s">
        <v>124</v>
      </c>
      <c r="AV82" s="6" t="str">
        <f t="shared" si="57"/>
        <v>DRÁVA</v>
      </c>
      <c r="AW82" s="6">
        <f t="shared" si="62"/>
        <v>1996</v>
      </c>
      <c r="AX82" s="37">
        <f>SMALL($S$3:$S$89, ROWS(AU$3:$AU82))</f>
        <v>14623.652857142857</v>
      </c>
      <c r="AZ82" s="60">
        <f>Munka4!R354</f>
        <v>999979.8</v>
      </c>
      <c r="BA82" t="str">
        <f t="shared" si="58"/>
        <v>TISZA</v>
      </c>
      <c r="BB82">
        <f t="shared" si="40"/>
        <v>2016</v>
      </c>
      <c r="BC82">
        <f>IF(Munka4!BG354*Munka4!T354&lt;=0,1,0)</f>
        <v>1</v>
      </c>
    </row>
    <row r="83" spans="1:55" x14ac:dyDescent="0.3">
      <c r="A83" s="6" t="s">
        <v>21</v>
      </c>
      <c r="B83" s="7">
        <v>2017</v>
      </c>
      <c r="C83" s="8">
        <v>190.8</v>
      </c>
      <c r="D83" s="14">
        <v>11.879999999999999</v>
      </c>
      <c r="E83" s="9">
        <v>8.0870628360551784</v>
      </c>
      <c r="F83" s="9">
        <v>10.806666666666667</v>
      </c>
      <c r="G83" s="9">
        <v>98.440000000000012</v>
      </c>
      <c r="H83" s="9">
        <v>1.3583333333333334</v>
      </c>
      <c r="I83" s="14">
        <v>5.7833333333333341</v>
      </c>
      <c r="J83" s="14">
        <v>29.416666666666668</v>
      </c>
      <c r="K83" s="14">
        <v>150.75</v>
      </c>
      <c r="L83" s="9">
        <v>872.72727272727275</v>
      </c>
      <c r="M83" s="9">
        <v>2716.666666666667</v>
      </c>
      <c r="N83" s="9">
        <v>45.000000000000007</v>
      </c>
      <c r="O83" s="14">
        <v>62.833333333333336</v>
      </c>
      <c r="P83" s="14">
        <v>24.166666666666661</v>
      </c>
      <c r="Q83" s="9">
        <v>1.5750000000000002</v>
      </c>
      <c r="R83" s="10">
        <v>843.82957192939057</v>
      </c>
      <c r="S83" s="31">
        <f t="shared" si="63"/>
        <v>5074.1205741593858</v>
      </c>
      <c r="U83" s="6" t="s">
        <v>21</v>
      </c>
      <c r="V83" s="7">
        <v>2017</v>
      </c>
      <c r="W83">
        <f t="shared" si="41"/>
        <v>72</v>
      </c>
      <c r="X83">
        <f t="shared" si="42"/>
        <v>43</v>
      </c>
      <c r="Y83">
        <f t="shared" si="43"/>
        <v>55</v>
      </c>
      <c r="Z83">
        <f t="shared" si="44"/>
        <v>31</v>
      </c>
      <c r="AA83">
        <f t="shared" si="45"/>
        <v>32</v>
      </c>
      <c r="AB83">
        <f t="shared" si="46"/>
        <v>4</v>
      </c>
      <c r="AC83">
        <f t="shared" si="47"/>
        <v>7</v>
      </c>
      <c r="AD83">
        <f t="shared" si="48"/>
        <v>48</v>
      </c>
      <c r="AE83">
        <f t="shared" si="49"/>
        <v>9</v>
      </c>
      <c r="AF83">
        <f t="shared" si="50"/>
        <v>13</v>
      </c>
      <c r="AG83">
        <f t="shared" si="51"/>
        <v>10</v>
      </c>
      <c r="AH83">
        <f t="shared" si="52"/>
        <v>25</v>
      </c>
      <c r="AI83">
        <f t="shared" si="53"/>
        <v>12</v>
      </c>
      <c r="AJ83">
        <f t="shared" si="54"/>
        <v>9</v>
      </c>
      <c r="AK83">
        <f t="shared" si="55"/>
        <v>3</v>
      </c>
      <c r="AL83" s="28">
        <f t="shared" si="56"/>
        <v>51</v>
      </c>
      <c r="AM83" s="27">
        <v>1000000</v>
      </c>
      <c r="AN83" s="24">
        <f t="shared" si="59"/>
        <v>424</v>
      </c>
      <c r="AP83" s="38" t="s">
        <v>125</v>
      </c>
      <c r="AQ83" s="6" t="str">
        <f t="shared" si="60"/>
        <v>DUNA</v>
      </c>
      <c r="AR83" s="6">
        <f t="shared" si="61"/>
        <v>2001</v>
      </c>
      <c r="AS83" s="42">
        <f>SMALL($AN$3:$AN$89, ROWS($AP$3:AP83))</f>
        <v>955</v>
      </c>
      <c r="AU83" s="38" t="s">
        <v>125</v>
      </c>
      <c r="AV83" s="6" t="str">
        <f t="shared" si="57"/>
        <v>DUNA</v>
      </c>
      <c r="AW83" s="6">
        <f t="shared" si="62"/>
        <v>2010</v>
      </c>
      <c r="AX83" s="37">
        <f>SMALL($S$3:$S$89, ROWS(AU$3:$AU83))</f>
        <v>14938.450095689055</v>
      </c>
      <c r="AZ83" s="60">
        <f>Munka4!R355</f>
        <v>999979.3</v>
      </c>
      <c r="BA83" t="str">
        <f t="shared" si="58"/>
        <v>TISZA</v>
      </c>
      <c r="BB83">
        <f t="shared" si="40"/>
        <v>2017</v>
      </c>
      <c r="BC83">
        <f>IF(Munka4!BG355*Munka4!T355&lt;=0,1,0)</f>
        <v>1</v>
      </c>
    </row>
    <row r="84" spans="1:55" x14ac:dyDescent="0.3">
      <c r="A84" s="6" t="s">
        <v>21</v>
      </c>
      <c r="B84" s="7">
        <v>2018</v>
      </c>
      <c r="C84" s="8">
        <v>156.69999999999999</v>
      </c>
      <c r="D84" s="14">
        <v>13.258333333333333</v>
      </c>
      <c r="E84" s="9">
        <v>8.017085366868578</v>
      </c>
      <c r="F84" s="9">
        <v>10.491666666666665</v>
      </c>
      <c r="G84" s="9">
        <v>99.174999999999997</v>
      </c>
      <c r="H84" s="9">
        <v>1.3916666666666668</v>
      </c>
      <c r="I84" s="14">
        <v>5.4083333333333341</v>
      </c>
      <c r="J84" s="14">
        <v>28.75</v>
      </c>
      <c r="K84" s="14">
        <v>164.33333333333334</v>
      </c>
      <c r="L84" s="9">
        <v>1100</v>
      </c>
      <c r="M84" s="9">
        <v>2208.3333333333335</v>
      </c>
      <c r="N84" s="9">
        <v>30</v>
      </c>
      <c r="O84" s="14">
        <v>68.583333333333329</v>
      </c>
      <c r="P84" s="14">
        <v>25.916666666666671</v>
      </c>
      <c r="Q84" s="9">
        <v>1.9249999999999998</v>
      </c>
      <c r="R84" s="10">
        <v>843.34101732233205</v>
      </c>
      <c r="S84" s="31">
        <f t="shared" si="63"/>
        <v>4765.624769355868</v>
      </c>
      <c r="U84" s="6" t="s">
        <v>21</v>
      </c>
      <c r="V84" s="7">
        <v>2018</v>
      </c>
      <c r="W84">
        <f t="shared" si="41"/>
        <v>82</v>
      </c>
      <c r="X84">
        <f t="shared" si="42"/>
        <v>13</v>
      </c>
      <c r="Y84">
        <f t="shared" si="43"/>
        <v>33</v>
      </c>
      <c r="Z84">
        <f t="shared" si="44"/>
        <v>43</v>
      </c>
      <c r="AA84">
        <f t="shared" si="45"/>
        <v>26</v>
      </c>
      <c r="AB84">
        <f t="shared" si="46"/>
        <v>5</v>
      </c>
      <c r="AC84">
        <f t="shared" si="47"/>
        <v>5</v>
      </c>
      <c r="AD84">
        <f t="shared" si="48"/>
        <v>41</v>
      </c>
      <c r="AE84">
        <f t="shared" si="49"/>
        <v>11</v>
      </c>
      <c r="AF84">
        <f t="shared" si="50"/>
        <v>24</v>
      </c>
      <c r="AG84">
        <f t="shared" si="51"/>
        <v>3</v>
      </c>
      <c r="AH84">
        <f t="shared" si="52"/>
        <v>7</v>
      </c>
      <c r="AI84">
        <f t="shared" si="53"/>
        <v>16</v>
      </c>
      <c r="AJ84">
        <f t="shared" si="54"/>
        <v>12</v>
      </c>
      <c r="AK84">
        <f t="shared" si="55"/>
        <v>9</v>
      </c>
      <c r="AL84" s="28">
        <f t="shared" si="56"/>
        <v>35</v>
      </c>
      <c r="AM84" s="27">
        <v>1000000</v>
      </c>
      <c r="AN84" s="24">
        <f t="shared" si="59"/>
        <v>365</v>
      </c>
      <c r="AP84" s="36" t="s">
        <v>126</v>
      </c>
      <c r="AQ84" s="6" t="str">
        <f t="shared" si="60"/>
        <v>DUNA</v>
      </c>
      <c r="AR84" s="6">
        <f t="shared" si="61"/>
        <v>2001</v>
      </c>
      <c r="AS84" s="42">
        <f>SMALL($AN$3:$AN$89, ROWS($AP$3:AP84))</f>
        <v>955</v>
      </c>
      <c r="AU84" s="36" t="s">
        <v>126</v>
      </c>
      <c r="AV84" s="6" t="str">
        <f t="shared" si="57"/>
        <v>DRÁVA</v>
      </c>
      <c r="AW84" s="6">
        <f t="shared" si="62"/>
        <v>1995</v>
      </c>
      <c r="AX84" s="37">
        <f>SMALL($S$3:$S$89, ROWS(AU$3:$AU84))</f>
        <v>14983.159230769232</v>
      </c>
      <c r="AZ84" s="60">
        <f>Munka4!R356</f>
        <v>999979.8</v>
      </c>
      <c r="BA84" t="str">
        <f t="shared" si="58"/>
        <v>TISZA</v>
      </c>
      <c r="BB84">
        <f t="shared" si="40"/>
        <v>2018</v>
      </c>
      <c r="BC84">
        <f>IF(Munka4!BG356*Munka4!T356&lt;=0,1,0)</f>
        <v>1</v>
      </c>
    </row>
    <row r="85" spans="1:55" x14ac:dyDescent="0.3">
      <c r="A85" s="6" t="s">
        <v>21</v>
      </c>
      <c r="B85" s="7">
        <v>2019</v>
      </c>
      <c r="C85" s="8">
        <v>165.1</v>
      </c>
      <c r="D85" s="14">
        <v>14.1</v>
      </c>
      <c r="E85" s="9">
        <v>8.0471363367857656</v>
      </c>
      <c r="F85" s="9">
        <v>9.9</v>
      </c>
      <c r="G85" s="9">
        <v>101.6</v>
      </c>
      <c r="H85" s="9">
        <v>1.1000000000000001</v>
      </c>
      <c r="I85" s="14">
        <v>5.8</v>
      </c>
      <c r="J85" s="14">
        <v>51.5</v>
      </c>
      <c r="K85" s="14">
        <v>184.6</v>
      </c>
      <c r="L85" s="9">
        <v>920</v>
      </c>
      <c r="M85" s="9">
        <v>2100</v>
      </c>
      <c r="N85" s="9">
        <v>52.982617049834857</v>
      </c>
      <c r="O85" s="14">
        <v>82.1</v>
      </c>
      <c r="P85" s="14">
        <v>25.6</v>
      </c>
      <c r="Q85" s="9">
        <v>4.25</v>
      </c>
      <c r="R85" s="10">
        <v>844.4182241437943</v>
      </c>
      <c r="S85" s="31">
        <f t="shared" si="63"/>
        <v>4571.0979775304149</v>
      </c>
      <c r="U85" s="6" t="s">
        <v>21</v>
      </c>
      <c r="V85" s="7">
        <v>2019</v>
      </c>
      <c r="W85">
        <f t="shared" si="41"/>
        <v>79</v>
      </c>
      <c r="X85">
        <f t="shared" si="42"/>
        <v>4</v>
      </c>
      <c r="Y85">
        <f t="shared" si="43"/>
        <v>44</v>
      </c>
      <c r="Z85">
        <f t="shared" si="44"/>
        <v>55</v>
      </c>
      <c r="AA85">
        <f t="shared" si="45"/>
        <v>16</v>
      </c>
      <c r="AB85">
        <f t="shared" si="46"/>
        <v>1</v>
      </c>
      <c r="AC85">
        <f t="shared" si="47"/>
        <v>8</v>
      </c>
      <c r="AD85">
        <f t="shared" si="48"/>
        <v>72</v>
      </c>
      <c r="AE85">
        <f t="shared" si="49"/>
        <v>18</v>
      </c>
      <c r="AF85">
        <f t="shared" si="50"/>
        <v>18</v>
      </c>
      <c r="AG85">
        <f t="shared" si="51"/>
        <v>1</v>
      </c>
      <c r="AH85">
        <f t="shared" si="52"/>
        <v>43</v>
      </c>
      <c r="AI85">
        <f t="shared" si="53"/>
        <v>28</v>
      </c>
      <c r="AJ85">
        <f t="shared" si="54"/>
        <v>11</v>
      </c>
      <c r="AK85">
        <f t="shared" si="55"/>
        <v>30</v>
      </c>
      <c r="AL85" s="28">
        <f t="shared" si="56"/>
        <v>65</v>
      </c>
      <c r="AM85" s="27">
        <v>1000000</v>
      </c>
      <c r="AN85" s="24">
        <f t="shared" si="59"/>
        <v>493</v>
      </c>
      <c r="AP85" s="36" t="s">
        <v>127</v>
      </c>
      <c r="AQ85" s="6" t="str">
        <f t="shared" si="60"/>
        <v>DUNA</v>
      </c>
      <c r="AR85" s="6">
        <f t="shared" si="61"/>
        <v>2002</v>
      </c>
      <c r="AS85" s="42">
        <f>SMALL($AN$3:$AN$89, ROWS($AP$3:AP85))</f>
        <v>979</v>
      </c>
      <c r="AU85" s="36" t="s">
        <v>127</v>
      </c>
      <c r="AV85" s="6" t="str">
        <f t="shared" si="57"/>
        <v>DUNA</v>
      </c>
      <c r="AW85" s="6">
        <f t="shared" si="62"/>
        <v>2002</v>
      </c>
      <c r="AX85" s="37">
        <f>SMALL($S$3:$S$89, ROWS(AU$3:$AU85))</f>
        <v>15254.74142222222</v>
      </c>
      <c r="AZ85" s="60">
        <f>Munka4!R357</f>
        <v>999980.3</v>
      </c>
      <c r="BA85" t="str">
        <f t="shared" si="58"/>
        <v>TISZA</v>
      </c>
      <c r="BB85">
        <f t="shared" si="40"/>
        <v>2019</v>
      </c>
      <c r="BC85">
        <f>IF(Munka4!BG357*Munka4!T357&lt;=0,1,0)</f>
        <v>1</v>
      </c>
    </row>
    <row r="86" spans="1:55" x14ac:dyDescent="0.3">
      <c r="A86" s="6" t="s">
        <v>21</v>
      </c>
      <c r="B86" s="7">
        <v>2020</v>
      </c>
      <c r="C86" s="8">
        <v>174</v>
      </c>
      <c r="D86" s="14">
        <v>14.263999999999999</v>
      </c>
      <c r="E86" s="9">
        <v>8</v>
      </c>
      <c r="F86" s="9">
        <v>10.372999999999999</v>
      </c>
      <c r="G86" s="9">
        <v>100.264</v>
      </c>
      <c r="H86" s="9">
        <v>1.4330000000000001</v>
      </c>
      <c r="I86" s="14">
        <v>6.2249999999999996</v>
      </c>
      <c r="J86" s="14">
        <v>51.832999999999998</v>
      </c>
      <c r="K86" s="14">
        <v>167.25</v>
      </c>
      <c r="L86" s="9">
        <v>918.18200000000002</v>
      </c>
      <c r="M86" s="9">
        <v>2740</v>
      </c>
      <c r="N86" s="9">
        <v>32</v>
      </c>
      <c r="O86" s="14">
        <v>66</v>
      </c>
      <c r="P86" s="14">
        <v>24</v>
      </c>
      <c r="Q86" s="9">
        <v>0.8</v>
      </c>
      <c r="R86" s="10">
        <v>844.01</v>
      </c>
      <c r="S86" s="31">
        <f t="shared" si="63"/>
        <v>5158.6340000000009</v>
      </c>
      <c r="U86" s="6" t="s">
        <v>21</v>
      </c>
      <c r="V86" s="7">
        <v>2020</v>
      </c>
      <c r="W86">
        <f t="shared" si="41"/>
        <v>76</v>
      </c>
      <c r="X86">
        <f t="shared" si="42"/>
        <v>3</v>
      </c>
      <c r="Y86">
        <f t="shared" si="43"/>
        <v>24</v>
      </c>
      <c r="Z86">
        <f t="shared" si="44"/>
        <v>49</v>
      </c>
      <c r="AA86">
        <f t="shared" si="45"/>
        <v>21</v>
      </c>
      <c r="AB86">
        <f t="shared" si="46"/>
        <v>6</v>
      </c>
      <c r="AC86">
        <f t="shared" si="47"/>
        <v>9</v>
      </c>
      <c r="AD86">
        <f t="shared" si="48"/>
        <v>73</v>
      </c>
      <c r="AE86">
        <f t="shared" si="49"/>
        <v>13</v>
      </c>
      <c r="AF86">
        <f t="shared" si="50"/>
        <v>17</v>
      </c>
      <c r="AG86">
        <f t="shared" si="51"/>
        <v>12</v>
      </c>
      <c r="AH86">
        <f t="shared" si="52"/>
        <v>9</v>
      </c>
      <c r="AI86">
        <f t="shared" si="53"/>
        <v>13</v>
      </c>
      <c r="AJ86">
        <f t="shared" si="54"/>
        <v>8</v>
      </c>
      <c r="AK86">
        <f t="shared" si="55"/>
        <v>1</v>
      </c>
      <c r="AL86" s="28">
        <f t="shared" si="56"/>
        <v>57</v>
      </c>
      <c r="AM86" s="27">
        <v>1000000</v>
      </c>
      <c r="AN86" s="24">
        <f t="shared" si="59"/>
        <v>391</v>
      </c>
      <c r="AP86" s="36" t="s">
        <v>128</v>
      </c>
      <c r="AQ86" s="6" t="str">
        <f t="shared" si="60"/>
        <v>DUNA</v>
      </c>
      <c r="AR86" s="6">
        <f t="shared" si="61"/>
        <v>1998</v>
      </c>
      <c r="AS86" s="42">
        <f>SMALL($AN$3:$AN$89, ROWS($AP$3:AP86))</f>
        <v>985</v>
      </c>
      <c r="AU86" s="36" t="s">
        <v>128</v>
      </c>
      <c r="AV86" s="6" t="str">
        <f t="shared" si="57"/>
        <v>DUNA</v>
      </c>
      <c r="AW86" s="6">
        <f t="shared" si="62"/>
        <v>1999</v>
      </c>
      <c r="AX86" s="37">
        <f>SMALL($S$3:$S$89, ROWS(AU$3:$AU86))</f>
        <v>15286.264725274725</v>
      </c>
      <c r="AZ86" s="60">
        <f>Munka4!R358</f>
        <v>999979.8</v>
      </c>
      <c r="BA86" t="str">
        <f t="shared" si="58"/>
        <v>TISZA</v>
      </c>
      <c r="BB86">
        <f t="shared" si="40"/>
        <v>2020</v>
      </c>
      <c r="BC86">
        <f>IF(Munka4!BG358*Munka4!T358&lt;=0,1,0)</f>
        <v>1</v>
      </c>
    </row>
    <row r="87" spans="1:55" x14ac:dyDescent="0.3">
      <c r="A87" s="6" t="s">
        <v>21</v>
      </c>
      <c r="B87" s="7">
        <v>2021</v>
      </c>
      <c r="C87" s="13">
        <v>187.8</v>
      </c>
      <c r="D87" s="14">
        <v>11.4</v>
      </c>
      <c r="E87" s="14">
        <v>8.07</v>
      </c>
      <c r="F87" s="14">
        <v>10.74</v>
      </c>
      <c r="G87" s="14">
        <v>100.92</v>
      </c>
      <c r="H87" s="14">
        <v>2.1</v>
      </c>
      <c r="I87" s="14">
        <v>5.0599999999999996</v>
      </c>
      <c r="J87" s="14">
        <v>45.5</v>
      </c>
      <c r="K87" s="14">
        <v>168.5</v>
      </c>
      <c r="L87" s="14">
        <v>808.33</v>
      </c>
      <c r="M87" s="14">
        <v>2650</v>
      </c>
      <c r="N87" s="14">
        <v>44.1</v>
      </c>
      <c r="O87" s="14">
        <v>88.58</v>
      </c>
      <c r="P87" s="14">
        <v>54.4</v>
      </c>
      <c r="Q87" s="9">
        <v>6.9748998325226399</v>
      </c>
      <c r="R87" s="10">
        <v>843.578480192607</v>
      </c>
      <c r="S87" s="31">
        <f t="shared" si="63"/>
        <v>5036.0533800251305</v>
      </c>
      <c r="U87" s="6" t="s">
        <v>21</v>
      </c>
      <c r="V87" s="7">
        <v>2021</v>
      </c>
      <c r="W87">
        <f t="shared" si="41"/>
        <v>74</v>
      </c>
      <c r="X87">
        <f t="shared" si="42"/>
        <v>51</v>
      </c>
      <c r="Y87">
        <f t="shared" si="43"/>
        <v>53</v>
      </c>
      <c r="Z87">
        <f t="shared" si="44"/>
        <v>35</v>
      </c>
      <c r="AA87">
        <f t="shared" si="45"/>
        <v>18</v>
      </c>
      <c r="AB87">
        <f t="shared" si="46"/>
        <v>23</v>
      </c>
      <c r="AC87">
        <f t="shared" si="47"/>
        <v>4</v>
      </c>
      <c r="AD87">
        <f t="shared" si="48"/>
        <v>69</v>
      </c>
      <c r="AE87">
        <f t="shared" si="49"/>
        <v>14</v>
      </c>
      <c r="AF87">
        <f t="shared" si="50"/>
        <v>5</v>
      </c>
      <c r="AG87">
        <f t="shared" si="51"/>
        <v>7</v>
      </c>
      <c r="AH87">
        <f t="shared" si="52"/>
        <v>24</v>
      </c>
      <c r="AI87">
        <f t="shared" si="53"/>
        <v>45</v>
      </c>
      <c r="AJ87">
        <f t="shared" si="54"/>
        <v>56</v>
      </c>
      <c r="AK87">
        <f t="shared" si="55"/>
        <v>45</v>
      </c>
      <c r="AL87" s="28">
        <f t="shared" si="56"/>
        <v>41</v>
      </c>
      <c r="AM87" s="27">
        <v>1000000</v>
      </c>
      <c r="AN87" s="24">
        <f t="shared" si="59"/>
        <v>564</v>
      </c>
      <c r="AP87" s="36" t="s">
        <v>129</v>
      </c>
      <c r="AQ87" s="6" t="str">
        <f t="shared" si="60"/>
        <v>DUNA</v>
      </c>
      <c r="AR87" s="6">
        <f t="shared" si="61"/>
        <v>1999</v>
      </c>
      <c r="AS87" s="42">
        <f>SMALL($AN$3:$AN$89, ROWS($AP$3:AP87))</f>
        <v>992</v>
      </c>
      <c r="AU87" s="36" t="s">
        <v>129</v>
      </c>
      <c r="AV87" s="6" t="str">
        <f t="shared" si="57"/>
        <v>DUNA</v>
      </c>
      <c r="AW87" s="6">
        <f t="shared" si="62"/>
        <v>1998</v>
      </c>
      <c r="AX87" s="37">
        <f>SMALL($S$3:$S$89, ROWS(AU$3:$AU87))</f>
        <v>15702.384065934064</v>
      </c>
      <c r="AZ87" s="60">
        <f>Munka4!R359</f>
        <v>999867.3</v>
      </c>
      <c r="BA87" t="str">
        <f t="shared" si="58"/>
        <v>TISZA</v>
      </c>
      <c r="BB87">
        <f t="shared" si="40"/>
        <v>2021</v>
      </c>
      <c r="BC87">
        <f>IF(Munka4!BG359*Munka4!T359&lt;=0,1,0)</f>
        <v>1</v>
      </c>
    </row>
    <row r="88" spans="1:55" x14ac:dyDescent="0.3">
      <c r="A88" s="6" t="s">
        <v>21</v>
      </c>
      <c r="B88" s="7">
        <v>2022</v>
      </c>
      <c r="C88" s="13">
        <v>192</v>
      </c>
      <c r="D88" s="14">
        <v>11.3</v>
      </c>
      <c r="E88" s="14">
        <v>8.09</v>
      </c>
      <c r="F88" s="14">
        <v>10.4</v>
      </c>
      <c r="G88" s="14">
        <v>98.73</v>
      </c>
      <c r="H88" s="14">
        <v>1.89</v>
      </c>
      <c r="I88" s="14">
        <v>6.43</v>
      </c>
      <c r="J88" s="14">
        <v>34</v>
      </c>
      <c r="K88" s="14">
        <v>145.91</v>
      </c>
      <c r="L88" s="14">
        <v>800</v>
      </c>
      <c r="M88" s="14">
        <v>2180</v>
      </c>
      <c r="N88" s="14">
        <v>30</v>
      </c>
      <c r="O88" s="14">
        <v>50.45</v>
      </c>
      <c r="P88" s="14">
        <v>41</v>
      </c>
      <c r="Q88" s="9">
        <v>6.974063499613516</v>
      </c>
      <c r="R88" s="10">
        <v>843.84571045065343</v>
      </c>
      <c r="S88" s="31">
        <f t="shared" si="63"/>
        <v>4461.0197739502664</v>
      </c>
      <c r="U88" s="6" t="s">
        <v>21</v>
      </c>
      <c r="V88" s="7">
        <v>2022</v>
      </c>
      <c r="W88">
        <f t="shared" si="41"/>
        <v>71</v>
      </c>
      <c r="X88">
        <f t="shared" si="42"/>
        <v>54</v>
      </c>
      <c r="Y88">
        <f t="shared" si="43"/>
        <v>57</v>
      </c>
      <c r="Z88">
        <f t="shared" si="44"/>
        <v>46</v>
      </c>
      <c r="AA88">
        <f t="shared" si="45"/>
        <v>30</v>
      </c>
      <c r="AB88">
        <f t="shared" si="46"/>
        <v>15</v>
      </c>
      <c r="AC88">
        <f t="shared" si="47"/>
        <v>11</v>
      </c>
      <c r="AD88">
        <f t="shared" si="48"/>
        <v>55</v>
      </c>
      <c r="AE88">
        <f t="shared" si="49"/>
        <v>4</v>
      </c>
      <c r="AF88">
        <f t="shared" si="50"/>
        <v>4</v>
      </c>
      <c r="AG88">
        <f t="shared" si="51"/>
        <v>2</v>
      </c>
      <c r="AH88">
        <f t="shared" si="52"/>
        <v>7</v>
      </c>
      <c r="AI88">
        <f t="shared" si="53"/>
        <v>9</v>
      </c>
      <c r="AJ88">
        <f t="shared" si="54"/>
        <v>34</v>
      </c>
      <c r="AK88">
        <f t="shared" si="55"/>
        <v>44</v>
      </c>
      <c r="AL88" s="28">
        <f t="shared" si="56"/>
        <v>55</v>
      </c>
      <c r="AM88" s="27">
        <v>1000000</v>
      </c>
      <c r="AN88" s="24">
        <f t="shared" si="59"/>
        <v>498</v>
      </c>
      <c r="AP88" s="36" t="s">
        <v>130</v>
      </c>
      <c r="AQ88" s="6" t="str">
        <f t="shared" si="60"/>
        <v>DUNA</v>
      </c>
      <c r="AR88" s="6">
        <f t="shared" si="61"/>
        <v>1995</v>
      </c>
      <c r="AS88" s="42">
        <f>SMALL($AN$3:$AN$89, ROWS($AP$3:AP88))</f>
        <v>1023</v>
      </c>
      <c r="AU88" s="36" t="s">
        <v>130</v>
      </c>
      <c r="AV88" s="6" t="str">
        <f t="shared" si="57"/>
        <v>DUNA</v>
      </c>
      <c r="AW88" s="6">
        <f t="shared" si="62"/>
        <v>1996</v>
      </c>
      <c r="AX88" s="37">
        <f>SMALL($S$3:$S$89, ROWS(AU$3:$AU88))</f>
        <v>17164.619340659341</v>
      </c>
      <c r="AZ88" s="60">
        <f>Munka4!R360</f>
        <v>999979.3</v>
      </c>
      <c r="BA88" t="str">
        <f t="shared" si="58"/>
        <v>TISZA</v>
      </c>
      <c r="BB88">
        <f t="shared" si="40"/>
        <v>2022</v>
      </c>
      <c r="BC88">
        <f>IF(Munka4!BG360*Munka4!T360&lt;=0,1,0)</f>
        <v>1</v>
      </c>
    </row>
    <row r="89" spans="1:55" ht="15" thickBot="1" x14ac:dyDescent="0.35">
      <c r="A89" s="6" t="s">
        <v>21</v>
      </c>
      <c r="B89" s="7">
        <v>2023</v>
      </c>
      <c r="C89" s="18">
        <v>216.8</v>
      </c>
      <c r="D89" s="19">
        <v>12.1</v>
      </c>
      <c r="E89" s="19">
        <v>8.06</v>
      </c>
      <c r="F89" s="19">
        <v>10.54</v>
      </c>
      <c r="G89" s="19">
        <v>100.3</v>
      </c>
      <c r="H89" s="19">
        <v>2.1</v>
      </c>
      <c r="I89" s="19">
        <v>4.9000000000000004</v>
      </c>
      <c r="J89" s="19">
        <v>35.67</v>
      </c>
      <c r="K89" s="19">
        <v>142.33000000000001</v>
      </c>
      <c r="L89" s="19">
        <v>808.33</v>
      </c>
      <c r="M89" s="19">
        <v>2310</v>
      </c>
      <c r="N89" s="20">
        <v>52.956238614407482</v>
      </c>
      <c r="O89" s="19">
        <v>73</v>
      </c>
      <c r="P89" s="19">
        <v>40</v>
      </c>
      <c r="Q89" s="19">
        <v>1.54</v>
      </c>
      <c r="R89" s="21">
        <v>843.03828213499014</v>
      </c>
      <c r="S89" s="31">
        <f t="shared" si="63"/>
        <v>4661.6645207493975</v>
      </c>
      <c r="U89" s="6" t="s">
        <v>21</v>
      </c>
      <c r="V89" s="7">
        <v>2023</v>
      </c>
      <c r="W89" s="25">
        <f t="shared" si="41"/>
        <v>67</v>
      </c>
      <c r="X89" s="26">
        <f t="shared" si="42"/>
        <v>39</v>
      </c>
      <c r="Y89" s="26">
        <f t="shared" si="43"/>
        <v>49</v>
      </c>
      <c r="Z89" s="26">
        <f t="shared" si="44"/>
        <v>41</v>
      </c>
      <c r="AA89" s="26">
        <f t="shared" si="45"/>
        <v>20</v>
      </c>
      <c r="AB89" s="26">
        <f t="shared" si="46"/>
        <v>23</v>
      </c>
      <c r="AC89" s="26">
        <f t="shared" si="47"/>
        <v>1</v>
      </c>
      <c r="AD89" s="26">
        <f t="shared" si="48"/>
        <v>60</v>
      </c>
      <c r="AE89" s="26">
        <f t="shared" si="49"/>
        <v>3</v>
      </c>
      <c r="AF89" s="26">
        <f t="shared" si="50"/>
        <v>5</v>
      </c>
      <c r="AG89" s="26">
        <f t="shared" si="51"/>
        <v>4</v>
      </c>
      <c r="AH89" s="26">
        <f t="shared" si="52"/>
        <v>41</v>
      </c>
      <c r="AI89" s="26">
        <f t="shared" si="53"/>
        <v>21</v>
      </c>
      <c r="AJ89" s="26">
        <f t="shared" si="54"/>
        <v>30</v>
      </c>
      <c r="AK89" s="26">
        <f t="shared" si="55"/>
        <v>2</v>
      </c>
      <c r="AL89" s="29">
        <f t="shared" si="56"/>
        <v>24</v>
      </c>
      <c r="AM89" s="27">
        <v>1000000</v>
      </c>
      <c r="AN89" s="24">
        <f t="shared" si="59"/>
        <v>430</v>
      </c>
      <c r="AP89" s="39" t="s">
        <v>131</v>
      </c>
      <c r="AQ89" s="40" t="str">
        <f t="shared" si="60"/>
        <v>DUNA</v>
      </c>
      <c r="AR89" s="40">
        <f t="shared" si="61"/>
        <v>1996</v>
      </c>
      <c r="AS89" s="44">
        <f>SMALL($AN$3:$AN$89, ROWS($AP$3:AP89))</f>
        <v>1109</v>
      </c>
      <c r="AU89" s="39" t="s">
        <v>131</v>
      </c>
      <c r="AV89" s="40" t="str">
        <f t="shared" si="57"/>
        <v>TISZA</v>
      </c>
      <c r="AW89" s="40">
        <f t="shared" si="62"/>
        <v>1997</v>
      </c>
      <c r="AX89" s="41">
        <f>SMALL($S$3:$S$89, ROWS(AU$3:$AU89))</f>
        <v>44812.085714285713</v>
      </c>
      <c r="AZ89" s="60">
        <f>Munka4!R361</f>
        <v>1000346.3</v>
      </c>
      <c r="BA89" t="str">
        <f t="shared" si="58"/>
        <v>TISZA</v>
      </c>
      <c r="BB89">
        <f t="shared" si="40"/>
        <v>2023</v>
      </c>
      <c r="BC89">
        <f>IF(Munka4!BG361*Munka4!T361&lt;=0,1,0)</f>
        <v>1</v>
      </c>
    </row>
    <row r="92" spans="1:55" ht="45.6" x14ac:dyDescent="0.3">
      <c r="A92" s="22" t="s">
        <v>1</v>
      </c>
      <c r="B92" s="6" t="s">
        <v>23</v>
      </c>
      <c r="C92" s="22" t="s">
        <v>24</v>
      </c>
      <c r="D92" s="22" t="s">
        <v>25</v>
      </c>
      <c r="E92" s="22" t="s">
        <v>26</v>
      </c>
      <c r="F92" s="22" t="s">
        <v>27</v>
      </c>
      <c r="G92" s="22" t="s">
        <v>28</v>
      </c>
      <c r="H92" s="22" t="s">
        <v>29</v>
      </c>
      <c r="I92" s="22" t="s">
        <v>30</v>
      </c>
      <c r="J92" s="22" t="s">
        <v>31</v>
      </c>
      <c r="K92" s="22" t="s">
        <v>32</v>
      </c>
      <c r="L92" s="22" t="s">
        <v>33</v>
      </c>
      <c r="M92" s="22" t="s">
        <v>34</v>
      </c>
      <c r="N92" s="22" t="s">
        <v>35</v>
      </c>
      <c r="O92" s="22" t="s">
        <v>36</v>
      </c>
      <c r="P92" s="22" t="s">
        <v>37</v>
      </c>
      <c r="Q92" s="22" t="s">
        <v>38</v>
      </c>
      <c r="R92" s="22" t="s">
        <v>39</v>
      </c>
      <c r="S92" s="23" t="s">
        <v>40</v>
      </c>
      <c r="V92" s="57" t="s">
        <v>43</v>
      </c>
      <c r="W92" s="5" t="s">
        <v>3</v>
      </c>
      <c r="X92" s="5" t="s">
        <v>4</v>
      </c>
      <c r="Y92" s="5" t="s">
        <v>22</v>
      </c>
      <c r="Z92" s="5" t="s">
        <v>6</v>
      </c>
      <c r="AA92" s="5" t="s">
        <v>7</v>
      </c>
      <c r="AB92" s="5" t="s">
        <v>8</v>
      </c>
      <c r="AC92" s="5" t="s">
        <v>9</v>
      </c>
      <c r="AD92" s="5" t="s">
        <v>10</v>
      </c>
      <c r="AE92" s="5" t="s">
        <v>11</v>
      </c>
      <c r="AF92" s="5" t="s">
        <v>12</v>
      </c>
      <c r="AG92" s="5" t="s">
        <v>13</v>
      </c>
      <c r="AH92" s="5" t="s">
        <v>14</v>
      </c>
      <c r="AI92" s="5" t="s">
        <v>15</v>
      </c>
      <c r="AJ92" s="5" t="s">
        <v>16</v>
      </c>
      <c r="AK92" s="5" t="s">
        <v>17</v>
      </c>
      <c r="AL92" s="5" t="s">
        <v>18</v>
      </c>
      <c r="AM92" s="64"/>
    </row>
    <row r="93" spans="1:55" ht="31.8" customHeight="1" x14ac:dyDescent="0.3">
      <c r="A93" s="6" t="s">
        <v>19</v>
      </c>
      <c r="B93" s="22">
        <v>1995</v>
      </c>
      <c r="C93">
        <f t="shared" ref="C93:C124" si="64">IF(C3&gt;=350, 3, IF(C3&gt;=200, 2, 1))</f>
        <v>2</v>
      </c>
      <c r="D93">
        <f t="shared" ref="D93:D124" si="65">IF(AND(D3&gt;=10, D3&lt;=20), 3, IF(AND(D3&gt;=5, D3&lt;10), 2, IF(AND(D3&gt;20, D3&lt;=25), 2, 1)))</f>
        <v>3</v>
      </c>
      <c r="E93">
        <f t="shared" ref="E93:E124" si="66">IF(AND(E3&gt;=6.75, E3&lt;=8.25), 3, IF(OR(AND(E3&gt;=6, E3&lt;6.5), AND(E3&gt;8.5, E3&lt;=9)), 2, 1))</f>
        <v>3</v>
      </c>
      <c r="F93">
        <f t="shared" ref="F93:F124" si="67">IF(F3&lt;=8, 1, IF(F3&lt;=12, 2, 3))</f>
        <v>2</v>
      </c>
      <c r="G93">
        <f t="shared" ref="G93:G124" si="68">IF(G3&gt;=90, 3, IF(G3&gt;=70, 2, 1))</f>
        <v>2</v>
      </c>
      <c r="H93">
        <f t="shared" ref="H93:H124" si="69">IF(H3&lt;=3, 3, IF(H3&lt;=5, 2, 1))</f>
        <v>3</v>
      </c>
      <c r="I93">
        <f t="shared" ref="I93:I124" si="70">IF(I3&lt;=7, 3, IF(I3&lt;=12, 2, 1))</f>
        <v>2</v>
      </c>
      <c r="J93">
        <f t="shared" ref="J93:J124" si="71">IF(J3&lt;=30, 3, IF(J3&lt;=40, 2, 1))</f>
        <v>1</v>
      </c>
      <c r="K93">
        <f t="shared" ref="K93:K124" si="72">IF(K3&lt;=150, 3, IF(K3&lt;=300, 2, 1))</f>
        <v>2</v>
      </c>
      <c r="L93">
        <f t="shared" ref="L93:L124" si="73">IF(L3&lt;=1500, 3, IF(L3&lt;=2250, 2, 1))</f>
        <v>1</v>
      </c>
      <c r="M93">
        <f t="shared" ref="M93:M124" si="74">IF(M3&lt;=4000, 3, IF(M3&lt;=8000, 2, 1))</f>
        <v>1</v>
      </c>
      <c r="N93">
        <f t="shared" ref="N93:N124" si="75">IF(N3&lt;=20, 3, IF(N3&lt;=60, 2, 1))</f>
        <v>1</v>
      </c>
      <c r="O93">
        <f t="shared" ref="O93:O124" si="76">IF(O3&lt;=80, 3, IF(O3&lt;=160, 2, 1))</f>
        <v>2</v>
      </c>
      <c r="P93">
        <f t="shared" ref="P93:P124" si="77">IF(P3&lt;=40, 3, IF(P3&lt;=100, 2, 1))</f>
        <v>2</v>
      </c>
      <c r="Q93">
        <f t="shared" ref="Q93:Q124" si="78">IF(Q3&lt;=5, 3, IF(Q3&lt;=15, 2, 1))</f>
        <v>2</v>
      </c>
      <c r="R93">
        <f t="shared" ref="R93:R124" si="79">IF(R3&lt;=1000, 3, IF(R3&lt;=2500, 2, 1))</f>
        <v>2</v>
      </c>
      <c r="S93" s="24">
        <f>SUM(C93:R93)</f>
        <v>31</v>
      </c>
      <c r="V93" s="57"/>
      <c r="W93" s="32">
        <f t="shared" ref="W93:AL93" si="80">CORREL(W3:W89,C93:C179)</f>
        <v>-0.866961971693607</v>
      </c>
      <c r="X93" s="32">
        <f t="shared" si="80"/>
        <v>-0.50211498115791298</v>
      </c>
      <c r="Y93" s="32">
        <f t="shared" si="80"/>
        <v>-0.26372924277912413</v>
      </c>
      <c r="Z93" s="32">
        <f t="shared" si="80"/>
        <v>-0.59781016008962284</v>
      </c>
      <c r="AA93" s="32">
        <f t="shared" si="80"/>
        <v>-0.71668219092769248</v>
      </c>
      <c r="AB93" s="32">
        <f t="shared" si="80"/>
        <v>-0.8114899352218391</v>
      </c>
      <c r="AC93" s="32">
        <f t="shared" si="80"/>
        <v>-0.78802344314884054</v>
      </c>
      <c r="AD93" s="32">
        <f t="shared" si="80"/>
        <v>-0.87554771459000347</v>
      </c>
      <c r="AE93" s="32">
        <f t="shared" si="80"/>
        <v>-0.52791529021413242</v>
      </c>
      <c r="AF93" s="32">
        <f t="shared" si="80"/>
        <v>-0.93597923415419249</v>
      </c>
      <c r="AG93" s="32">
        <f t="shared" si="80"/>
        <v>-0.91485998711576721</v>
      </c>
      <c r="AH93" s="32">
        <f t="shared" si="80"/>
        <v>-0.84442607707737116</v>
      </c>
      <c r="AI93" s="32">
        <f t="shared" si="80"/>
        <v>-0.81957785874409084</v>
      </c>
      <c r="AJ93" s="32">
        <f t="shared" si="80"/>
        <v>-0.92189426950112174</v>
      </c>
      <c r="AK93" s="32">
        <f t="shared" si="80"/>
        <v>-0.92499004235705273</v>
      </c>
      <c r="AL93" s="32">
        <f t="shared" si="80"/>
        <v>-0.64805222729940781</v>
      </c>
      <c r="AM93" s="65"/>
    </row>
    <row r="94" spans="1:55" x14ac:dyDescent="0.3">
      <c r="A94" s="6" t="s">
        <v>19</v>
      </c>
      <c r="B94" s="22">
        <v>1996</v>
      </c>
      <c r="C94">
        <f t="shared" si="64"/>
        <v>3</v>
      </c>
      <c r="D94">
        <f t="shared" si="65"/>
        <v>2</v>
      </c>
      <c r="E94">
        <f t="shared" si="66"/>
        <v>3</v>
      </c>
      <c r="F94">
        <f t="shared" si="67"/>
        <v>2</v>
      </c>
      <c r="G94">
        <f t="shared" si="68"/>
        <v>2</v>
      </c>
      <c r="H94">
        <f t="shared" si="69"/>
        <v>3</v>
      </c>
      <c r="I94">
        <f t="shared" si="70"/>
        <v>1</v>
      </c>
      <c r="J94">
        <f t="shared" si="71"/>
        <v>3</v>
      </c>
      <c r="K94">
        <f t="shared" si="72"/>
        <v>2</v>
      </c>
      <c r="L94">
        <f t="shared" si="73"/>
        <v>1</v>
      </c>
      <c r="M94">
        <f t="shared" si="74"/>
        <v>1</v>
      </c>
      <c r="N94">
        <f t="shared" si="75"/>
        <v>1</v>
      </c>
      <c r="O94">
        <f t="shared" si="76"/>
        <v>2</v>
      </c>
      <c r="P94">
        <f t="shared" si="77"/>
        <v>2</v>
      </c>
      <c r="Q94">
        <f t="shared" si="78"/>
        <v>1</v>
      </c>
      <c r="R94">
        <f t="shared" si="79"/>
        <v>2</v>
      </c>
      <c r="S94" s="24">
        <f>SUM(C94:R94)</f>
        <v>31</v>
      </c>
    </row>
    <row r="95" spans="1:55" x14ac:dyDescent="0.3">
      <c r="A95" s="6" t="s">
        <v>19</v>
      </c>
      <c r="B95" s="22">
        <v>1997</v>
      </c>
      <c r="C95">
        <f t="shared" si="64"/>
        <v>3</v>
      </c>
      <c r="D95">
        <f t="shared" si="65"/>
        <v>3</v>
      </c>
      <c r="E95">
        <f t="shared" si="66"/>
        <v>1</v>
      </c>
      <c r="F95">
        <f t="shared" si="67"/>
        <v>2</v>
      </c>
      <c r="G95">
        <f t="shared" si="68"/>
        <v>3</v>
      </c>
      <c r="H95">
        <f t="shared" si="69"/>
        <v>3</v>
      </c>
      <c r="I95">
        <f t="shared" si="70"/>
        <v>2</v>
      </c>
      <c r="J95">
        <f t="shared" si="71"/>
        <v>1</v>
      </c>
      <c r="K95">
        <f t="shared" si="72"/>
        <v>2</v>
      </c>
      <c r="L95">
        <f t="shared" si="73"/>
        <v>1</v>
      </c>
      <c r="M95">
        <f t="shared" si="74"/>
        <v>1</v>
      </c>
      <c r="N95">
        <f t="shared" si="75"/>
        <v>1</v>
      </c>
      <c r="O95">
        <f t="shared" si="76"/>
        <v>2</v>
      </c>
      <c r="P95">
        <f t="shared" si="77"/>
        <v>2</v>
      </c>
      <c r="Q95">
        <f t="shared" si="78"/>
        <v>1</v>
      </c>
      <c r="R95">
        <f t="shared" si="79"/>
        <v>3</v>
      </c>
      <c r="S95" s="24">
        <f t="shared" ref="S95:S157" si="81">SUM(C95:R95)</f>
        <v>31</v>
      </c>
    </row>
    <row r="96" spans="1:55" x14ac:dyDescent="0.3">
      <c r="A96" s="6" t="s">
        <v>19</v>
      </c>
      <c r="B96" s="22">
        <v>1998</v>
      </c>
      <c r="C96">
        <f t="shared" si="64"/>
        <v>3</v>
      </c>
      <c r="D96">
        <f t="shared" si="65"/>
        <v>3</v>
      </c>
      <c r="E96">
        <f t="shared" si="66"/>
        <v>3</v>
      </c>
      <c r="F96">
        <f t="shared" si="67"/>
        <v>2</v>
      </c>
      <c r="G96">
        <f t="shared" si="68"/>
        <v>2</v>
      </c>
      <c r="H96">
        <f t="shared" si="69"/>
        <v>3</v>
      </c>
      <c r="I96">
        <f t="shared" si="70"/>
        <v>2</v>
      </c>
      <c r="J96">
        <f t="shared" si="71"/>
        <v>3</v>
      </c>
      <c r="K96">
        <f t="shared" si="72"/>
        <v>2</v>
      </c>
      <c r="L96">
        <f t="shared" si="73"/>
        <v>1</v>
      </c>
      <c r="M96">
        <f t="shared" si="74"/>
        <v>1</v>
      </c>
      <c r="N96">
        <f t="shared" si="75"/>
        <v>1</v>
      </c>
      <c r="O96">
        <f t="shared" si="76"/>
        <v>2</v>
      </c>
      <c r="P96">
        <f t="shared" si="77"/>
        <v>2</v>
      </c>
      <c r="Q96">
        <f t="shared" si="78"/>
        <v>1</v>
      </c>
      <c r="R96">
        <f t="shared" si="79"/>
        <v>2</v>
      </c>
      <c r="S96" s="24">
        <f t="shared" si="81"/>
        <v>33</v>
      </c>
    </row>
    <row r="97" spans="1:19" x14ac:dyDescent="0.3">
      <c r="A97" s="6" t="s">
        <v>19</v>
      </c>
      <c r="B97" s="22">
        <v>1999</v>
      </c>
      <c r="C97">
        <f t="shared" si="64"/>
        <v>3</v>
      </c>
      <c r="D97">
        <f t="shared" si="65"/>
        <v>3</v>
      </c>
      <c r="E97">
        <f t="shared" si="66"/>
        <v>3</v>
      </c>
      <c r="F97">
        <f t="shared" si="67"/>
        <v>2</v>
      </c>
      <c r="G97">
        <f t="shared" si="68"/>
        <v>2</v>
      </c>
      <c r="H97">
        <f t="shared" si="69"/>
        <v>3</v>
      </c>
      <c r="I97">
        <f t="shared" si="70"/>
        <v>2</v>
      </c>
      <c r="J97">
        <f t="shared" si="71"/>
        <v>2</v>
      </c>
      <c r="K97">
        <f t="shared" si="72"/>
        <v>2</v>
      </c>
      <c r="L97">
        <f t="shared" si="73"/>
        <v>1</v>
      </c>
      <c r="M97">
        <f t="shared" si="74"/>
        <v>1</v>
      </c>
      <c r="N97">
        <f t="shared" si="75"/>
        <v>1</v>
      </c>
      <c r="O97">
        <f t="shared" si="76"/>
        <v>2</v>
      </c>
      <c r="P97">
        <f t="shared" si="77"/>
        <v>3</v>
      </c>
      <c r="Q97">
        <f t="shared" si="78"/>
        <v>1</v>
      </c>
      <c r="R97">
        <f t="shared" si="79"/>
        <v>3</v>
      </c>
      <c r="S97" s="24">
        <f t="shared" si="81"/>
        <v>34</v>
      </c>
    </row>
    <row r="98" spans="1:19" x14ac:dyDescent="0.3">
      <c r="A98" s="6" t="s">
        <v>19</v>
      </c>
      <c r="B98" s="22">
        <v>2000</v>
      </c>
      <c r="C98">
        <f t="shared" si="64"/>
        <v>3</v>
      </c>
      <c r="D98">
        <f t="shared" si="65"/>
        <v>3</v>
      </c>
      <c r="E98">
        <f t="shared" si="66"/>
        <v>3</v>
      </c>
      <c r="F98">
        <f t="shared" si="67"/>
        <v>2</v>
      </c>
      <c r="G98">
        <f t="shared" si="68"/>
        <v>2</v>
      </c>
      <c r="H98">
        <f t="shared" si="69"/>
        <v>3</v>
      </c>
      <c r="I98">
        <f t="shared" si="70"/>
        <v>2</v>
      </c>
      <c r="J98">
        <f t="shared" si="71"/>
        <v>2</v>
      </c>
      <c r="K98">
        <f t="shared" si="72"/>
        <v>2</v>
      </c>
      <c r="L98">
        <f t="shared" si="73"/>
        <v>1</v>
      </c>
      <c r="M98">
        <f t="shared" si="74"/>
        <v>1</v>
      </c>
      <c r="N98">
        <f t="shared" si="75"/>
        <v>1</v>
      </c>
      <c r="O98">
        <f t="shared" si="76"/>
        <v>2</v>
      </c>
      <c r="P98">
        <f t="shared" si="77"/>
        <v>2</v>
      </c>
      <c r="Q98">
        <f t="shared" si="78"/>
        <v>1</v>
      </c>
      <c r="R98">
        <f t="shared" si="79"/>
        <v>3</v>
      </c>
      <c r="S98" s="24">
        <f t="shared" si="81"/>
        <v>33</v>
      </c>
    </row>
    <row r="99" spans="1:19" x14ac:dyDescent="0.3">
      <c r="A99" s="6" t="s">
        <v>19</v>
      </c>
      <c r="B99" s="22">
        <v>2001</v>
      </c>
      <c r="C99">
        <f t="shared" si="64"/>
        <v>3</v>
      </c>
      <c r="D99">
        <f t="shared" si="65"/>
        <v>3</v>
      </c>
      <c r="E99">
        <f t="shared" si="66"/>
        <v>3</v>
      </c>
      <c r="F99">
        <f t="shared" si="67"/>
        <v>2</v>
      </c>
      <c r="G99">
        <f t="shared" si="68"/>
        <v>2</v>
      </c>
      <c r="H99">
        <f t="shared" si="69"/>
        <v>3</v>
      </c>
      <c r="I99">
        <f t="shared" si="70"/>
        <v>2</v>
      </c>
      <c r="J99">
        <f t="shared" si="71"/>
        <v>3</v>
      </c>
      <c r="K99">
        <f t="shared" si="72"/>
        <v>2</v>
      </c>
      <c r="L99">
        <f t="shared" si="73"/>
        <v>1</v>
      </c>
      <c r="M99">
        <f t="shared" si="74"/>
        <v>1</v>
      </c>
      <c r="N99">
        <f t="shared" si="75"/>
        <v>1</v>
      </c>
      <c r="O99">
        <f t="shared" si="76"/>
        <v>2</v>
      </c>
      <c r="P99">
        <f t="shared" si="77"/>
        <v>3</v>
      </c>
      <c r="Q99">
        <f t="shared" si="78"/>
        <v>1</v>
      </c>
      <c r="R99">
        <f t="shared" si="79"/>
        <v>3</v>
      </c>
      <c r="S99" s="24">
        <f t="shared" si="81"/>
        <v>35</v>
      </c>
    </row>
    <row r="100" spans="1:19" x14ac:dyDescent="0.3">
      <c r="A100" s="6" t="s">
        <v>19</v>
      </c>
      <c r="B100" s="22">
        <v>2002</v>
      </c>
      <c r="C100">
        <f t="shared" si="64"/>
        <v>3</v>
      </c>
      <c r="D100">
        <f t="shared" si="65"/>
        <v>3</v>
      </c>
      <c r="E100">
        <f t="shared" si="66"/>
        <v>3</v>
      </c>
      <c r="F100">
        <f t="shared" si="67"/>
        <v>2</v>
      </c>
      <c r="G100">
        <f t="shared" si="68"/>
        <v>3</v>
      </c>
      <c r="H100">
        <f t="shared" si="69"/>
        <v>3</v>
      </c>
      <c r="I100">
        <f t="shared" si="70"/>
        <v>2</v>
      </c>
      <c r="J100">
        <f t="shared" si="71"/>
        <v>3</v>
      </c>
      <c r="K100">
        <f t="shared" si="72"/>
        <v>2</v>
      </c>
      <c r="L100">
        <f t="shared" si="73"/>
        <v>1</v>
      </c>
      <c r="M100">
        <f t="shared" si="74"/>
        <v>1</v>
      </c>
      <c r="N100">
        <f t="shared" si="75"/>
        <v>1</v>
      </c>
      <c r="O100">
        <f t="shared" si="76"/>
        <v>2</v>
      </c>
      <c r="P100">
        <f t="shared" si="77"/>
        <v>2</v>
      </c>
      <c r="Q100">
        <f t="shared" si="78"/>
        <v>1</v>
      </c>
      <c r="R100">
        <f t="shared" si="79"/>
        <v>2</v>
      </c>
      <c r="S100" s="24">
        <f t="shared" si="81"/>
        <v>34</v>
      </c>
    </row>
    <row r="101" spans="1:19" x14ac:dyDescent="0.3">
      <c r="A101" s="6" t="s">
        <v>19</v>
      </c>
      <c r="B101" s="22">
        <v>2003</v>
      </c>
      <c r="C101">
        <f t="shared" si="64"/>
        <v>3</v>
      </c>
      <c r="D101">
        <f t="shared" si="65"/>
        <v>3</v>
      </c>
      <c r="E101">
        <f t="shared" si="66"/>
        <v>3</v>
      </c>
      <c r="F101">
        <f t="shared" si="67"/>
        <v>2</v>
      </c>
      <c r="G101">
        <f t="shared" si="68"/>
        <v>3</v>
      </c>
      <c r="H101">
        <f t="shared" si="69"/>
        <v>3</v>
      </c>
      <c r="I101">
        <f t="shared" si="70"/>
        <v>2</v>
      </c>
      <c r="J101">
        <f t="shared" si="71"/>
        <v>3</v>
      </c>
      <c r="K101">
        <f t="shared" si="72"/>
        <v>2</v>
      </c>
      <c r="L101">
        <f t="shared" si="73"/>
        <v>1</v>
      </c>
      <c r="M101">
        <f t="shared" si="74"/>
        <v>1</v>
      </c>
      <c r="N101">
        <f t="shared" si="75"/>
        <v>2</v>
      </c>
      <c r="O101">
        <f t="shared" si="76"/>
        <v>2</v>
      </c>
      <c r="P101">
        <f t="shared" si="77"/>
        <v>3</v>
      </c>
      <c r="Q101">
        <f t="shared" si="78"/>
        <v>1</v>
      </c>
      <c r="R101">
        <f t="shared" si="79"/>
        <v>3</v>
      </c>
      <c r="S101" s="24">
        <f t="shared" si="81"/>
        <v>37</v>
      </c>
    </row>
    <row r="102" spans="1:19" x14ac:dyDescent="0.3">
      <c r="A102" s="6" t="s">
        <v>19</v>
      </c>
      <c r="B102" s="22">
        <v>2004</v>
      </c>
      <c r="C102">
        <f t="shared" si="64"/>
        <v>3</v>
      </c>
      <c r="D102">
        <f t="shared" si="65"/>
        <v>3</v>
      </c>
      <c r="E102">
        <f t="shared" si="66"/>
        <v>3</v>
      </c>
      <c r="F102">
        <f t="shared" si="67"/>
        <v>2</v>
      </c>
      <c r="G102">
        <f t="shared" si="68"/>
        <v>3</v>
      </c>
      <c r="H102">
        <f t="shared" si="69"/>
        <v>3</v>
      </c>
      <c r="I102">
        <f t="shared" si="70"/>
        <v>2</v>
      </c>
      <c r="J102">
        <f t="shared" si="71"/>
        <v>3</v>
      </c>
      <c r="K102">
        <f t="shared" si="72"/>
        <v>2</v>
      </c>
      <c r="L102">
        <f t="shared" si="73"/>
        <v>1</v>
      </c>
      <c r="M102">
        <f t="shared" si="74"/>
        <v>1</v>
      </c>
      <c r="N102">
        <f t="shared" si="75"/>
        <v>1</v>
      </c>
      <c r="O102">
        <f t="shared" si="76"/>
        <v>2</v>
      </c>
      <c r="P102">
        <f t="shared" si="77"/>
        <v>3</v>
      </c>
      <c r="Q102">
        <f t="shared" si="78"/>
        <v>1</v>
      </c>
      <c r="R102">
        <f t="shared" si="79"/>
        <v>3</v>
      </c>
      <c r="S102" s="24">
        <f t="shared" si="81"/>
        <v>36</v>
      </c>
    </row>
    <row r="103" spans="1:19" x14ac:dyDescent="0.3">
      <c r="A103" s="6" t="s">
        <v>19</v>
      </c>
      <c r="B103" s="22">
        <v>2005</v>
      </c>
      <c r="C103">
        <f t="shared" si="64"/>
        <v>3</v>
      </c>
      <c r="D103">
        <f t="shared" si="65"/>
        <v>3</v>
      </c>
      <c r="E103">
        <f t="shared" si="66"/>
        <v>3</v>
      </c>
      <c r="F103">
        <f t="shared" si="67"/>
        <v>2</v>
      </c>
      <c r="G103">
        <f t="shared" si="68"/>
        <v>3</v>
      </c>
      <c r="H103">
        <f t="shared" si="69"/>
        <v>3</v>
      </c>
      <c r="I103">
        <f t="shared" si="70"/>
        <v>2</v>
      </c>
      <c r="J103">
        <f t="shared" si="71"/>
        <v>2</v>
      </c>
      <c r="K103">
        <f t="shared" si="72"/>
        <v>2</v>
      </c>
      <c r="L103">
        <f t="shared" si="73"/>
        <v>1</v>
      </c>
      <c r="M103">
        <f t="shared" si="74"/>
        <v>1</v>
      </c>
      <c r="N103">
        <f t="shared" si="75"/>
        <v>2</v>
      </c>
      <c r="O103">
        <f t="shared" si="76"/>
        <v>2</v>
      </c>
      <c r="P103">
        <f t="shared" si="77"/>
        <v>2</v>
      </c>
      <c r="Q103">
        <f t="shared" si="78"/>
        <v>1</v>
      </c>
      <c r="R103">
        <f t="shared" si="79"/>
        <v>3</v>
      </c>
      <c r="S103" s="24">
        <f t="shared" si="81"/>
        <v>35</v>
      </c>
    </row>
    <row r="104" spans="1:19" x14ac:dyDescent="0.3">
      <c r="A104" s="6" t="s">
        <v>19</v>
      </c>
      <c r="B104" s="22">
        <v>2006</v>
      </c>
      <c r="C104">
        <f t="shared" si="64"/>
        <v>3</v>
      </c>
      <c r="D104">
        <f t="shared" si="65"/>
        <v>2</v>
      </c>
      <c r="E104">
        <f t="shared" si="66"/>
        <v>3</v>
      </c>
      <c r="F104">
        <f t="shared" si="67"/>
        <v>2</v>
      </c>
      <c r="G104">
        <f t="shared" si="68"/>
        <v>3</v>
      </c>
      <c r="H104">
        <f t="shared" si="69"/>
        <v>3</v>
      </c>
      <c r="I104">
        <f t="shared" si="70"/>
        <v>2</v>
      </c>
      <c r="J104">
        <f t="shared" si="71"/>
        <v>1</v>
      </c>
      <c r="K104">
        <f t="shared" si="72"/>
        <v>2</v>
      </c>
      <c r="L104">
        <f t="shared" si="73"/>
        <v>1</v>
      </c>
      <c r="M104">
        <f t="shared" si="74"/>
        <v>1</v>
      </c>
      <c r="N104">
        <f t="shared" si="75"/>
        <v>2</v>
      </c>
      <c r="O104">
        <f t="shared" si="76"/>
        <v>1</v>
      </c>
      <c r="P104">
        <f t="shared" si="77"/>
        <v>2</v>
      </c>
      <c r="Q104">
        <f t="shared" si="78"/>
        <v>2</v>
      </c>
      <c r="R104">
        <f t="shared" si="79"/>
        <v>3</v>
      </c>
      <c r="S104" s="24">
        <f t="shared" si="81"/>
        <v>33</v>
      </c>
    </row>
    <row r="105" spans="1:19" x14ac:dyDescent="0.3">
      <c r="A105" s="6" t="s">
        <v>19</v>
      </c>
      <c r="B105" s="22">
        <v>2007</v>
      </c>
      <c r="C105">
        <f t="shared" si="64"/>
        <v>3</v>
      </c>
      <c r="D105">
        <f t="shared" si="65"/>
        <v>3</v>
      </c>
      <c r="E105">
        <f t="shared" si="66"/>
        <v>3</v>
      </c>
      <c r="F105">
        <f t="shared" si="67"/>
        <v>2</v>
      </c>
      <c r="G105">
        <f t="shared" si="68"/>
        <v>3</v>
      </c>
      <c r="H105">
        <f t="shared" si="69"/>
        <v>3</v>
      </c>
      <c r="I105">
        <f t="shared" si="70"/>
        <v>2</v>
      </c>
      <c r="J105">
        <f t="shared" si="71"/>
        <v>3</v>
      </c>
      <c r="K105">
        <f t="shared" si="72"/>
        <v>2</v>
      </c>
      <c r="L105">
        <f t="shared" si="73"/>
        <v>1</v>
      </c>
      <c r="M105">
        <f t="shared" si="74"/>
        <v>2</v>
      </c>
      <c r="N105">
        <f t="shared" si="75"/>
        <v>2</v>
      </c>
      <c r="O105">
        <f t="shared" si="76"/>
        <v>2</v>
      </c>
      <c r="P105">
        <f t="shared" si="77"/>
        <v>2</v>
      </c>
      <c r="Q105">
        <f t="shared" si="78"/>
        <v>1</v>
      </c>
      <c r="R105">
        <f t="shared" si="79"/>
        <v>3</v>
      </c>
      <c r="S105" s="24">
        <f t="shared" si="81"/>
        <v>37</v>
      </c>
    </row>
    <row r="106" spans="1:19" x14ac:dyDescent="0.3">
      <c r="A106" s="6" t="s">
        <v>19</v>
      </c>
      <c r="B106" s="22">
        <v>2008</v>
      </c>
      <c r="C106">
        <f t="shared" si="64"/>
        <v>3</v>
      </c>
      <c r="D106">
        <f t="shared" si="65"/>
        <v>3</v>
      </c>
      <c r="E106">
        <f t="shared" si="66"/>
        <v>3</v>
      </c>
      <c r="F106">
        <f t="shared" si="67"/>
        <v>2</v>
      </c>
      <c r="G106">
        <f t="shared" si="68"/>
        <v>3</v>
      </c>
      <c r="H106">
        <f t="shared" si="69"/>
        <v>2</v>
      </c>
      <c r="I106">
        <f t="shared" si="70"/>
        <v>2</v>
      </c>
      <c r="J106">
        <f t="shared" si="71"/>
        <v>3</v>
      </c>
      <c r="K106">
        <f t="shared" si="72"/>
        <v>2</v>
      </c>
      <c r="L106">
        <f t="shared" si="73"/>
        <v>1</v>
      </c>
      <c r="M106">
        <f t="shared" si="74"/>
        <v>2</v>
      </c>
      <c r="N106">
        <f t="shared" si="75"/>
        <v>2</v>
      </c>
      <c r="O106">
        <f t="shared" si="76"/>
        <v>3</v>
      </c>
      <c r="P106">
        <f t="shared" si="77"/>
        <v>3</v>
      </c>
      <c r="Q106">
        <f t="shared" si="78"/>
        <v>1</v>
      </c>
      <c r="R106">
        <f t="shared" si="79"/>
        <v>3</v>
      </c>
      <c r="S106" s="24">
        <f t="shared" si="81"/>
        <v>38</v>
      </c>
    </row>
    <row r="107" spans="1:19" x14ac:dyDescent="0.3">
      <c r="A107" s="6" t="s">
        <v>19</v>
      </c>
      <c r="B107" s="22">
        <v>2009</v>
      </c>
      <c r="C107">
        <f t="shared" si="64"/>
        <v>3</v>
      </c>
      <c r="D107">
        <f t="shared" si="65"/>
        <v>3</v>
      </c>
      <c r="E107">
        <f t="shared" si="66"/>
        <v>3</v>
      </c>
      <c r="F107">
        <f t="shared" si="67"/>
        <v>2</v>
      </c>
      <c r="G107">
        <f t="shared" si="68"/>
        <v>3</v>
      </c>
      <c r="H107">
        <f t="shared" si="69"/>
        <v>2</v>
      </c>
      <c r="I107">
        <f t="shared" si="70"/>
        <v>2</v>
      </c>
      <c r="J107">
        <f t="shared" si="71"/>
        <v>2</v>
      </c>
      <c r="K107">
        <f t="shared" si="72"/>
        <v>2</v>
      </c>
      <c r="L107">
        <f t="shared" si="73"/>
        <v>1</v>
      </c>
      <c r="M107">
        <f t="shared" si="74"/>
        <v>2</v>
      </c>
      <c r="N107">
        <f t="shared" si="75"/>
        <v>2</v>
      </c>
      <c r="O107">
        <f t="shared" si="76"/>
        <v>2</v>
      </c>
      <c r="P107">
        <f t="shared" si="77"/>
        <v>2</v>
      </c>
      <c r="Q107">
        <f t="shared" si="78"/>
        <v>3</v>
      </c>
      <c r="R107">
        <f t="shared" si="79"/>
        <v>3</v>
      </c>
      <c r="S107" s="24">
        <f t="shared" si="81"/>
        <v>37</v>
      </c>
    </row>
    <row r="108" spans="1:19" x14ac:dyDescent="0.3">
      <c r="A108" s="6" t="s">
        <v>19</v>
      </c>
      <c r="B108" s="22">
        <v>2010</v>
      </c>
      <c r="C108">
        <f t="shared" si="64"/>
        <v>3</v>
      </c>
      <c r="D108">
        <f t="shared" si="65"/>
        <v>3</v>
      </c>
      <c r="E108">
        <f t="shared" si="66"/>
        <v>3</v>
      </c>
      <c r="F108">
        <f t="shared" si="67"/>
        <v>2</v>
      </c>
      <c r="G108">
        <f t="shared" si="68"/>
        <v>3</v>
      </c>
      <c r="H108">
        <f t="shared" si="69"/>
        <v>3</v>
      </c>
      <c r="I108">
        <f t="shared" si="70"/>
        <v>2</v>
      </c>
      <c r="J108">
        <f t="shared" si="71"/>
        <v>2</v>
      </c>
      <c r="K108">
        <f t="shared" si="72"/>
        <v>2</v>
      </c>
      <c r="L108">
        <f t="shared" si="73"/>
        <v>1</v>
      </c>
      <c r="M108">
        <f t="shared" si="74"/>
        <v>1</v>
      </c>
      <c r="N108">
        <f t="shared" si="75"/>
        <v>2</v>
      </c>
      <c r="O108">
        <f t="shared" si="76"/>
        <v>2</v>
      </c>
      <c r="P108">
        <f t="shared" si="77"/>
        <v>3</v>
      </c>
      <c r="Q108">
        <f t="shared" si="78"/>
        <v>2</v>
      </c>
      <c r="R108">
        <f t="shared" si="79"/>
        <v>3</v>
      </c>
      <c r="S108" s="24">
        <f t="shared" si="81"/>
        <v>37</v>
      </c>
    </row>
    <row r="109" spans="1:19" x14ac:dyDescent="0.3">
      <c r="A109" s="6" t="s">
        <v>19</v>
      </c>
      <c r="B109" s="22">
        <v>2011</v>
      </c>
      <c r="C109">
        <f t="shared" si="64"/>
        <v>3</v>
      </c>
      <c r="D109">
        <f t="shared" si="65"/>
        <v>3</v>
      </c>
      <c r="E109">
        <f t="shared" si="66"/>
        <v>3</v>
      </c>
      <c r="F109">
        <f t="shared" si="67"/>
        <v>2</v>
      </c>
      <c r="G109">
        <f t="shared" si="68"/>
        <v>3</v>
      </c>
      <c r="H109">
        <f t="shared" si="69"/>
        <v>2</v>
      </c>
      <c r="I109">
        <f t="shared" si="70"/>
        <v>2</v>
      </c>
      <c r="J109">
        <f t="shared" si="71"/>
        <v>3</v>
      </c>
      <c r="K109">
        <f t="shared" si="72"/>
        <v>2</v>
      </c>
      <c r="L109">
        <f t="shared" si="73"/>
        <v>1</v>
      </c>
      <c r="M109">
        <f t="shared" si="74"/>
        <v>1</v>
      </c>
      <c r="N109">
        <f t="shared" si="75"/>
        <v>2</v>
      </c>
      <c r="O109">
        <f t="shared" si="76"/>
        <v>2</v>
      </c>
      <c r="P109">
        <f t="shared" si="77"/>
        <v>3</v>
      </c>
      <c r="Q109">
        <f t="shared" si="78"/>
        <v>2</v>
      </c>
      <c r="R109">
        <f t="shared" si="79"/>
        <v>3</v>
      </c>
      <c r="S109" s="24">
        <f t="shared" si="81"/>
        <v>37</v>
      </c>
    </row>
    <row r="110" spans="1:19" x14ac:dyDescent="0.3">
      <c r="A110" s="6" t="s">
        <v>19</v>
      </c>
      <c r="B110" s="22">
        <v>2012</v>
      </c>
      <c r="C110">
        <f t="shared" si="64"/>
        <v>3</v>
      </c>
      <c r="D110">
        <f t="shared" si="65"/>
        <v>3</v>
      </c>
      <c r="E110">
        <f t="shared" si="66"/>
        <v>3</v>
      </c>
      <c r="F110">
        <f t="shared" si="67"/>
        <v>2</v>
      </c>
      <c r="G110">
        <f t="shared" si="68"/>
        <v>3</v>
      </c>
      <c r="H110">
        <f t="shared" si="69"/>
        <v>2</v>
      </c>
      <c r="I110">
        <f t="shared" si="70"/>
        <v>2</v>
      </c>
      <c r="J110">
        <f t="shared" si="71"/>
        <v>2</v>
      </c>
      <c r="K110">
        <f t="shared" si="72"/>
        <v>2</v>
      </c>
      <c r="L110">
        <f t="shared" si="73"/>
        <v>1</v>
      </c>
      <c r="M110">
        <f t="shared" si="74"/>
        <v>2</v>
      </c>
      <c r="N110">
        <f t="shared" si="75"/>
        <v>2</v>
      </c>
      <c r="O110">
        <f t="shared" si="76"/>
        <v>2</v>
      </c>
      <c r="P110">
        <f t="shared" si="77"/>
        <v>2</v>
      </c>
      <c r="Q110">
        <f t="shared" si="78"/>
        <v>3</v>
      </c>
      <c r="R110">
        <f t="shared" si="79"/>
        <v>3</v>
      </c>
      <c r="S110" s="24">
        <f t="shared" si="81"/>
        <v>37</v>
      </c>
    </row>
    <row r="111" spans="1:19" x14ac:dyDescent="0.3">
      <c r="A111" s="6" t="s">
        <v>19</v>
      </c>
      <c r="B111" s="22">
        <v>2013</v>
      </c>
      <c r="C111">
        <f t="shared" si="64"/>
        <v>3</v>
      </c>
      <c r="D111">
        <f t="shared" si="65"/>
        <v>3</v>
      </c>
      <c r="E111">
        <f t="shared" si="66"/>
        <v>3</v>
      </c>
      <c r="F111">
        <f t="shared" si="67"/>
        <v>2</v>
      </c>
      <c r="G111">
        <f t="shared" si="68"/>
        <v>3</v>
      </c>
      <c r="H111">
        <f t="shared" si="69"/>
        <v>2</v>
      </c>
      <c r="I111">
        <f t="shared" si="70"/>
        <v>2</v>
      </c>
      <c r="J111">
        <f t="shared" si="71"/>
        <v>1</v>
      </c>
      <c r="K111">
        <f t="shared" si="72"/>
        <v>2</v>
      </c>
      <c r="L111">
        <f t="shared" si="73"/>
        <v>1</v>
      </c>
      <c r="M111">
        <f t="shared" si="74"/>
        <v>1</v>
      </c>
      <c r="N111">
        <f t="shared" si="75"/>
        <v>1</v>
      </c>
      <c r="O111">
        <f t="shared" si="76"/>
        <v>2</v>
      </c>
      <c r="P111">
        <f t="shared" si="77"/>
        <v>1</v>
      </c>
      <c r="Q111">
        <f t="shared" si="78"/>
        <v>2</v>
      </c>
      <c r="R111">
        <f t="shared" si="79"/>
        <v>3</v>
      </c>
      <c r="S111" s="24">
        <f t="shared" si="81"/>
        <v>32</v>
      </c>
    </row>
    <row r="112" spans="1:19" x14ac:dyDescent="0.3">
      <c r="A112" s="6" t="s">
        <v>19</v>
      </c>
      <c r="B112" s="22">
        <v>2014</v>
      </c>
      <c r="C112">
        <f t="shared" si="64"/>
        <v>3</v>
      </c>
      <c r="D112">
        <f t="shared" si="65"/>
        <v>3</v>
      </c>
      <c r="E112">
        <f t="shared" si="66"/>
        <v>3</v>
      </c>
      <c r="F112">
        <f t="shared" si="67"/>
        <v>2</v>
      </c>
      <c r="G112">
        <f t="shared" si="68"/>
        <v>3</v>
      </c>
      <c r="H112">
        <f t="shared" si="69"/>
        <v>2</v>
      </c>
      <c r="I112">
        <f t="shared" si="70"/>
        <v>2</v>
      </c>
      <c r="J112">
        <f t="shared" si="71"/>
        <v>1</v>
      </c>
      <c r="K112">
        <f t="shared" si="72"/>
        <v>2</v>
      </c>
      <c r="L112">
        <f t="shared" si="73"/>
        <v>1</v>
      </c>
      <c r="M112">
        <f t="shared" si="74"/>
        <v>2</v>
      </c>
      <c r="N112">
        <f t="shared" si="75"/>
        <v>2</v>
      </c>
      <c r="O112">
        <f t="shared" si="76"/>
        <v>2</v>
      </c>
      <c r="P112">
        <f t="shared" si="77"/>
        <v>1</v>
      </c>
      <c r="Q112">
        <f t="shared" si="78"/>
        <v>2</v>
      </c>
      <c r="R112">
        <f t="shared" si="79"/>
        <v>3</v>
      </c>
      <c r="S112" s="24">
        <f t="shared" si="81"/>
        <v>34</v>
      </c>
    </row>
    <row r="113" spans="1:19" x14ac:dyDescent="0.3">
      <c r="A113" s="6" t="s">
        <v>19</v>
      </c>
      <c r="B113" s="22">
        <v>2015</v>
      </c>
      <c r="C113">
        <f t="shared" si="64"/>
        <v>3</v>
      </c>
      <c r="D113">
        <f t="shared" si="65"/>
        <v>3</v>
      </c>
      <c r="E113">
        <f t="shared" si="66"/>
        <v>3</v>
      </c>
      <c r="F113">
        <f t="shared" si="67"/>
        <v>2</v>
      </c>
      <c r="G113">
        <f t="shared" si="68"/>
        <v>3</v>
      </c>
      <c r="H113">
        <f t="shared" si="69"/>
        <v>2</v>
      </c>
      <c r="I113">
        <f t="shared" si="70"/>
        <v>2</v>
      </c>
      <c r="J113">
        <f t="shared" si="71"/>
        <v>3</v>
      </c>
      <c r="K113">
        <f t="shared" si="72"/>
        <v>2</v>
      </c>
      <c r="L113">
        <f t="shared" si="73"/>
        <v>1</v>
      </c>
      <c r="M113">
        <f t="shared" si="74"/>
        <v>1</v>
      </c>
      <c r="N113">
        <f t="shared" si="75"/>
        <v>2</v>
      </c>
      <c r="O113">
        <f t="shared" si="76"/>
        <v>3</v>
      </c>
      <c r="P113">
        <f t="shared" si="77"/>
        <v>1</v>
      </c>
      <c r="Q113">
        <f t="shared" si="78"/>
        <v>3</v>
      </c>
      <c r="R113">
        <f t="shared" si="79"/>
        <v>3</v>
      </c>
      <c r="S113" s="24">
        <f t="shared" si="81"/>
        <v>37</v>
      </c>
    </row>
    <row r="114" spans="1:19" x14ac:dyDescent="0.3">
      <c r="A114" s="6" t="s">
        <v>19</v>
      </c>
      <c r="B114" s="22">
        <v>2016</v>
      </c>
      <c r="C114">
        <f t="shared" si="64"/>
        <v>3</v>
      </c>
      <c r="D114">
        <f t="shared" si="65"/>
        <v>3</v>
      </c>
      <c r="E114">
        <f t="shared" si="66"/>
        <v>3</v>
      </c>
      <c r="F114">
        <f t="shared" si="67"/>
        <v>2</v>
      </c>
      <c r="G114">
        <f t="shared" si="68"/>
        <v>3</v>
      </c>
      <c r="H114">
        <f t="shared" si="69"/>
        <v>3</v>
      </c>
      <c r="I114">
        <f t="shared" si="70"/>
        <v>2</v>
      </c>
      <c r="J114">
        <f t="shared" si="71"/>
        <v>3</v>
      </c>
      <c r="K114">
        <f t="shared" si="72"/>
        <v>2</v>
      </c>
      <c r="L114">
        <f t="shared" si="73"/>
        <v>2</v>
      </c>
      <c r="M114">
        <f t="shared" si="74"/>
        <v>2</v>
      </c>
      <c r="N114">
        <f t="shared" si="75"/>
        <v>1</v>
      </c>
      <c r="O114">
        <f t="shared" si="76"/>
        <v>2</v>
      </c>
      <c r="P114">
        <f t="shared" si="77"/>
        <v>1</v>
      </c>
      <c r="Q114">
        <f t="shared" si="78"/>
        <v>3</v>
      </c>
      <c r="R114">
        <f t="shared" si="79"/>
        <v>3</v>
      </c>
      <c r="S114" s="24">
        <f t="shared" si="81"/>
        <v>38</v>
      </c>
    </row>
    <row r="115" spans="1:19" x14ac:dyDescent="0.3">
      <c r="A115" s="6" t="s">
        <v>19</v>
      </c>
      <c r="B115" s="22">
        <v>2017</v>
      </c>
      <c r="C115">
        <f t="shared" si="64"/>
        <v>3</v>
      </c>
      <c r="D115">
        <f t="shared" si="65"/>
        <v>3</v>
      </c>
      <c r="E115">
        <f t="shared" si="66"/>
        <v>3</v>
      </c>
      <c r="F115">
        <f t="shared" si="67"/>
        <v>2</v>
      </c>
      <c r="G115">
        <f t="shared" si="68"/>
        <v>3</v>
      </c>
      <c r="H115">
        <f t="shared" si="69"/>
        <v>2</v>
      </c>
      <c r="I115">
        <f t="shared" si="70"/>
        <v>2</v>
      </c>
      <c r="J115">
        <f t="shared" si="71"/>
        <v>2</v>
      </c>
      <c r="K115">
        <f t="shared" si="72"/>
        <v>2</v>
      </c>
      <c r="L115">
        <f t="shared" si="73"/>
        <v>2</v>
      </c>
      <c r="M115">
        <f t="shared" si="74"/>
        <v>2</v>
      </c>
      <c r="N115">
        <f t="shared" si="75"/>
        <v>2</v>
      </c>
      <c r="O115">
        <f t="shared" si="76"/>
        <v>2</v>
      </c>
      <c r="P115">
        <f t="shared" si="77"/>
        <v>1</v>
      </c>
      <c r="Q115">
        <f t="shared" si="78"/>
        <v>2</v>
      </c>
      <c r="R115">
        <f t="shared" si="79"/>
        <v>3</v>
      </c>
      <c r="S115" s="24">
        <f t="shared" si="81"/>
        <v>36</v>
      </c>
    </row>
    <row r="116" spans="1:19" x14ac:dyDescent="0.3">
      <c r="A116" s="6" t="s">
        <v>19</v>
      </c>
      <c r="B116" s="22">
        <v>2018</v>
      </c>
      <c r="C116">
        <f t="shared" si="64"/>
        <v>3</v>
      </c>
      <c r="D116">
        <f t="shared" si="65"/>
        <v>3</v>
      </c>
      <c r="E116">
        <f t="shared" si="66"/>
        <v>3</v>
      </c>
      <c r="F116">
        <f t="shared" si="67"/>
        <v>2</v>
      </c>
      <c r="G116">
        <f t="shared" si="68"/>
        <v>3</v>
      </c>
      <c r="H116">
        <f t="shared" si="69"/>
        <v>2</v>
      </c>
      <c r="I116">
        <f t="shared" si="70"/>
        <v>3</v>
      </c>
      <c r="J116">
        <f t="shared" si="71"/>
        <v>3</v>
      </c>
      <c r="K116">
        <f t="shared" si="72"/>
        <v>2</v>
      </c>
      <c r="L116">
        <f t="shared" si="73"/>
        <v>2</v>
      </c>
      <c r="M116">
        <f t="shared" si="74"/>
        <v>2</v>
      </c>
      <c r="N116">
        <f t="shared" si="75"/>
        <v>2</v>
      </c>
      <c r="O116">
        <f t="shared" si="76"/>
        <v>3</v>
      </c>
      <c r="P116">
        <f t="shared" si="77"/>
        <v>1</v>
      </c>
      <c r="Q116">
        <f t="shared" si="78"/>
        <v>2</v>
      </c>
      <c r="R116">
        <f t="shared" si="79"/>
        <v>3</v>
      </c>
      <c r="S116" s="24">
        <f>SUM(C116:R116)</f>
        <v>39</v>
      </c>
    </row>
    <row r="117" spans="1:19" x14ac:dyDescent="0.3">
      <c r="A117" s="6" t="s">
        <v>19</v>
      </c>
      <c r="B117" s="22">
        <v>2019</v>
      </c>
      <c r="C117">
        <f t="shared" si="64"/>
        <v>3</v>
      </c>
      <c r="D117">
        <f t="shared" si="65"/>
        <v>3</v>
      </c>
      <c r="E117">
        <f t="shared" si="66"/>
        <v>3</v>
      </c>
      <c r="F117">
        <f t="shared" si="67"/>
        <v>2</v>
      </c>
      <c r="G117">
        <f t="shared" si="68"/>
        <v>3</v>
      </c>
      <c r="H117">
        <f t="shared" si="69"/>
        <v>2</v>
      </c>
      <c r="I117">
        <f t="shared" si="70"/>
        <v>3</v>
      </c>
      <c r="J117">
        <f t="shared" si="71"/>
        <v>3</v>
      </c>
      <c r="K117">
        <f t="shared" si="72"/>
        <v>2</v>
      </c>
      <c r="L117">
        <f t="shared" si="73"/>
        <v>2</v>
      </c>
      <c r="M117">
        <f t="shared" si="74"/>
        <v>2</v>
      </c>
      <c r="N117">
        <f t="shared" si="75"/>
        <v>2</v>
      </c>
      <c r="O117">
        <f t="shared" si="76"/>
        <v>2</v>
      </c>
      <c r="P117">
        <f t="shared" si="77"/>
        <v>2</v>
      </c>
      <c r="Q117">
        <f t="shared" si="78"/>
        <v>3</v>
      </c>
      <c r="R117">
        <f t="shared" si="79"/>
        <v>3</v>
      </c>
      <c r="S117" s="24">
        <f t="shared" si="81"/>
        <v>40</v>
      </c>
    </row>
    <row r="118" spans="1:19" x14ac:dyDescent="0.3">
      <c r="A118" s="6" t="s">
        <v>19</v>
      </c>
      <c r="B118" s="22">
        <v>2020</v>
      </c>
      <c r="C118">
        <f t="shared" si="64"/>
        <v>3</v>
      </c>
      <c r="D118">
        <f t="shared" si="65"/>
        <v>3</v>
      </c>
      <c r="E118">
        <f t="shared" si="66"/>
        <v>3</v>
      </c>
      <c r="F118">
        <f t="shared" si="67"/>
        <v>2</v>
      </c>
      <c r="G118">
        <f t="shared" si="68"/>
        <v>2</v>
      </c>
      <c r="H118">
        <f t="shared" si="69"/>
        <v>3</v>
      </c>
      <c r="I118">
        <f t="shared" si="70"/>
        <v>2</v>
      </c>
      <c r="J118">
        <f t="shared" si="71"/>
        <v>3</v>
      </c>
      <c r="K118">
        <f t="shared" si="72"/>
        <v>2</v>
      </c>
      <c r="L118">
        <f t="shared" si="73"/>
        <v>3</v>
      </c>
      <c r="M118">
        <f t="shared" si="74"/>
        <v>2</v>
      </c>
      <c r="N118">
        <f t="shared" si="75"/>
        <v>2</v>
      </c>
      <c r="O118">
        <f t="shared" si="76"/>
        <v>3</v>
      </c>
      <c r="P118">
        <f t="shared" si="77"/>
        <v>2</v>
      </c>
      <c r="Q118">
        <f t="shared" si="78"/>
        <v>2</v>
      </c>
      <c r="R118">
        <f t="shared" si="79"/>
        <v>3</v>
      </c>
      <c r="S118" s="24">
        <f t="shared" si="81"/>
        <v>40</v>
      </c>
    </row>
    <row r="119" spans="1:19" x14ac:dyDescent="0.3">
      <c r="A119" s="6" t="s">
        <v>19</v>
      </c>
      <c r="B119" s="22">
        <v>2021</v>
      </c>
      <c r="C119">
        <f t="shared" si="64"/>
        <v>3</v>
      </c>
      <c r="D119">
        <f t="shared" si="65"/>
        <v>3</v>
      </c>
      <c r="E119">
        <f t="shared" si="66"/>
        <v>3</v>
      </c>
      <c r="F119">
        <f t="shared" si="67"/>
        <v>2</v>
      </c>
      <c r="G119">
        <f t="shared" si="68"/>
        <v>3</v>
      </c>
      <c r="H119">
        <f t="shared" si="69"/>
        <v>3</v>
      </c>
      <c r="I119">
        <f t="shared" si="70"/>
        <v>2</v>
      </c>
      <c r="J119">
        <f t="shared" si="71"/>
        <v>3</v>
      </c>
      <c r="K119">
        <f t="shared" si="72"/>
        <v>2</v>
      </c>
      <c r="L119">
        <f t="shared" si="73"/>
        <v>1</v>
      </c>
      <c r="M119">
        <f t="shared" si="74"/>
        <v>1</v>
      </c>
      <c r="N119">
        <f t="shared" si="75"/>
        <v>2</v>
      </c>
      <c r="O119">
        <f t="shared" si="76"/>
        <v>2</v>
      </c>
      <c r="P119">
        <f t="shared" si="77"/>
        <v>2</v>
      </c>
      <c r="Q119">
        <f t="shared" si="78"/>
        <v>2</v>
      </c>
      <c r="R119">
        <f t="shared" si="79"/>
        <v>3</v>
      </c>
      <c r="S119" s="24">
        <f t="shared" si="81"/>
        <v>37</v>
      </c>
    </row>
    <row r="120" spans="1:19" x14ac:dyDescent="0.3">
      <c r="A120" s="6" t="s">
        <v>19</v>
      </c>
      <c r="B120" s="22">
        <v>2022</v>
      </c>
      <c r="C120">
        <f t="shared" si="64"/>
        <v>3</v>
      </c>
      <c r="D120">
        <f t="shared" si="65"/>
        <v>3</v>
      </c>
      <c r="E120">
        <f t="shared" si="66"/>
        <v>3</v>
      </c>
      <c r="F120">
        <f t="shared" si="67"/>
        <v>2</v>
      </c>
      <c r="G120">
        <f t="shared" si="68"/>
        <v>3</v>
      </c>
      <c r="H120">
        <f t="shared" si="69"/>
        <v>2</v>
      </c>
      <c r="I120">
        <f t="shared" si="70"/>
        <v>2</v>
      </c>
      <c r="J120">
        <f t="shared" si="71"/>
        <v>3</v>
      </c>
      <c r="K120">
        <f t="shared" si="72"/>
        <v>2</v>
      </c>
      <c r="L120">
        <f t="shared" si="73"/>
        <v>2</v>
      </c>
      <c r="M120">
        <f t="shared" si="74"/>
        <v>2</v>
      </c>
      <c r="N120">
        <f t="shared" si="75"/>
        <v>2</v>
      </c>
      <c r="O120">
        <f t="shared" si="76"/>
        <v>2</v>
      </c>
      <c r="P120">
        <f t="shared" si="77"/>
        <v>1</v>
      </c>
      <c r="Q120">
        <f t="shared" si="78"/>
        <v>2</v>
      </c>
      <c r="R120">
        <f t="shared" si="79"/>
        <v>3</v>
      </c>
      <c r="S120" s="24">
        <f t="shared" si="81"/>
        <v>37</v>
      </c>
    </row>
    <row r="121" spans="1:19" x14ac:dyDescent="0.3">
      <c r="A121" s="6" t="s">
        <v>19</v>
      </c>
      <c r="B121" s="22">
        <v>2023</v>
      </c>
      <c r="C121">
        <f t="shared" si="64"/>
        <v>3</v>
      </c>
      <c r="D121">
        <f t="shared" si="65"/>
        <v>3</v>
      </c>
      <c r="E121">
        <f t="shared" si="66"/>
        <v>3</v>
      </c>
      <c r="F121">
        <f t="shared" si="67"/>
        <v>2</v>
      </c>
      <c r="G121">
        <f t="shared" si="68"/>
        <v>3</v>
      </c>
      <c r="H121">
        <f t="shared" si="69"/>
        <v>2</v>
      </c>
      <c r="I121">
        <f t="shared" si="70"/>
        <v>2</v>
      </c>
      <c r="J121">
        <f t="shared" si="71"/>
        <v>3</v>
      </c>
      <c r="K121">
        <f t="shared" si="72"/>
        <v>2</v>
      </c>
      <c r="L121">
        <f t="shared" si="73"/>
        <v>2</v>
      </c>
      <c r="M121">
        <f t="shared" si="74"/>
        <v>2</v>
      </c>
      <c r="N121">
        <f t="shared" si="75"/>
        <v>2</v>
      </c>
      <c r="O121">
        <f t="shared" si="76"/>
        <v>2</v>
      </c>
      <c r="P121">
        <f t="shared" si="77"/>
        <v>1</v>
      </c>
      <c r="Q121">
        <f t="shared" si="78"/>
        <v>3</v>
      </c>
      <c r="R121">
        <f t="shared" si="79"/>
        <v>3</v>
      </c>
      <c r="S121" s="24">
        <f t="shared" si="81"/>
        <v>38</v>
      </c>
    </row>
    <row r="122" spans="1:19" x14ac:dyDescent="0.3">
      <c r="A122" s="6" t="s">
        <v>20</v>
      </c>
      <c r="B122" s="22">
        <v>1995</v>
      </c>
      <c r="C122">
        <f t="shared" si="64"/>
        <v>3</v>
      </c>
      <c r="D122">
        <f t="shared" si="65"/>
        <v>3</v>
      </c>
      <c r="E122">
        <f t="shared" si="66"/>
        <v>3</v>
      </c>
      <c r="F122">
        <f t="shared" si="67"/>
        <v>2</v>
      </c>
      <c r="G122">
        <f t="shared" si="68"/>
        <v>3</v>
      </c>
      <c r="H122">
        <f t="shared" si="69"/>
        <v>2</v>
      </c>
      <c r="I122">
        <f t="shared" si="70"/>
        <v>2</v>
      </c>
      <c r="J122">
        <f t="shared" si="71"/>
        <v>3</v>
      </c>
      <c r="K122">
        <f t="shared" si="72"/>
        <v>2</v>
      </c>
      <c r="L122">
        <f t="shared" si="73"/>
        <v>1</v>
      </c>
      <c r="M122">
        <f t="shared" si="74"/>
        <v>1</v>
      </c>
      <c r="N122">
        <f t="shared" si="75"/>
        <v>1</v>
      </c>
      <c r="O122">
        <f t="shared" si="76"/>
        <v>2</v>
      </c>
      <c r="P122">
        <f t="shared" si="77"/>
        <v>2</v>
      </c>
      <c r="Q122">
        <f t="shared" si="78"/>
        <v>2</v>
      </c>
      <c r="R122">
        <f t="shared" si="79"/>
        <v>1</v>
      </c>
      <c r="S122" s="24">
        <f t="shared" si="81"/>
        <v>33</v>
      </c>
    </row>
    <row r="123" spans="1:19" x14ac:dyDescent="0.3">
      <c r="A123" s="6" t="s">
        <v>20</v>
      </c>
      <c r="B123" s="22">
        <v>1996</v>
      </c>
      <c r="C123">
        <f t="shared" si="64"/>
        <v>3</v>
      </c>
      <c r="D123">
        <f t="shared" si="65"/>
        <v>3</v>
      </c>
      <c r="E123">
        <f t="shared" si="66"/>
        <v>3</v>
      </c>
      <c r="F123">
        <f t="shared" si="67"/>
        <v>2</v>
      </c>
      <c r="G123">
        <f t="shared" si="68"/>
        <v>3</v>
      </c>
      <c r="H123">
        <f t="shared" si="69"/>
        <v>2</v>
      </c>
      <c r="I123">
        <f t="shared" si="70"/>
        <v>2</v>
      </c>
      <c r="J123">
        <f t="shared" si="71"/>
        <v>3</v>
      </c>
      <c r="K123">
        <f t="shared" si="72"/>
        <v>2</v>
      </c>
      <c r="L123">
        <f t="shared" si="73"/>
        <v>1</v>
      </c>
      <c r="M123">
        <f t="shared" si="74"/>
        <v>2</v>
      </c>
      <c r="N123">
        <f t="shared" si="75"/>
        <v>2</v>
      </c>
      <c r="O123">
        <f t="shared" si="76"/>
        <v>2</v>
      </c>
      <c r="P123">
        <f t="shared" si="77"/>
        <v>2</v>
      </c>
      <c r="Q123">
        <f t="shared" si="78"/>
        <v>1</v>
      </c>
      <c r="R123">
        <f t="shared" si="79"/>
        <v>1</v>
      </c>
      <c r="S123" s="24">
        <f t="shared" si="81"/>
        <v>34</v>
      </c>
    </row>
    <row r="124" spans="1:19" x14ac:dyDescent="0.3">
      <c r="A124" s="6" t="s">
        <v>20</v>
      </c>
      <c r="B124" s="22">
        <v>1997</v>
      </c>
      <c r="C124">
        <f t="shared" si="64"/>
        <v>3</v>
      </c>
      <c r="D124">
        <f t="shared" si="65"/>
        <v>3</v>
      </c>
      <c r="E124">
        <f t="shared" si="66"/>
        <v>3</v>
      </c>
      <c r="F124">
        <f t="shared" si="67"/>
        <v>2</v>
      </c>
      <c r="G124">
        <f t="shared" si="68"/>
        <v>3</v>
      </c>
      <c r="H124">
        <f t="shared" si="69"/>
        <v>2</v>
      </c>
      <c r="I124">
        <f t="shared" si="70"/>
        <v>2</v>
      </c>
      <c r="J124">
        <f t="shared" si="71"/>
        <v>3</v>
      </c>
      <c r="K124">
        <f t="shared" si="72"/>
        <v>2</v>
      </c>
      <c r="L124">
        <f t="shared" si="73"/>
        <v>2</v>
      </c>
      <c r="M124">
        <f t="shared" si="74"/>
        <v>2</v>
      </c>
      <c r="N124">
        <f t="shared" si="75"/>
        <v>1</v>
      </c>
      <c r="O124">
        <f t="shared" si="76"/>
        <v>2</v>
      </c>
      <c r="P124">
        <f t="shared" si="77"/>
        <v>2</v>
      </c>
      <c r="Q124">
        <f t="shared" si="78"/>
        <v>2</v>
      </c>
      <c r="R124">
        <f t="shared" si="79"/>
        <v>2</v>
      </c>
      <c r="S124" s="24">
        <f t="shared" si="81"/>
        <v>36</v>
      </c>
    </row>
    <row r="125" spans="1:19" x14ac:dyDescent="0.3">
      <c r="A125" s="6" t="s">
        <v>20</v>
      </c>
      <c r="B125" s="22">
        <v>1998</v>
      </c>
      <c r="C125">
        <f t="shared" ref="C125:C156" si="82">IF(C35&gt;=350, 3, IF(C35&gt;=200, 2, 1))</f>
        <v>3</v>
      </c>
      <c r="D125">
        <f t="shared" ref="D125:D156" si="83">IF(AND(D35&gt;=10, D35&lt;=20), 3, IF(AND(D35&gt;=5, D35&lt;10), 2, IF(AND(D35&gt;20, D35&lt;=25), 2, 1)))</f>
        <v>3</v>
      </c>
      <c r="E125">
        <f t="shared" ref="E125:E156" si="84">IF(AND(E35&gt;=6.75, E35&lt;=8.25), 3, IF(OR(AND(E35&gt;=6, E35&lt;6.5), AND(E35&gt;8.5, E35&lt;=9)), 2, 1))</f>
        <v>3</v>
      </c>
      <c r="F125">
        <f t="shared" ref="F125:F156" si="85">IF(F35&lt;=8, 1, IF(F35&lt;=12, 2, 3))</f>
        <v>2</v>
      </c>
      <c r="G125">
        <f t="shared" ref="G125:G156" si="86">IF(G35&gt;=90, 3, IF(G35&gt;=70, 2, 1))</f>
        <v>3</v>
      </c>
      <c r="H125">
        <f t="shared" ref="H125:H156" si="87">IF(H35&lt;=3, 3, IF(H35&lt;=5, 2, 1))</f>
        <v>3</v>
      </c>
      <c r="I125">
        <f t="shared" ref="I125:I156" si="88">IF(I35&lt;=7, 3, IF(I35&lt;=12, 2, 1))</f>
        <v>2</v>
      </c>
      <c r="J125">
        <f t="shared" ref="J125:J156" si="89">IF(J35&lt;=30, 3, IF(J35&lt;=40, 2, 1))</f>
        <v>3</v>
      </c>
      <c r="K125">
        <f t="shared" ref="K125:K156" si="90">IF(K35&lt;=150, 3, IF(K35&lt;=300, 2, 1))</f>
        <v>2</v>
      </c>
      <c r="L125">
        <f t="shared" ref="L125:L156" si="91">IF(L35&lt;=1500, 3, IF(L35&lt;=2250, 2, 1))</f>
        <v>2</v>
      </c>
      <c r="M125">
        <f t="shared" ref="M125:M156" si="92">IF(M35&lt;=4000, 3, IF(M35&lt;=8000, 2, 1))</f>
        <v>2</v>
      </c>
      <c r="N125">
        <f t="shared" ref="N125:N156" si="93">IF(N35&lt;=20, 3, IF(N35&lt;=60, 2, 1))</f>
        <v>2</v>
      </c>
      <c r="O125">
        <f t="shared" ref="O125:O156" si="94">IF(O35&lt;=80, 3, IF(O35&lt;=160, 2, 1))</f>
        <v>2</v>
      </c>
      <c r="P125">
        <f t="shared" ref="P125:P156" si="95">IF(P35&lt;=40, 3, IF(P35&lt;=100, 2, 1))</f>
        <v>2</v>
      </c>
      <c r="Q125">
        <f t="shared" ref="Q125:Q156" si="96">IF(Q35&lt;=5, 3, IF(Q35&lt;=15, 2, 1))</f>
        <v>2</v>
      </c>
      <c r="R125">
        <f t="shared" ref="R125:R156" si="97">IF(R35&lt;=1000, 3, IF(R35&lt;=2500, 2, 1))</f>
        <v>3</v>
      </c>
      <c r="S125" s="24">
        <f t="shared" si="81"/>
        <v>39</v>
      </c>
    </row>
    <row r="126" spans="1:19" x14ac:dyDescent="0.3">
      <c r="A126" s="6" t="s">
        <v>20</v>
      </c>
      <c r="B126" s="22">
        <v>1999</v>
      </c>
      <c r="C126">
        <f t="shared" si="82"/>
        <v>3</v>
      </c>
      <c r="D126">
        <f t="shared" si="83"/>
        <v>3</v>
      </c>
      <c r="E126">
        <f t="shared" si="84"/>
        <v>3</v>
      </c>
      <c r="F126">
        <f t="shared" si="85"/>
        <v>2</v>
      </c>
      <c r="G126">
        <f t="shared" si="86"/>
        <v>3</v>
      </c>
      <c r="H126">
        <f t="shared" si="87"/>
        <v>3</v>
      </c>
      <c r="I126">
        <f t="shared" si="88"/>
        <v>2</v>
      </c>
      <c r="J126">
        <f t="shared" si="89"/>
        <v>3</v>
      </c>
      <c r="K126">
        <f t="shared" si="90"/>
        <v>2</v>
      </c>
      <c r="L126">
        <f t="shared" si="91"/>
        <v>2</v>
      </c>
      <c r="M126">
        <f t="shared" si="92"/>
        <v>2</v>
      </c>
      <c r="N126">
        <f t="shared" si="93"/>
        <v>2</v>
      </c>
      <c r="O126">
        <f t="shared" si="94"/>
        <v>2</v>
      </c>
      <c r="P126">
        <f t="shared" si="95"/>
        <v>2</v>
      </c>
      <c r="Q126">
        <f t="shared" si="96"/>
        <v>2</v>
      </c>
      <c r="R126">
        <f t="shared" si="97"/>
        <v>3</v>
      </c>
      <c r="S126" s="24">
        <f t="shared" si="81"/>
        <v>39</v>
      </c>
    </row>
    <row r="127" spans="1:19" x14ac:dyDescent="0.3">
      <c r="A127" s="6" t="s">
        <v>20</v>
      </c>
      <c r="B127" s="22">
        <v>2000</v>
      </c>
      <c r="C127">
        <f t="shared" si="82"/>
        <v>3</v>
      </c>
      <c r="D127">
        <f t="shared" si="83"/>
        <v>3</v>
      </c>
      <c r="E127">
        <f t="shared" si="84"/>
        <v>3</v>
      </c>
      <c r="F127">
        <f t="shared" si="85"/>
        <v>2</v>
      </c>
      <c r="G127">
        <f t="shared" si="86"/>
        <v>2</v>
      </c>
      <c r="H127">
        <f t="shared" si="87"/>
        <v>3</v>
      </c>
      <c r="I127">
        <f t="shared" si="88"/>
        <v>2</v>
      </c>
      <c r="J127">
        <f t="shared" si="89"/>
        <v>3</v>
      </c>
      <c r="K127">
        <f t="shared" si="90"/>
        <v>2</v>
      </c>
      <c r="L127">
        <f t="shared" si="91"/>
        <v>2</v>
      </c>
      <c r="M127">
        <f t="shared" si="92"/>
        <v>2</v>
      </c>
      <c r="N127">
        <f t="shared" si="93"/>
        <v>2</v>
      </c>
      <c r="O127">
        <f t="shared" si="94"/>
        <v>2</v>
      </c>
      <c r="P127">
        <f t="shared" si="95"/>
        <v>2</v>
      </c>
      <c r="Q127">
        <f t="shared" si="96"/>
        <v>2</v>
      </c>
      <c r="R127">
        <f t="shared" si="97"/>
        <v>2</v>
      </c>
      <c r="S127" s="24">
        <f t="shared" si="81"/>
        <v>37</v>
      </c>
    </row>
    <row r="128" spans="1:19" x14ac:dyDescent="0.3">
      <c r="A128" s="6" t="s">
        <v>20</v>
      </c>
      <c r="B128" s="22">
        <v>2001</v>
      </c>
      <c r="C128">
        <f t="shared" si="82"/>
        <v>3</v>
      </c>
      <c r="D128">
        <f t="shared" si="83"/>
        <v>3</v>
      </c>
      <c r="E128">
        <f t="shared" si="84"/>
        <v>3</v>
      </c>
      <c r="F128">
        <f t="shared" si="85"/>
        <v>2</v>
      </c>
      <c r="G128">
        <f t="shared" si="86"/>
        <v>3</v>
      </c>
      <c r="H128">
        <f t="shared" si="87"/>
        <v>3</v>
      </c>
      <c r="I128">
        <f t="shared" si="88"/>
        <v>3</v>
      </c>
      <c r="J128">
        <f t="shared" si="89"/>
        <v>3</v>
      </c>
      <c r="K128">
        <f t="shared" si="90"/>
        <v>2</v>
      </c>
      <c r="L128">
        <f t="shared" si="91"/>
        <v>2</v>
      </c>
      <c r="M128">
        <f t="shared" si="92"/>
        <v>2</v>
      </c>
      <c r="N128">
        <f t="shared" si="93"/>
        <v>2</v>
      </c>
      <c r="O128">
        <f t="shared" si="94"/>
        <v>2</v>
      </c>
      <c r="P128">
        <f t="shared" si="95"/>
        <v>2</v>
      </c>
      <c r="Q128">
        <f t="shared" si="96"/>
        <v>2</v>
      </c>
      <c r="R128">
        <f t="shared" si="97"/>
        <v>3</v>
      </c>
      <c r="S128" s="24">
        <f t="shared" si="81"/>
        <v>40</v>
      </c>
    </row>
    <row r="129" spans="1:19" x14ac:dyDescent="0.3">
      <c r="A129" s="6" t="s">
        <v>20</v>
      </c>
      <c r="B129" s="22">
        <v>2002</v>
      </c>
      <c r="C129">
        <f t="shared" si="82"/>
        <v>3</v>
      </c>
      <c r="D129">
        <f t="shared" si="83"/>
        <v>3</v>
      </c>
      <c r="E129">
        <f t="shared" si="84"/>
        <v>3</v>
      </c>
      <c r="F129">
        <f t="shared" si="85"/>
        <v>2</v>
      </c>
      <c r="G129">
        <f t="shared" si="86"/>
        <v>3</v>
      </c>
      <c r="H129">
        <f t="shared" si="87"/>
        <v>3</v>
      </c>
      <c r="I129">
        <f t="shared" si="88"/>
        <v>2</v>
      </c>
      <c r="J129">
        <f t="shared" si="89"/>
        <v>3</v>
      </c>
      <c r="K129">
        <f t="shared" si="90"/>
        <v>2</v>
      </c>
      <c r="L129">
        <f t="shared" si="91"/>
        <v>2</v>
      </c>
      <c r="M129">
        <f t="shared" si="92"/>
        <v>2</v>
      </c>
      <c r="N129">
        <f t="shared" si="93"/>
        <v>1</v>
      </c>
      <c r="O129">
        <f t="shared" si="94"/>
        <v>2</v>
      </c>
      <c r="P129">
        <f t="shared" si="95"/>
        <v>3</v>
      </c>
      <c r="Q129">
        <f t="shared" si="96"/>
        <v>1</v>
      </c>
      <c r="R129">
        <f t="shared" si="97"/>
        <v>3</v>
      </c>
      <c r="S129" s="24">
        <f t="shared" si="81"/>
        <v>38</v>
      </c>
    </row>
    <row r="130" spans="1:19" x14ac:dyDescent="0.3">
      <c r="A130" s="6" t="s">
        <v>20</v>
      </c>
      <c r="B130" s="22">
        <v>2003</v>
      </c>
      <c r="C130">
        <f t="shared" si="82"/>
        <v>2</v>
      </c>
      <c r="D130">
        <f t="shared" si="83"/>
        <v>3</v>
      </c>
      <c r="E130">
        <f t="shared" si="84"/>
        <v>3</v>
      </c>
      <c r="F130">
        <f t="shared" si="85"/>
        <v>2</v>
      </c>
      <c r="G130">
        <f t="shared" si="86"/>
        <v>3</v>
      </c>
      <c r="H130">
        <f t="shared" si="87"/>
        <v>2</v>
      </c>
      <c r="I130">
        <f t="shared" si="88"/>
        <v>2</v>
      </c>
      <c r="J130">
        <f t="shared" si="89"/>
        <v>3</v>
      </c>
      <c r="K130">
        <f t="shared" si="90"/>
        <v>2</v>
      </c>
      <c r="L130">
        <f t="shared" si="91"/>
        <v>2</v>
      </c>
      <c r="M130">
        <f t="shared" si="92"/>
        <v>2</v>
      </c>
      <c r="N130">
        <f t="shared" si="93"/>
        <v>1</v>
      </c>
      <c r="O130">
        <f t="shared" si="94"/>
        <v>2</v>
      </c>
      <c r="P130">
        <f t="shared" si="95"/>
        <v>3</v>
      </c>
      <c r="Q130">
        <f t="shared" si="96"/>
        <v>1</v>
      </c>
      <c r="R130">
        <f t="shared" si="97"/>
        <v>2</v>
      </c>
      <c r="S130" s="24">
        <f t="shared" si="81"/>
        <v>35</v>
      </c>
    </row>
    <row r="131" spans="1:19" x14ac:dyDescent="0.3">
      <c r="A131" s="6" t="s">
        <v>20</v>
      </c>
      <c r="B131" s="22">
        <v>2004</v>
      </c>
      <c r="C131">
        <f t="shared" si="82"/>
        <v>3</v>
      </c>
      <c r="D131">
        <f t="shared" si="83"/>
        <v>3</v>
      </c>
      <c r="E131">
        <f t="shared" si="84"/>
        <v>3</v>
      </c>
      <c r="F131">
        <f t="shared" si="85"/>
        <v>2</v>
      </c>
      <c r="G131">
        <f t="shared" si="86"/>
        <v>3</v>
      </c>
      <c r="H131">
        <f t="shared" si="87"/>
        <v>3</v>
      </c>
      <c r="I131">
        <f t="shared" si="88"/>
        <v>2</v>
      </c>
      <c r="J131">
        <f t="shared" si="89"/>
        <v>3</v>
      </c>
      <c r="K131">
        <f t="shared" si="90"/>
        <v>2</v>
      </c>
      <c r="L131">
        <f t="shared" si="91"/>
        <v>2</v>
      </c>
      <c r="M131">
        <f t="shared" si="92"/>
        <v>2</v>
      </c>
      <c r="N131">
        <f t="shared" si="93"/>
        <v>2</v>
      </c>
      <c r="O131">
        <f t="shared" si="94"/>
        <v>2</v>
      </c>
      <c r="P131">
        <f t="shared" si="95"/>
        <v>2</v>
      </c>
      <c r="Q131">
        <f t="shared" si="96"/>
        <v>2</v>
      </c>
      <c r="R131">
        <f t="shared" si="97"/>
        <v>3</v>
      </c>
      <c r="S131" s="24">
        <f t="shared" si="81"/>
        <v>39</v>
      </c>
    </row>
    <row r="132" spans="1:19" x14ac:dyDescent="0.3">
      <c r="A132" s="6" t="s">
        <v>20</v>
      </c>
      <c r="B132" s="22">
        <v>2005</v>
      </c>
      <c r="C132">
        <f t="shared" si="82"/>
        <v>3</v>
      </c>
      <c r="D132">
        <f t="shared" si="83"/>
        <v>3</v>
      </c>
      <c r="E132">
        <f t="shared" si="84"/>
        <v>3</v>
      </c>
      <c r="F132">
        <f t="shared" si="85"/>
        <v>2</v>
      </c>
      <c r="G132">
        <f t="shared" si="86"/>
        <v>3</v>
      </c>
      <c r="H132">
        <f t="shared" si="87"/>
        <v>3</v>
      </c>
      <c r="I132">
        <f t="shared" si="88"/>
        <v>2</v>
      </c>
      <c r="J132">
        <f t="shared" si="89"/>
        <v>3</v>
      </c>
      <c r="K132">
        <f t="shared" si="90"/>
        <v>2</v>
      </c>
      <c r="L132">
        <f t="shared" si="91"/>
        <v>2</v>
      </c>
      <c r="M132">
        <f t="shared" si="92"/>
        <v>2</v>
      </c>
      <c r="N132">
        <f t="shared" si="93"/>
        <v>2</v>
      </c>
      <c r="O132">
        <f t="shared" si="94"/>
        <v>2</v>
      </c>
      <c r="P132">
        <f t="shared" si="95"/>
        <v>2</v>
      </c>
      <c r="Q132">
        <f t="shared" si="96"/>
        <v>2</v>
      </c>
      <c r="R132">
        <f t="shared" si="97"/>
        <v>3</v>
      </c>
      <c r="S132" s="24">
        <f t="shared" si="81"/>
        <v>39</v>
      </c>
    </row>
    <row r="133" spans="1:19" x14ac:dyDescent="0.3">
      <c r="A133" s="6" t="s">
        <v>20</v>
      </c>
      <c r="B133" s="22">
        <v>2006</v>
      </c>
      <c r="C133">
        <f t="shared" si="82"/>
        <v>2</v>
      </c>
      <c r="D133">
        <f t="shared" si="83"/>
        <v>2</v>
      </c>
      <c r="E133">
        <f t="shared" si="84"/>
        <v>3</v>
      </c>
      <c r="F133">
        <f t="shared" si="85"/>
        <v>2</v>
      </c>
      <c r="G133">
        <f t="shared" si="86"/>
        <v>3</v>
      </c>
      <c r="H133">
        <f t="shared" si="87"/>
        <v>2</v>
      </c>
      <c r="I133">
        <f t="shared" si="88"/>
        <v>2</v>
      </c>
      <c r="J133">
        <f t="shared" si="89"/>
        <v>3</v>
      </c>
      <c r="K133">
        <f t="shared" si="90"/>
        <v>2</v>
      </c>
      <c r="L133">
        <f t="shared" si="91"/>
        <v>1</v>
      </c>
      <c r="M133">
        <f t="shared" si="92"/>
        <v>2</v>
      </c>
      <c r="N133">
        <f t="shared" si="93"/>
        <v>2</v>
      </c>
      <c r="O133">
        <f t="shared" si="94"/>
        <v>2</v>
      </c>
      <c r="P133">
        <f t="shared" si="95"/>
        <v>2</v>
      </c>
      <c r="Q133">
        <f t="shared" si="96"/>
        <v>2</v>
      </c>
      <c r="R133">
        <f t="shared" si="97"/>
        <v>3</v>
      </c>
      <c r="S133" s="24">
        <f t="shared" si="81"/>
        <v>35</v>
      </c>
    </row>
    <row r="134" spans="1:19" x14ac:dyDescent="0.3">
      <c r="A134" s="6" t="s">
        <v>20</v>
      </c>
      <c r="B134" s="22">
        <v>2007</v>
      </c>
      <c r="C134">
        <f t="shared" si="82"/>
        <v>2</v>
      </c>
      <c r="D134">
        <f t="shared" si="83"/>
        <v>3</v>
      </c>
      <c r="E134">
        <f t="shared" si="84"/>
        <v>3</v>
      </c>
      <c r="F134">
        <f t="shared" si="85"/>
        <v>2</v>
      </c>
      <c r="G134">
        <f t="shared" si="86"/>
        <v>3</v>
      </c>
      <c r="H134">
        <f t="shared" si="87"/>
        <v>3</v>
      </c>
      <c r="I134">
        <f t="shared" si="88"/>
        <v>2</v>
      </c>
      <c r="J134">
        <f t="shared" si="89"/>
        <v>3</v>
      </c>
      <c r="K134">
        <f t="shared" si="90"/>
        <v>2</v>
      </c>
      <c r="L134">
        <f t="shared" si="91"/>
        <v>2</v>
      </c>
      <c r="M134">
        <f t="shared" si="92"/>
        <v>2</v>
      </c>
      <c r="N134">
        <f t="shared" si="93"/>
        <v>2</v>
      </c>
      <c r="O134">
        <f t="shared" si="94"/>
        <v>3</v>
      </c>
      <c r="P134">
        <f t="shared" si="95"/>
        <v>3</v>
      </c>
      <c r="Q134">
        <f t="shared" si="96"/>
        <v>2</v>
      </c>
      <c r="R134">
        <f t="shared" si="97"/>
        <v>3</v>
      </c>
      <c r="S134" s="24">
        <f t="shared" si="81"/>
        <v>40</v>
      </c>
    </row>
    <row r="135" spans="1:19" x14ac:dyDescent="0.3">
      <c r="A135" s="6" t="s">
        <v>20</v>
      </c>
      <c r="B135" s="22">
        <v>2008</v>
      </c>
      <c r="C135">
        <f t="shared" si="82"/>
        <v>3</v>
      </c>
      <c r="D135">
        <f t="shared" si="83"/>
        <v>3</v>
      </c>
      <c r="E135">
        <f t="shared" si="84"/>
        <v>3</v>
      </c>
      <c r="F135">
        <f t="shared" si="85"/>
        <v>2</v>
      </c>
      <c r="G135">
        <f t="shared" si="86"/>
        <v>2</v>
      </c>
      <c r="H135">
        <f t="shared" si="87"/>
        <v>3</v>
      </c>
      <c r="I135">
        <f t="shared" si="88"/>
        <v>2</v>
      </c>
      <c r="J135">
        <f t="shared" si="89"/>
        <v>3</v>
      </c>
      <c r="K135">
        <f t="shared" si="90"/>
        <v>2</v>
      </c>
      <c r="L135">
        <f t="shared" si="91"/>
        <v>2</v>
      </c>
      <c r="M135">
        <f t="shared" si="92"/>
        <v>2</v>
      </c>
      <c r="N135">
        <f t="shared" si="93"/>
        <v>2</v>
      </c>
      <c r="O135">
        <f t="shared" si="94"/>
        <v>2</v>
      </c>
      <c r="P135">
        <f t="shared" si="95"/>
        <v>3</v>
      </c>
      <c r="Q135">
        <f t="shared" si="96"/>
        <v>2</v>
      </c>
      <c r="R135">
        <f t="shared" si="97"/>
        <v>3</v>
      </c>
      <c r="S135" s="24">
        <f t="shared" si="81"/>
        <v>39</v>
      </c>
    </row>
    <row r="136" spans="1:19" x14ac:dyDescent="0.3">
      <c r="A136" s="6" t="s">
        <v>20</v>
      </c>
      <c r="B136" s="22">
        <v>2009</v>
      </c>
      <c r="C136">
        <f t="shared" si="82"/>
        <v>3</v>
      </c>
      <c r="D136">
        <f t="shared" si="83"/>
        <v>3</v>
      </c>
      <c r="E136">
        <f t="shared" si="84"/>
        <v>3</v>
      </c>
      <c r="F136">
        <f t="shared" si="85"/>
        <v>2</v>
      </c>
      <c r="G136">
        <f t="shared" si="86"/>
        <v>2</v>
      </c>
      <c r="H136">
        <f t="shared" si="87"/>
        <v>3</v>
      </c>
      <c r="I136">
        <f t="shared" si="88"/>
        <v>2</v>
      </c>
      <c r="J136">
        <f t="shared" si="89"/>
        <v>3</v>
      </c>
      <c r="K136">
        <f t="shared" si="90"/>
        <v>2</v>
      </c>
      <c r="L136">
        <f t="shared" si="91"/>
        <v>2</v>
      </c>
      <c r="M136">
        <f t="shared" si="92"/>
        <v>2</v>
      </c>
      <c r="N136">
        <f t="shared" si="93"/>
        <v>2</v>
      </c>
      <c r="O136">
        <f t="shared" si="94"/>
        <v>2</v>
      </c>
      <c r="P136">
        <f t="shared" si="95"/>
        <v>3</v>
      </c>
      <c r="Q136">
        <f t="shared" si="96"/>
        <v>2</v>
      </c>
      <c r="R136">
        <f t="shared" si="97"/>
        <v>3</v>
      </c>
      <c r="S136" s="24">
        <f t="shared" si="81"/>
        <v>39</v>
      </c>
    </row>
    <row r="137" spans="1:19" x14ac:dyDescent="0.3">
      <c r="A137" s="6" t="s">
        <v>20</v>
      </c>
      <c r="B137" s="22">
        <v>2010</v>
      </c>
      <c r="C137">
        <f t="shared" si="82"/>
        <v>3</v>
      </c>
      <c r="D137">
        <f t="shared" si="83"/>
        <v>3</v>
      </c>
      <c r="E137">
        <f t="shared" si="84"/>
        <v>3</v>
      </c>
      <c r="F137">
        <f t="shared" si="85"/>
        <v>2</v>
      </c>
      <c r="G137">
        <f t="shared" si="86"/>
        <v>2</v>
      </c>
      <c r="H137">
        <f t="shared" si="87"/>
        <v>3</v>
      </c>
      <c r="I137">
        <f t="shared" si="88"/>
        <v>2</v>
      </c>
      <c r="J137">
        <f t="shared" si="89"/>
        <v>3</v>
      </c>
      <c r="K137">
        <f t="shared" si="90"/>
        <v>2</v>
      </c>
      <c r="L137">
        <f t="shared" si="91"/>
        <v>2</v>
      </c>
      <c r="M137">
        <f t="shared" si="92"/>
        <v>2</v>
      </c>
      <c r="N137">
        <f t="shared" si="93"/>
        <v>2</v>
      </c>
      <c r="O137">
        <f t="shared" si="94"/>
        <v>3</v>
      </c>
      <c r="P137">
        <f t="shared" si="95"/>
        <v>2</v>
      </c>
      <c r="Q137">
        <f t="shared" si="96"/>
        <v>2</v>
      </c>
      <c r="R137">
        <f t="shared" si="97"/>
        <v>3</v>
      </c>
      <c r="S137" s="24">
        <f t="shared" si="81"/>
        <v>39</v>
      </c>
    </row>
    <row r="138" spans="1:19" x14ac:dyDescent="0.3">
      <c r="A138" s="6" t="s">
        <v>20</v>
      </c>
      <c r="B138" s="22">
        <v>2011</v>
      </c>
      <c r="C138">
        <f t="shared" si="82"/>
        <v>3</v>
      </c>
      <c r="D138">
        <f t="shared" si="83"/>
        <v>3</v>
      </c>
      <c r="E138">
        <f t="shared" si="84"/>
        <v>3</v>
      </c>
      <c r="F138">
        <f t="shared" si="85"/>
        <v>2</v>
      </c>
      <c r="G138">
        <f t="shared" si="86"/>
        <v>3</v>
      </c>
      <c r="H138">
        <f t="shared" si="87"/>
        <v>3</v>
      </c>
      <c r="I138">
        <f t="shared" si="88"/>
        <v>2</v>
      </c>
      <c r="J138">
        <f t="shared" si="89"/>
        <v>3</v>
      </c>
      <c r="K138">
        <f t="shared" si="90"/>
        <v>2</v>
      </c>
      <c r="L138">
        <f t="shared" si="91"/>
        <v>3</v>
      </c>
      <c r="M138">
        <f t="shared" si="92"/>
        <v>2</v>
      </c>
      <c r="N138">
        <f t="shared" si="93"/>
        <v>2</v>
      </c>
      <c r="O138">
        <f t="shared" si="94"/>
        <v>3</v>
      </c>
      <c r="P138">
        <f t="shared" si="95"/>
        <v>1</v>
      </c>
      <c r="Q138">
        <f t="shared" si="96"/>
        <v>2</v>
      </c>
      <c r="R138">
        <f t="shared" si="97"/>
        <v>3</v>
      </c>
      <c r="S138" s="24">
        <f t="shared" si="81"/>
        <v>40</v>
      </c>
    </row>
    <row r="139" spans="1:19" x14ac:dyDescent="0.3">
      <c r="A139" s="6" t="s">
        <v>20</v>
      </c>
      <c r="B139" s="22">
        <v>2012</v>
      </c>
      <c r="C139">
        <f t="shared" si="82"/>
        <v>3</v>
      </c>
      <c r="D139">
        <f t="shared" si="83"/>
        <v>3</v>
      </c>
      <c r="E139">
        <f t="shared" si="84"/>
        <v>3</v>
      </c>
      <c r="F139">
        <f t="shared" si="85"/>
        <v>2</v>
      </c>
      <c r="G139">
        <f t="shared" si="86"/>
        <v>3</v>
      </c>
      <c r="H139">
        <f t="shared" si="87"/>
        <v>3</v>
      </c>
      <c r="I139">
        <f t="shared" si="88"/>
        <v>2</v>
      </c>
      <c r="J139">
        <f t="shared" si="89"/>
        <v>3</v>
      </c>
      <c r="K139">
        <f t="shared" si="90"/>
        <v>2</v>
      </c>
      <c r="L139">
        <f t="shared" si="91"/>
        <v>3</v>
      </c>
      <c r="M139">
        <f t="shared" si="92"/>
        <v>2</v>
      </c>
      <c r="N139">
        <f t="shared" si="93"/>
        <v>2</v>
      </c>
      <c r="O139">
        <f t="shared" si="94"/>
        <v>2</v>
      </c>
      <c r="P139">
        <f t="shared" si="95"/>
        <v>2</v>
      </c>
      <c r="Q139">
        <f t="shared" si="96"/>
        <v>2</v>
      </c>
      <c r="R139">
        <f t="shared" si="97"/>
        <v>3</v>
      </c>
      <c r="S139" s="24">
        <f t="shared" si="81"/>
        <v>40</v>
      </c>
    </row>
    <row r="140" spans="1:19" x14ac:dyDescent="0.3">
      <c r="A140" s="6" t="s">
        <v>20</v>
      </c>
      <c r="B140" s="22">
        <v>2013</v>
      </c>
      <c r="C140">
        <f t="shared" si="82"/>
        <v>3</v>
      </c>
      <c r="D140">
        <f t="shared" si="83"/>
        <v>3</v>
      </c>
      <c r="E140">
        <f t="shared" si="84"/>
        <v>1</v>
      </c>
      <c r="F140">
        <f t="shared" si="85"/>
        <v>2</v>
      </c>
      <c r="G140">
        <f t="shared" si="86"/>
        <v>2</v>
      </c>
      <c r="H140">
        <f t="shared" si="87"/>
        <v>3</v>
      </c>
      <c r="I140">
        <f t="shared" si="88"/>
        <v>2</v>
      </c>
      <c r="J140">
        <f t="shared" si="89"/>
        <v>3</v>
      </c>
      <c r="K140">
        <f t="shared" si="90"/>
        <v>2</v>
      </c>
      <c r="L140">
        <f t="shared" si="91"/>
        <v>2</v>
      </c>
      <c r="M140">
        <f t="shared" si="92"/>
        <v>2</v>
      </c>
      <c r="N140">
        <f t="shared" si="93"/>
        <v>1</v>
      </c>
      <c r="O140">
        <f t="shared" si="94"/>
        <v>3</v>
      </c>
      <c r="P140">
        <f t="shared" si="95"/>
        <v>1</v>
      </c>
      <c r="Q140">
        <f t="shared" si="96"/>
        <v>2</v>
      </c>
      <c r="R140">
        <f t="shared" si="97"/>
        <v>3</v>
      </c>
      <c r="S140" s="24">
        <f t="shared" si="81"/>
        <v>35</v>
      </c>
    </row>
    <row r="141" spans="1:19" x14ac:dyDescent="0.3">
      <c r="A141" s="6" t="s">
        <v>20</v>
      </c>
      <c r="B141" s="22">
        <v>2014</v>
      </c>
      <c r="C141">
        <f t="shared" si="82"/>
        <v>3</v>
      </c>
      <c r="D141">
        <f t="shared" si="83"/>
        <v>3</v>
      </c>
      <c r="E141">
        <f t="shared" si="84"/>
        <v>3</v>
      </c>
      <c r="F141">
        <f t="shared" si="85"/>
        <v>2</v>
      </c>
      <c r="G141">
        <f t="shared" si="86"/>
        <v>3</v>
      </c>
      <c r="H141">
        <f t="shared" si="87"/>
        <v>3</v>
      </c>
      <c r="I141">
        <f t="shared" si="88"/>
        <v>2</v>
      </c>
      <c r="J141">
        <f t="shared" si="89"/>
        <v>3</v>
      </c>
      <c r="K141">
        <f t="shared" si="90"/>
        <v>2</v>
      </c>
      <c r="L141">
        <f t="shared" si="91"/>
        <v>3</v>
      </c>
      <c r="M141">
        <f t="shared" si="92"/>
        <v>2</v>
      </c>
      <c r="N141">
        <f t="shared" si="93"/>
        <v>1</v>
      </c>
      <c r="O141">
        <f t="shared" si="94"/>
        <v>2</v>
      </c>
      <c r="P141">
        <f t="shared" si="95"/>
        <v>1</v>
      </c>
      <c r="Q141">
        <f t="shared" si="96"/>
        <v>3</v>
      </c>
      <c r="R141">
        <f t="shared" si="97"/>
        <v>3</v>
      </c>
      <c r="S141" s="24">
        <f t="shared" si="81"/>
        <v>39</v>
      </c>
    </row>
    <row r="142" spans="1:19" x14ac:dyDescent="0.3">
      <c r="A142" s="6" t="s">
        <v>20</v>
      </c>
      <c r="B142" s="22">
        <v>2015</v>
      </c>
      <c r="C142">
        <f t="shared" si="82"/>
        <v>3</v>
      </c>
      <c r="D142">
        <f t="shared" si="83"/>
        <v>3</v>
      </c>
      <c r="E142">
        <f t="shared" si="84"/>
        <v>3</v>
      </c>
      <c r="F142">
        <f t="shared" si="85"/>
        <v>2</v>
      </c>
      <c r="G142">
        <f t="shared" si="86"/>
        <v>3</v>
      </c>
      <c r="H142">
        <f t="shared" si="87"/>
        <v>3</v>
      </c>
      <c r="I142">
        <f t="shared" si="88"/>
        <v>2</v>
      </c>
      <c r="J142">
        <f t="shared" si="89"/>
        <v>3</v>
      </c>
      <c r="K142">
        <f t="shared" si="90"/>
        <v>2</v>
      </c>
      <c r="L142">
        <f t="shared" si="91"/>
        <v>3</v>
      </c>
      <c r="M142">
        <f t="shared" si="92"/>
        <v>2</v>
      </c>
      <c r="N142">
        <f t="shared" si="93"/>
        <v>1</v>
      </c>
      <c r="O142">
        <f t="shared" si="94"/>
        <v>2</v>
      </c>
      <c r="P142">
        <f t="shared" si="95"/>
        <v>1</v>
      </c>
      <c r="Q142">
        <f t="shared" si="96"/>
        <v>2</v>
      </c>
      <c r="R142">
        <f t="shared" si="97"/>
        <v>3</v>
      </c>
      <c r="S142" s="24">
        <f t="shared" si="81"/>
        <v>38</v>
      </c>
    </row>
    <row r="143" spans="1:19" x14ac:dyDescent="0.3">
      <c r="A143" s="6" t="s">
        <v>20</v>
      </c>
      <c r="B143" s="22">
        <v>2016</v>
      </c>
      <c r="C143">
        <f t="shared" si="82"/>
        <v>2</v>
      </c>
      <c r="D143">
        <f t="shared" si="83"/>
        <v>3</v>
      </c>
      <c r="E143">
        <f t="shared" si="84"/>
        <v>3</v>
      </c>
      <c r="F143">
        <f t="shared" si="85"/>
        <v>2</v>
      </c>
      <c r="G143">
        <f t="shared" si="86"/>
        <v>2</v>
      </c>
      <c r="H143">
        <f t="shared" si="87"/>
        <v>3</v>
      </c>
      <c r="I143">
        <f t="shared" si="88"/>
        <v>1</v>
      </c>
      <c r="J143">
        <f t="shared" si="89"/>
        <v>3</v>
      </c>
      <c r="K143">
        <f t="shared" si="90"/>
        <v>2</v>
      </c>
      <c r="L143">
        <f t="shared" si="91"/>
        <v>3</v>
      </c>
      <c r="M143">
        <f t="shared" si="92"/>
        <v>3</v>
      </c>
      <c r="N143">
        <f t="shared" si="93"/>
        <v>1</v>
      </c>
      <c r="O143">
        <f t="shared" si="94"/>
        <v>2</v>
      </c>
      <c r="P143">
        <f t="shared" si="95"/>
        <v>1</v>
      </c>
      <c r="Q143">
        <f t="shared" si="96"/>
        <v>2</v>
      </c>
      <c r="R143">
        <f t="shared" si="97"/>
        <v>3</v>
      </c>
      <c r="S143" s="24">
        <f t="shared" si="81"/>
        <v>36</v>
      </c>
    </row>
    <row r="144" spans="1:19" x14ac:dyDescent="0.3">
      <c r="A144" s="6" t="s">
        <v>20</v>
      </c>
      <c r="B144" s="22">
        <v>2017</v>
      </c>
      <c r="C144">
        <f t="shared" si="82"/>
        <v>3</v>
      </c>
      <c r="D144">
        <f t="shared" si="83"/>
        <v>3</v>
      </c>
      <c r="E144">
        <f t="shared" si="84"/>
        <v>3</v>
      </c>
      <c r="F144">
        <f t="shared" si="85"/>
        <v>2</v>
      </c>
      <c r="G144">
        <f t="shared" si="86"/>
        <v>3</v>
      </c>
      <c r="H144">
        <f t="shared" si="87"/>
        <v>3</v>
      </c>
      <c r="I144">
        <f t="shared" si="88"/>
        <v>2</v>
      </c>
      <c r="J144">
        <f t="shared" si="89"/>
        <v>3</v>
      </c>
      <c r="K144">
        <f t="shared" si="90"/>
        <v>2</v>
      </c>
      <c r="L144">
        <f t="shared" si="91"/>
        <v>3</v>
      </c>
      <c r="M144">
        <f t="shared" si="92"/>
        <v>2</v>
      </c>
      <c r="N144">
        <f t="shared" si="93"/>
        <v>1</v>
      </c>
      <c r="O144">
        <f t="shared" si="94"/>
        <v>2</v>
      </c>
      <c r="P144">
        <f t="shared" si="95"/>
        <v>1</v>
      </c>
      <c r="Q144">
        <f t="shared" si="96"/>
        <v>2</v>
      </c>
      <c r="R144">
        <f t="shared" si="97"/>
        <v>3</v>
      </c>
      <c r="S144" s="24">
        <f t="shared" si="81"/>
        <v>38</v>
      </c>
    </row>
    <row r="145" spans="1:19" x14ac:dyDescent="0.3">
      <c r="A145" s="6" t="s">
        <v>20</v>
      </c>
      <c r="B145" s="22">
        <v>2018</v>
      </c>
      <c r="C145">
        <f t="shared" si="82"/>
        <v>3</v>
      </c>
      <c r="D145">
        <f t="shared" si="83"/>
        <v>3</v>
      </c>
      <c r="E145">
        <f t="shared" si="84"/>
        <v>3</v>
      </c>
      <c r="F145">
        <f t="shared" si="85"/>
        <v>2</v>
      </c>
      <c r="G145">
        <f t="shared" si="86"/>
        <v>2</v>
      </c>
      <c r="H145">
        <f t="shared" si="87"/>
        <v>2</v>
      </c>
      <c r="I145">
        <f t="shared" si="88"/>
        <v>1</v>
      </c>
      <c r="J145">
        <f t="shared" si="89"/>
        <v>3</v>
      </c>
      <c r="K145">
        <f t="shared" si="90"/>
        <v>2</v>
      </c>
      <c r="L145">
        <f t="shared" si="91"/>
        <v>3</v>
      </c>
      <c r="M145">
        <f t="shared" si="92"/>
        <v>3</v>
      </c>
      <c r="N145">
        <f t="shared" si="93"/>
        <v>1</v>
      </c>
      <c r="O145">
        <f t="shared" si="94"/>
        <v>2</v>
      </c>
      <c r="P145">
        <f t="shared" si="95"/>
        <v>1</v>
      </c>
      <c r="Q145">
        <f t="shared" si="96"/>
        <v>2</v>
      </c>
      <c r="R145">
        <f t="shared" si="97"/>
        <v>3</v>
      </c>
      <c r="S145" s="24">
        <f t="shared" si="81"/>
        <v>36</v>
      </c>
    </row>
    <row r="146" spans="1:19" x14ac:dyDescent="0.3">
      <c r="A146" s="6" t="s">
        <v>20</v>
      </c>
      <c r="B146" s="22">
        <v>2019</v>
      </c>
      <c r="C146">
        <f t="shared" si="82"/>
        <v>2</v>
      </c>
      <c r="D146">
        <f t="shared" si="83"/>
        <v>3</v>
      </c>
      <c r="E146">
        <f t="shared" si="84"/>
        <v>3</v>
      </c>
      <c r="F146">
        <f t="shared" si="85"/>
        <v>1</v>
      </c>
      <c r="G146">
        <f t="shared" si="86"/>
        <v>2</v>
      </c>
      <c r="H146">
        <f t="shared" si="87"/>
        <v>2</v>
      </c>
      <c r="I146">
        <f t="shared" si="88"/>
        <v>1</v>
      </c>
      <c r="J146">
        <f t="shared" si="89"/>
        <v>3</v>
      </c>
      <c r="K146">
        <f t="shared" si="90"/>
        <v>2</v>
      </c>
      <c r="L146">
        <f t="shared" si="91"/>
        <v>3</v>
      </c>
      <c r="M146">
        <f t="shared" si="92"/>
        <v>3</v>
      </c>
      <c r="N146">
        <f t="shared" si="93"/>
        <v>2</v>
      </c>
      <c r="O146">
        <f t="shared" si="94"/>
        <v>2</v>
      </c>
      <c r="P146">
        <f t="shared" si="95"/>
        <v>1</v>
      </c>
      <c r="Q146">
        <f t="shared" si="96"/>
        <v>1</v>
      </c>
      <c r="R146">
        <f t="shared" si="97"/>
        <v>3</v>
      </c>
      <c r="S146" s="24">
        <f t="shared" si="81"/>
        <v>34</v>
      </c>
    </row>
    <row r="147" spans="1:19" x14ac:dyDescent="0.3">
      <c r="A147" s="6" t="s">
        <v>20</v>
      </c>
      <c r="B147" s="22">
        <v>2020</v>
      </c>
      <c r="C147">
        <f t="shared" si="82"/>
        <v>3</v>
      </c>
      <c r="D147">
        <f t="shared" si="83"/>
        <v>3</v>
      </c>
      <c r="E147">
        <f t="shared" si="84"/>
        <v>3</v>
      </c>
      <c r="F147">
        <f t="shared" si="85"/>
        <v>2</v>
      </c>
      <c r="G147">
        <f t="shared" si="86"/>
        <v>3</v>
      </c>
      <c r="H147">
        <f t="shared" si="87"/>
        <v>2</v>
      </c>
      <c r="I147">
        <f t="shared" si="88"/>
        <v>2</v>
      </c>
      <c r="J147">
        <f t="shared" si="89"/>
        <v>2</v>
      </c>
      <c r="K147">
        <f t="shared" si="90"/>
        <v>2</v>
      </c>
      <c r="L147">
        <f t="shared" si="91"/>
        <v>2</v>
      </c>
      <c r="M147">
        <f t="shared" si="92"/>
        <v>2</v>
      </c>
      <c r="N147">
        <f t="shared" si="93"/>
        <v>2</v>
      </c>
      <c r="O147">
        <f t="shared" si="94"/>
        <v>2</v>
      </c>
      <c r="P147">
        <f t="shared" si="95"/>
        <v>2</v>
      </c>
      <c r="Q147">
        <f t="shared" si="96"/>
        <v>2</v>
      </c>
      <c r="R147">
        <f t="shared" si="97"/>
        <v>3</v>
      </c>
      <c r="S147" s="24">
        <f t="shared" si="81"/>
        <v>37</v>
      </c>
    </row>
    <row r="148" spans="1:19" x14ac:dyDescent="0.3">
      <c r="A148" s="6" t="s">
        <v>20</v>
      </c>
      <c r="B148" s="22">
        <v>2021</v>
      </c>
      <c r="C148">
        <f t="shared" si="82"/>
        <v>3</v>
      </c>
      <c r="D148">
        <f t="shared" si="83"/>
        <v>3</v>
      </c>
      <c r="E148">
        <f t="shared" si="84"/>
        <v>3</v>
      </c>
      <c r="F148">
        <f t="shared" si="85"/>
        <v>2</v>
      </c>
      <c r="G148">
        <f t="shared" si="86"/>
        <v>2</v>
      </c>
      <c r="H148">
        <f t="shared" si="87"/>
        <v>3</v>
      </c>
      <c r="I148">
        <f t="shared" si="88"/>
        <v>2</v>
      </c>
      <c r="J148">
        <f t="shared" si="89"/>
        <v>3</v>
      </c>
      <c r="K148">
        <f t="shared" si="90"/>
        <v>2</v>
      </c>
      <c r="L148">
        <f t="shared" si="91"/>
        <v>3</v>
      </c>
      <c r="M148">
        <f t="shared" si="92"/>
        <v>2</v>
      </c>
      <c r="N148">
        <f t="shared" si="93"/>
        <v>2</v>
      </c>
      <c r="O148">
        <f t="shared" si="94"/>
        <v>2</v>
      </c>
      <c r="P148">
        <f t="shared" si="95"/>
        <v>2</v>
      </c>
      <c r="Q148">
        <f t="shared" si="96"/>
        <v>2</v>
      </c>
      <c r="R148">
        <f t="shared" si="97"/>
        <v>3</v>
      </c>
      <c r="S148" s="24">
        <f t="shared" si="81"/>
        <v>39</v>
      </c>
    </row>
    <row r="149" spans="1:19" x14ac:dyDescent="0.3">
      <c r="A149" s="6" t="s">
        <v>20</v>
      </c>
      <c r="B149" s="22">
        <v>2022</v>
      </c>
      <c r="C149">
        <f t="shared" si="82"/>
        <v>2</v>
      </c>
      <c r="D149">
        <f t="shared" si="83"/>
        <v>3</v>
      </c>
      <c r="E149">
        <f t="shared" si="84"/>
        <v>3</v>
      </c>
      <c r="F149">
        <f t="shared" si="85"/>
        <v>2</v>
      </c>
      <c r="G149">
        <f t="shared" si="86"/>
        <v>2</v>
      </c>
      <c r="H149">
        <f t="shared" si="87"/>
        <v>2</v>
      </c>
      <c r="I149">
        <f t="shared" si="88"/>
        <v>2</v>
      </c>
      <c r="J149">
        <f t="shared" si="89"/>
        <v>3</v>
      </c>
      <c r="K149">
        <f t="shared" si="90"/>
        <v>2</v>
      </c>
      <c r="L149">
        <f t="shared" si="91"/>
        <v>2</v>
      </c>
      <c r="M149">
        <f t="shared" si="92"/>
        <v>2</v>
      </c>
      <c r="N149">
        <f t="shared" si="93"/>
        <v>1</v>
      </c>
      <c r="O149">
        <f t="shared" si="94"/>
        <v>2</v>
      </c>
      <c r="P149">
        <f t="shared" si="95"/>
        <v>2</v>
      </c>
      <c r="Q149">
        <f t="shared" si="96"/>
        <v>2</v>
      </c>
      <c r="R149">
        <f t="shared" si="97"/>
        <v>3</v>
      </c>
      <c r="S149" s="24">
        <f t="shared" si="81"/>
        <v>35</v>
      </c>
    </row>
    <row r="150" spans="1:19" x14ac:dyDescent="0.3">
      <c r="A150" s="6" t="s">
        <v>20</v>
      </c>
      <c r="B150" s="22">
        <v>2023</v>
      </c>
      <c r="C150">
        <f t="shared" si="82"/>
        <v>3</v>
      </c>
      <c r="D150">
        <f t="shared" si="83"/>
        <v>3</v>
      </c>
      <c r="E150">
        <f t="shared" si="84"/>
        <v>3</v>
      </c>
      <c r="F150">
        <f t="shared" si="85"/>
        <v>2</v>
      </c>
      <c r="G150">
        <f t="shared" si="86"/>
        <v>3</v>
      </c>
      <c r="H150">
        <f t="shared" si="87"/>
        <v>2</v>
      </c>
      <c r="I150">
        <f t="shared" si="88"/>
        <v>2</v>
      </c>
      <c r="J150">
        <f t="shared" si="89"/>
        <v>3</v>
      </c>
      <c r="K150">
        <f t="shared" si="90"/>
        <v>2</v>
      </c>
      <c r="L150">
        <f t="shared" si="91"/>
        <v>3</v>
      </c>
      <c r="M150">
        <f t="shared" si="92"/>
        <v>2</v>
      </c>
      <c r="N150">
        <f t="shared" si="93"/>
        <v>2</v>
      </c>
      <c r="O150">
        <f t="shared" si="94"/>
        <v>2</v>
      </c>
      <c r="P150">
        <f t="shared" si="95"/>
        <v>2</v>
      </c>
      <c r="Q150">
        <f t="shared" si="96"/>
        <v>2</v>
      </c>
      <c r="R150">
        <f t="shared" si="97"/>
        <v>3</v>
      </c>
      <c r="S150" s="24">
        <f t="shared" si="81"/>
        <v>39</v>
      </c>
    </row>
    <row r="151" spans="1:19" x14ac:dyDescent="0.3">
      <c r="A151" s="6" t="s">
        <v>21</v>
      </c>
      <c r="B151" s="22">
        <v>1995</v>
      </c>
      <c r="C151">
        <f t="shared" si="82"/>
        <v>2</v>
      </c>
      <c r="D151">
        <f t="shared" si="83"/>
        <v>2</v>
      </c>
      <c r="E151">
        <f t="shared" si="84"/>
        <v>3</v>
      </c>
      <c r="F151">
        <f t="shared" si="85"/>
        <v>2</v>
      </c>
      <c r="G151">
        <f t="shared" si="86"/>
        <v>3</v>
      </c>
      <c r="H151">
        <f t="shared" si="87"/>
        <v>3</v>
      </c>
      <c r="I151">
        <f t="shared" si="88"/>
        <v>2</v>
      </c>
      <c r="J151">
        <f t="shared" si="89"/>
        <v>1</v>
      </c>
      <c r="K151">
        <f t="shared" si="90"/>
        <v>2</v>
      </c>
      <c r="L151">
        <f t="shared" si="91"/>
        <v>3</v>
      </c>
      <c r="M151">
        <f t="shared" si="92"/>
        <v>2</v>
      </c>
      <c r="N151">
        <f t="shared" si="93"/>
        <v>3</v>
      </c>
      <c r="O151">
        <f t="shared" si="94"/>
        <v>3</v>
      </c>
      <c r="P151">
        <f t="shared" si="95"/>
        <v>2</v>
      </c>
      <c r="Q151">
        <f t="shared" si="96"/>
        <v>1</v>
      </c>
      <c r="R151">
        <f t="shared" si="97"/>
        <v>3</v>
      </c>
      <c r="S151" s="24">
        <f t="shared" si="81"/>
        <v>37</v>
      </c>
    </row>
    <row r="152" spans="1:19" x14ac:dyDescent="0.3">
      <c r="A152" s="6" t="s">
        <v>21</v>
      </c>
      <c r="B152" s="22">
        <v>1996</v>
      </c>
      <c r="C152">
        <f t="shared" si="82"/>
        <v>1</v>
      </c>
      <c r="D152">
        <f t="shared" si="83"/>
        <v>2</v>
      </c>
      <c r="E152">
        <f t="shared" si="84"/>
        <v>3</v>
      </c>
      <c r="F152">
        <f t="shared" si="85"/>
        <v>2</v>
      </c>
      <c r="G152">
        <f t="shared" si="86"/>
        <v>3</v>
      </c>
      <c r="H152">
        <f t="shared" si="87"/>
        <v>3</v>
      </c>
      <c r="I152">
        <f t="shared" si="88"/>
        <v>3</v>
      </c>
      <c r="J152">
        <f t="shared" si="89"/>
        <v>1</v>
      </c>
      <c r="K152">
        <f t="shared" si="90"/>
        <v>2</v>
      </c>
      <c r="L152">
        <f t="shared" si="91"/>
        <v>3</v>
      </c>
      <c r="M152">
        <f t="shared" si="92"/>
        <v>3</v>
      </c>
      <c r="N152">
        <f t="shared" si="93"/>
        <v>2</v>
      </c>
      <c r="O152">
        <f t="shared" si="94"/>
        <v>2</v>
      </c>
      <c r="P152">
        <f t="shared" si="95"/>
        <v>2</v>
      </c>
      <c r="Q152">
        <f t="shared" si="96"/>
        <v>3</v>
      </c>
      <c r="R152">
        <f t="shared" si="97"/>
        <v>3</v>
      </c>
      <c r="S152" s="24">
        <f t="shared" si="81"/>
        <v>38</v>
      </c>
    </row>
    <row r="153" spans="1:19" x14ac:dyDescent="0.3">
      <c r="A153" s="6" t="s">
        <v>21</v>
      </c>
      <c r="B153" s="22">
        <v>1997</v>
      </c>
      <c r="C153">
        <f t="shared" si="82"/>
        <v>2</v>
      </c>
      <c r="D153">
        <f t="shared" si="83"/>
        <v>2</v>
      </c>
      <c r="E153">
        <f t="shared" si="84"/>
        <v>3</v>
      </c>
      <c r="F153">
        <f t="shared" si="85"/>
        <v>3</v>
      </c>
      <c r="G153">
        <f t="shared" si="86"/>
        <v>3</v>
      </c>
      <c r="H153">
        <f t="shared" si="87"/>
        <v>3</v>
      </c>
      <c r="I153">
        <f t="shared" si="88"/>
        <v>3</v>
      </c>
      <c r="J153">
        <f t="shared" si="89"/>
        <v>1</v>
      </c>
      <c r="K153">
        <f t="shared" si="90"/>
        <v>2</v>
      </c>
      <c r="L153">
        <f t="shared" si="91"/>
        <v>3</v>
      </c>
      <c r="M153">
        <f t="shared" si="92"/>
        <v>3</v>
      </c>
      <c r="N153">
        <f t="shared" si="93"/>
        <v>1</v>
      </c>
      <c r="O153">
        <f t="shared" si="94"/>
        <v>3</v>
      </c>
      <c r="P153">
        <f t="shared" si="95"/>
        <v>2</v>
      </c>
      <c r="Q153">
        <f t="shared" si="96"/>
        <v>3</v>
      </c>
      <c r="R153">
        <f t="shared" si="97"/>
        <v>1</v>
      </c>
      <c r="S153" s="24">
        <f t="shared" si="81"/>
        <v>38</v>
      </c>
    </row>
    <row r="154" spans="1:19" x14ac:dyDescent="0.3">
      <c r="A154" s="6" t="s">
        <v>21</v>
      </c>
      <c r="B154" s="22">
        <v>1998</v>
      </c>
      <c r="C154">
        <f t="shared" si="82"/>
        <v>2</v>
      </c>
      <c r="D154">
        <f t="shared" si="83"/>
        <v>2</v>
      </c>
      <c r="E154">
        <f t="shared" si="84"/>
        <v>3</v>
      </c>
      <c r="F154">
        <f t="shared" si="85"/>
        <v>3</v>
      </c>
      <c r="G154">
        <f t="shared" si="86"/>
        <v>3</v>
      </c>
      <c r="H154">
        <f t="shared" si="87"/>
        <v>3</v>
      </c>
      <c r="I154">
        <f t="shared" si="88"/>
        <v>2</v>
      </c>
      <c r="J154">
        <f t="shared" si="89"/>
        <v>1</v>
      </c>
      <c r="K154">
        <f t="shared" si="90"/>
        <v>2</v>
      </c>
      <c r="L154">
        <f t="shared" si="91"/>
        <v>3</v>
      </c>
      <c r="M154">
        <f t="shared" si="92"/>
        <v>3</v>
      </c>
      <c r="N154">
        <f t="shared" si="93"/>
        <v>2</v>
      </c>
      <c r="O154">
        <f t="shared" si="94"/>
        <v>3</v>
      </c>
      <c r="P154">
        <f t="shared" si="95"/>
        <v>3</v>
      </c>
      <c r="Q154">
        <f t="shared" si="96"/>
        <v>3</v>
      </c>
      <c r="R154">
        <f t="shared" si="97"/>
        <v>1</v>
      </c>
      <c r="S154" s="24">
        <f t="shared" si="81"/>
        <v>39</v>
      </c>
    </row>
    <row r="155" spans="1:19" x14ac:dyDescent="0.3">
      <c r="A155" s="6" t="s">
        <v>21</v>
      </c>
      <c r="B155" s="22">
        <v>1999</v>
      </c>
      <c r="C155">
        <f t="shared" si="82"/>
        <v>2</v>
      </c>
      <c r="D155">
        <f t="shared" si="83"/>
        <v>3</v>
      </c>
      <c r="E155">
        <f t="shared" si="84"/>
        <v>3</v>
      </c>
      <c r="F155">
        <f t="shared" si="85"/>
        <v>3</v>
      </c>
      <c r="G155">
        <f t="shared" si="86"/>
        <v>3</v>
      </c>
      <c r="H155">
        <f t="shared" si="87"/>
        <v>2</v>
      </c>
      <c r="I155">
        <f t="shared" si="88"/>
        <v>2</v>
      </c>
      <c r="J155">
        <f t="shared" si="89"/>
        <v>2</v>
      </c>
      <c r="K155">
        <f t="shared" si="90"/>
        <v>2</v>
      </c>
      <c r="L155">
        <f t="shared" si="91"/>
        <v>3</v>
      </c>
      <c r="M155">
        <f t="shared" si="92"/>
        <v>3</v>
      </c>
      <c r="N155">
        <f t="shared" si="93"/>
        <v>1</v>
      </c>
      <c r="O155">
        <f t="shared" si="94"/>
        <v>3</v>
      </c>
      <c r="P155">
        <f t="shared" si="95"/>
        <v>2</v>
      </c>
      <c r="Q155">
        <f t="shared" si="96"/>
        <v>3</v>
      </c>
      <c r="R155">
        <f t="shared" si="97"/>
        <v>1</v>
      </c>
      <c r="S155" s="24">
        <f t="shared" si="81"/>
        <v>38</v>
      </c>
    </row>
    <row r="156" spans="1:19" x14ac:dyDescent="0.3">
      <c r="A156" s="6" t="s">
        <v>21</v>
      </c>
      <c r="B156" s="22">
        <v>2000</v>
      </c>
      <c r="C156">
        <f t="shared" si="82"/>
        <v>1</v>
      </c>
      <c r="D156">
        <f t="shared" si="83"/>
        <v>3</v>
      </c>
      <c r="E156">
        <f t="shared" si="84"/>
        <v>3</v>
      </c>
      <c r="F156">
        <f t="shared" si="85"/>
        <v>3</v>
      </c>
      <c r="G156">
        <f t="shared" si="86"/>
        <v>3</v>
      </c>
      <c r="H156">
        <f t="shared" si="87"/>
        <v>3</v>
      </c>
      <c r="I156">
        <f t="shared" si="88"/>
        <v>2</v>
      </c>
      <c r="J156">
        <f t="shared" si="89"/>
        <v>1</v>
      </c>
      <c r="K156">
        <f t="shared" si="90"/>
        <v>2</v>
      </c>
      <c r="L156">
        <f t="shared" si="91"/>
        <v>3</v>
      </c>
      <c r="M156">
        <f t="shared" si="92"/>
        <v>3</v>
      </c>
      <c r="N156">
        <f t="shared" si="93"/>
        <v>2</v>
      </c>
      <c r="O156">
        <f t="shared" si="94"/>
        <v>3</v>
      </c>
      <c r="P156">
        <f t="shared" si="95"/>
        <v>3</v>
      </c>
      <c r="Q156">
        <f t="shared" si="96"/>
        <v>3</v>
      </c>
      <c r="R156">
        <f t="shared" si="97"/>
        <v>2</v>
      </c>
      <c r="S156" s="24">
        <f t="shared" si="81"/>
        <v>40</v>
      </c>
    </row>
    <row r="157" spans="1:19" x14ac:dyDescent="0.3">
      <c r="A157" s="6" t="s">
        <v>21</v>
      </c>
      <c r="B157" s="22">
        <v>2001</v>
      </c>
      <c r="C157">
        <f t="shared" ref="C157:C188" si="98">IF(C67&gt;=350, 3, IF(C67&gt;=200, 2, 1))</f>
        <v>3</v>
      </c>
      <c r="D157">
        <f t="shared" ref="D157:D188" si="99">IF(AND(D67&gt;=10, D67&lt;=20), 3, IF(AND(D67&gt;=5, D67&lt;10), 2, IF(AND(D67&gt;20, D67&lt;=25), 2, 1)))</f>
        <v>3</v>
      </c>
      <c r="E157">
        <f t="shared" ref="E157:E188" si="100">IF(AND(E67&gt;=6.75, E67&lt;=8.25), 3, IF(OR(AND(E67&gt;=6, E67&lt;6.5), AND(E67&gt;8.5, E67&lt;=9)), 2, 1))</f>
        <v>3</v>
      </c>
      <c r="F157">
        <f t="shared" ref="F157:F188" si="101">IF(F67&lt;=8, 1, IF(F67&lt;=12, 2, 3))</f>
        <v>3</v>
      </c>
      <c r="G157">
        <f t="shared" ref="G157:G188" si="102">IF(G67&gt;=90, 3, IF(G67&gt;=70, 2, 1))</f>
        <v>3</v>
      </c>
      <c r="H157">
        <f t="shared" ref="H157:H188" si="103">IF(H67&lt;=3, 3, IF(H67&lt;=5, 2, 1))</f>
        <v>2</v>
      </c>
      <c r="I157">
        <f t="shared" ref="I157:I188" si="104">IF(I67&lt;=7, 3, IF(I67&lt;=12, 2, 1))</f>
        <v>1</v>
      </c>
      <c r="J157">
        <f t="shared" ref="J157:J188" si="105">IF(J67&lt;=30, 3, IF(J67&lt;=40, 2, 1))</f>
        <v>1</v>
      </c>
      <c r="K157">
        <f t="shared" ref="K157:K188" si="106">IF(K67&lt;=150, 3, IF(K67&lt;=300, 2, 1))</f>
        <v>2</v>
      </c>
      <c r="L157">
        <f t="shared" ref="L157:L188" si="107">IF(L67&lt;=1500, 3, IF(L67&lt;=2250, 2, 1))</f>
        <v>3</v>
      </c>
      <c r="M157">
        <f t="shared" ref="M157:M188" si="108">IF(M67&lt;=4000, 3, IF(M67&lt;=8000, 2, 1))</f>
        <v>3</v>
      </c>
      <c r="N157">
        <f t="shared" ref="N157:N188" si="109">IF(N67&lt;=20, 3, IF(N67&lt;=60, 2, 1))</f>
        <v>2</v>
      </c>
      <c r="O157">
        <f t="shared" ref="O157:O188" si="110">IF(O67&lt;=80, 3, IF(O67&lt;=160, 2, 1))</f>
        <v>2</v>
      </c>
      <c r="P157">
        <f t="shared" ref="P157:P188" si="111">IF(P67&lt;=40, 3, IF(P67&lt;=100, 2, 1))</f>
        <v>2</v>
      </c>
      <c r="Q157">
        <f t="shared" ref="Q157:Q188" si="112">IF(Q67&lt;=5, 3, IF(Q67&lt;=15, 2, 1))</f>
        <v>3</v>
      </c>
      <c r="R157">
        <f t="shared" ref="R157:R188" si="113">IF(R67&lt;=1000, 3, IF(R67&lt;=2500, 2, 1))</f>
        <v>2</v>
      </c>
      <c r="S157" s="24">
        <f t="shared" si="81"/>
        <v>38</v>
      </c>
    </row>
    <row r="158" spans="1:19" x14ac:dyDescent="0.3">
      <c r="A158" s="6" t="s">
        <v>21</v>
      </c>
      <c r="B158" s="22">
        <v>2002</v>
      </c>
      <c r="C158">
        <f t="shared" si="98"/>
        <v>2</v>
      </c>
      <c r="D158">
        <f t="shared" si="99"/>
        <v>3</v>
      </c>
      <c r="E158">
        <f t="shared" si="100"/>
        <v>3</v>
      </c>
      <c r="F158">
        <f t="shared" si="101"/>
        <v>3</v>
      </c>
      <c r="G158">
        <f t="shared" si="102"/>
        <v>3</v>
      </c>
      <c r="H158">
        <f t="shared" si="103"/>
        <v>3</v>
      </c>
      <c r="I158">
        <f t="shared" si="104"/>
        <v>2</v>
      </c>
      <c r="J158">
        <f t="shared" si="105"/>
        <v>1</v>
      </c>
      <c r="K158">
        <f t="shared" si="106"/>
        <v>2</v>
      </c>
      <c r="L158">
        <f t="shared" si="107"/>
        <v>3</v>
      </c>
      <c r="M158">
        <f t="shared" si="108"/>
        <v>3</v>
      </c>
      <c r="N158">
        <f t="shared" si="109"/>
        <v>2</v>
      </c>
      <c r="O158">
        <f t="shared" si="110"/>
        <v>3</v>
      </c>
      <c r="P158">
        <f t="shared" si="111"/>
        <v>2</v>
      </c>
      <c r="Q158">
        <f t="shared" si="112"/>
        <v>3</v>
      </c>
      <c r="R158">
        <f t="shared" si="113"/>
        <v>3</v>
      </c>
      <c r="S158" s="24">
        <f t="shared" ref="S158:S179" si="114">SUM(C158:R158)</f>
        <v>41</v>
      </c>
    </row>
    <row r="159" spans="1:19" x14ac:dyDescent="0.3">
      <c r="A159" s="6" t="s">
        <v>21</v>
      </c>
      <c r="B159" s="22">
        <v>2003</v>
      </c>
      <c r="C159">
        <f t="shared" si="98"/>
        <v>1</v>
      </c>
      <c r="D159">
        <f t="shared" si="99"/>
        <v>3</v>
      </c>
      <c r="E159">
        <f t="shared" si="100"/>
        <v>3</v>
      </c>
      <c r="F159">
        <f t="shared" si="101"/>
        <v>3</v>
      </c>
      <c r="G159">
        <f t="shared" si="102"/>
        <v>3</v>
      </c>
      <c r="H159">
        <f t="shared" si="103"/>
        <v>3</v>
      </c>
      <c r="I159">
        <f t="shared" si="104"/>
        <v>2</v>
      </c>
      <c r="J159">
        <f t="shared" si="105"/>
        <v>3</v>
      </c>
      <c r="K159">
        <f t="shared" si="106"/>
        <v>2</v>
      </c>
      <c r="L159">
        <f t="shared" si="107"/>
        <v>3</v>
      </c>
      <c r="M159">
        <f t="shared" si="108"/>
        <v>3</v>
      </c>
      <c r="N159">
        <f t="shared" si="109"/>
        <v>1</v>
      </c>
      <c r="O159">
        <f t="shared" si="110"/>
        <v>3</v>
      </c>
      <c r="P159">
        <f t="shared" si="111"/>
        <v>3</v>
      </c>
      <c r="Q159">
        <f t="shared" si="112"/>
        <v>3</v>
      </c>
      <c r="R159">
        <f t="shared" si="113"/>
        <v>2</v>
      </c>
      <c r="S159" s="24">
        <f t="shared" si="114"/>
        <v>41</v>
      </c>
    </row>
    <row r="160" spans="1:19" x14ac:dyDescent="0.3">
      <c r="A160" s="6" t="s">
        <v>21</v>
      </c>
      <c r="B160" s="22">
        <v>2004</v>
      </c>
      <c r="C160">
        <f t="shared" si="98"/>
        <v>2</v>
      </c>
      <c r="D160">
        <f t="shared" si="99"/>
        <v>3</v>
      </c>
      <c r="E160">
        <f t="shared" si="100"/>
        <v>3</v>
      </c>
      <c r="F160">
        <f t="shared" si="101"/>
        <v>3</v>
      </c>
      <c r="G160">
        <f t="shared" si="102"/>
        <v>3</v>
      </c>
      <c r="H160">
        <f t="shared" si="103"/>
        <v>2</v>
      </c>
      <c r="I160">
        <f t="shared" si="104"/>
        <v>1</v>
      </c>
      <c r="J160">
        <f t="shared" si="105"/>
        <v>1</v>
      </c>
      <c r="K160">
        <f t="shared" si="106"/>
        <v>2</v>
      </c>
      <c r="L160">
        <f t="shared" si="107"/>
        <v>3</v>
      </c>
      <c r="M160">
        <f t="shared" si="108"/>
        <v>3</v>
      </c>
      <c r="N160">
        <f t="shared" si="109"/>
        <v>2</v>
      </c>
      <c r="O160">
        <f t="shared" si="110"/>
        <v>2</v>
      </c>
      <c r="P160">
        <f t="shared" si="111"/>
        <v>3</v>
      </c>
      <c r="Q160">
        <f t="shared" si="112"/>
        <v>3</v>
      </c>
      <c r="R160">
        <f t="shared" si="113"/>
        <v>2</v>
      </c>
      <c r="S160" s="24">
        <f t="shared" si="114"/>
        <v>38</v>
      </c>
    </row>
    <row r="161" spans="1:19" x14ac:dyDescent="0.3">
      <c r="A161" s="6" t="s">
        <v>21</v>
      </c>
      <c r="B161" s="22">
        <v>2005</v>
      </c>
      <c r="C161">
        <f t="shared" si="98"/>
        <v>1</v>
      </c>
      <c r="D161">
        <f t="shared" si="99"/>
        <v>2</v>
      </c>
      <c r="E161">
        <f t="shared" si="100"/>
        <v>3</v>
      </c>
      <c r="F161">
        <f t="shared" si="101"/>
        <v>3</v>
      </c>
      <c r="G161">
        <f t="shared" si="102"/>
        <v>3</v>
      </c>
      <c r="H161">
        <f t="shared" si="103"/>
        <v>2</v>
      </c>
      <c r="I161">
        <f t="shared" si="104"/>
        <v>2</v>
      </c>
      <c r="J161">
        <f t="shared" si="105"/>
        <v>1</v>
      </c>
      <c r="K161">
        <f t="shared" si="106"/>
        <v>1</v>
      </c>
      <c r="L161">
        <f t="shared" si="107"/>
        <v>3</v>
      </c>
      <c r="M161">
        <f t="shared" si="108"/>
        <v>3</v>
      </c>
      <c r="N161">
        <f t="shared" si="109"/>
        <v>2</v>
      </c>
      <c r="O161">
        <f t="shared" si="110"/>
        <v>3</v>
      </c>
      <c r="P161">
        <f t="shared" si="111"/>
        <v>3</v>
      </c>
      <c r="Q161">
        <f t="shared" si="112"/>
        <v>3</v>
      </c>
      <c r="R161">
        <f t="shared" si="113"/>
        <v>3</v>
      </c>
      <c r="S161" s="24">
        <f t="shared" si="114"/>
        <v>38</v>
      </c>
    </row>
    <row r="162" spans="1:19" x14ac:dyDescent="0.3">
      <c r="A162" s="6" t="s">
        <v>21</v>
      </c>
      <c r="B162" s="22">
        <v>2006</v>
      </c>
      <c r="C162">
        <f t="shared" si="98"/>
        <v>2</v>
      </c>
      <c r="D162">
        <f t="shared" si="99"/>
        <v>3</v>
      </c>
      <c r="E162">
        <f t="shared" si="100"/>
        <v>3</v>
      </c>
      <c r="F162">
        <f t="shared" si="101"/>
        <v>2</v>
      </c>
      <c r="G162">
        <f t="shared" si="102"/>
        <v>2</v>
      </c>
      <c r="H162">
        <f t="shared" si="103"/>
        <v>2</v>
      </c>
      <c r="I162">
        <f t="shared" si="104"/>
        <v>1</v>
      </c>
      <c r="J162">
        <f t="shared" si="105"/>
        <v>1</v>
      </c>
      <c r="K162">
        <f t="shared" si="106"/>
        <v>1</v>
      </c>
      <c r="L162">
        <f t="shared" si="107"/>
        <v>3</v>
      </c>
      <c r="M162">
        <f t="shared" si="108"/>
        <v>3</v>
      </c>
      <c r="N162">
        <f t="shared" si="109"/>
        <v>2</v>
      </c>
      <c r="O162">
        <f t="shared" si="110"/>
        <v>2</v>
      </c>
      <c r="P162">
        <f t="shared" si="111"/>
        <v>3</v>
      </c>
      <c r="Q162">
        <f t="shared" si="112"/>
        <v>3</v>
      </c>
      <c r="R162">
        <f t="shared" si="113"/>
        <v>3</v>
      </c>
      <c r="S162" s="24">
        <f t="shared" si="114"/>
        <v>36</v>
      </c>
    </row>
    <row r="163" spans="1:19" x14ac:dyDescent="0.3">
      <c r="A163" s="6" t="s">
        <v>21</v>
      </c>
      <c r="B163" s="22">
        <v>2007</v>
      </c>
      <c r="C163">
        <f t="shared" si="98"/>
        <v>2</v>
      </c>
      <c r="D163">
        <f t="shared" si="99"/>
        <v>3</v>
      </c>
      <c r="E163">
        <f t="shared" si="100"/>
        <v>3</v>
      </c>
      <c r="F163">
        <f t="shared" si="101"/>
        <v>2</v>
      </c>
      <c r="G163">
        <f t="shared" si="102"/>
        <v>3</v>
      </c>
      <c r="H163">
        <f t="shared" si="103"/>
        <v>3</v>
      </c>
      <c r="I163">
        <f t="shared" si="104"/>
        <v>1</v>
      </c>
      <c r="J163">
        <f t="shared" si="105"/>
        <v>3</v>
      </c>
      <c r="K163">
        <f t="shared" si="106"/>
        <v>2</v>
      </c>
      <c r="L163">
        <f t="shared" si="107"/>
        <v>3</v>
      </c>
      <c r="M163">
        <f t="shared" si="108"/>
        <v>3</v>
      </c>
      <c r="N163">
        <f t="shared" si="109"/>
        <v>1</v>
      </c>
      <c r="O163">
        <f t="shared" si="110"/>
        <v>2</v>
      </c>
      <c r="P163">
        <f t="shared" si="111"/>
        <v>3</v>
      </c>
      <c r="Q163">
        <f t="shared" si="112"/>
        <v>3</v>
      </c>
      <c r="R163">
        <f t="shared" si="113"/>
        <v>3</v>
      </c>
      <c r="S163" s="24">
        <f t="shared" si="114"/>
        <v>40</v>
      </c>
    </row>
    <row r="164" spans="1:19" x14ac:dyDescent="0.3">
      <c r="A164" s="6" t="s">
        <v>21</v>
      </c>
      <c r="B164" s="22">
        <v>2008</v>
      </c>
      <c r="C164">
        <f t="shared" si="98"/>
        <v>2</v>
      </c>
      <c r="D164">
        <f t="shared" si="99"/>
        <v>3</v>
      </c>
      <c r="E164">
        <f t="shared" si="100"/>
        <v>3</v>
      </c>
      <c r="F164">
        <f t="shared" si="101"/>
        <v>2</v>
      </c>
      <c r="G164">
        <f t="shared" si="102"/>
        <v>3</v>
      </c>
      <c r="H164">
        <f t="shared" si="103"/>
        <v>3</v>
      </c>
      <c r="I164">
        <f t="shared" si="104"/>
        <v>1</v>
      </c>
      <c r="J164">
        <f t="shared" si="105"/>
        <v>1</v>
      </c>
      <c r="K164">
        <f t="shared" si="106"/>
        <v>2</v>
      </c>
      <c r="L164">
        <f t="shared" si="107"/>
        <v>2</v>
      </c>
      <c r="M164">
        <f t="shared" si="108"/>
        <v>3</v>
      </c>
      <c r="N164">
        <f t="shared" si="109"/>
        <v>1</v>
      </c>
      <c r="O164">
        <f t="shared" si="110"/>
        <v>2</v>
      </c>
      <c r="P164">
        <f t="shared" si="111"/>
        <v>3</v>
      </c>
      <c r="Q164">
        <f t="shared" si="112"/>
        <v>3</v>
      </c>
      <c r="R164">
        <f t="shared" si="113"/>
        <v>3</v>
      </c>
      <c r="S164" s="24">
        <f t="shared" si="114"/>
        <v>37</v>
      </c>
    </row>
    <row r="165" spans="1:19" x14ac:dyDescent="0.3">
      <c r="A165" s="6" t="s">
        <v>21</v>
      </c>
      <c r="B165" s="22">
        <v>2009</v>
      </c>
      <c r="C165">
        <f t="shared" si="98"/>
        <v>1</v>
      </c>
      <c r="D165">
        <f t="shared" si="99"/>
        <v>3</v>
      </c>
      <c r="E165">
        <f t="shared" si="100"/>
        <v>3</v>
      </c>
      <c r="F165">
        <f t="shared" si="101"/>
        <v>2</v>
      </c>
      <c r="G165">
        <f t="shared" si="102"/>
        <v>3</v>
      </c>
      <c r="H165">
        <f t="shared" si="103"/>
        <v>3</v>
      </c>
      <c r="I165">
        <f t="shared" si="104"/>
        <v>1</v>
      </c>
      <c r="J165">
        <f t="shared" si="105"/>
        <v>1</v>
      </c>
      <c r="K165">
        <f t="shared" si="106"/>
        <v>2</v>
      </c>
      <c r="L165">
        <f t="shared" si="107"/>
        <v>3</v>
      </c>
      <c r="M165">
        <f t="shared" si="108"/>
        <v>2</v>
      </c>
      <c r="N165">
        <f t="shared" si="109"/>
        <v>3</v>
      </c>
      <c r="O165">
        <f t="shared" si="110"/>
        <v>3</v>
      </c>
      <c r="P165">
        <f t="shared" si="111"/>
        <v>3</v>
      </c>
      <c r="Q165">
        <f t="shared" si="112"/>
        <v>3</v>
      </c>
      <c r="R165">
        <f t="shared" si="113"/>
        <v>3</v>
      </c>
      <c r="S165" s="24">
        <f t="shared" si="114"/>
        <v>39</v>
      </c>
    </row>
    <row r="166" spans="1:19" x14ac:dyDescent="0.3">
      <c r="A166" s="6" t="s">
        <v>21</v>
      </c>
      <c r="B166" s="22">
        <v>2010</v>
      </c>
      <c r="C166">
        <f t="shared" si="98"/>
        <v>2</v>
      </c>
      <c r="D166">
        <f t="shared" si="99"/>
        <v>3</v>
      </c>
      <c r="E166">
        <f t="shared" si="100"/>
        <v>3</v>
      </c>
      <c r="F166">
        <f t="shared" si="101"/>
        <v>2</v>
      </c>
      <c r="G166">
        <f t="shared" si="102"/>
        <v>3</v>
      </c>
      <c r="H166">
        <f t="shared" si="103"/>
        <v>3</v>
      </c>
      <c r="I166">
        <f t="shared" si="104"/>
        <v>2</v>
      </c>
      <c r="J166">
        <f t="shared" si="105"/>
        <v>2</v>
      </c>
      <c r="K166">
        <f t="shared" si="106"/>
        <v>2</v>
      </c>
      <c r="L166">
        <f t="shared" si="107"/>
        <v>3</v>
      </c>
      <c r="M166">
        <f t="shared" si="108"/>
        <v>2</v>
      </c>
      <c r="N166">
        <f t="shared" si="109"/>
        <v>3</v>
      </c>
      <c r="O166">
        <f t="shared" si="110"/>
        <v>3</v>
      </c>
      <c r="P166">
        <f t="shared" si="111"/>
        <v>3</v>
      </c>
      <c r="Q166">
        <f t="shared" si="112"/>
        <v>3</v>
      </c>
      <c r="R166">
        <f t="shared" si="113"/>
        <v>3</v>
      </c>
      <c r="S166" s="24">
        <f t="shared" si="114"/>
        <v>42</v>
      </c>
    </row>
    <row r="167" spans="1:19" x14ac:dyDescent="0.3">
      <c r="A167" s="6" t="s">
        <v>21</v>
      </c>
      <c r="B167" s="22">
        <v>2011</v>
      </c>
      <c r="C167">
        <f t="shared" si="98"/>
        <v>1</v>
      </c>
      <c r="D167">
        <f t="shared" si="99"/>
        <v>3</v>
      </c>
      <c r="E167">
        <f t="shared" si="100"/>
        <v>3</v>
      </c>
      <c r="F167">
        <f t="shared" si="101"/>
        <v>2</v>
      </c>
      <c r="G167">
        <f t="shared" si="102"/>
        <v>3</v>
      </c>
      <c r="H167">
        <f t="shared" si="103"/>
        <v>2</v>
      </c>
      <c r="I167">
        <f t="shared" si="104"/>
        <v>2</v>
      </c>
      <c r="J167">
        <f t="shared" si="105"/>
        <v>1</v>
      </c>
      <c r="K167">
        <f t="shared" si="106"/>
        <v>3</v>
      </c>
      <c r="L167">
        <f t="shared" si="107"/>
        <v>2</v>
      </c>
      <c r="M167">
        <f t="shared" si="108"/>
        <v>2</v>
      </c>
      <c r="N167">
        <f t="shared" si="109"/>
        <v>3</v>
      </c>
      <c r="O167">
        <f t="shared" si="110"/>
        <v>3</v>
      </c>
      <c r="P167">
        <f t="shared" si="111"/>
        <v>3</v>
      </c>
      <c r="Q167">
        <f t="shared" si="112"/>
        <v>3</v>
      </c>
      <c r="R167">
        <f t="shared" si="113"/>
        <v>3</v>
      </c>
      <c r="S167" s="24">
        <f t="shared" si="114"/>
        <v>39</v>
      </c>
    </row>
    <row r="168" spans="1:19" x14ac:dyDescent="0.3">
      <c r="A168" s="6" t="s">
        <v>21</v>
      </c>
      <c r="B168" s="22">
        <v>2012</v>
      </c>
      <c r="C168">
        <f t="shared" si="98"/>
        <v>1</v>
      </c>
      <c r="D168">
        <f t="shared" si="99"/>
        <v>3</v>
      </c>
      <c r="E168">
        <f t="shared" si="100"/>
        <v>3</v>
      </c>
      <c r="F168">
        <f t="shared" si="101"/>
        <v>2</v>
      </c>
      <c r="G168">
        <f t="shared" si="102"/>
        <v>3</v>
      </c>
      <c r="H168">
        <f t="shared" si="103"/>
        <v>3</v>
      </c>
      <c r="I168">
        <f t="shared" si="104"/>
        <v>2</v>
      </c>
      <c r="J168">
        <f t="shared" si="105"/>
        <v>1</v>
      </c>
      <c r="K168">
        <f t="shared" si="106"/>
        <v>3</v>
      </c>
      <c r="L168">
        <f t="shared" si="107"/>
        <v>3</v>
      </c>
      <c r="M168">
        <f t="shared" si="108"/>
        <v>2</v>
      </c>
      <c r="N168">
        <f t="shared" si="109"/>
        <v>2</v>
      </c>
      <c r="O168">
        <f t="shared" si="110"/>
        <v>1</v>
      </c>
      <c r="P168">
        <f t="shared" si="111"/>
        <v>3</v>
      </c>
      <c r="Q168">
        <f t="shared" si="112"/>
        <v>3</v>
      </c>
      <c r="R168">
        <f t="shared" si="113"/>
        <v>3</v>
      </c>
      <c r="S168" s="24">
        <f t="shared" si="114"/>
        <v>38</v>
      </c>
    </row>
    <row r="169" spans="1:19" x14ac:dyDescent="0.3">
      <c r="A169" s="6" t="s">
        <v>21</v>
      </c>
      <c r="B169" s="22">
        <v>2013</v>
      </c>
      <c r="C169">
        <f t="shared" si="98"/>
        <v>1</v>
      </c>
      <c r="D169">
        <f t="shared" si="99"/>
        <v>3</v>
      </c>
      <c r="E169">
        <f t="shared" si="100"/>
        <v>3</v>
      </c>
      <c r="F169">
        <f t="shared" si="101"/>
        <v>3</v>
      </c>
      <c r="G169">
        <f t="shared" si="102"/>
        <v>3</v>
      </c>
      <c r="H169">
        <f t="shared" si="103"/>
        <v>3</v>
      </c>
      <c r="I169">
        <f t="shared" si="104"/>
        <v>2</v>
      </c>
      <c r="J169">
        <f t="shared" si="105"/>
        <v>1</v>
      </c>
      <c r="K169">
        <f t="shared" si="106"/>
        <v>3</v>
      </c>
      <c r="L169">
        <f t="shared" si="107"/>
        <v>2</v>
      </c>
      <c r="M169">
        <f t="shared" si="108"/>
        <v>2</v>
      </c>
      <c r="N169">
        <f t="shared" si="109"/>
        <v>2</v>
      </c>
      <c r="O169">
        <f t="shared" si="110"/>
        <v>2</v>
      </c>
      <c r="P169">
        <f t="shared" si="111"/>
        <v>3</v>
      </c>
      <c r="Q169">
        <f t="shared" si="112"/>
        <v>3</v>
      </c>
      <c r="R169">
        <f t="shared" si="113"/>
        <v>3</v>
      </c>
      <c r="S169" s="24">
        <f t="shared" si="114"/>
        <v>39</v>
      </c>
    </row>
    <row r="170" spans="1:19" x14ac:dyDescent="0.3">
      <c r="A170" s="6" t="s">
        <v>21</v>
      </c>
      <c r="B170" s="22">
        <v>2014</v>
      </c>
      <c r="C170">
        <f t="shared" si="98"/>
        <v>1</v>
      </c>
      <c r="D170">
        <f t="shared" si="99"/>
        <v>3</v>
      </c>
      <c r="E170">
        <f t="shared" si="100"/>
        <v>3</v>
      </c>
      <c r="F170">
        <f t="shared" si="101"/>
        <v>3</v>
      </c>
      <c r="G170">
        <f t="shared" si="102"/>
        <v>3</v>
      </c>
      <c r="H170">
        <f t="shared" si="103"/>
        <v>3</v>
      </c>
      <c r="I170">
        <f t="shared" si="104"/>
        <v>3</v>
      </c>
      <c r="J170">
        <f t="shared" si="105"/>
        <v>3</v>
      </c>
      <c r="K170">
        <f t="shared" si="106"/>
        <v>3</v>
      </c>
      <c r="L170">
        <f t="shared" si="107"/>
        <v>2</v>
      </c>
      <c r="M170">
        <f t="shared" si="108"/>
        <v>2</v>
      </c>
      <c r="N170">
        <f t="shared" si="109"/>
        <v>2</v>
      </c>
      <c r="O170">
        <f t="shared" si="110"/>
        <v>3</v>
      </c>
      <c r="P170">
        <f t="shared" si="111"/>
        <v>3</v>
      </c>
      <c r="Q170">
        <f t="shared" si="112"/>
        <v>3</v>
      </c>
      <c r="R170">
        <f t="shared" si="113"/>
        <v>3</v>
      </c>
      <c r="S170" s="24">
        <f t="shared" si="114"/>
        <v>43</v>
      </c>
    </row>
    <row r="171" spans="1:19" x14ac:dyDescent="0.3">
      <c r="A171" s="6" t="s">
        <v>21</v>
      </c>
      <c r="B171" s="22">
        <v>2015</v>
      </c>
      <c r="C171">
        <f t="shared" si="98"/>
        <v>1</v>
      </c>
      <c r="D171">
        <f t="shared" si="99"/>
        <v>3</v>
      </c>
      <c r="E171">
        <f t="shared" si="100"/>
        <v>3</v>
      </c>
      <c r="F171">
        <f t="shared" si="101"/>
        <v>2</v>
      </c>
      <c r="G171">
        <f t="shared" si="102"/>
        <v>2</v>
      </c>
      <c r="H171">
        <f t="shared" si="103"/>
        <v>3</v>
      </c>
      <c r="I171">
        <f t="shared" si="104"/>
        <v>2</v>
      </c>
      <c r="J171">
        <f t="shared" si="105"/>
        <v>1</v>
      </c>
      <c r="K171">
        <f t="shared" si="106"/>
        <v>3</v>
      </c>
      <c r="L171">
        <f t="shared" si="107"/>
        <v>3</v>
      </c>
      <c r="M171">
        <f t="shared" si="108"/>
        <v>3</v>
      </c>
      <c r="N171">
        <f t="shared" si="109"/>
        <v>1</v>
      </c>
      <c r="O171">
        <f t="shared" si="110"/>
        <v>1</v>
      </c>
      <c r="P171">
        <f t="shared" si="111"/>
        <v>2</v>
      </c>
      <c r="Q171">
        <f t="shared" si="112"/>
        <v>3</v>
      </c>
      <c r="R171">
        <f t="shared" si="113"/>
        <v>3</v>
      </c>
      <c r="S171" s="24">
        <f t="shared" si="114"/>
        <v>36</v>
      </c>
    </row>
    <row r="172" spans="1:19" x14ac:dyDescent="0.3">
      <c r="A172" s="6" t="s">
        <v>21</v>
      </c>
      <c r="B172" s="22">
        <v>2016</v>
      </c>
      <c r="C172">
        <f t="shared" si="98"/>
        <v>1</v>
      </c>
      <c r="D172">
        <f t="shared" si="99"/>
        <v>3</v>
      </c>
      <c r="E172">
        <f t="shared" si="100"/>
        <v>3</v>
      </c>
      <c r="F172">
        <f t="shared" si="101"/>
        <v>2</v>
      </c>
      <c r="G172">
        <f t="shared" si="102"/>
        <v>3</v>
      </c>
      <c r="H172">
        <f t="shared" si="103"/>
        <v>3</v>
      </c>
      <c r="I172">
        <f t="shared" si="104"/>
        <v>3</v>
      </c>
      <c r="J172">
        <f t="shared" si="105"/>
        <v>3</v>
      </c>
      <c r="K172">
        <f t="shared" si="106"/>
        <v>2</v>
      </c>
      <c r="L172">
        <f t="shared" si="107"/>
        <v>3</v>
      </c>
      <c r="M172">
        <f t="shared" si="108"/>
        <v>3</v>
      </c>
      <c r="N172">
        <f t="shared" si="109"/>
        <v>2</v>
      </c>
      <c r="O172">
        <f t="shared" si="110"/>
        <v>3</v>
      </c>
      <c r="P172">
        <f t="shared" si="111"/>
        <v>3</v>
      </c>
      <c r="Q172">
        <f t="shared" si="112"/>
        <v>3</v>
      </c>
      <c r="R172">
        <f t="shared" si="113"/>
        <v>3</v>
      </c>
      <c r="S172" s="24">
        <f t="shared" si="114"/>
        <v>43</v>
      </c>
    </row>
    <row r="173" spans="1:19" x14ac:dyDescent="0.3">
      <c r="A173" s="6" t="s">
        <v>21</v>
      </c>
      <c r="B173" s="22">
        <v>2017</v>
      </c>
      <c r="C173">
        <f t="shared" si="98"/>
        <v>1</v>
      </c>
      <c r="D173">
        <f t="shared" si="99"/>
        <v>3</v>
      </c>
      <c r="E173">
        <f t="shared" si="100"/>
        <v>3</v>
      </c>
      <c r="F173">
        <f t="shared" si="101"/>
        <v>2</v>
      </c>
      <c r="G173">
        <f t="shared" si="102"/>
        <v>3</v>
      </c>
      <c r="H173">
        <f t="shared" si="103"/>
        <v>3</v>
      </c>
      <c r="I173">
        <f t="shared" si="104"/>
        <v>3</v>
      </c>
      <c r="J173">
        <f t="shared" si="105"/>
        <v>3</v>
      </c>
      <c r="K173">
        <f t="shared" si="106"/>
        <v>2</v>
      </c>
      <c r="L173">
        <f t="shared" si="107"/>
        <v>3</v>
      </c>
      <c r="M173">
        <f t="shared" si="108"/>
        <v>3</v>
      </c>
      <c r="N173">
        <f t="shared" si="109"/>
        <v>2</v>
      </c>
      <c r="O173">
        <f t="shared" si="110"/>
        <v>3</v>
      </c>
      <c r="P173">
        <f t="shared" si="111"/>
        <v>3</v>
      </c>
      <c r="Q173">
        <f t="shared" si="112"/>
        <v>3</v>
      </c>
      <c r="R173">
        <f t="shared" si="113"/>
        <v>3</v>
      </c>
      <c r="S173" s="24">
        <f t="shared" si="114"/>
        <v>43</v>
      </c>
    </row>
    <row r="174" spans="1:19" x14ac:dyDescent="0.3">
      <c r="A174" s="6" t="s">
        <v>21</v>
      </c>
      <c r="B174" s="22">
        <v>2018</v>
      </c>
      <c r="C174">
        <f t="shared" si="98"/>
        <v>1</v>
      </c>
      <c r="D174">
        <f t="shared" si="99"/>
        <v>3</v>
      </c>
      <c r="E174">
        <f t="shared" si="100"/>
        <v>3</v>
      </c>
      <c r="F174">
        <f t="shared" si="101"/>
        <v>2</v>
      </c>
      <c r="G174">
        <f t="shared" si="102"/>
        <v>3</v>
      </c>
      <c r="H174">
        <f t="shared" si="103"/>
        <v>3</v>
      </c>
      <c r="I174">
        <f t="shared" si="104"/>
        <v>3</v>
      </c>
      <c r="J174">
        <f t="shared" si="105"/>
        <v>3</v>
      </c>
      <c r="K174">
        <f t="shared" si="106"/>
        <v>2</v>
      </c>
      <c r="L174">
        <f t="shared" si="107"/>
        <v>3</v>
      </c>
      <c r="M174">
        <f t="shared" si="108"/>
        <v>3</v>
      </c>
      <c r="N174">
        <f t="shared" si="109"/>
        <v>2</v>
      </c>
      <c r="O174">
        <f t="shared" si="110"/>
        <v>3</v>
      </c>
      <c r="P174">
        <f t="shared" si="111"/>
        <v>3</v>
      </c>
      <c r="Q174">
        <f t="shared" si="112"/>
        <v>3</v>
      </c>
      <c r="R174">
        <f t="shared" si="113"/>
        <v>3</v>
      </c>
      <c r="S174" s="24">
        <f t="shared" si="114"/>
        <v>43</v>
      </c>
    </row>
    <row r="175" spans="1:19" x14ac:dyDescent="0.3">
      <c r="A175" s="6" t="s">
        <v>21</v>
      </c>
      <c r="B175" s="22">
        <v>2019</v>
      </c>
      <c r="C175">
        <f t="shared" si="98"/>
        <v>1</v>
      </c>
      <c r="D175">
        <f t="shared" si="99"/>
        <v>3</v>
      </c>
      <c r="E175">
        <f t="shared" si="100"/>
        <v>3</v>
      </c>
      <c r="F175">
        <f t="shared" si="101"/>
        <v>2</v>
      </c>
      <c r="G175">
        <f t="shared" si="102"/>
        <v>3</v>
      </c>
      <c r="H175">
        <f t="shared" si="103"/>
        <v>3</v>
      </c>
      <c r="I175">
        <f t="shared" si="104"/>
        <v>3</v>
      </c>
      <c r="J175">
        <f t="shared" si="105"/>
        <v>1</v>
      </c>
      <c r="K175">
        <f t="shared" si="106"/>
        <v>2</v>
      </c>
      <c r="L175">
        <f t="shared" si="107"/>
        <v>3</v>
      </c>
      <c r="M175">
        <f t="shared" si="108"/>
        <v>3</v>
      </c>
      <c r="N175">
        <f t="shared" si="109"/>
        <v>2</v>
      </c>
      <c r="O175">
        <f t="shared" si="110"/>
        <v>2</v>
      </c>
      <c r="P175">
        <f t="shared" si="111"/>
        <v>3</v>
      </c>
      <c r="Q175">
        <f t="shared" si="112"/>
        <v>3</v>
      </c>
      <c r="R175">
        <f t="shared" si="113"/>
        <v>3</v>
      </c>
      <c r="S175" s="24">
        <f t="shared" si="114"/>
        <v>40</v>
      </c>
    </row>
    <row r="176" spans="1:19" x14ac:dyDescent="0.3">
      <c r="A176" s="6" t="s">
        <v>21</v>
      </c>
      <c r="B176" s="22">
        <v>2020</v>
      </c>
      <c r="C176">
        <f t="shared" si="98"/>
        <v>1</v>
      </c>
      <c r="D176">
        <f t="shared" si="99"/>
        <v>3</v>
      </c>
      <c r="E176">
        <f t="shared" si="100"/>
        <v>3</v>
      </c>
      <c r="F176">
        <f t="shared" si="101"/>
        <v>2</v>
      </c>
      <c r="G176">
        <f t="shared" si="102"/>
        <v>3</v>
      </c>
      <c r="H176">
        <f t="shared" si="103"/>
        <v>3</v>
      </c>
      <c r="I176">
        <f t="shared" si="104"/>
        <v>3</v>
      </c>
      <c r="J176">
        <f t="shared" si="105"/>
        <v>1</v>
      </c>
      <c r="K176">
        <f t="shared" si="106"/>
        <v>2</v>
      </c>
      <c r="L176">
        <f t="shared" si="107"/>
        <v>3</v>
      </c>
      <c r="M176">
        <f t="shared" si="108"/>
        <v>3</v>
      </c>
      <c r="N176">
        <f t="shared" si="109"/>
        <v>2</v>
      </c>
      <c r="O176">
        <f t="shared" si="110"/>
        <v>3</v>
      </c>
      <c r="P176">
        <f t="shared" si="111"/>
        <v>3</v>
      </c>
      <c r="Q176">
        <f t="shared" si="112"/>
        <v>3</v>
      </c>
      <c r="R176">
        <f t="shared" si="113"/>
        <v>3</v>
      </c>
      <c r="S176" s="24">
        <f t="shared" si="114"/>
        <v>41</v>
      </c>
    </row>
    <row r="177" spans="1:19" x14ac:dyDescent="0.3">
      <c r="A177" s="6" t="s">
        <v>21</v>
      </c>
      <c r="B177" s="22">
        <v>2021</v>
      </c>
      <c r="C177">
        <f t="shared" si="98"/>
        <v>1</v>
      </c>
      <c r="D177">
        <f t="shared" si="99"/>
        <v>3</v>
      </c>
      <c r="E177">
        <f t="shared" si="100"/>
        <v>3</v>
      </c>
      <c r="F177">
        <f t="shared" si="101"/>
        <v>2</v>
      </c>
      <c r="G177">
        <f t="shared" si="102"/>
        <v>3</v>
      </c>
      <c r="H177">
        <f t="shared" si="103"/>
        <v>3</v>
      </c>
      <c r="I177">
        <f t="shared" si="104"/>
        <v>3</v>
      </c>
      <c r="J177">
        <f t="shared" si="105"/>
        <v>1</v>
      </c>
      <c r="K177">
        <f t="shared" si="106"/>
        <v>2</v>
      </c>
      <c r="L177">
        <f t="shared" si="107"/>
        <v>3</v>
      </c>
      <c r="M177">
        <f t="shared" si="108"/>
        <v>3</v>
      </c>
      <c r="N177">
        <f t="shared" si="109"/>
        <v>2</v>
      </c>
      <c r="O177">
        <f t="shared" si="110"/>
        <v>2</v>
      </c>
      <c r="P177">
        <f t="shared" si="111"/>
        <v>2</v>
      </c>
      <c r="Q177">
        <f t="shared" si="112"/>
        <v>2</v>
      </c>
      <c r="R177">
        <f t="shared" si="113"/>
        <v>3</v>
      </c>
      <c r="S177" s="24">
        <f t="shared" si="114"/>
        <v>38</v>
      </c>
    </row>
    <row r="178" spans="1:19" x14ac:dyDescent="0.3">
      <c r="A178" s="6" t="s">
        <v>21</v>
      </c>
      <c r="B178" s="22">
        <v>2022</v>
      </c>
      <c r="C178">
        <f t="shared" si="98"/>
        <v>1</v>
      </c>
      <c r="D178">
        <f t="shared" si="99"/>
        <v>3</v>
      </c>
      <c r="E178">
        <f t="shared" si="100"/>
        <v>3</v>
      </c>
      <c r="F178">
        <f t="shared" si="101"/>
        <v>2</v>
      </c>
      <c r="G178">
        <f t="shared" si="102"/>
        <v>3</v>
      </c>
      <c r="H178">
        <f t="shared" si="103"/>
        <v>3</v>
      </c>
      <c r="I178">
        <f t="shared" si="104"/>
        <v>3</v>
      </c>
      <c r="J178">
        <f t="shared" si="105"/>
        <v>2</v>
      </c>
      <c r="K178">
        <f t="shared" si="106"/>
        <v>3</v>
      </c>
      <c r="L178">
        <f t="shared" si="107"/>
        <v>3</v>
      </c>
      <c r="M178">
        <f t="shared" si="108"/>
        <v>3</v>
      </c>
      <c r="N178">
        <f t="shared" si="109"/>
        <v>2</v>
      </c>
      <c r="O178">
        <f t="shared" si="110"/>
        <v>3</v>
      </c>
      <c r="P178">
        <f t="shared" si="111"/>
        <v>2</v>
      </c>
      <c r="Q178">
        <f t="shared" si="112"/>
        <v>2</v>
      </c>
      <c r="R178">
        <f t="shared" si="113"/>
        <v>3</v>
      </c>
      <c r="S178" s="24">
        <f t="shared" si="114"/>
        <v>41</v>
      </c>
    </row>
    <row r="179" spans="1:19" x14ac:dyDescent="0.3">
      <c r="A179" s="6" t="s">
        <v>21</v>
      </c>
      <c r="B179" s="22">
        <v>2023</v>
      </c>
      <c r="C179" s="25">
        <f t="shared" si="98"/>
        <v>2</v>
      </c>
      <c r="D179" s="26">
        <f t="shared" si="99"/>
        <v>3</v>
      </c>
      <c r="E179" s="26">
        <f t="shared" si="100"/>
        <v>3</v>
      </c>
      <c r="F179" s="26">
        <f t="shared" si="101"/>
        <v>2</v>
      </c>
      <c r="G179" s="26">
        <f t="shared" si="102"/>
        <v>3</v>
      </c>
      <c r="H179" s="26">
        <f t="shared" si="103"/>
        <v>3</v>
      </c>
      <c r="I179" s="26">
        <f t="shared" si="104"/>
        <v>3</v>
      </c>
      <c r="J179" s="26">
        <f t="shared" si="105"/>
        <v>2</v>
      </c>
      <c r="K179" s="26">
        <f t="shared" si="106"/>
        <v>3</v>
      </c>
      <c r="L179" s="26">
        <f t="shared" si="107"/>
        <v>3</v>
      </c>
      <c r="M179" s="26">
        <f t="shared" si="108"/>
        <v>3</v>
      </c>
      <c r="N179" s="26">
        <f t="shared" si="109"/>
        <v>2</v>
      </c>
      <c r="O179" s="26">
        <f t="shared" si="110"/>
        <v>3</v>
      </c>
      <c r="P179" s="26">
        <f t="shared" si="111"/>
        <v>3</v>
      </c>
      <c r="Q179" s="26">
        <f t="shared" si="112"/>
        <v>3</v>
      </c>
      <c r="R179" s="29">
        <f t="shared" si="113"/>
        <v>3</v>
      </c>
      <c r="S179" s="24">
        <f t="shared" si="114"/>
        <v>44</v>
      </c>
    </row>
    <row r="180" spans="1:19" ht="15" thickBot="1" x14ac:dyDescent="0.35"/>
    <row r="181" spans="1:19" ht="43.2" x14ac:dyDescent="0.3">
      <c r="A181" s="45" t="s">
        <v>133</v>
      </c>
      <c r="B181" s="46" t="s">
        <v>134</v>
      </c>
      <c r="C181" s="46" t="s">
        <v>135</v>
      </c>
      <c r="D181" s="47" t="s">
        <v>136</v>
      </c>
    </row>
    <row r="182" spans="1:19" x14ac:dyDescent="0.3">
      <c r="A182" s="48" t="s">
        <v>3</v>
      </c>
      <c r="B182" s="49" t="s">
        <v>137</v>
      </c>
      <c r="C182" s="49" t="s">
        <v>138</v>
      </c>
      <c r="D182" s="50" t="s">
        <v>139</v>
      </c>
    </row>
    <row r="183" spans="1:19" ht="28.8" x14ac:dyDescent="0.3">
      <c r="A183" s="48" t="s">
        <v>4</v>
      </c>
      <c r="B183" s="51" t="s">
        <v>140</v>
      </c>
      <c r="C183" s="51" t="s">
        <v>141</v>
      </c>
      <c r="D183" s="52" t="s">
        <v>142</v>
      </c>
    </row>
    <row r="184" spans="1:19" ht="43.2" x14ac:dyDescent="0.3">
      <c r="A184" s="48" t="s">
        <v>5</v>
      </c>
      <c r="B184" s="51" t="s">
        <v>143</v>
      </c>
      <c r="C184" s="51" t="s">
        <v>144</v>
      </c>
      <c r="D184" s="52" t="s">
        <v>145</v>
      </c>
    </row>
    <row r="185" spans="1:19" ht="25.2" x14ac:dyDescent="0.3">
      <c r="A185" s="48" t="s">
        <v>146</v>
      </c>
      <c r="B185" s="51" t="s">
        <v>147</v>
      </c>
      <c r="C185" s="53" t="s">
        <v>148</v>
      </c>
      <c r="D185" s="52" t="s">
        <v>149</v>
      </c>
    </row>
    <row r="186" spans="1:19" ht="24" x14ac:dyDescent="0.3">
      <c r="A186" s="48" t="s">
        <v>7</v>
      </c>
      <c r="B186" s="51" t="s">
        <v>150</v>
      </c>
      <c r="C186" s="51" t="s">
        <v>151</v>
      </c>
      <c r="D186" s="52" t="s">
        <v>152</v>
      </c>
    </row>
    <row r="187" spans="1:19" ht="26.4" x14ac:dyDescent="0.3">
      <c r="A187" s="48" t="s">
        <v>153</v>
      </c>
      <c r="B187" s="51" t="s">
        <v>154</v>
      </c>
      <c r="C187" s="51" t="s">
        <v>155</v>
      </c>
      <c r="D187" s="52" t="s">
        <v>156</v>
      </c>
    </row>
    <row r="188" spans="1:19" ht="26.4" x14ac:dyDescent="0.3">
      <c r="A188" s="48" t="s">
        <v>157</v>
      </c>
      <c r="B188" s="51" t="s">
        <v>158</v>
      </c>
      <c r="C188" s="51" t="s">
        <v>159</v>
      </c>
      <c r="D188" s="52" t="s">
        <v>160</v>
      </c>
    </row>
    <row r="189" spans="1:19" ht="24" x14ac:dyDescent="0.3">
      <c r="A189" s="48" t="s">
        <v>10</v>
      </c>
      <c r="B189" s="51" t="s">
        <v>161</v>
      </c>
      <c r="C189" s="51" t="s">
        <v>162</v>
      </c>
      <c r="D189" s="52" t="s">
        <v>163</v>
      </c>
    </row>
    <row r="190" spans="1:19" ht="24" x14ac:dyDescent="0.3">
      <c r="A190" s="48" t="s">
        <v>11</v>
      </c>
      <c r="B190" s="51" t="s">
        <v>164</v>
      </c>
      <c r="C190" s="51" t="s">
        <v>165</v>
      </c>
      <c r="D190" s="52" t="s">
        <v>166</v>
      </c>
    </row>
    <row r="191" spans="1:19" ht="28.8" x14ac:dyDescent="0.3">
      <c r="A191" s="48" t="s">
        <v>12</v>
      </c>
      <c r="B191" s="51" t="s">
        <v>167</v>
      </c>
      <c r="C191" s="51" t="s">
        <v>168</v>
      </c>
      <c r="D191" s="52" t="s">
        <v>169</v>
      </c>
    </row>
    <row r="192" spans="1:19" ht="28.8" x14ac:dyDescent="0.3">
      <c r="A192" s="48" t="s">
        <v>170</v>
      </c>
      <c r="B192" s="51" t="s">
        <v>171</v>
      </c>
      <c r="C192" s="51" t="s">
        <v>172</v>
      </c>
      <c r="D192" s="52" t="s">
        <v>173</v>
      </c>
    </row>
    <row r="193" spans="1:4" ht="25.2" x14ac:dyDescent="0.3">
      <c r="A193" s="48" t="s">
        <v>174</v>
      </c>
      <c r="B193" s="51" t="s">
        <v>175</v>
      </c>
      <c r="C193" s="51" t="s">
        <v>176</v>
      </c>
      <c r="D193" s="52" t="s">
        <v>177</v>
      </c>
    </row>
    <row r="194" spans="1:4" ht="24" x14ac:dyDescent="0.3">
      <c r="A194" s="48" t="s">
        <v>15</v>
      </c>
      <c r="B194" s="51" t="s">
        <v>178</v>
      </c>
      <c r="C194" s="51" t="s">
        <v>179</v>
      </c>
      <c r="D194" s="52" t="s">
        <v>180</v>
      </c>
    </row>
    <row r="195" spans="1:4" ht="24" x14ac:dyDescent="0.3">
      <c r="A195" s="48" t="s">
        <v>16</v>
      </c>
      <c r="B195" s="51" t="s">
        <v>181</v>
      </c>
      <c r="C195" s="51" t="s">
        <v>182</v>
      </c>
      <c r="D195" s="52" t="s">
        <v>183</v>
      </c>
    </row>
    <row r="196" spans="1:4" ht="24" x14ac:dyDescent="0.3">
      <c r="A196" s="48" t="s">
        <v>17</v>
      </c>
      <c r="B196" s="51" t="s">
        <v>184</v>
      </c>
      <c r="C196" s="53" t="s">
        <v>185</v>
      </c>
      <c r="D196" s="52" t="s">
        <v>186</v>
      </c>
    </row>
    <row r="197" spans="1:4" ht="48.6" thickBot="1" x14ac:dyDescent="0.35">
      <c r="A197" s="54" t="s">
        <v>18</v>
      </c>
      <c r="B197" s="55" t="s">
        <v>187</v>
      </c>
      <c r="C197" s="55" t="s">
        <v>188</v>
      </c>
      <c r="D197" s="56" t="s">
        <v>189</v>
      </c>
    </row>
  </sheetData>
  <mergeCells count="1">
    <mergeCell ref="V92:V93"/>
  </mergeCells>
  <pageMargins left="0.7" right="0.7" top="0.75" bottom="0.75" header="0.3" footer="0.3"/>
  <ignoredErrors>
    <ignoredError sqref="S3:S5 S7:S8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Munka2</vt:lpstr>
      <vt:lpstr>Munka3</vt:lpstr>
      <vt:lpstr>Munka4</vt:lpstr>
      <vt:lpstr>Munka5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Dobos Ottó</dc:creator>
  <cp:lastModifiedBy>Lttd</cp:lastModifiedBy>
  <dcterms:created xsi:type="dcterms:W3CDTF">2025-05-15T14:54:21Z</dcterms:created>
  <dcterms:modified xsi:type="dcterms:W3CDTF">2025-05-15T17:56:14Z</dcterms:modified>
</cp:coreProperties>
</file>