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87" documentId="11_36109087C6172211B5BAD2FD90348EB6012FD8AD" xr6:coauthVersionLast="47" xr6:coauthVersionMax="47" xr10:uidLastSave="{DF3BB5EE-DB6D-4544-B9B8-4251F22A1471}"/>
  <bookViews>
    <workbookView xWindow="-108" yWindow="-108" windowWidth="23256" windowHeight="12456" tabRatio="500" activeTab="1" xr2:uid="{00000000-000D-0000-FFFF-FFFF00000000}"/>
  </bookViews>
  <sheets>
    <sheet name="nyers" sheetId="1" r:id="rId1"/>
    <sheet name="Y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0" i="2"/>
  <c r="K19" i="2"/>
  <c r="K18" i="2"/>
  <c r="K17" i="2"/>
  <c r="J26" i="2"/>
  <c r="J25" i="2"/>
  <c r="J24" i="2"/>
  <c r="J23" i="2"/>
  <c r="J22" i="2"/>
  <c r="J21" i="2"/>
  <c r="J20" i="2"/>
  <c r="J19" i="2"/>
  <c r="J18" i="2"/>
  <c r="J17" i="2"/>
  <c r="I26" i="2"/>
  <c r="I25" i="2"/>
  <c r="I24" i="2"/>
  <c r="I23" i="2"/>
  <c r="I22" i="2"/>
  <c r="I21" i="2"/>
  <c r="I20" i="2"/>
  <c r="I19" i="2"/>
  <c r="I18" i="2"/>
  <c r="I17" i="2"/>
  <c r="I16" i="2"/>
  <c r="H26" i="2"/>
  <c r="H25" i="2"/>
  <c r="H24" i="2"/>
  <c r="H23" i="2"/>
  <c r="H22" i="2"/>
  <c r="H21" i="2"/>
  <c r="H20" i="2"/>
  <c r="H19" i="2"/>
  <c r="H18" i="2"/>
  <c r="H17" i="2"/>
  <c r="H16" i="2"/>
  <c r="G17" i="2"/>
  <c r="G18" i="2"/>
  <c r="G19" i="2"/>
  <c r="G20" i="2"/>
  <c r="G21" i="2"/>
  <c r="G22" i="2"/>
  <c r="G23" i="2"/>
  <c r="G24" i="2"/>
  <c r="G25" i="2"/>
  <c r="G26" i="2"/>
  <c r="G16" i="2"/>
  <c r="I15" i="2"/>
  <c r="H15" i="2"/>
  <c r="G15" i="2"/>
  <c r="L44" i="2"/>
  <c r="L43" i="2"/>
  <c r="L42" i="2"/>
  <c r="L41" i="2"/>
  <c r="L40" i="2"/>
  <c r="L39" i="2"/>
  <c r="L38" i="2"/>
  <c r="L37" i="2"/>
  <c r="L36" i="2"/>
  <c r="L3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F26" i="2"/>
  <c r="A26" i="2"/>
  <c r="F25" i="2"/>
  <c r="A25" i="2"/>
  <c r="F24" i="2"/>
  <c r="A24" i="2"/>
  <c r="F23" i="2"/>
  <c r="A23" i="2"/>
  <c r="F22" i="2"/>
  <c r="A22" i="2"/>
  <c r="F21" i="2"/>
  <c r="A21" i="2"/>
  <c r="F20" i="2"/>
  <c r="A20" i="2"/>
  <c r="F19" i="2"/>
  <c r="A19" i="2"/>
  <c r="F18" i="2"/>
  <c r="A18" i="2"/>
  <c r="F17" i="2"/>
  <c r="A17" i="2"/>
  <c r="F16" i="2"/>
  <c r="E16" i="2"/>
  <c r="D16" i="2"/>
  <c r="C16" i="2"/>
  <c r="B16" i="2"/>
  <c r="A16" i="2"/>
  <c r="F15" i="2"/>
  <c r="A15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E7" i="2"/>
  <c r="D7" i="2"/>
  <c r="C7" i="2"/>
  <c r="B7" i="2"/>
  <c r="A7" i="2"/>
  <c r="E6" i="2"/>
  <c r="D6" i="2"/>
  <c r="C6" i="2"/>
  <c r="B6" i="2"/>
  <c r="A6" i="2"/>
  <c r="E5" i="2"/>
  <c r="D5" i="2"/>
  <c r="C5" i="2"/>
  <c r="B5" i="2"/>
  <c r="A5" i="2"/>
  <c r="E4" i="2"/>
  <c r="D4" i="2"/>
  <c r="C4" i="2"/>
  <c r="B4" i="2"/>
  <c r="A4" i="2"/>
  <c r="E3" i="2"/>
  <c r="D3" i="2"/>
  <c r="C3" i="2"/>
  <c r="B3" i="2"/>
  <c r="A3" i="2"/>
  <c r="V87" i="1"/>
  <c r="J87" i="1"/>
  <c r="V86" i="1"/>
  <c r="J86" i="1"/>
  <c r="V85" i="1"/>
  <c r="J85" i="1"/>
  <c r="V84" i="1"/>
  <c r="J84" i="1"/>
  <c r="V83" i="1"/>
  <c r="J83" i="1"/>
  <c r="K73" i="1"/>
  <c r="K72" i="1"/>
  <c r="K87" i="1" s="1"/>
  <c r="V70" i="1"/>
  <c r="J70" i="1"/>
  <c r="V69" i="1"/>
  <c r="J69" i="1"/>
  <c r="V68" i="1"/>
  <c r="J68" i="1"/>
  <c r="V67" i="1"/>
  <c r="J67" i="1"/>
  <c r="V66" i="1"/>
  <c r="J66" i="1"/>
  <c r="K56" i="1"/>
  <c r="K55" i="1"/>
  <c r="K70" i="1" s="1"/>
  <c r="V53" i="1"/>
  <c r="J53" i="1"/>
  <c r="V52" i="1"/>
  <c r="J52" i="1"/>
  <c r="V51" i="1"/>
  <c r="J51" i="1"/>
  <c r="V50" i="1"/>
  <c r="J50" i="1"/>
  <c r="V49" i="1"/>
  <c r="J49" i="1"/>
  <c r="K42" i="1"/>
  <c r="K39" i="1"/>
  <c r="K38" i="1"/>
  <c r="K53" i="1" s="1"/>
  <c r="V36" i="1"/>
  <c r="J36" i="1"/>
  <c r="V35" i="1"/>
  <c r="J35" i="1"/>
  <c r="V34" i="1"/>
  <c r="J34" i="1"/>
  <c r="V33" i="1"/>
  <c r="J33" i="1"/>
  <c r="V32" i="1"/>
  <c r="J32" i="1"/>
  <c r="K26" i="1"/>
  <c r="K25" i="1"/>
  <c r="K22" i="1"/>
  <c r="K21" i="1"/>
  <c r="K30" i="1" s="1"/>
  <c r="Z19" i="1"/>
  <c r="V19" i="1"/>
  <c r="K19" i="1"/>
  <c r="J19" i="1"/>
  <c r="Z18" i="1"/>
  <c r="V18" i="1"/>
  <c r="K18" i="1"/>
  <c r="J18" i="1"/>
  <c r="Z17" i="1"/>
  <c r="V17" i="1"/>
  <c r="K17" i="1"/>
  <c r="J17" i="1"/>
  <c r="V16" i="1"/>
  <c r="K16" i="1"/>
  <c r="J16" i="1"/>
  <c r="V15" i="1"/>
  <c r="K15" i="1"/>
  <c r="J15" i="1"/>
  <c r="W13" i="1"/>
  <c r="W81" i="1" s="1"/>
  <c r="W12" i="1"/>
  <c r="W80" i="1" s="1"/>
  <c r="W11" i="1"/>
  <c r="W79" i="1" s="1"/>
  <c r="W10" i="1"/>
  <c r="W78" i="1" s="1"/>
  <c r="W9" i="1"/>
  <c r="W77" i="1" s="1"/>
  <c r="W8" i="1"/>
  <c r="W76" i="1" s="1"/>
  <c r="W7" i="1"/>
  <c r="W75" i="1" s="1"/>
  <c r="W6" i="1"/>
  <c r="W74" i="1" s="1"/>
  <c r="W5" i="1"/>
  <c r="W73" i="1" s="1"/>
  <c r="W4" i="1"/>
  <c r="W19" i="1" s="1"/>
  <c r="K47" i="1" l="1"/>
  <c r="W16" i="1"/>
  <c r="K46" i="1"/>
  <c r="K59" i="1"/>
  <c r="K76" i="1"/>
  <c r="K80" i="1"/>
  <c r="K63" i="1"/>
  <c r="W18" i="1"/>
  <c r="W21" i="1"/>
  <c r="W25" i="1"/>
  <c r="W29" i="1"/>
  <c r="K33" i="1"/>
  <c r="K35" i="1"/>
  <c r="W38" i="1"/>
  <c r="W42" i="1"/>
  <c r="W46" i="1"/>
  <c r="K50" i="1"/>
  <c r="K52" i="1"/>
  <c r="W55" i="1"/>
  <c r="W59" i="1"/>
  <c r="W63" i="1"/>
  <c r="K67" i="1"/>
  <c r="K69" i="1"/>
  <c r="W72" i="1"/>
  <c r="K84" i="1"/>
  <c r="K86" i="1"/>
  <c r="K64" i="1"/>
  <c r="K77" i="1"/>
  <c r="K81" i="1"/>
  <c r="W22" i="1"/>
  <c r="W26" i="1"/>
  <c r="W30" i="1"/>
  <c r="W39" i="1"/>
  <c r="W43" i="1"/>
  <c r="W47" i="1"/>
  <c r="W56" i="1"/>
  <c r="W60" i="1"/>
  <c r="W64" i="1"/>
  <c r="W15" i="1"/>
  <c r="W17" i="1"/>
  <c r="K23" i="1"/>
  <c r="K27" i="1"/>
  <c r="K40" i="1"/>
  <c r="K44" i="1"/>
  <c r="K57" i="1"/>
  <c r="K61" i="1"/>
  <c r="K74" i="1"/>
  <c r="K78" i="1"/>
  <c r="K43" i="1"/>
  <c r="W23" i="1"/>
  <c r="W27" i="1"/>
  <c r="K32" i="1"/>
  <c r="K34" i="1"/>
  <c r="K36" i="1"/>
  <c r="W40" i="1"/>
  <c r="W44" i="1"/>
  <c r="K49" i="1"/>
  <c r="K51" i="1"/>
  <c r="W57" i="1"/>
  <c r="W61" i="1"/>
  <c r="K66" i="1"/>
  <c r="K68" i="1"/>
  <c r="K83" i="1"/>
  <c r="K85" i="1"/>
  <c r="K29" i="1"/>
  <c r="K60" i="1"/>
  <c r="K24" i="1"/>
  <c r="K28" i="1"/>
  <c r="K41" i="1"/>
  <c r="K45" i="1"/>
  <c r="K58" i="1"/>
  <c r="K62" i="1"/>
  <c r="K75" i="1"/>
  <c r="K79" i="1"/>
  <c r="W24" i="1"/>
  <c r="W28" i="1"/>
  <c r="W41" i="1"/>
  <c r="W45" i="1"/>
  <c r="W58" i="1"/>
  <c r="W62" i="1"/>
  <c r="W36" i="1" l="1"/>
  <c r="W34" i="1"/>
  <c r="W32" i="1"/>
  <c r="W35" i="1"/>
  <c r="W33" i="1"/>
  <c r="W87" i="1"/>
  <c r="W85" i="1"/>
  <c r="W83" i="1"/>
  <c r="W86" i="1"/>
  <c r="W84" i="1"/>
  <c r="W53" i="1"/>
  <c r="W51" i="1"/>
  <c r="W49" i="1"/>
  <c r="W52" i="1"/>
  <c r="W50" i="1"/>
  <c r="W70" i="1"/>
  <c r="W68" i="1"/>
  <c r="W66" i="1"/>
  <c r="W69" i="1"/>
  <c r="W6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<sst xmlns="http://schemas.openxmlformats.org/spreadsheetml/2006/main" count="487" uniqueCount="160">
  <si>
    <t>Objektum</t>
  </si>
  <si>
    <t>Típus</t>
  </si>
  <si>
    <t>Méret</t>
  </si>
  <si>
    <t>Sebesség(MHz)</t>
  </si>
  <si>
    <t>CAS késleltetés</t>
  </si>
  <si>
    <t>Lefoglalt Memóriaterület (Mb)</t>
  </si>
  <si>
    <t>Mérés száma</t>
  </si>
  <si>
    <t>Metódus</t>
  </si>
  <si>
    <t>Eltelt idő</t>
  </si>
  <si>
    <t>Sávszélesség (Mib/s)</t>
  </si>
  <si>
    <t>Összegzés</t>
  </si>
  <si>
    <t>Memória1</t>
  </si>
  <si>
    <t xml:space="preserve">HyperX Fury - HX426C16FB3A/8
</t>
  </si>
  <si>
    <t>8GB (1 x 8GB)</t>
  </si>
  <si>
    <t>memorytest</t>
  </si>
  <si>
    <t>Memória6</t>
  </si>
  <si>
    <t xml:space="preserve">Crucial – CT8G4DFS832A
</t>
  </si>
  <si>
    <t>Objektumok</t>
  </si>
  <si>
    <t xml:space="preserve">CAS </t>
  </si>
  <si>
    <t>Átlag Sávszélesség</t>
  </si>
  <si>
    <t>Min eltelt idő</t>
  </si>
  <si>
    <t>Max eltelt idő</t>
  </si>
  <si>
    <t>Memória2</t>
  </si>
  <si>
    <t>Memória3</t>
  </si>
  <si>
    <t>Memória4</t>
  </si>
  <si>
    <t>Memória5</t>
  </si>
  <si>
    <t>Memória7</t>
  </si>
  <si>
    <t>Memória8</t>
  </si>
  <si>
    <t>Memória9</t>
  </si>
  <si>
    <t>Memória10</t>
  </si>
  <si>
    <t>Átlag</t>
  </si>
  <si>
    <t>Medián</t>
  </si>
  <si>
    <t>Max</t>
  </si>
  <si>
    <t xml:space="preserve">Sávszélesség korreláció: </t>
  </si>
  <si>
    <t>Min</t>
  </si>
  <si>
    <t>Min eltelt idő koreláció</t>
  </si>
  <si>
    <t>Szórás</t>
  </si>
  <si>
    <t>Max eltelt idő korreláció</t>
  </si>
  <si>
    <t xml:space="preserve">Corsair LPX - PC4 21300
</t>
  </si>
  <si>
    <t xml:space="preserve">Kingston – KVR32N22S6/8
</t>
  </si>
  <si>
    <t xml:space="preserve">Kingston HyperX Fury  – HX426C16FB3/8)
</t>
  </si>
  <si>
    <t xml:space="preserve">Crucial – CT8G4DFRA32A
</t>
  </si>
  <si>
    <t xml:space="preserve">Patriot Viper Elite II – PVE248G266C6
</t>
  </si>
  <si>
    <t xml:space="preserve">
Patriot Signature Line – PSD48G320081
</t>
  </si>
  <si>
    <t xml:space="preserve">Ballistix Sport LT - BLS8G4D26BFSC 
</t>
  </si>
  <si>
    <t xml:space="preserve">Silicon Power – SP008GBLFU320X02
</t>
  </si>
  <si>
    <t>irány</t>
  </si>
  <si>
    <t>Ez így egy feljegyzés-sorozat, nem adatbázis, nem riportálható pl. kimutatásvarázslóval… Ez egy felhasználó-szintű adathalmaz, nem IT-szakértői megközelítés a struktúrát illetően…</t>
  </si>
  <si>
    <t>Y0</t>
  </si>
  <si>
    <t>mértékegység</t>
  </si>
  <si>
    <t>?</t>
  </si>
  <si>
    <t>idealitás-pontszám</t>
  </si>
  <si>
    <t>sorszám</t>
  </si>
  <si>
    <t>Azonosító:</t>
  </si>
  <si>
    <t>Objektumok:</t>
  </si>
  <si>
    <t>Attribútumok:</t>
  </si>
  <si>
    <t>Lépcsôk:</t>
  </si>
  <si>
    <t>Eltolás:</t>
  </si>
  <si>
    <t>Leírás:</t>
  </si>
  <si>
    <t>COCO Y0: 5947130</t>
  </si>
  <si>
    <t>Rangsor</t>
  </si>
  <si>
    <t>X(A1)</t>
  </si>
  <si>
    <t>X(A2)</t>
  </si>
  <si>
    <t>X(A3)</t>
  </si>
  <si>
    <t>X(A4)</t>
  </si>
  <si>
    <t>Y(A5)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</si>
  <si>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</si>
  <si>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</si>
  <si>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</si>
  <si>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</si>
  <si>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</si>
  <si>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</si>
  <si>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</si>
  <si>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</si>
  <si>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</si>
  <si>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</si>
  <si>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</si>
  <si>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</si>
  <si>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(9+9)/(2)=9</t>
  </si>
  <si>
    <t>(980.1+11)/(2)=495.55</t>
  </si>
  <si>
    <t>(9+997.1)/(2)=503.1</t>
  </si>
  <si>
    <t>S2</t>
  </si>
  <si>
    <t>(8+8)/(2)=8</t>
  </si>
  <si>
    <t>(977.1+10)/(2)=493.55</t>
  </si>
  <si>
    <t>(8+996.1)/(2)=502.1</t>
  </si>
  <si>
    <t>S3</t>
  </si>
  <si>
    <t>(7+7)/(2)=7</t>
  </si>
  <si>
    <t>(975.1+9)/(2)=492.05</t>
  </si>
  <si>
    <t>(7+995.1)/(2)=501.1</t>
  </si>
  <si>
    <t>S4</t>
  </si>
  <si>
    <t>(6+6)/(2)=6</t>
  </si>
  <si>
    <t>(974.1+8)/(2)=491.05</t>
  </si>
  <si>
    <t>(6+994.1)/(2)=500.1</t>
  </si>
  <si>
    <t>S5</t>
  </si>
  <si>
    <t>(5+5)/(2)=5</t>
  </si>
  <si>
    <t>(973.1+7)/(2)=490.05</t>
  </si>
  <si>
    <t>(5+993.1)/(2)=499.05</t>
  </si>
  <si>
    <t>S6</t>
  </si>
  <si>
    <t>(4+4)/(2)=4</t>
  </si>
  <si>
    <t>(972.1+6)/(2)=489.05</t>
  </si>
  <si>
    <t>(4+992.1)/(2)=498.05</t>
  </si>
  <si>
    <t>S7</t>
  </si>
  <si>
    <t>(3+3)/(2)=3</t>
  </si>
  <si>
    <t>(971.1+5)/(2)=488.05</t>
  </si>
  <si>
    <t>(3+991.1)/(2)=497.05</t>
  </si>
  <si>
    <t>S8</t>
  </si>
  <si>
    <t>(2+2)/(2)=2</t>
  </si>
  <si>
    <t>(970.1+4)/(2)=487.05</t>
  </si>
  <si>
    <t>(2+990.1)/(2)=496.05</t>
  </si>
  <si>
    <t>S9</t>
  </si>
  <si>
    <t>(1+1)/(2)=1</t>
  </si>
  <si>
    <t>(969.1+3)/(2)=486.05</t>
  </si>
  <si>
    <t>(1+989.1)/(2)=495.05</t>
  </si>
  <si>
    <t>S10</t>
  </si>
  <si>
    <t>(0+0)/(2)=0</t>
  </si>
  <si>
    <t>(968.1+0)/(2)=484.05</t>
  </si>
  <si>
    <t>(0+987.1)/(2)=493.55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</si>
  <si>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</si>
  <si>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</si>
  <si>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</si>
  <si>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</si>
  <si>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</si>
  <si>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</si>
  <si>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</si>
  <si>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</si>
  <si>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</si>
  <si>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</si>
  <si>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</si>
  <si>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</si>
  <si>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</si>
  <si>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</si>
  <si>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</si>
  <si>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</si>
  <si>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0.09 mp (0 p)</t>
    </r>
  </si>
  <si>
    <t>inverz</t>
  </si>
  <si>
    <t>COCO Y0: 1035345</t>
  </si>
  <si>
    <t>(984.9+12)/(2)=498.45</t>
  </si>
  <si>
    <t>(10+1001.8)/(2)=505.9</t>
  </si>
  <si>
    <t>(981.9+11)/(2)=496.45</t>
  </si>
  <si>
    <t>(8+1000.8)/(2)=504.4</t>
  </si>
  <si>
    <t>(980.9+10)/(2)=495.45</t>
  </si>
  <si>
    <t>(7+999.9)/(2)=503.4</t>
  </si>
  <si>
    <t>(979.9+9)/(2)=494.45</t>
  </si>
  <si>
    <t>(6+998.9)/(2)=502.4</t>
  </si>
  <si>
    <t>(978.9+8)/(2)=493.45</t>
  </si>
  <si>
    <t>(5+997.9)/(2)=501.4</t>
  </si>
  <si>
    <t>(977.9+7)/(2)=492.45</t>
  </si>
  <si>
    <t>(4+996.9)/(2)=500.4</t>
  </si>
  <si>
    <t>(976.9+6)/(2)=491.45</t>
  </si>
  <si>
    <t>(3+995.9)/(2)=499.45</t>
  </si>
  <si>
    <t>(975.9+5)/(2)=490.45</t>
  </si>
  <si>
    <t>(2+994.9)/(2)=498.45</t>
  </si>
  <si>
    <t>(974.9+3)/(2)=488.95</t>
  </si>
  <si>
    <t>(1+993.9)/(2)=497.45</t>
  </si>
  <si>
    <t>(973.9+0)/(2)=486.95</t>
  </si>
  <si>
    <t>(0+992.9)/(2)=496.45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</si>
  <si>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</si>
  <si>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direkt</t>
  </si>
  <si>
    <t>validitás</t>
  </si>
  <si>
    <t>rangsor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</si>
</sst>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8D281E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/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4" fillId="0" borderId="0" xfId="1"/>
    <xf numFmtId="0" fontId="11" fillId="0" borderId="0" xfId="0" applyFont="1"/>
    <xf numFmtId="0" fontId="8" fillId="6" borderId="4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D2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1905000</xdr:colOff>
      <xdr:row>30</xdr:row>
      <xdr:rowOff>53340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0EB2BAB4-37FD-9D9C-6757-37825745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62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1905000</xdr:colOff>
      <xdr:row>30</xdr:row>
      <xdr:rowOff>53340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3EE7D89-F755-AF48-3DC8-8E87CD81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45262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103534520250519191228.html" TargetMode="External"/><Relationship Id="rId1" Type="http://schemas.openxmlformats.org/officeDocument/2006/relationships/hyperlink" Target="https://miau.my-x.hu/myx-free/coco/test/5947130202505191911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FC91"/>
  <sheetViews>
    <sheetView zoomScale="25" zoomScaleNormal="95" workbookViewId="0">
      <selection activeCell="Y26" sqref="Y26:AC30"/>
    </sheetView>
  </sheetViews>
  <sheetFormatPr defaultColWidth="11.5546875" defaultRowHeight="12.75" customHeight="1" x14ac:dyDescent="0.25"/>
  <cols>
    <col min="1" max="2" width="11.5546875" style="2"/>
    <col min="3" max="3" width="36.77734375" style="2" customWidth="1"/>
    <col min="4" max="4" width="17.44140625" style="2" customWidth="1"/>
    <col min="5" max="5" width="15.6640625" style="2" customWidth="1"/>
    <col min="6" max="6" width="16.21875" style="2" customWidth="1"/>
    <col min="7" max="7" width="29" style="2" customWidth="1"/>
    <col min="8" max="8" width="19" style="2" customWidth="1"/>
    <col min="9" max="9" width="19.44140625" style="2" customWidth="1"/>
    <col min="10" max="10" width="20.33203125" style="2" customWidth="1"/>
    <col min="11" max="11" width="21" style="2" customWidth="1"/>
    <col min="12" max="13" width="15.44140625" style="2" customWidth="1"/>
    <col min="14" max="14" width="18.5546875" style="2" customWidth="1"/>
    <col min="15" max="15" width="39.6640625" style="2" customWidth="1"/>
    <col min="16" max="17" width="15.44140625" style="2" customWidth="1"/>
    <col min="18" max="18" width="17.109375" style="2" customWidth="1"/>
    <col min="19" max="19" width="30.88671875" style="2" customWidth="1"/>
    <col min="20" max="20" width="14.88671875" style="2" customWidth="1"/>
    <col min="21" max="21" width="11.5546875" style="2"/>
    <col min="22" max="22" width="20.77734375" style="2" customWidth="1"/>
    <col min="23" max="23" width="22.21875" style="2" customWidth="1"/>
    <col min="24" max="24" width="20.77734375" style="2" customWidth="1"/>
    <col min="25" max="25" width="32.33203125" style="2" customWidth="1"/>
    <col min="26" max="26" width="22.21875" style="2" customWidth="1"/>
    <col min="27" max="27" width="25.77734375" style="2" customWidth="1"/>
    <col min="28" max="28" width="25.21875" style="2" customWidth="1"/>
    <col min="29" max="29" width="15.77734375" style="2" customWidth="1"/>
    <col min="30" max="16383" width="11.5546875" style="2"/>
    <col min="16384" max="16384" width="11.5546875" style="3"/>
  </cols>
  <sheetData>
    <row r="3" spans="2:29" ht="13.2" x14ac:dyDescent="0.25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4</v>
      </c>
      <c r="S3" s="4" t="s">
        <v>5</v>
      </c>
      <c r="T3" s="4" t="s">
        <v>6</v>
      </c>
      <c r="U3" s="4" t="s">
        <v>7</v>
      </c>
      <c r="V3" s="4" t="s">
        <v>8</v>
      </c>
      <c r="W3" s="4" t="s">
        <v>9</v>
      </c>
      <c r="Y3" s="13" t="s">
        <v>10</v>
      </c>
      <c r="Z3" s="13"/>
      <c r="AA3" s="13"/>
      <c r="AB3" s="13"/>
      <c r="AC3" s="13"/>
    </row>
    <row r="4" spans="2:29" ht="12.75" customHeight="1" x14ac:dyDescent="0.25">
      <c r="B4" s="10" t="s">
        <v>11</v>
      </c>
      <c r="C4" s="11" t="s">
        <v>12</v>
      </c>
      <c r="D4" s="12" t="s">
        <v>13</v>
      </c>
      <c r="E4" s="12">
        <v>2666</v>
      </c>
      <c r="F4" s="12">
        <v>16</v>
      </c>
      <c r="G4" s="1">
        <v>1000</v>
      </c>
      <c r="H4" s="1">
        <v>1</v>
      </c>
      <c r="I4" s="1" t="s">
        <v>14</v>
      </c>
      <c r="J4" s="1">
        <v>9.4899999999999998E-2</v>
      </c>
      <c r="K4" s="1">
        <v>5265.53</v>
      </c>
      <c r="N4" s="10" t="s">
        <v>15</v>
      </c>
      <c r="O4" s="11" t="s">
        <v>16</v>
      </c>
      <c r="P4" s="12" t="s">
        <v>13</v>
      </c>
      <c r="Q4" s="12">
        <v>3200</v>
      </c>
      <c r="R4" s="12">
        <v>22</v>
      </c>
      <c r="S4" s="1">
        <v>1000</v>
      </c>
      <c r="T4" s="1">
        <v>1</v>
      </c>
      <c r="U4" s="1" t="s">
        <v>14</v>
      </c>
      <c r="V4" s="1">
        <v>0.1067</v>
      </c>
      <c r="W4" s="1" t="e" vm="1">
        <f t="shared" ref="W4:W13" ca="1" si="0">_xlfn.ORG.LIBREOFFICE.ROUNDSIG((K4*0.8894),6)</f>
        <v>#NAME?</v>
      </c>
      <c r="Y4" s="5" t="s">
        <v>17</v>
      </c>
      <c r="Z4" s="5" t="s">
        <v>18</v>
      </c>
      <c r="AA4" s="5" t="s">
        <v>19</v>
      </c>
      <c r="AB4" s="5" t="s">
        <v>20</v>
      </c>
      <c r="AC4" s="5" t="s">
        <v>21</v>
      </c>
    </row>
    <row r="5" spans="2:29" ht="13.2" x14ac:dyDescent="0.25">
      <c r="B5" s="10"/>
      <c r="C5" s="10"/>
      <c r="D5" s="12"/>
      <c r="E5" s="12"/>
      <c r="F5" s="12"/>
      <c r="G5" s="1">
        <v>1000</v>
      </c>
      <c r="H5" s="1">
        <v>2</v>
      </c>
      <c r="I5" s="1" t="s">
        <v>14</v>
      </c>
      <c r="J5" s="1">
        <v>9.1200000000000003E-2</v>
      </c>
      <c r="K5" s="1">
        <v>5479.2</v>
      </c>
      <c r="N5" s="10"/>
      <c r="O5" s="10"/>
      <c r="P5" s="12"/>
      <c r="Q5" s="12"/>
      <c r="R5" s="12"/>
      <c r="S5" s="1">
        <v>1000</v>
      </c>
      <c r="T5" s="1">
        <v>2</v>
      </c>
      <c r="U5" s="1" t="s">
        <v>14</v>
      </c>
      <c r="V5" s="1">
        <v>0.1027</v>
      </c>
      <c r="W5" s="1" t="e" vm="1">
        <f t="shared" ca="1" si="0"/>
        <v>#NAME?</v>
      </c>
      <c r="Y5" s="6" t="s">
        <v>11</v>
      </c>
      <c r="Z5" s="1">
        <v>16</v>
      </c>
      <c r="AA5" s="1">
        <v>5500</v>
      </c>
      <c r="AB5" s="1">
        <v>8.8999999999999996E-2</v>
      </c>
      <c r="AC5" s="1">
        <v>9.4899999999999998E-2</v>
      </c>
    </row>
    <row r="6" spans="2:29" ht="13.2" x14ac:dyDescent="0.25">
      <c r="B6" s="10"/>
      <c r="C6" s="10"/>
      <c r="D6" s="12"/>
      <c r="E6" s="12"/>
      <c r="F6" s="12"/>
      <c r="G6" s="1">
        <v>1000</v>
      </c>
      <c r="H6" s="1">
        <v>3</v>
      </c>
      <c r="I6" s="1" t="s">
        <v>14</v>
      </c>
      <c r="J6" s="1">
        <v>8.9700000000000002E-2</v>
      </c>
      <c r="K6" s="1">
        <v>5571.25</v>
      </c>
      <c r="N6" s="10"/>
      <c r="O6" s="10"/>
      <c r="P6" s="12"/>
      <c r="Q6" s="12"/>
      <c r="R6" s="12"/>
      <c r="S6" s="1">
        <v>1000</v>
      </c>
      <c r="T6" s="1">
        <v>3</v>
      </c>
      <c r="U6" s="1" t="s">
        <v>14</v>
      </c>
      <c r="V6" s="1">
        <v>0.1066</v>
      </c>
      <c r="W6" s="1" t="e" vm="1">
        <f t="shared" ca="1" si="0"/>
        <v>#NAME?</v>
      </c>
      <c r="Y6" s="6" t="s">
        <v>22</v>
      </c>
      <c r="Z6" s="1">
        <v>16</v>
      </c>
      <c r="AA6" s="6">
        <v>5519</v>
      </c>
      <c r="AB6" s="6">
        <v>9.4E-2</v>
      </c>
      <c r="AC6" s="6">
        <v>9.4200000000000006E-2</v>
      </c>
    </row>
    <row r="7" spans="2:29" ht="13.2" x14ac:dyDescent="0.25">
      <c r="B7" s="10"/>
      <c r="C7" s="10"/>
      <c r="D7" s="12"/>
      <c r="E7" s="12"/>
      <c r="F7" s="12"/>
      <c r="G7" s="1">
        <v>1000</v>
      </c>
      <c r="H7" s="1">
        <v>4</v>
      </c>
      <c r="I7" s="1" t="s">
        <v>14</v>
      </c>
      <c r="J7" s="1">
        <v>8.9700000000000002E-2</v>
      </c>
      <c r="K7" s="1">
        <v>5572.32</v>
      </c>
      <c r="N7" s="10"/>
      <c r="O7" s="10"/>
      <c r="P7" s="12"/>
      <c r="Q7" s="12"/>
      <c r="R7" s="12"/>
      <c r="S7" s="1">
        <v>1000</v>
      </c>
      <c r="T7" s="1">
        <v>4</v>
      </c>
      <c r="U7" s="1" t="s">
        <v>14</v>
      </c>
      <c r="V7" s="1">
        <v>0.1042</v>
      </c>
      <c r="W7" s="1" t="e" vm="1">
        <f t="shared" ca="1" si="0"/>
        <v>#NAME?</v>
      </c>
      <c r="Y7" s="6" t="s">
        <v>23</v>
      </c>
      <c r="Z7" s="1">
        <v>16</v>
      </c>
      <c r="AA7" s="6">
        <v>5517</v>
      </c>
      <c r="AB7" s="6">
        <v>8.8999999999999996E-2</v>
      </c>
      <c r="AC7" s="6">
        <v>9.3899999999999997E-2</v>
      </c>
    </row>
    <row r="8" spans="2:29" ht="13.2" x14ac:dyDescent="0.25">
      <c r="B8" s="10"/>
      <c r="C8" s="10"/>
      <c r="D8" s="12"/>
      <c r="E8" s="12"/>
      <c r="F8" s="12"/>
      <c r="G8" s="1">
        <v>1000</v>
      </c>
      <c r="H8" s="1">
        <v>5</v>
      </c>
      <c r="I8" s="1" t="s">
        <v>14</v>
      </c>
      <c r="J8" s="1">
        <v>8.9399999999999993E-2</v>
      </c>
      <c r="K8" s="1">
        <v>5586.7</v>
      </c>
      <c r="N8" s="10"/>
      <c r="O8" s="10"/>
      <c r="P8" s="12"/>
      <c r="Q8" s="12"/>
      <c r="R8" s="12"/>
      <c r="S8" s="1">
        <v>1000</v>
      </c>
      <c r="T8" s="1">
        <v>5</v>
      </c>
      <c r="U8" s="1" t="s">
        <v>14</v>
      </c>
      <c r="V8" s="1">
        <v>0.10780000000000001</v>
      </c>
      <c r="W8" s="1" t="e" vm="1">
        <f t="shared" ca="1" si="0"/>
        <v>#NAME?</v>
      </c>
      <c r="Y8" s="6" t="s">
        <v>24</v>
      </c>
      <c r="Z8" s="1">
        <v>16</v>
      </c>
      <c r="AA8" s="1">
        <v>5500</v>
      </c>
      <c r="AB8" s="1">
        <v>8.7999999999999995E-2</v>
      </c>
      <c r="AC8" s="6">
        <v>9.2399999999999996E-2</v>
      </c>
    </row>
    <row r="9" spans="2:29" ht="13.2" x14ac:dyDescent="0.25">
      <c r="B9" s="10"/>
      <c r="C9" s="10"/>
      <c r="D9" s="12"/>
      <c r="E9" s="12"/>
      <c r="F9" s="12"/>
      <c r="G9" s="1">
        <v>1000</v>
      </c>
      <c r="H9" s="1">
        <v>6</v>
      </c>
      <c r="I9" s="1" t="s">
        <v>14</v>
      </c>
      <c r="J9" s="1">
        <v>9.2799999999999994E-2</v>
      </c>
      <c r="K9" s="1">
        <v>5384.99</v>
      </c>
      <c r="N9" s="10"/>
      <c r="O9" s="10"/>
      <c r="P9" s="12"/>
      <c r="Q9" s="12"/>
      <c r="R9" s="12"/>
      <c r="S9" s="1">
        <v>1000</v>
      </c>
      <c r="T9" s="1">
        <v>6</v>
      </c>
      <c r="U9" s="1" t="s">
        <v>14</v>
      </c>
      <c r="V9" s="1">
        <v>0.10829999999999999</v>
      </c>
      <c r="W9" s="1" t="e" vm="1">
        <f t="shared" ca="1" si="0"/>
        <v>#NAME?</v>
      </c>
      <c r="Y9" s="6" t="s">
        <v>25</v>
      </c>
      <c r="Z9" s="1">
        <v>16</v>
      </c>
      <c r="AA9" s="1">
        <v>5480</v>
      </c>
      <c r="AB9" s="6">
        <v>8.5999999999999993E-2</v>
      </c>
      <c r="AC9" s="1">
        <v>9.1800000000000007E-2</v>
      </c>
    </row>
    <row r="10" spans="2:29" ht="13.2" x14ac:dyDescent="0.25">
      <c r="B10" s="10"/>
      <c r="C10" s="10"/>
      <c r="D10" s="12"/>
      <c r="E10" s="12"/>
      <c r="F10" s="12"/>
      <c r="G10" s="1">
        <v>1000</v>
      </c>
      <c r="H10" s="1">
        <v>7</v>
      </c>
      <c r="I10" s="1" t="s">
        <v>14</v>
      </c>
      <c r="J10" s="1">
        <v>8.9300000000000004E-2</v>
      </c>
      <c r="K10" s="1">
        <v>5596.18</v>
      </c>
      <c r="N10" s="10"/>
      <c r="O10" s="10"/>
      <c r="P10" s="12"/>
      <c r="Q10" s="12"/>
      <c r="R10" s="12"/>
      <c r="S10" s="1">
        <v>1000</v>
      </c>
      <c r="T10" s="1">
        <v>7</v>
      </c>
      <c r="U10" s="1" t="s">
        <v>14</v>
      </c>
      <c r="V10" s="1">
        <v>0.1076</v>
      </c>
      <c r="W10" s="1" t="e" vm="1">
        <f t="shared" ca="1" si="0"/>
        <v>#NAME?</v>
      </c>
      <c r="Y10" s="6" t="s">
        <v>15</v>
      </c>
      <c r="Z10" s="6">
        <v>22</v>
      </c>
      <c r="AA10" s="6">
        <v>4892</v>
      </c>
      <c r="AB10" s="6">
        <v>0.10199999999999999</v>
      </c>
      <c r="AC10" s="1">
        <v>0.1086</v>
      </c>
    </row>
    <row r="11" spans="2:29" ht="13.2" x14ac:dyDescent="0.25">
      <c r="B11" s="10"/>
      <c r="C11" s="10"/>
      <c r="D11" s="12"/>
      <c r="E11" s="12"/>
      <c r="F11" s="12"/>
      <c r="G11" s="1">
        <v>1000</v>
      </c>
      <c r="H11" s="1">
        <v>8</v>
      </c>
      <c r="I11" s="1" t="s">
        <v>14</v>
      </c>
      <c r="J11" s="1">
        <v>9.2100000000000001E-2</v>
      </c>
      <c r="K11" s="1">
        <v>5428.86</v>
      </c>
      <c r="N11" s="10"/>
      <c r="O11" s="10"/>
      <c r="P11" s="12"/>
      <c r="Q11" s="12"/>
      <c r="R11" s="12"/>
      <c r="S11" s="1">
        <v>1000</v>
      </c>
      <c r="T11" s="1">
        <v>8</v>
      </c>
      <c r="U11" s="1" t="s">
        <v>14</v>
      </c>
      <c r="V11" s="1">
        <v>0.1086</v>
      </c>
      <c r="W11" s="1" t="e" vm="1">
        <f t="shared" ca="1" si="0"/>
        <v>#NAME?</v>
      </c>
      <c r="Y11" s="6" t="s">
        <v>26</v>
      </c>
      <c r="Z11" s="6">
        <v>22</v>
      </c>
      <c r="AA11" s="1">
        <v>4876</v>
      </c>
      <c r="AB11" s="1">
        <v>0.10199999999999999</v>
      </c>
      <c r="AC11" s="6">
        <v>0.10730000000000001</v>
      </c>
    </row>
    <row r="12" spans="2:29" ht="13.2" x14ac:dyDescent="0.25">
      <c r="B12" s="10"/>
      <c r="C12" s="10"/>
      <c r="D12" s="12"/>
      <c r="E12" s="12"/>
      <c r="F12" s="12"/>
      <c r="G12" s="1">
        <v>1000</v>
      </c>
      <c r="H12" s="1">
        <v>9</v>
      </c>
      <c r="I12" s="1" t="s">
        <v>14</v>
      </c>
      <c r="J12" s="1">
        <v>9.2100000000000001E-2</v>
      </c>
      <c r="K12" s="1">
        <v>5586.61</v>
      </c>
      <c r="N12" s="10"/>
      <c r="O12" s="10"/>
      <c r="P12" s="12"/>
      <c r="Q12" s="12"/>
      <c r="R12" s="12"/>
      <c r="S12" s="1">
        <v>1000</v>
      </c>
      <c r="T12" s="1">
        <v>9</v>
      </c>
      <c r="U12" s="1" t="s">
        <v>14</v>
      </c>
      <c r="V12" s="1">
        <v>0.10299999999999999</v>
      </c>
      <c r="W12" s="1" t="e" vm="1">
        <f t="shared" ca="1" si="0"/>
        <v>#NAME?</v>
      </c>
      <c r="Y12" s="6" t="s">
        <v>27</v>
      </c>
      <c r="Z12" s="6">
        <v>22</v>
      </c>
      <c r="AA12" s="1">
        <v>4855</v>
      </c>
      <c r="AB12" s="1">
        <v>0.10199999999999999</v>
      </c>
      <c r="AC12" s="1">
        <v>0.1056</v>
      </c>
    </row>
    <row r="13" spans="2:29" ht="13.2" x14ac:dyDescent="0.25">
      <c r="B13" s="10"/>
      <c r="C13" s="10"/>
      <c r="D13" s="12"/>
      <c r="E13" s="12"/>
      <c r="F13" s="12"/>
      <c r="G13" s="1">
        <v>1000</v>
      </c>
      <c r="H13" s="1">
        <v>10</v>
      </c>
      <c r="I13" s="1" t="s">
        <v>14</v>
      </c>
      <c r="J13" s="1">
        <v>8.9399999999999993E-2</v>
      </c>
      <c r="K13" s="1">
        <v>5535.08</v>
      </c>
      <c r="N13" s="10"/>
      <c r="O13" s="10"/>
      <c r="P13" s="12"/>
      <c r="Q13" s="12"/>
      <c r="R13" s="12"/>
      <c r="S13" s="1">
        <v>1000</v>
      </c>
      <c r="T13" s="1">
        <v>10</v>
      </c>
      <c r="U13" s="1" t="s">
        <v>14</v>
      </c>
      <c r="V13" s="1">
        <v>0.1084</v>
      </c>
      <c r="W13" s="1" t="e" vm="1">
        <f t="shared" ca="1" si="0"/>
        <v>#NAME?</v>
      </c>
      <c r="Y13" s="6" t="s">
        <v>28</v>
      </c>
      <c r="Z13" s="6">
        <v>22</v>
      </c>
      <c r="AA13" s="1">
        <v>4883</v>
      </c>
      <c r="AB13" s="1">
        <v>0.10199999999999999</v>
      </c>
      <c r="AC13" s="1">
        <v>0.10630000000000001</v>
      </c>
    </row>
    <row r="14" spans="2:29" ht="13.2" x14ac:dyDescent="0.25">
      <c r="B14" s="10"/>
      <c r="C14" s="10"/>
      <c r="D14" s="12"/>
      <c r="E14" s="12"/>
      <c r="F14" s="12"/>
      <c r="G14" s="1"/>
      <c r="H14" s="1"/>
      <c r="I14" s="1"/>
      <c r="J14" s="1"/>
      <c r="K14" s="1"/>
      <c r="N14" s="10"/>
      <c r="O14" s="10"/>
      <c r="P14" s="12"/>
      <c r="Q14" s="12"/>
      <c r="R14" s="12"/>
      <c r="S14" s="1"/>
      <c r="T14" s="1"/>
      <c r="U14" s="1"/>
      <c r="V14" s="1"/>
      <c r="W14" s="1"/>
      <c r="Y14" s="6" t="s">
        <v>29</v>
      </c>
      <c r="Z14" s="6">
        <v>22</v>
      </c>
      <c r="AA14" s="1">
        <v>4896</v>
      </c>
      <c r="AB14" s="1">
        <v>0.10299999999999999</v>
      </c>
      <c r="AC14" s="1">
        <v>0.1067</v>
      </c>
    </row>
    <row r="15" spans="2:29" ht="13.2" x14ac:dyDescent="0.25">
      <c r="B15" s="10"/>
      <c r="C15" s="10"/>
      <c r="D15" s="12"/>
      <c r="E15" s="12"/>
      <c r="F15" s="12"/>
      <c r="G15" s="1"/>
      <c r="H15" s="7" t="s">
        <v>30</v>
      </c>
      <c r="I15" s="1"/>
      <c r="J15" s="1">
        <f>AVERAGE(J4:J13)</f>
        <v>9.1060000000000002E-2</v>
      </c>
      <c r="K15" s="1">
        <f>AVERAGE(K4:K13)</f>
        <v>5500.6720000000005</v>
      </c>
      <c r="N15" s="10"/>
      <c r="O15" s="10"/>
      <c r="P15" s="12"/>
      <c r="Q15" s="12"/>
      <c r="R15" s="12"/>
      <c r="S15" s="1"/>
      <c r="T15" s="1" t="s">
        <v>30</v>
      </c>
      <c r="U15" s="1"/>
      <c r="V15" s="1">
        <f>AVERAGE(V4:V13)</f>
        <v>0.10639000000000001</v>
      </c>
      <c r="W15" s="1" t="e" vm="2">
        <f ca="1">AVERAGE(W4:W13)</f>
        <v>#NAME?</v>
      </c>
      <c r="Y15" s="3"/>
      <c r="Z15" s="3"/>
      <c r="AA15" s="3"/>
    </row>
    <row r="16" spans="2:29" ht="13.2" x14ac:dyDescent="0.25">
      <c r="B16" s="10"/>
      <c r="C16" s="10"/>
      <c r="D16" s="12"/>
      <c r="E16" s="12"/>
      <c r="F16" s="12"/>
      <c r="G16" s="1"/>
      <c r="H16" s="7" t="s">
        <v>31</v>
      </c>
      <c r="I16" s="1"/>
      <c r="J16" s="1">
        <f>MEDIAN(J4:J13)</f>
        <v>9.0450000000000003E-2</v>
      </c>
      <c r="K16" s="1">
        <f>MEDIAN(K4:K13)</f>
        <v>5553.165</v>
      </c>
      <c r="N16" s="10"/>
      <c r="O16" s="10"/>
      <c r="P16" s="12"/>
      <c r="Q16" s="12"/>
      <c r="R16" s="12"/>
      <c r="S16" s="1"/>
      <c r="T16" s="1" t="s">
        <v>31</v>
      </c>
      <c r="U16" s="1"/>
      <c r="V16" s="1">
        <f>MEDIAN(V4:V13)</f>
        <v>0.10715</v>
      </c>
      <c r="W16" s="1" t="e" vm="2">
        <f ca="1">MEDIAN(W4:W13)</f>
        <v>#NAME?</v>
      </c>
    </row>
    <row r="17" spans="2:29" ht="13.2" x14ac:dyDescent="0.25">
      <c r="B17" s="10"/>
      <c r="C17" s="10"/>
      <c r="D17" s="12"/>
      <c r="E17" s="12"/>
      <c r="F17" s="12"/>
      <c r="G17" s="1"/>
      <c r="H17" s="7" t="s">
        <v>32</v>
      </c>
      <c r="I17" s="1"/>
      <c r="J17" s="1">
        <f>MAX(J4:J13)</f>
        <v>9.4899999999999998E-2</v>
      </c>
      <c r="K17" s="1">
        <f>MAX(K4:K13)</f>
        <v>5596.18</v>
      </c>
      <c r="N17" s="10"/>
      <c r="O17" s="10"/>
      <c r="P17" s="12"/>
      <c r="Q17" s="12"/>
      <c r="R17" s="12"/>
      <c r="S17" s="1"/>
      <c r="T17" s="1" t="s">
        <v>32</v>
      </c>
      <c r="U17" s="1"/>
      <c r="V17" s="1">
        <f>MAX(V4:V13)</f>
        <v>0.1086</v>
      </c>
      <c r="W17" s="1" t="e" vm="2">
        <f ca="1">MAX(W4:W13)</f>
        <v>#NAME?</v>
      </c>
      <c r="Y17" s="8" t="s">
        <v>33</v>
      </c>
      <c r="Z17" s="16">
        <f>CORREL(AA5:AA9,AA10:AA14)</f>
        <v>-0.80825259707690134</v>
      </c>
    </row>
    <row r="18" spans="2:29" ht="13.2" x14ac:dyDescent="0.25">
      <c r="B18" s="10"/>
      <c r="C18" s="10"/>
      <c r="D18" s="12"/>
      <c r="E18" s="12"/>
      <c r="F18" s="12"/>
      <c r="G18" s="1"/>
      <c r="H18" s="7" t="s">
        <v>34</v>
      </c>
      <c r="I18" s="1"/>
      <c r="J18" s="1">
        <f>MIN(J4:J13)</f>
        <v>8.9300000000000004E-2</v>
      </c>
      <c r="K18" s="1">
        <f>MIN(K4:K13)</f>
        <v>5265.53</v>
      </c>
      <c r="N18" s="10"/>
      <c r="O18" s="10"/>
      <c r="P18" s="12"/>
      <c r="Q18" s="12"/>
      <c r="R18" s="12"/>
      <c r="S18" s="1"/>
      <c r="T18" s="1" t="s">
        <v>34</v>
      </c>
      <c r="U18" s="1"/>
      <c r="V18" s="1">
        <f>MIN(V4:V13)</f>
        <v>0.1027</v>
      </c>
      <c r="W18" s="1" t="e" vm="2">
        <f ca="1">MIN(W4:W13)</f>
        <v>#NAME?</v>
      </c>
      <c r="Y18" s="9" t="s">
        <v>35</v>
      </c>
      <c r="Z18" s="16">
        <f>CORREL(AC5:AC9,AC10:AC14)</f>
        <v>0.53538983634139792</v>
      </c>
    </row>
    <row r="19" spans="2:29" ht="13.2" x14ac:dyDescent="0.25">
      <c r="B19" s="10"/>
      <c r="C19" s="10"/>
      <c r="D19" s="12"/>
      <c r="E19" s="12"/>
      <c r="F19" s="12"/>
      <c r="G19" s="1"/>
      <c r="H19" s="7" t="s">
        <v>36</v>
      </c>
      <c r="I19" s="1"/>
      <c r="J19" s="1">
        <f>STDEV(J4:J13)</f>
        <v>1.8933802811080737E-3</v>
      </c>
      <c r="K19" s="1">
        <f>STDEV(K4:K13)</f>
        <v>110.30192431080557</v>
      </c>
      <c r="N19" s="10"/>
      <c r="O19" s="10"/>
      <c r="P19" s="12"/>
      <c r="Q19" s="12"/>
      <c r="R19" s="12"/>
      <c r="S19" s="1"/>
      <c r="T19" s="1" t="s">
        <v>36</v>
      </c>
      <c r="U19" s="1"/>
      <c r="V19" s="1">
        <f>STDEV(V4:V13)</f>
        <v>2.2624716081705381E-3</v>
      </c>
      <c r="W19" s="1" t="e" vm="2">
        <f ca="1">STDEV(W4:W13)</f>
        <v>#NAME?</v>
      </c>
      <c r="Y19" s="9" t="s">
        <v>37</v>
      </c>
      <c r="Z19" s="16">
        <f>CORREL(AC5:AC9,AC10:AC14)</f>
        <v>0.53538983634139792</v>
      </c>
    </row>
    <row r="21" spans="2:29" ht="12.75" customHeight="1" x14ac:dyDescent="0.25">
      <c r="B21" s="10" t="s">
        <v>22</v>
      </c>
      <c r="C21" s="11" t="s">
        <v>38</v>
      </c>
      <c r="D21" s="12" t="s">
        <v>13</v>
      </c>
      <c r="E21" s="12">
        <v>2666</v>
      </c>
      <c r="F21" s="12">
        <v>16</v>
      </c>
      <c r="G21" s="1">
        <v>1000</v>
      </c>
      <c r="H21" s="1">
        <v>1</v>
      </c>
      <c r="I21" s="1" t="s">
        <v>14</v>
      </c>
      <c r="J21" s="1">
        <v>9.3100000000000002E-2</v>
      </c>
      <c r="K21" s="1" t="e" vm="1">
        <f t="shared" ref="K21:K30" ca="1" si="1">_xlfn.ORG.LIBREOFFICE.ROUNDSIG(FORECAST(J21, K4:K13, J4:J13), 6)</f>
        <v>#NAME?</v>
      </c>
      <c r="N21" s="10" t="s">
        <v>26</v>
      </c>
      <c r="O21" s="11" t="s">
        <v>39</v>
      </c>
      <c r="P21" s="12" t="s">
        <v>13</v>
      </c>
      <c r="Q21" s="12">
        <v>3200</v>
      </c>
      <c r="R21" s="12">
        <v>22</v>
      </c>
      <c r="S21" s="1">
        <v>1000</v>
      </c>
      <c r="T21" s="1">
        <v>1</v>
      </c>
      <c r="U21" s="1" t="s">
        <v>14</v>
      </c>
      <c r="V21" s="1">
        <v>0.10730000000000001</v>
      </c>
      <c r="W21" s="1" t="e" vm="1">
        <f t="shared" ref="W21:W30" ca="1" si="2">_xlfn.ORG.LIBREOFFICE.ROUNDSIG(FORECAST(V21, W4:W13,V4:V13), 6)</f>
        <v>#NAME?</v>
      </c>
    </row>
    <row r="22" spans="2:29" ht="13.2" x14ac:dyDescent="0.25">
      <c r="B22" s="10"/>
      <c r="C22" s="10"/>
      <c r="D22" s="12"/>
      <c r="E22" s="12"/>
      <c r="F22" s="12"/>
      <c r="G22" s="1">
        <v>1000</v>
      </c>
      <c r="H22" s="1">
        <v>2</v>
      </c>
      <c r="I22" s="1" t="s">
        <v>14</v>
      </c>
      <c r="J22" s="1">
        <v>9.2799999999999994E-2</v>
      </c>
      <c r="K22" s="1" t="e" vm="1">
        <f t="shared" ca="1" si="1"/>
        <v>#NAME?</v>
      </c>
      <c r="N22" s="10"/>
      <c r="O22" s="10"/>
      <c r="P22" s="12"/>
      <c r="Q22" s="12"/>
      <c r="R22" s="12"/>
      <c r="S22" s="1">
        <v>1000</v>
      </c>
      <c r="T22" s="1">
        <v>2</v>
      </c>
      <c r="U22" s="1" t="s">
        <v>14</v>
      </c>
      <c r="V22" s="1">
        <v>0.1031</v>
      </c>
      <c r="W22" s="1" t="e" vm="1">
        <f t="shared" ca="1" si="2"/>
        <v>#NAME?</v>
      </c>
    </row>
    <row r="23" spans="2:29" ht="13.2" x14ac:dyDescent="0.25">
      <c r="B23" s="10"/>
      <c r="C23" s="10"/>
      <c r="D23" s="12"/>
      <c r="E23" s="12"/>
      <c r="F23" s="12"/>
      <c r="G23" s="1">
        <v>1000</v>
      </c>
      <c r="H23" s="1">
        <v>3</v>
      </c>
      <c r="I23" s="1" t="s">
        <v>14</v>
      </c>
      <c r="J23" s="1">
        <v>9.0999999999999998E-2</v>
      </c>
      <c r="K23" s="1" t="e" vm="1">
        <f t="shared" ca="1" si="1"/>
        <v>#NAME?</v>
      </c>
      <c r="N23" s="10"/>
      <c r="O23" s="10"/>
      <c r="P23" s="12"/>
      <c r="Q23" s="12"/>
      <c r="R23" s="12"/>
      <c r="S23" s="1">
        <v>1000</v>
      </c>
      <c r="T23" s="1">
        <v>3</v>
      </c>
      <c r="U23" s="1" t="s">
        <v>14</v>
      </c>
      <c r="V23" s="1">
        <v>0.1036</v>
      </c>
      <c r="W23" s="1" t="e" vm="1">
        <f t="shared" ca="1" si="2"/>
        <v>#NAME?</v>
      </c>
    </row>
    <row r="24" spans="2:29" ht="13.2" x14ac:dyDescent="0.25">
      <c r="B24" s="10"/>
      <c r="C24" s="10"/>
      <c r="D24" s="12"/>
      <c r="E24" s="12"/>
      <c r="F24" s="12"/>
      <c r="G24" s="1">
        <v>1000</v>
      </c>
      <c r="H24" s="1">
        <v>4</v>
      </c>
      <c r="I24" s="1" t="s">
        <v>14</v>
      </c>
      <c r="J24" s="1">
        <v>9.2399999999999996E-2</v>
      </c>
      <c r="K24" s="1" t="e" vm="1">
        <f t="shared" ca="1" si="1"/>
        <v>#NAME?</v>
      </c>
      <c r="N24" s="10"/>
      <c r="O24" s="10"/>
      <c r="P24" s="12"/>
      <c r="Q24" s="12"/>
      <c r="R24" s="12"/>
      <c r="S24" s="1">
        <v>1000</v>
      </c>
      <c r="T24" s="1">
        <v>4</v>
      </c>
      <c r="U24" s="1" t="s">
        <v>14</v>
      </c>
      <c r="V24" s="1">
        <v>0.10390000000000001</v>
      </c>
      <c r="W24" s="1" t="e" vm="1">
        <f t="shared" ca="1" si="2"/>
        <v>#NAME?</v>
      </c>
    </row>
    <row r="25" spans="2:29" ht="13.2" x14ac:dyDescent="0.25">
      <c r="B25" s="10"/>
      <c r="C25" s="10"/>
      <c r="D25" s="12"/>
      <c r="E25" s="12"/>
      <c r="F25" s="12"/>
      <c r="G25" s="1">
        <v>1000</v>
      </c>
      <c r="H25" s="1">
        <v>5</v>
      </c>
      <c r="I25" s="1" t="s">
        <v>14</v>
      </c>
      <c r="J25" s="1">
        <v>9.2899999999999996E-2</v>
      </c>
      <c r="K25" s="1" t="e" vm="1">
        <f t="shared" ca="1" si="1"/>
        <v>#NAME?</v>
      </c>
      <c r="N25" s="10"/>
      <c r="O25" s="10"/>
      <c r="P25" s="12"/>
      <c r="Q25" s="12"/>
      <c r="R25" s="12"/>
      <c r="S25" s="1">
        <v>1000</v>
      </c>
      <c r="T25" s="1">
        <v>5</v>
      </c>
      <c r="U25" s="1" t="s">
        <v>14</v>
      </c>
      <c r="V25" s="1">
        <v>0.1026</v>
      </c>
      <c r="W25" s="1" t="e" vm="1">
        <f t="shared" ca="1" si="2"/>
        <v>#NAME?</v>
      </c>
    </row>
    <row r="26" spans="2:29" ht="13.2" x14ac:dyDescent="0.25">
      <c r="B26" s="10"/>
      <c r="C26" s="10"/>
      <c r="D26" s="12"/>
      <c r="E26" s="12"/>
      <c r="F26" s="12"/>
      <c r="G26" s="1">
        <v>1000</v>
      </c>
      <c r="H26" s="1">
        <v>6</v>
      </c>
      <c r="I26" s="1" t="s">
        <v>14</v>
      </c>
      <c r="J26" s="1">
        <v>9.3899999999999997E-2</v>
      </c>
      <c r="K26" s="1" t="e" vm="1">
        <f t="shared" ca="1" si="1"/>
        <v>#NAME?</v>
      </c>
      <c r="N26" s="10"/>
      <c r="O26" s="10"/>
      <c r="P26" s="12"/>
      <c r="Q26" s="12"/>
      <c r="R26" s="12"/>
      <c r="S26" s="1">
        <v>1000</v>
      </c>
      <c r="T26" s="1">
        <v>6</v>
      </c>
      <c r="U26" s="1" t="s">
        <v>14</v>
      </c>
      <c r="V26" s="1">
        <v>0.1026</v>
      </c>
      <c r="W26" s="1" t="e" vm="1">
        <f t="shared" ca="1" si="2"/>
        <v>#NAME?</v>
      </c>
      <c r="Y26" s="14" t="s">
        <v>47</v>
      </c>
      <c r="Z26" s="14"/>
      <c r="AA26" s="14"/>
      <c r="AB26" s="14"/>
      <c r="AC26" s="14"/>
    </row>
    <row r="27" spans="2:29" ht="13.2" x14ac:dyDescent="0.25">
      <c r="B27" s="10"/>
      <c r="C27" s="10"/>
      <c r="D27" s="12"/>
      <c r="E27" s="12"/>
      <c r="F27" s="12"/>
      <c r="G27" s="1">
        <v>1000</v>
      </c>
      <c r="H27" s="1">
        <v>7</v>
      </c>
      <c r="I27" s="1" t="s">
        <v>14</v>
      </c>
      <c r="J27" s="1">
        <v>9.0899999999999995E-2</v>
      </c>
      <c r="K27" s="1" t="e" vm="1">
        <f t="shared" ca="1" si="1"/>
        <v>#NAME?</v>
      </c>
      <c r="N27" s="10"/>
      <c r="O27" s="10"/>
      <c r="P27" s="12"/>
      <c r="Q27" s="12"/>
      <c r="R27" s="12"/>
      <c r="S27" s="1">
        <v>1000</v>
      </c>
      <c r="T27" s="1">
        <v>7</v>
      </c>
      <c r="U27" s="1" t="s">
        <v>14</v>
      </c>
      <c r="V27" s="1">
        <v>0.10630000000000001</v>
      </c>
      <c r="W27" s="1" t="e" vm="1">
        <f t="shared" ca="1" si="2"/>
        <v>#NAME?</v>
      </c>
      <c r="Y27" s="14"/>
      <c r="Z27" s="14"/>
      <c r="AA27" s="14"/>
      <c r="AB27" s="14"/>
      <c r="AC27" s="14"/>
    </row>
    <row r="28" spans="2:29" ht="13.2" x14ac:dyDescent="0.25">
      <c r="B28" s="10"/>
      <c r="C28" s="10"/>
      <c r="D28" s="12"/>
      <c r="E28" s="12"/>
      <c r="F28" s="12"/>
      <c r="G28" s="1">
        <v>1000</v>
      </c>
      <c r="H28" s="1">
        <v>8</v>
      </c>
      <c r="I28" s="1" t="s">
        <v>14</v>
      </c>
      <c r="J28" s="1">
        <v>9.3200000000000005E-2</v>
      </c>
      <c r="K28" s="1" t="e" vm="1">
        <f t="shared" ca="1" si="1"/>
        <v>#NAME?</v>
      </c>
      <c r="N28" s="10"/>
      <c r="O28" s="10"/>
      <c r="P28" s="12"/>
      <c r="Q28" s="12"/>
      <c r="R28" s="12"/>
      <c r="S28" s="1">
        <v>1000</v>
      </c>
      <c r="T28" s="1">
        <v>8</v>
      </c>
      <c r="U28" s="1" t="s">
        <v>14</v>
      </c>
      <c r="V28" s="1">
        <v>0.1024</v>
      </c>
      <c r="W28" s="1" t="e" vm="1">
        <f t="shared" ca="1" si="2"/>
        <v>#NAME?</v>
      </c>
      <c r="Y28" s="14"/>
      <c r="Z28" s="14"/>
      <c r="AA28" s="14"/>
      <c r="AB28" s="14"/>
      <c r="AC28" s="14"/>
    </row>
    <row r="29" spans="2:29" ht="13.2" x14ac:dyDescent="0.25">
      <c r="B29" s="10"/>
      <c r="C29" s="10"/>
      <c r="D29" s="12"/>
      <c r="E29" s="12"/>
      <c r="F29" s="12"/>
      <c r="G29" s="1">
        <v>1000</v>
      </c>
      <c r="H29" s="1">
        <v>9</v>
      </c>
      <c r="I29" s="1" t="s">
        <v>14</v>
      </c>
      <c r="J29" s="1">
        <v>9.3700000000000006E-2</v>
      </c>
      <c r="K29" s="1" t="e" vm="1">
        <f t="shared" ca="1" si="1"/>
        <v>#NAME?</v>
      </c>
      <c r="N29" s="10"/>
      <c r="O29" s="10"/>
      <c r="P29" s="12"/>
      <c r="Q29" s="12"/>
      <c r="R29" s="12"/>
      <c r="S29" s="1">
        <v>1000</v>
      </c>
      <c r="T29" s="1">
        <v>9</v>
      </c>
      <c r="U29" s="1" t="s">
        <v>14</v>
      </c>
      <c r="V29" s="1">
        <v>0.105</v>
      </c>
      <c r="W29" s="1" t="e" vm="1">
        <f t="shared" ca="1" si="2"/>
        <v>#NAME?</v>
      </c>
      <c r="Y29" s="14"/>
      <c r="Z29" s="14"/>
      <c r="AA29" s="14"/>
      <c r="AB29" s="14"/>
      <c r="AC29" s="14"/>
    </row>
    <row r="30" spans="2:29" ht="13.2" x14ac:dyDescent="0.25">
      <c r="B30" s="10"/>
      <c r="C30" s="10"/>
      <c r="D30" s="12"/>
      <c r="E30" s="12"/>
      <c r="F30" s="12"/>
      <c r="G30" s="1">
        <v>1000</v>
      </c>
      <c r="H30" s="1">
        <v>10</v>
      </c>
      <c r="I30" s="1" t="s">
        <v>14</v>
      </c>
      <c r="J30" s="1">
        <v>9.4200000000000006E-2</v>
      </c>
      <c r="K30" s="1" t="e" vm="1">
        <f t="shared" ca="1" si="1"/>
        <v>#NAME?</v>
      </c>
      <c r="N30" s="10"/>
      <c r="O30" s="10"/>
      <c r="P30" s="12"/>
      <c r="Q30" s="12"/>
      <c r="R30" s="12"/>
      <c r="S30" s="1">
        <v>1000</v>
      </c>
      <c r="T30" s="1">
        <v>10</v>
      </c>
      <c r="U30" s="1" t="s">
        <v>14</v>
      </c>
      <c r="V30" s="1">
        <v>0.10349999999999999</v>
      </c>
      <c r="W30" s="1" t="e" vm="1">
        <f t="shared" ca="1" si="2"/>
        <v>#NAME?</v>
      </c>
      <c r="Y30" s="14"/>
      <c r="Z30" s="14"/>
      <c r="AA30" s="14"/>
      <c r="AB30" s="14"/>
      <c r="AC30" s="14"/>
    </row>
    <row r="31" spans="2:29" ht="13.2" x14ac:dyDescent="0.25">
      <c r="B31" s="10"/>
      <c r="C31" s="10"/>
      <c r="D31" s="12"/>
      <c r="E31" s="12"/>
      <c r="F31" s="12"/>
      <c r="G31" s="1"/>
      <c r="H31" s="1"/>
      <c r="I31" s="1"/>
      <c r="J31" s="1"/>
      <c r="K31" s="1"/>
      <c r="N31" s="10"/>
      <c r="O31" s="10"/>
      <c r="P31" s="12"/>
      <c r="Q31" s="12"/>
      <c r="R31" s="12"/>
      <c r="S31" s="1"/>
      <c r="T31" s="1"/>
      <c r="U31" s="1"/>
      <c r="V31" s="1"/>
      <c r="W31" s="1"/>
    </row>
    <row r="32" spans="2:29" ht="13.2" x14ac:dyDescent="0.25">
      <c r="B32" s="10"/>
      <c r="C32" s="10"/>
      <c r="D32" s="12"/>
      <c r="E32" s="12"/>
      <c r="F32" s="12"/>
      <c r="G32" s="1"/>
      <c r="H32" s="1" t="s">
        <v>30</v>
      </c>
      <c r="I32" s="1"/>
      <c r="J32" s="1">
        <f>AVERAGE(J21:J30)</f>
        <v>9.280999999999999E-2</v>
      </c>
      <c r="K32" s="1" t="e" vm="2">
        <f ca="1">AVERAGE(K21:K30)</f>
        <v>#NAME?</v>
      </c>
      <c r="N32" s="10"/>
      <c r="O32" s="10"/>
      <c r="P32" s="12"/>
      <c r="Q32" s="12"/>
      <c r="R32" s="12"/>
      <c r="S32" s="1"/>
      <c r="T32" s="1" t="s">
        <v>30</v>
      </c>
      <c r="U32" s="1"/>
      <c r="V32" s="1">
        <f>AVERAGE(V21:V30)</f>
        <v>0.10403</v>
      </c>
      <c r="W32" s="1" t="e" vm="2">
        <f ca="1">AVERAGE(W21:W30)</f>
        <v>#NAME?</v>
      </c>
    </row>
    <row r="33" spans="2:23" ht="13.2" x14ac:dyDescent="0.25">
      <c r="B33" s="10"/>
      <c r="C33" s="10"/>
      <c r="D33" s="12"/>
      <c r="E33" s="12"/>
      <c r="F33" s="12"/>
      <c r="G33" s="1"/>
      <c r="H33" s="1" t="s">
        <v>31</v>
      </c>
      <c r="I33" s="1"/>
      <c r="J33" s="1">
        <f>MEDIAN(J21:J30)</f>
        <v>9.2999999999999999E-2</v>
      </c>
      <c r="K33" s="1" t="e" vm="2">
        <f ca="1">MEDIAN(K21:K30)</f>
        <v>#NAME?</v>
      </c>
      <c r="N33" s="10"/>
      <c r="O33" s="10"/>
      <c r="P33" s="12"/>
      <c r="Q33" s="12"/>
      <c r="R33" s="12"/>
      <c r="S33" s="1"/>
      <c r="T33" s="1" t="s">
        <v>31</v>
      </c>
      <c r="U33" s="1"/>
      <c r="V33" s="1">
        <f>MEDIAN(V21:V30)</f>
        <v>0.10355</v>
      </c>
      <c r="W33" s="1" t="e" vm="2">
        <f ca="1">MEDIAN(W21:W30)</f>
        <v>#NAME?</v>
      </c>
    </row>
    <row r="34" spans="2:23" ht="13.2" x14ac:dyDescent="0.25">
      <c r="B34" s="10"/>
      <c r="C34" s="10"/>
      <c r="D34" s="12"/>
      <c r="E34" s="12"/>
      <c r="F34" s="12"/>
      <c r="G34" s="1"/>
      <c r="H34" s="1" t="s">
        <v>32</v>
      </c>
      <c r="I34" s="1"/>
      <c r="J34" s="1">
        <f>MAX(J21:J30)</f>
        <v>9.4200000000000006E-2</v>
      </c>
      <c r="K34" s="1" t="e" vm="2">
        <f ca="1">MAX(K21:K30)</f>
        <v>#NAME?</v>
      </c>
      <c r="N34" s="10"/>
      <c r="O34" s="10"/>
      <c r="P34" s="12"/>
      <c r="Q34" s="12"/>
      <c r="R34" s="12"/>
      <c r="S34" s="1"/>
      <c r="T34" s="1" t="s">
        <v>32</v>
      </c>
      <c r="U34" s="1"/>
      <c r="V34" s="1">
        <f>MAX(V21:V30)</f>
        <v>0.10730000000000001</v>
      </c>
      <c r="W34" s="1" t="e" vm="2">
        <f ca="1">MAX(W21:W30)</f>
        <v>#NAME?</v>
      </c>
    </row>
    <row r="35" spans="2:23" ht="13.2" x14ac:dyDescent="0.25">
      <c r="B35" s="10"/>
      <c r="C35" s="10"/>
      <c r="D35" s="12"/>
      <c r="E35" s="12"/>
      <c r="F35" s="12"/>
      <c r="G35" s="1"/>
      <c r="H35" s="1" t="s">
        <v>34</v>
      </c>
      <c r="I35" s="1"/>
      <c r="J35" s="1">
        <f>MIN(J21:J30)</f>
        <v>9.0899999999999995E-2</v>
      </c>
      <c r="K35" s="1" t="e" vm="2">
        <f ca="1">MIN(K21:K30)</f>
        <v>#NAME?</v>
      </c>
      <c r="N35" s="10"/>
      <c r="O35" s="10"/>
      <c r="P35" s="12"/>
      <c r="Q35" s="12"/>
      <c r="R35" s="12"/>
      <c r="S35" s="1"/>
      <c r="T35" s="1" t="s">
        <v>34</v>
      </c>
      <c r="U35" s="1"/>
      <c r="V35" s="1">
        <f>MIN(V21:V30)</f>
        <v>0.1024</v>
      </c>
      <c r="W35" s="1" t="e" vm="2">
        <f ca="1">MIN(W21:W30)</f>
        <v>#NAME?</v>
      </c>
    </row>
    <row r="36" spans="2:23" ht="13.2" x14ac:dyDescent="0.25">
      <c r="B36" s="10"/>
      <c r="C36" s="10"/>
      <c r="D36" s="12"/>
      <c r="E36" s="12"/>
      <c r="F36" s="12"/>
      <c r="G36" s="1"/>
      <c r="H36" s="1" t="s">
        <v>36</v>
      </c>
      <c r="I36" s="1"/>
      <c r="J36" s="1">
        <f>STDEV(J21:J30)</f>
        <v>1.1179842972461175E-3</v>
      </c>
      <c r="K36" s="1" t="e" vm="2">
        <f ca="1">STDEV(K21:K30)</f>
        <v>#NAME?</v>
      </c>
      <c r="N36" s="10"/>
      <c r="O36" s="10"/>
      <c r="P36" s="12"/>
      <c r="Q36" s="12"/>
      <c r="R36" s="12"/>
      <c r="S36" s="1"/>
      <c r="T36" s="1" t="s">
        <v>36</v>
      </c>
      <c r="U36" s="1"/>
      <c r="V36" s="1">
        <f>STDEV(V21:V30)</f>
        <v>1.6626952683987417E-3</v>
      </c>
      <c r="W36" s="1" t="e" vm="2">
        <f ca="1">STDEV(W21:W30)</f>
        <v>#NAME?</v>
      </c>
    </row>
    <row r="38" spans="2:23" ht="12.75" customHeight="1" x14ac:dyDescent="0.25">
      <c r="B38" s="10" t="s">
        <v>23</v>
      </c>
      <c r="C38" s="11" t="s">
        <v>40</v>
      </c>
      <c r="D38" s="12" t="s">
        <v>13</v>
      </c>
      <c r="E38" s="12">
        <v>2666</v>
      </c>
      <c r="F38" s="12">
        <v>16</v>
      </c>
      <c r="G38" s="1">
        <v>1000</v>
      </c>
      <c r="H38" s="1">
        <v>1</v>
      </c>
      <c r="I38" s="1" t="s">
        <v>14</v>
      </c>
      <c r="J38" s="1">
        <v>9.2999999999999999E-2</v>
      </c>
      <c r="K38" s="1" t="e" vm="1">
        <f t="shared" ref="K38:K47" ca="1" si="3">_xlfn.ORG.LIBREOFFICE.ROUNDSIG(FORECAST(J38, K4:K13, J4:J13), 6)</f>
        <v>#NAME?</v>
      </c>
      <c r="N38" s="10" t="s">
        <v>27</v>
      </c>
      <c r="O38" s="11" t="s">
        <v>41</v>
      </c>
      <c r="P38" s="12" t="s">
        <v>13</v>
      </c>
      <c r="Q38" s="12">
        <v>3200</v>
      </c>
      <c r="R38" s="12">
        <v>22</v>
      </c>
      <c r="S38" s="1">
        <v>1000</v>
      </c>
      <c r="T38" s="1">
        <v>1</v>
      </c>
      <c r="U38" s="1" t="s">
        <v>14</v>
      </c>
      <c r="V38" s="1">
        <v>0.1056</v>
      </c>
      <c r="W38" s="1" t="e" vm="1">
        <f t="shared" ref="W38:W47" ca="1" si="4">_xlfn.ORG.LIBREOFFICE.ROUNDSIG(FORECAST(V38, W4:W13,V4:V13), 6)</f>
        <v>#NAME?</v>
      </c>
    </row>
    <row r="39" spans="2:23" ht="13.2" x14ac:dyDescent="0.25">
      <c r="B39" s="10"/>
      <c r="C39" s="10"/>
      <c r="D39" s="12"/>
      <c r="E39" s="12"/>
      <c r="F39" s="12"/>
      <c r="G39" s="1">
        <v>1000</v>
      </c>
      <c r="H39" s="1">
        <v>2</v>
      </c>
      <c r="I39" s="1" t="s">
        <v>14</v>
      </c>
      <c r="J39" s="1">
        <v>9.2899999999999996E-2</v>
      </c>
      <c r="K39" s="1" t="e" vm="1">
        <f t="shared" ca="1" si="3"/>
        <v>#NAME?</v>
      </c>
      <c r="N39" s="10"/>
      <c r="O39" s="10"/>
      <c r="P39" s="12"/>
      <c r="Q39" s="12"/>
      <c r="R39" s="12"/>
      <c r="S39" s="1">
        <v>1000</v>
      </c>
      <c r="T39" s="1">
        <v>2</v>
      </c>
      <c r="U39" s="1" t="s">
        <v>14</v>
      </c>
      <c r="V39" s="1">
        <v>0.1043</v>
      </c>
      <c r="W39" s="1" t="e" vm="1">
        <f t="shared" ca="1" si="4"/>
        <v>#NAME?</v>
      </c>
    </row>
    <row r="40" spans="2:23" ht="13.2" x14ac:dyDescent="0.25">
      <c r="B40" s="10"/>
      <c r="C40" s="10"/>
      <c r="D40" s="12"/>
      <c r="E40" s="12"/>
      <c r="F40" s="12"/>
      <c r="G40" s="1">
        <v>1000</v>
      </c>
      <c r="H40" s="1">
        <v>3</v>
      </c>
      <c r="I40" s="1" t="s">
        <v>14</v>
      </c>
      <c r="J40" s="1">
        <v>9.1899999999999996E-2</v>
      </c>
      <c r="K40" s="1" t="e" vm="1">
        <f t="shared" ca="1" si="3"/>
        <v>#NAME?</v>
      </c>
      <c r="N40" s="10"/>
      <c r="O40" s="10"/>
      <c r="P40" s="12"/>
      <c r="Q40" s="12"/>
      <c r="R40" s="12"/>
      <c r="S40" s="1">
        <v>1000</v>
      </c>
      <c r="T40" s="1">
        <v>3</v>
      </c>
      <c r="U40" s="1" t="s">
        <v>14</v>
      </c>
      <c r="V40" s="1">
        <v>0.1043</v>
      </c>
      <c r="W40" s="1" t="e" vm="1">
        <f t="shared" ca="1" si="4"/>
        <v>#NAME?</v>
      </c>
    </row>
    <row r="41" spans="2:23" ht="13.2" x14ac:dyDescent="0.25">
      <c r="B41" s="10"/>
      <c r="C41" s="10"/>
      <c r="D41" s="12"/>
      <c r="E41" s="12"/>
      <c r="F41" s="12"/>
      <c r="G41" s="1">
        <v>1000</v>
      </c>
      <c r="H41" s="1">
        <v>4</v>
      </c>
      <c r="I41" s="1" t="s">
        <v>14</v>
      </c>
      <c r="J41" s="1">
        <v>9.11E-2</v>
      </c>
      <c r="K41" s="1" t="e" vm="1">
        <f t="shared" ca="1" si="3"/>
        <v>#NAME?</v>
      </c>
      <c r="N41" s="10"/>
      <c r="O41" s="10"/>
      <c r="P41" s="12"/>
      <c r="Q41" s="12"/>
      <c r="R41" s="12"/>
      <c r="S41" s="1">
        <v>1000</v>
      </c>
      <c r="T41" s="1">
        <v>4</v>
      </c>
      <c r="U41" s="1" t="s">
        <v>14</v>
      </c>
      <c r="V41" s="1">
        <v>0.10249999999999999</v>
      </c>
      <c r="W41" s="1" t="e" vm="1">
        <f t="shared" ca="1" si="4"/>
        <v>#NAME?</v>
      </c>
    </row>
    <row r="42" spans="2:23" ht="13.2" x14ac:dyDescent="0.25">
      <c r="B42" s="10"/>
      <c r="C42" s="10"/>
      <c r="D42" s="12"/>
      <c r="E42" s="12"/>
      <c r="F42" s="12"/>
      <c r="G42" s="1">
        <v>1000</v>
      </c>
      <c r="H42" s="1">
        <v>5</v>
      </c>
      <c r="I42" s="1" t="s">
        <v>14</v>
      </c>
      <c r="J42" s="1">
        <v>9.3799999999999994E-2</v>
      </c>
      <c r="K42" s="1" t="e" vm="1">
        <f t="shared" ca="1" si="3"/>
        <v>#NAME?</v>
      </c>
      <c r="N42" s="10"/>
      <c r="O42" s="10"/>
      <c r="P42" s="12"/>
      <c r="Q42" s="12"/>
      <c r="R42" s="12"/>
      <c r="S42" s="1">
        <v>1000</v>
      </c>
      <c r="T42" s="1">
        <v>5</v>
      </c>
      <c r="U42" s="1" t="s">
        <v>14</v>
      </c>
      <c r="V42" s="1">
        <v>0.1021</v>
      </c>
      <c r="W42" s="1" t="e" vm="1">
        <f t="shared" ca="1" si="4"/>
        <v>#NAME?</v>
      </c>
    </row>
    <row r="43" spans="2:23" ht="13.2" x14ac:dyDescent="0.25">
      <c r="B43" s="10"/>
      <c r="C43" s="10"/>
      <c r="D43" s="12"/>
      <c r="E43" s="12"/>
      <c r="F43" s="12"/>
      <c r="G43" s="1">
        <v>1000</v>
      </c>
      <c r="H43" s="1">
        <v>6</v>
      </c>
      <c r="I43" s="1" t="s">
        <v>14</v>
      </c>
      <c r="J43" s="1">
        <v>8.9200000000000002E-2</v>
      </c>
      <c r="K43" s="1" t="e" vm="1">
        <f t="shared" ca="1" si="3"/>
        <v>#NAME?</v>
      </c>
      <c r="N43" s="10"/>
      <c r="O43" s="10"/>
      <c r="P43" s="12"/>
      <c r="Q43" s="12"/>
      <c r="R43" s="12"/>
      <c r="S43" s="1">
        <v>1000</v>
      </c>
      <c r="T43" s="1">
        <v>6</v>
      </c>
      <c r="U43" s="1" t="s">
        <v>14</v>
      </c>
      <c r="V43" s="1">
        <v>0.10290000000000001</v>
      </c>
      <c r="W43" s="1" t="e" vm="1">
        <f t="shared" ca="1" si="4"/>
        <v>#NAME?</v>
      </c>
    </row>
    <row r="44" spans="2:23" ht="13.2" x14ac:dyDescent="0.25">
      <c r="B44" s="10"/>
      <c r="C44" s="10"/>
      <c r="D44" s="12"/>
      <c r="E44" s="12"/>
      <c r="F44" s="12"/>
      <c r="G44" s="1">
        <v>1000</v>
      </c>
      <c r="H44" s="1">
        <v>7</v>
      </c>
      <c r="I44" s="1" t="s">
        <v>14</v>
      </c>
      <c r="J44" s="1">
        <v>9.2600000000000002E-2</v>
      </c>
      <c r="K44" s="1" t="e" vm="1">
        <f t="shared" ca="1" si="3"/>
        <v>#NAME?</v>
      </c>
      <c r="N44" s="10"/>
      <c r="O44" s="10"/>
      <c r="P44" s="12"/>
      <c r="Q44" s="12"/>
      <c r="R44" s="12"/>
      <c r="S44" s="1">
        <v>1000</v>
      </c>
      <c r="T44" s="1">
        <v>7</v>
      </c>
      <c r="U44" s="1" t="s">
        <v>14</v>
      </c>
      <c r="V44" s="1">
        <v>0.1028</v>
      </c>
      <c r="W44" s="1" t="e" vm="1">
        <f t="shared" ca="1" si="4"/>
        <v>#NAME?</v>
      </c>
    </row>
    <row r="45" spans="2:23" ht="13.2" x14ac:dyDescent="0.25">
      <c r="B45" s="10"/>
      <c r="C45" s="10"/>
      <c r="D45" s="12"/>
      <c r="E45" s="12"/>
      <c r="F45" s="12"/>
      <c r="G45" s="1">
        <v>1000</v>
      </c>
      <c r="H45" s="1">
        <v>8</v>
      </c>
      <c r="I45" s="1" t="s">
        <v>14</v>
      </c>
      <c r="J45" s="1">
        <v>9.3399999999999997E-2</v>
      </c>
      <c r="K45" s="1" t="e" vm="1">
        <f t="shared" ca="1" si="3"/>
        <v>#NAME?</v>
      </c>
      <c r="N45" s="10"/>
      <c r="O45" s="10"/>
      <c r="P45" s="12"/>
      <c r="Q45" s="12"/>
      <c r="R45" s="12"/>
      <c r="S45" s="1">
        <v>1000</v>
      </c>
      <c r="T45" s="1">
        <v>8</v>
      </c>
      <c r="U45" s="1" t="s">
        <v>14</v>
      </c>
      <c r="V45" s="1">
        <v>0.1038</v>
      </c>
      <c r="W45" s="1" t="e" vm="1">
        <f t="shared" ca="1" si="4"/>
        <v>#NAME?</v>
      </c>
    </row>
    <row r="46" spans="2:23" ht="13.2" x14ac:dyDescent="0.25">
      <c r="B46" s="10"/>
      <c r="C46" s="10"/>
      <c r="D46" s="12"/>
      <c r="E46" s="12"/>
      <c r="F46" s="12"/>
      <c r="G46" s="1">
        <v>1000</v>
      </c>
      <c r="H46" s="1">
        <v>9</v>
      </c>
      <c r="I46" s="1" t="s">
        <v>14</v>
      </c>
      <c r="J46" s="1">
        <v>9.2499999999999999E-2</v>
      </c>
      <c r="K46" s="1" t="e" vm="1">
        <f t="shared" ca="1" si="3"/>
        <v>#NAME?</v>
      </c>
      <c r="N46" s="10"/>
      <c r="O46" s="10"/>
      <c r="P46" s="12"/>
      <c r="Q46" s="12"/>
      <c r="R46" s="12"/>
      <c r="S46" s="1">
        <v>1000</v>
      </c>
      <c r="T46" s="1">
        <v>9</v>
      </c>
      <c r="U46" s="1" t="s">
        <v>14</v>
      </c>
      <c r="V46" s="1">
        <v>0.1022</v>
      </c>
      <c r="W46" s="1" t="e" vm="1">
        <f t="shared" ca="1" si="4"/>
        <v>#NAME?</v>
      </c>
    </row>
    <row r="47" spans="2:23" ht="13.2" x14ac:dyDescent="0.25">
      <c r="B47" s="10"/>
      <c r="C47" s="10"/>
      <c r="D47" s="12"/>
      <c r="E47" s="12"/>
      <c r="F47" s="12"/>
      <c r="G47" s="1">
        <v>1000</v>
      </c>
      <c r="H47" s="1">
        <v>10</v>
      </c>
      <c r="I47" s="1" t="s">
        <v>14</v>
      </c>
      <c r="J47" s="1">
        <v>9.3899999999999997E-2</v>
      </c>
      <c r="K47" s="1" t="e" vm="1">
        <f t="shared" ca="1" si="3"/>
        <v>#NAME?</v>
      </c>
      <c r="N47" s="10"/>
      <c r="O47" s="10"/>
      <c r="P47" s="12"/>
      <c r="Q47" s="12"/>
      <c r="R47" s="12"/>
      <c r="S47" s="1">
        <v>1000</v>
      </c>
      <c r="T47" s="1">
        <v>10</v>
      </c>
      <c r="U47" s="1" t="s">
        <v>14</v>
      </c>
      <c r="V47" s="1">
        <v>0.1033</v>
      </c>
      <c r="W47" s="1" t="e" vm="1">
        <f t="shared" ca="1" si="4"/>
        <v>#NAME?</v>
      </c>
    </row>
    <row r="48" spans="2:23" ht="13.2" x14ac:dyDescent="0.25">
      <c r="B48" s="10"/>
      <c r="C48" s="10"/>
      <c r="D48" s="12"/>
      <c r="E48" s="12"/>
      <c r="F48" s="12"/>
      <c r="G48" s="1"/>
      <c r="H48" s="1"/>
      <c r="I48" s="1"/>
      <c r="J48" s="1"/>
      <c r="K48" s="1"/>
      <c r="N48" s="10"/>
      <c r="O48" s="10"/>
      <c r="P48" s="12"/>
      <c r="Q48" s="12"/>
      <c r="R48" s="12"/>
      <c r="S48" s="1"/>
      <c r="T48" s="1"/>
      <c r="U48" s="1"/>
      <c r="V48" s="1"/>
      <c r="W48" s="1"/>
    </row>
    <row r="49" spans="2:23" ht="13.2" x14ac:dyDescent="0.25">
      <c r="B49" s="10"/>
      <c r="C49" s="10"/>
      <c r="D49" s="12"/>
      <c r="E49" s="12"/>
      <c r="F49" s="12"/>
      <c r="G49" s="1"/>
      <c r="H49" s="1" t="s">
        <v>30</v>
      </c>
      <c r="I49" s="1"/>
      <c r="J49" s="1">
        <f>AVERAGE(J38:J47)</f>
        <v>9.2430000000000012E-2</v>
      </c>
      <c r="K49" s="1" t="e" vm="2">
        <f ca="1">AVERAGE(K38:K47)</f>
        <v>#NAME?</v>
      </c>
      <c r="N49" s="10"/>
      <c r="O49" s="10"/>
      <c r="P49" s="12"/>
      <c r="Q49" s="12"/>
      <c r="R49" s="12"/>
      <c r="S49" s="1"/>
      <c r="T49" s="1" t="s">
        <v>30</v>
      </c>
      <c r="U49" s="1"/>
      <c r="V49" s="1">
        <f>AVERAGE(V38:V47)</f>
        <v>0.10338</v>
      </c>
      <c r="W49" s="1" t="e" vm="2">
        <f ca="1">AVERAGE(W38:W47)</f>
        <v>#NAME?</v>
      </c>
    </row>
    <row r="50" spans="2:23" ht="13.2" x14ac:dyDescent="0.25">
      <c r="B50" s="10"/>
      <c r="C50" s="10"/>
      <c r="D50" s="12"/>
      <c r="E50" s="12"/>
      <c r="F50" s="12"/>
      <c r="G50" s="1"/>
      <c r="H50" s="1" t="s">
        <v>31</v>
      </c>
      <c r="I50" s="1"/>
      <c r="J50" s="1">
        <f>MEDIAN(J38:J47)</f>
        <v>9.2749999999999999E-2</v>
      </c>
      <c r="K50" s="1" t="e" vm="2">
        <f ca="1">MEDIAN(K38:K47)</f>
        <v>#NAME?</v>
      </c>
      <c r="N50" s="10"/>
      <c r="O50" s="10"/>
      <c r="P50" s="12"/>
      <c r="Q50" s="12"/>
      <c r="R50" s="12"/>
      <c r="S50" s="1"/>
      <c r="T50" s="1" t="s">
        <v>31</v>
      </c>
      <c r="U50" s="1"/>
      <c r="V50" s="1">
        <f>MEDIAN(V38:V47)</f>
        <v>0.1031</v>
      </c>
      <c r="W50" s="1" t="e" vm="2">
        <f ca="1">MEDIAN(W38:W47)</f>
        <v>#NAME?</v>
      </c>
    </row>
    <row r="51" spans="2:23" ht="13.2" x14ac:dyDescent="0.25">
      <c r="B51" s="10"/>
      <c r="C51" s="10"/>
      <c r="D51" s="12"/>
      <c r="E51" s="12"/>
      <c r="F51" s="12"/>
      <c r="G51" s="1"/>
      <c r="H51" s="1" t="s">
        <v>32</v>
      </c>
      <c r="I51" s="1"/>
      <c r="J51" s="1">
        <f>MAX(J38:J47)</f>
        <v>9.3899999999999997E-2</v>
      </c>
      <c r="K51" s="1" t="e" vm="2">
        <f ca="1">MAX(K38:K47)</f>
        <v>#NAME?</v>
      </c>
      <c r="N51" s="10"/>
      <c r="O51" s="10"/>
      <c r="P51" s="12"/>
      <c r="Q51" s="12"/>
      <c r="R51" s="12"/>
      <c r="S51" s="1"/>
      <c r="T51" s="1" t="s">
        <v>32</v>
      </c>
      <c r="U51" s="1"/>
      <c r="V51" s="1">
        <f>MAX(V38:V47)</f>
        <v>0.1056</v>
      </c>
      <c r="W51" s="1" t="e" vm="2">
        <f ca="1">MAX(W38:W47)</f>
        <v>#NAME?</v>
      </c>
    </row>
    <row r="52" spans="2:23" ht="13.2" x14ac:dyDescent="0.25">
      <c r="B52" s="10"/>
      <c r="C52" s="10"/>
      <c r="D52" s="12"/>
      <c r="E52" s="12"/>
      <c r="F52" s="12"/>
      <c r="G52" s="1"/>
      <c r="H52" s="1" t="s">
        <v>34</v>
      </c>
      <c r="I52" s="1"/>
      <c r="J52" s="1">
        <f>MIN(J38:J47)</f>
        <v>8.9200000000000002E-2</v>
      </c>
      <c r="K52" s="1" t="e" vm="2">
        <f ca="1">MIN(K38:K47)</f>
        <v>#NAME?</v>
      </c>
      <c r="N52" s="10"/>
      <c r="O52" s="10"/>
      <c r="P52" s="12"/>
      <c r="Q52" s="12"/>
      <c r="R52" s="12"/>
      <c r="S52" s="1"/>
      <c r="T52" s="1" t="s">
        <v>34</v>
      </c>
      <c r="U52" s="1"/>
      <c r="V52" s="1">
        <f>MIN(V38:V47)</f>
        <v>0.1021</v>
      </c>
      <c r="W52" s="1" t="e" vm="2">
        <f ca="1">MIN(W38:W47)</f>
        <v>#NAME?</v>
      </c>
    </row>
    <row r="53" spans="2:23" ht="13.2" x14ac:dyDescent="0.25">
      <c r="B53" s="10"/>
      <c r="C53" s="10"/>
      <c r="D53" s="12"/>
      <c r="E53" s="12"/>
      <c r="F53" s="12"/>
      <c r="G53" s="1"/>
      <c r="H53" s="1" t="s">
        <v>36</v>
      </c>
      <c r="I53" s="1"/>
      <c r="J53" s="1">
        <f>STDEV(J38:J47)</f>
        <v>1.4158232783633524E-3</v>
      </c>
      <c r="K53" s="1" t="e" vm="2">
        <f ca="1">STDEV(K38:K47)</f>
        <v>#NAME?</v>
      </c>
      <c r="N53" s="10"/>
      <c r="O53" s="10"/>
      <c r="P53" s="12"/>
      <c r="Q53" s="12"/>
      <c r="R53" s="12"/>
      <c r="S53" s="1"/>
      <c r="T53" s="1" t="s">
        <v>36</v>
      </c>
      <c r="U53" s="1"/>
      <c r="V53" s="1">
        <f>STDEV(V38:V47)</f>
        <v>1.1143508324481034E-3</v>
      </c>
      <c r="W53" s="1" t="e" vm="2">
        <f ca="1">STDEV(W38:W47)</f>
        <v>#NAME?</v>
      </c>
    </row>
    <row r="55" spans="2:23" ht="12.75" customHeight="1" x14ac:dyDescent="0.25">
      <c r="B55" s="10" t="s">
        <v>24</v>
      </c>
      <c r="C55" s="11" t="s">
        <v>42</v>
      </c>
      <c r="D55" s="12" t="s">
        <v>13</v>
      </c>
      <c r="E55" s="12">
        <v>2666</v>
      </c>
      <c r="F55" s="12">
        <v>16</v>
      </c>
      <c r="G55" s="1">
        <v>1000</v>
      </c>
      <c r="H55" s="1">
        <v>1</v>
      </c>
      <c r="I55" s="1" t="s">
        <v>14</v>
      </c>
      <c r="J55" s="1">
        <v>8.8999999999999996E-2</v>
      </c>
      <c r="K55" s="1" t="e" vm="1">
        <f t="shared" ref="K55:K64" ca="1" si="5">_xlfn.ORG.LIBREOFFICE.ROUNDSIG(FORECAST(J55, K4:K13, J4:J13), 6)</f>
        <v>#NAME?</v>
      </c>
      <c r="N55" s="10" t="s">
        <v>28</v>
      </c>
      <c r="O55" s="11" t="s">
        <v>43</v>
      </c>
      <c r="P55" s="12" t="s">
        <v>13</v>
      </c>
      <c r="Q55" s="12">
        <v>3200</v>
      </c>
      <c r="R55" s="12">
        <v>22</v>
      </c>
      <c r="S55" s="1">
        <v>1000</v>
      </c>
      <c r="T55" s="1">
        <v>1</v>
      </c>
      <c r="U55" s="1" t="s">
        <v>14</v>
      </c>
      <c r="V55" s="1">
        <v>0.1037</v>
      </c>
      <c r="W55" s="1" t="e" vm="1">
        <f t="shared" ref="W55:W64" ca="1" si="6">_xlfn.ORG.LIBREOFFICE.ROUNDSIG(FORECAST(V55, W4:W13,V4:V13), 6)</f>
        <v>#NAME?</v>
      </c>
    </row>
    <row r="56" spans="2:23" ht="13.2" x14ac:dyDescent="0.25">
      <c r="B56" s="10"/>
      <c r="C56" s="10"/>
      <c r="D56" s="12"/>
      <c r="E56" s="12"/>
      <c r="F56" s="12"/>
      <c r="G56" s="1">
        <v>1000</v>
      </c>
      <c r="H56" s="1">
        <v>2</v>
      </c>
      <c r="I56" s="1" t="s">
        <v>14</v>
      </c>
      <c r="J56" s="1">
        <v>8.8599999999999998E-2</v>
      </c>
      <c r="K56" s="1" t="e" vm="1">
        <f t="shared" ca="1" si="5"/>
        <v>#NAME?</v>
      </c>
      <c r="N56" s="10"/>
      <c r="O56" s="10"/>
      <c r="P56" s="12"/>
      <c r="Q56" s="12"/>
      <c r="R56" s="12"/>
      <c r="S56" s="1">
        <v>1000</v>
      </c>
      <c r="T56" s="1">
        <v>2</v>
      </c>
      <c r="U56" s="1" t="s">
        <v>14</v>
      </c>
      <c r="V56" s="1">
        <v>0.10489999999999999</v>
      </c>
      <c r="W56" s="1" t="e" vm="1">
        <f t="shared" ca="1" si="6"/>
        <v>#NAME?</v>
      </c>
    </row>
    <row r="57" spans="2:23" ht="13.2" x14ac:dyDescent="0.25">
      <c r="B57" s="10"/>
      <c r="C57" s="10"/>
      <c r="D57" s="12"/>
      <c r="E57" s="12"/>
      <c r="F57" s="12"/>
      <c r="G57" s="1">
        <v>1000</v>
      </c>
      <c r="H57" s="1">
        <v>3</v>
      </c>
      <c r="I57" s="1" t="s">
        <v>14</v>
      </c>
      <c r="J57" s="1">
        <v>8.8499999999999995E-2</v>
      </c>
      <c r="K57" s="1" t="e" vm="1">
        <f t="shared" ca="1" si="5"/>
        <v>#NAME?</v>
      </c>
      <c r="N57" s="10"/>
      <c r="O57" s="10"/>
      <c r="P57" s="12"/>
      <c r="Q57" s="12"/>
      <c r="R57" s="12"/>
      <c r="S57" s="1">
        <v>1000</v>
      </c>
      <c r="T57" s="1">
        <v>3</v>
      </c>
      <c r="U57" s="1" t="s">
        <v>14</v>
      </c>
      <c r="V57" s="1">
        <v>0.10630000000000001</v>
      </c>
      <c r="W57" s="1" t="e" vm="1">
        <f t="shared" ca="1" si="6"/>
        <v>#NAME?</v>
      </c>
    </row>
    <row r="58" spans="2:23" ht="13.2" x14ac:dyDescent="0.25">
      <c r="B58" s="10"/>
      <c r="C58" s="10"/>
      <c r="D58" s="12"/>
      <c r="E58" s="12"/>
      <c r="F58" s="12"/>
      <c r="G58" s="1">
        <v>1000</v>
      </c>
      <c r="H58" s="1">
        <v>4</v>
      </c>
      <c r="I58" s="1" t="s">
        <v>14</v>
      </c>
      <c r="J58" s="1">
        <v>9.2399999999999996E-2</v>
      </c>
      <c r="K58" s="1" t="e" vm="1">
        <f t="shared" ca="1" si="5"/>
        <v>#NAME?</v>
      </c>
      <c r="N58" s="10"/>
      <c r="O58" s="10"/>
      <c r="P58" s="12"/>
      <c r="Q58" s="12"/>
      <c r="R58" s="12"/>
      <c r="S58" s="1">
        <v>1000</v>
      </c>
      <c r="T58" s="1">
        <v>4</v>
      </c>
      <c r="U58" s="1" t="s">
        <v>14</v>
      </c>
      <c r="V58" s="1">
        <v>0.1021</v>
      </c>
      <c r="W58" s="1" t="e" vm="1">
        <f t="shared" ca="1" si="6"/>
        <v>#NAME?</v>
      </c>
    </row>
    <row r="59" spans="2:23" ht="13.2" x14ac:dyDescent="0.25">
      <c r="B59" s="10"/>
      <c r="C59" s="10"/>
      <c r="D59" s="12"/>
      <c r="E59" s="12"/>
      <c r="F59" s="12"/>
      <c r="G59" s="1">
        <v>1000</v>
      </c>
      <c r="H59" s="1">
        <v>5</v>
      </c>
      <c r="I59" s="1" t="s">
        <v>14</v>
      </c>
      <c r="J59" s="1">
        <v>9.1800000000000007E-2</v>
      </c>
      <c r="K59" s="1" t="e" vm="1">
        <f t="shared" ca="1" si="5"/>
        <v>#NAME?</v>
      </c>
      <c r="N59" s="10"/>
      <c r="O59" s="10"/>
      <c r="P59" s="12"/>
      <c r="Q59" s="12"/>
      <c r="R59" s="12"/>
      <c r="S59" s="1">
        <v>1000</v>
      </c>
      <c r="T59" s="1">
        <v>5</v>
      </c>
      <c r="U59" s="1" t="s">
        <v>14</v>
      </c>
      <c r="V59" s="1">
        <v>0.1061</v>
      </c>
      <c r="W59" s="1" t="e" vm="1">
        <f t="shared" ca="1" si="6"/>
        <v>#NAME?</v>
      </c>
    </row>
    <row r="60" spans="2:23" ht="13.2" x14ac:dyDescent="0.25">
      <c r="B60" s="10"/>
      <c r="C60" s="10"/>
      <c r="D60" s="12"/>
      <c r="E60" s="12"/>
      <c r="F60" s="12"/>
      <c r="G60" s="1">
        <v>1000</v>
      </c>
      <c r="H60" s="1">
        <v>6</v>
      </c>
      <c r="I60" s="1" t="s">
        <v>14</v>
      </c>
      <c r="J60" s="1">
        <v>8.9200000000000002E-2</v>
      </c>
      <c r="K60" s="1" t="e" vm="1">
        <f t="shared" ca="1" si="5"/>
        <v>#NAME?</v>
      </c>
      <c r="N60" s="10"/>
      <c r="O60" s="10"/>
      <c r="P60" s="12"/>
      <c r="Q60" s="12"/>
      <c r="R60" s="12"/>
      <c r="S60" s="1">
        <v>1000</v>
      </c>
      <c r="T60" s="1">
        <v>6</v>
      </c>
      <c r="U60" s="1" t="s">
        <v>14</v>
      </c>
      <c r="V60" s="1">
        <v>0.1061</v>
      </c>
      <c r="W60" s="1" t="e" vm="1">
        <f t="shared" ca="1" si="6"/>
        <v>#NAME?</v>
      </c>
    </row>
    <row r="61" spans="2:23" ht="13.2" x14ac:dyDescent="0.25">
      <c r="B61" s="10"/>
      <c r="C61" s="10"/>
      <c r="D61" s="12"/>
      <c r="E61" s="12"/>
      <c r="F61" s="12"/>
      <c r="G61" s="1">
        <v>1000</v>
      </c>
      <c r="H61" s="1">
        <v>7</v>
      </c>
      <c r="I61" s="1" t="s">
        <v>14</v>
      </c>
      <c r="J61" s="1">
        <v>8.9599999999999999E-2</v>
      </c>
      <c r="K61" s="1" t="e" vm="1">
        <f t="shared" ca="1" si="5"/>
        <v>#NAME?</v>
      </c>
      <c r="N61" s="10"/>
      <c r="O61" s="10"/>
      <c r="P61" s="12"/>
      <c r="Q61" s="12"/>
      <c r="R61" s="12"/>
      <c r="S61" s="1">
        <v>1000</v>
      </c>
      <c r="T61" s="1">
        <v>7</v>
      </c>
      <c r="U61" s="1" t="s">
        <v>14</v>
      </c>
      <c r="V61" s="1">
        <v>0.10580000000000001</v>
      </c>
      <c r="W61" s="1" t="e" vm="1">
        <f t="shared" ca="1" si="6"/>
        <v>#NAME?</v>
      </c>
    </row>
    <row r="62" spans="2:23" ht="13.2" x14ac:dyDescent="0.25">
      <c r="B62" s="10"/>
      <c r="C62" s="10"/>
      <c r="D62" s="12"/>
      <c r="E62" s="12"/>
      <c r="F62" s="12"/>
      <c r="G62" s="1">
        <v>1000</v>
      </c>
      <c r="H62" s="1">
        <v>8</v>
      </c>
      <c r="I62" s="1" t="s">
        <v>14</v>
      </c>
      <c r="J62" s="1">
        <v>8.9099999999999999E-2</v>
      </c>
      <c r="K62" s="1" t="e" vm="1">
        <f t="shared" ca="1" si="5"/>
        <v>#NAME?</v>
      </c>
      <c r="N62" s="10"/>
      <c r="O62" s="10"/>
      <c r="P62" s="12"/>
      <c r="Q62" s="12"/>
      <c r="R62" s="12"/>
      <c r="S62" s="1">
        <v>1000</v>
      </c>
      <c r="T62" s="1">
        <v>8</v>
      </c>
      <c r="U62" s="1" t="s">
        <v>14</v>
      </c>
      <c r="V62" s="1">
        <v>0.1048</v>
      </c>
      <c r="W62" s="1" t="e" vm="1">
        <f t="shared" ca="1" si="6"/>
        <v>#NAME?</v>
      </c>
    </row>
    <row r="63" spans="2:23" ht="13.2" x14ac:dyDescent="0.25">
      <c r="B63" s="10"/>
      <c r="C63" s="10"/>
      <c r="D63" s="12"/>
      <c r="E63" s="12"/>
      <c r="F63" s="12"/>
      <c r="G63" s="1">
        <v>1000</v>
      </c>
      <c r="H63" s="1">
        <v>9</v>
      </c>
      <c r="I63" s="1" t="s">
        <v>14</v>
      </c>
      <c r="J63" s="1">
        <v>9.1600000000000001E-2</v>
      </c>
      <c r="K63" s="1" t="e" vm="1">
        <f t="shared" ca="1" si="5"/>
        <v>#NAME?</v>
      </c>
      <c r="N63" s="10"/>
      <c r="O63" s="10"/>
      <c r="P63" s="12"/>
      <c r="Q63" s="12"/>
      <c r="R63" s="12"/>
      <c r="S63" s="1">
        <v>1000</v>
      </c>
      <c r="T63" s="1">
        <v>9</v>
      </c>
      <c r="U63" s="1" t="s">
        <v>14</v>
      </c>
      <c r="V63" s="1">
        <v>0.1052</v>
      </c>
      <c r="W63" s="1" t="e" vm="1">
        <f t="shared" ca="1" si="6"/>
        <v>#NAME?</v>
      </c>
    </row>
    <row r="64" spans="2:23" ht="13.2" x14ac:dyDescent="0.25">
      <c r="B64" s="10"/>
      <c r="C64" s="10"/>
      <c r="D64" s="12"/>
      <c r="E64" s="12"/>
      <c r="F64" s="12"/>
      <c r="G64" s="1">
        <v>1000</v>
      </c>
      <c r="H64" s="1">
        <v>10</v>
      </c>
      <c r="I64" s="1" t="s">
        <v>14</v>
      </c>
      <c r="J64" s="1">
        <v>9.1300000000000006E-2</v>
      </c>
      <c r="K64" s="1" t="e" vm="1">
        <f t="shared" ca="1" si="5"/>
        <v>#NAME?</v>
      </c>
      <c r="N64" s="10"/>
      <c r="O64" s="10"/>
      <c r="P64" s="12"/>
      <c r="Q64" s="12"/>
      <c r="R64" s="12"/>
      <c r="S64" s="1">
        <v>1000</v>
      </c>
      <c r="T64" s="1">
        <v>10</v>
      </c>
      <c r="U64" s="1" t="s">
        <v>14</v>
      </c>
      <c r="V64" s="1">
        <v>0.10290000000000001</v>
      </c>
      <c r="W64" s="1" t="e" vm="1">
        <f t="shared" ca="1" si="6"/>
        <v>#NAME?</v>
      </c>
    </row>
    <row r="65" spans="2:23" ht="13.2" x14ac:dyDescent="0.25">
      <c r="B65" s="10"/>
      <c r="C65" s="10"/>
      <c r="D65" s="12"/>
      <c r="E65" s="12"/>
      <c r="F65" s="12"/>
      <c r="G65" s="1"/>
      <c r="H65" s="1"/>
      <c r="I65" s="1"/>
      <c r="J65" s="1"/>
      <c r="K65" s="1"/>
      <c r="N65" s="10"/>
      <c r="O65" s="10"/>
      <c r="P65" s="12"/>
      <c r="Q65" s="12"/>
      <c r="R65" s="12"/>
      <c r="S65" s="1"/>
      <c r="T65" s="1"/>
      <c r="U65" s="1"/>
      <c r="V65" s="1"/>
      <c r="W65" s="1"/>
    </row>
    <row r="66" spans="2:23" ht="13.2" x14ac:dyDescent="0.25">
      <c r="B66" s="10"/>
      <c r="C66" s="10"/>
      <c r="D66" s="12"/>
      <c r="E66" s="12"/>
      <c r="F66" s="12"/>
      <c r="G66" s="1"/>
      <c r="H66" s="1" t="s">
        <v>30</v>
      </c>
      <c r="I66" s="1"/>
      <c r="J66" s="1">
        <f>AVERAGE(J55:J64)</f>
        <v>9.0109999999999996E-2</v>
      </c>
      <c r="K66" s="1" t="e" vm="2">
        <f ca="1">AVERAGE(K55:K64)</f>
        <v>#NAME?</v>
      </c>
      <c r="N66" s="10"/>
      <c r="O66" s="10"/>
      <c r="P66" s="12"/>
      <c r="Q66" s="12"/>
      <c r="R66" s="12"/>
      <c r="S66" s="1"/>
      <c r="T66" s="1" t="s">
        <v>30</v>
      </c>
      <c r="U66" s="1"/>
      <c r="V66" s="1">
        <f>AVERAGE(V55:V64)</f>
        <v>0.10479000000000001</v>
      </c>
      <c r="W66" s="1" t="e" vm="2">
        <f ca="1">AVERAGE(W55:W64)</f>
        <v>#NAME?</v>
      </c>
    </row>
    <row r="67" spans="2:23" ht="13.2" x14ac:dyDescent="0.25">
      <c r="B67" s="10"/>
      <c r="C67" s="10"/>
      <c r="D67" s="12"/>
      <c r="E67" s="12"/>
      <c r="F67" s="12"/>
      <c r="G67" s="1"/>
      <c r="H67" s="1" t="s">
        <v>31</v>
      </c>
      <c r="I67" s="1"/>
      <c r="J67" s="1">
        <f>MEDIAN(J55:J64)</f>
        <v>8.9400000000000007E-2</v>
      </c>
      <c r="K67" s="1" t="e" vm="2">
        <f ca="1">MEDIAN(K55:K64)</f>
        <v>#NAME?</v>
      </c>
      <c r="N67" s="10"/>
      <c r="O67" s="10"/>
      <c r="P67" s="12"/>
      <c r="Q67" s="12"/>
      <c r="R67" s="12"/>
      <c r="S67" s="1"/>
      <c r="T67" s="1" t="s">
        <v>31</v>
      </c>
      <c r="U67" s="1"/>
      <c r="V67" s="1">
        <f>MEDIAN(V55:V64)</f>
        <v>0.10505</v>
      </c>
      <c r="W67" s="1" t="e" vm="2">
        <f ca="1">MEDIAN(W55:W64)</f>
        <v>#NAME?</v>
      </c>
    </row>
    <row r="68" spans="2:23" ht="13.2" x14ac:dyDescent="0.25">
      <c r="B68" s="10"/>
      <c r="C68" s="10"/>
      <c r="D68" s="12"/>
      <c r="E68" s="12"/>
      <c r="F68" s="12"/>
      <c r="G68" s="1"/>
      <c r="H68" s="1" t="s">
        <v>32</v>
      </c>
      <c r="I68" s="1"/>
      <c r="J68" s="1">
        <f>MAX(J55:J64)</f>
        <v>9.2399999999999996E-2</v>
      </c>
      <c r="K68" s="1" t="e" vm="2">
        <f ca="1">MAX(K55:K64)</f>
        <v>#NAME?</v>
      </c>
      <c r="N68" s="10"/>
      <c r="O68" s="10"/>
      <c r="P68" s="12"/>
      <c r="Q68" s="12"/>
      <c r="R68" s="12"/>
      <c r="S68" s="1"/>
      <c r="T68" s="1" t="s">
        <v>32</v>
      </c>
      <c r="U68" s="1"/>
      <c r="V68" s="1">
        <f>MAX(V55:V64)</f>
        <v>0.10630000000000001</v>
      </c>
      <c r="W68" s="1" t="e" vm="2">
        <f ca="1">MAX(W55:W64)</f>
        <v>#NAME?</v>
      </c>
    </row>
    <row r="69" spans="2:23" ht="13.2" x14ac:dyDescent="0.25">
      <c r="B69" s="10"/>
      <c r="C69" s="10"/>
      <c r="D69" s="12"/>
      <c r="E69" s="12"/>
      <c r="F69" s="12"/>
      <c r="G69" s="1"/>
      <c r="H69" s="1" t="s">
        <v>34</v>
      </c>
      <c r="I69" s="1"/>
      <c r="J69" s="1">
        <f>MIN(J55:J64)</f>
        <v>8.8499999999999995E-2</v>
      </c>
      <c r="K69" s="1" t="e" vm="2">
        <f ca="1">MIN(K55:K64)</f>
        <v>#NAME?</v>
      </c>
      <c r="N69" s="10"/>
      <c r="O69" s="10"/>
      <c r="P69" s="12"/>
      <c r="Q69" s="12"/>
      <c r="R69" s="12"/>
      <c r="S69" s="1"/>
      <c r="T69" s="1" t="s">
        <v>34</v>
      </c>
      <c r="U69" s="1"/>
      <c r="V69" s="1">
        <f>MIN(V55:V64)</f>
        <v>0.1021</v>
      </c>
      <c r="W69" s="1" t="e" vm="2">
        <f ca="1">MIN(W55:W64)</f>
        <v>#NAME?</v>
      </c>
    </row>
    <row r="70" spans="2:23" ht="13.2" x14ac:dyDescent="0.25">
      <c r="B70" s="10"/>
      <c r="C70" s="10"/>
      <c r="D70" s="12"/>
      <c r="E70" s="12"/>
      <c r="F70" s="12"/>
      <c r="G70" s="1"/>
      <c r="H70" s="1" t="s">
        <v>36</v>
      </c>
      <c r="I70" s="1"/>
      <c r="J70" s="1">
        <f>STDEV(J55:J64)</f>
        <v>1.4888101140023066E-3</v>
      </c>
      <c r="K70" s="1" t="e" vm="2">
        <f ca="1">STDEV(K55:K64)</f>
        <v>#NAME?</v>
      </c>
      <c r="N70" s="10"/>
      <c r="O70" s="10"/>
      <c r="P70" s="12"/>
      <c r="Q70" s="12"/>
      <c r="R70" s="12"/>
      <c r="S70" s="1"/>
      <c r="T70" s="1" t="s">
        <v>36</v>
      </c>
      <c r="U70" s="1"/>
      <c r="V70" s="1">
        <f>STDEV(V55:V64)</f>
        <v>1.4494826663330621E-3</v>
      </c>
      <c r="W70" s="1" t="e" vm="2">
        <f ca="1">STDEV(W55:W64)</f>
        <v>#NAME?</v>
      </c>
    </row>
    <row r="72" spans="2:23" ht="12.75" customHeight="1" x14ac:dyDescent="0.25">
      <c r="B72" s="10" t="s">
        <v>25</v>
      </c>
      <c r="C72" s="11" t="s">
        <v>44</v>
      </c>
      <c r="D72" s="12" t="s">
        <v>13</v>
      </c>
      <c r="E72" s="12">
        <v>2666</v>
      </c>
      <c r="F72" s="12">
        <v>16</v>
      </c>
      <c r="G72" s="1">
        <v>1000</v>
      </c>
      <c r="H72" s="1">
        <v>1</v>
      </c>
      <c r="I72" s="1" t="s">
        <v>14</v>
      </c>
      <c r="J72" s="1">
        <v>8.9800000000000005E-2</v>
      </c>
      <c r="K72" s="1" t="e" vm="1">
        <f t="shared" ref="K72:K81" ca="1" si="7">_xlfn.ORG.LIBREOFFICE.ROUNDSIG(FORECAST(J72, K4:K13, J4:J13), 6)</f>
        <v>#NAME?</v>
      </c>
      <c r="N72" s="10" t="s">
        <v>29</v>
      </c>
      <c r="O72" s="11" t="s">
        <v>45</v>
      </c>
      <c r="P72" s="12" t="s">
        <v>13</v>
      </c>
      <c r="Q72" s="12">
        <v>3200</v>
      </c>
      <c r="R72" s="12">
        <v>22</v>
      </c>
      <c r="S72" s="1">
        <v>1000</v>
      </c>
      <c r="T72" s="1">
        <v>1</v>
      </c>
      <c r="U72" s="1" t="s">
        <v>14</v>
      </c>
      <c r="V72" s="1">
        <v>0.10299999999999999</v>
      </c>
      <c r="W72" s="1" t="e" vm="1">
        <f t="shared" ref="W72:W81" ca="1" si="8">_xlfn.ORG.LIBREOFFICE.ROUNDSIG(FORECAST(V72, W4:W13,V4:V13), 6)</f>
        <v>#NAME?</v>
      </c>
    </row>
    <row r="73" spans="2:23" ht="13.2" x14ac:dyDescent="0.25">
      <c r="B73" s="10"/>
      <c r="C73" s="10"/>
      <c r="D73" s="12"/>
      <c r="E73" s="12"/>
      <c r="F73" s="12"/>
      <c r="G73" s="1">
        <v>1000</v>
      </c>
      <c r="H73" s="1">
        <v>2</v>
      </c>
      <c r="I73" s="1" t="s">
        <v>14</v>
      </c>
      <c r="J73" s="1">
        <v>8.7900000000000006E-2</v>
      </c>
      <c r="K73" s="1" t="e" vm="1">
        <f t="shared" ca="1" si="7"/>
        <v>#NAME?</v>
      </c>
      <c r="N73" s="10"/>
      <c r="O73" s="10"/>
      <c r="P73" s="12"/>
      <c r="Q73" s="12"/>
      <c r="R73" s="12"/>
      <c r="S73" s="1">
        <v>1000</v>
      </c>
      <c r="T73" s="1">
        <v>2</v>
      </c>
      <c r="U73" s="1" t="s">
        <v>14</v>
      </c>
      <c r="V73" s="1">
        <v>0.1067</v>
      </c>
      <c r="W73" s="1" t="e" vm="1">
        <f t="shared" ca="1" si="8"/>
        <v>#NAME?</v>
      </c>
    </row>
    <row r="74" spans="2:23" ht="13.2" x14ac:dyDescent="0.25">
      <c r="B74" s="10"/>
      <c r="C74" s="10"/>
      <c r="D74" s="12"/>
      <c r="E74" s="12"/>
      <c r="F74" s="12"/>
      <c r="G74" s="1">
        <v>1000</v>
      </c>
      <c r="H74" s="1">
        <v>3</v>
      </c>
      <c r="I74" s="1" t="s">
        <v>14</v>
      </c>
      <c r="J74" s="1">
        <v>8.8999999999999996E-2</v>
      </c>
      <c r="K74" s="1" t="e" vm="1">
        <f t="shared" ca="1" si="7"/>
        <v>#NAME?</v>
      </c>
      <c r="N74" s="10"/>
      <c r="O74" s="10"/>
      <c r="P74" s="12"/>
      <c r="Q74" s="12"/>
      <c r="R74" s="12"/>
      <c r="S74" s="1">
        <v>1000</v>
      </c>
      <c r="T74" s="1">
        <v>3</v>
      </c>
      <c r="U74" s="1" t="s">
        <v>14</v>
      </c>
      <c r="V74" s="1">
        <v>0.1056</v>
      </c>
      <c r="W74" s="1" t="e" vm="1">
        <f t="shared" ca="1" si="8"/>
        <v>#NAME?</v>
      </c>
    </row>
    <row r="75" spans="2:23" ht="13.2" x14ac:dyDescent="0.25">
      <c r="B75" s="10"/>
      <c r="C75" s="10"/>
      <c r="D75" s="12"/>
      <c r="E75" s="12"/>
      <c r="F75" s="12"/>
      <c r="G75" s="1">
        <v>1000</v>
      </c>
      <c r="H75" s="1">
        <v>4</v>
      </c>
      <c r="I75" s="1" t="s">
        <v>14</v>
      </c>
      <c r="J75" s="1">
        <v>8.9899999999999994E-2</v>
      </c>
      <c r="K75" s="1" t="e" vm="1">
        <f t="shared" ca="1" si="7"/>
        <v>#NAME?</v>
      </c>
      <c r="N75" s="10"/>
      <c r="O75" s="10"/>
      <c r="P75" s="12"/>
      <c r="Q75" s="12"/>
      <c r="R75" s="12"/>
      <c r="S75" s="1">
        <v>1000</v>
      </c>
      <c r="T75" s="1">
        <v>4</v>
      </c>
      <c r="U75" s="1" t="s">
        <v>14</v>
      </c>
      <c r="V75" s="1">
        <v>0.10539999999999999</v>
      </c>
      <c r="W75" s="1" t="e" vm="1">
        <f t="shared" ca="1" si="8"/>
        <v>#NAME?</v>
      </c>
    </row>
    <row r="76" spans="2:23" ht="13.2" x14ac:dyDescent="0.25">
      <c r="B76" s="10"/>
      <c r="C76" s="10"/>
      <c r="D76" s="12"/>
      <c r="E76" s="12"/>
      <c r="F76" s="12"/>
      <c r="G76" s="1">
        <v>1000</v>
      </c>
      <c r="H76" s="1">
        <v>5</v>
      </c>
      <c r="I76" s="1" t="s">
        <v>14</v>
      </c>
      <c r="J76" s="1">
        <v>9.1800000000000007E-2</v>
      </c>
      <c r="K76" s="1" t="e" vm="1">
        <f t="shared" ca="1" si="7"/>
        <v>#NAME?</v>
      </c>
      <c r="N76" s="10"/>
      <c r="O76" s="10"/>
      <c r="P76" s="12"/>
      <c r="Q76" s="12"/>
      <c r="R76" s="12"/>
      <c r="S76" s="1">
        <v>1000</v>
      </c>
      <c r="T76" s="1">
        <v>5</v>
      </c>
      <c r="U76" s="1" t="s">
        <v>14</v>
      </c>
      <c r="V76" s="1">
        <v>0.1047</v>
      </c>
      <c r="W76" s="1" t="e" vm="1">
        <f t="shared" ca="1" si="8"/>
        <v>#NAME?</v>
      </c>
    </row>
    <row r="77" spans="2:23" ht="13.2" x14ac:dyDescent="0.25">
      <c r="B77" s="10"/>
      <c r="C77" s="10"/>
      <c r="D77" s="12"/>
      <c r="E77" s="12"/>
      <c r="F77" s="12"/>
      <c r="G77" s="1">
        <v>1000</v>
      </c>
      <c r="H77" s="1">
        <v>6</v>
      </c>
      <c r="I77" s="1" t="s">
        <v>14</v>
      </c>
      <c r="J77" s="1">
        <v>8.6699999999999999E-2</v>
      </c>
      <c r="K77" s="1" t="e" vm="1">
        <f t="shared" ca="1" si="7"/>
        <v>#NAME?</v>
      </c>
      <c r="N77" s="10"/>
      <c r="O77" s="10"/>
      <c r="P77" s="12"/>
      <c r="Q77" s="12"/>
      <c r="R77" s="12"/>
      <c r="S77" s="1">
        <v>1000</v>
      </c>
      <c r="T77" s="1">
        <v>6</v>
      </c>
      <c r="U77" s="1" t="s">
        <v>14</v>
      </c>
      <c r="V77" s="1">
        <v>0.1043</v>
      </c>
      <c r="W77" s="1" t="e" vm="1">
        <f t="shared" ca="1" si="8"/>
        <v>#NAME?</v>
      </c>
    </row>
    <row r="78" spans="2:23" ht="13.2" x14ac:dyDescent="0.25">
      <c r="B78" s="10"/>
      <c r="C78" s="10"/>
      <c r="D78" s="12"/>
      <c r="E78" s="12"/>
      <c r="F78" s="12"/>
      <c r="G78" s="1">
        <v>1000</v>
      </c>
      <c r="H78" s="1">
        <v>7</v>
      </c>
      <c r="I78" s="1" t="s">
        <v>14</v>
      </c>
      <c r="J78" s="1">
        <v>8.8800000000000004E-2</v>
      </c>
      <c r="K78" s="1" t="e" vm="1">
        <f t="shared" ca="1" si="7"/>
        <v>#NAME?</v>
      </c>
      <c r="N78" s="10"/>
      <c r="O78" s="10"/>
      <c r="P78" s="12"/>
      <c r="Q78" s="12"/>
      <c r="R78" s="12"/>
      <c r="S78" s="1">
        <v>1000</v>
      </c>
      <c r="T78" s="1">
        <v>7</v>
      </c>
      <c r="U78" s="1" t="s">
        <v>14</v>
      </c>
      <c r="V78" s="1">
        <v>0.10539999999999999</v>
      </c>
      <c r="W78" s="1" t="e" vm="1">
        <f t="shared" ca="1" si="8"/>
        <v>#NAME?</v>
      </c>
    </row>
    <row r="79" spans="2:23" ht="13.2" x14ac:dyDescent="0.25">
      <c r="B79" s="10"/>
      <c r="C79" s="10"/>
      <c r="D79" s="12"/>
      <c r="E79" s="12"/>
      <c r="F79" s="12"/>
      <c r="G79" s="1">
        <v>1000</v>
      </c>
      <c r="H79" s="1">
        <v>8</v>
      </c>
      <c r="I79" s="1" t="s">
        <v>14</v>
      </c>
      <c r="J79" s="1">
        <v>8.9899999999999994E-2</v>
      </c>
      <c r="K79" s="1" t="e" vm="1">
        <f t="shared" ca="1" si="7"/>
        <v>#NAME?</v>
      </c>
      <c r="N79" s="10"/>
      <c r="O79" s="10"/>
      <c r="P79" s="12"/>
      <c r="Q79" s="12"/>
      <c r="R79" s="12"/>
      <c r="S79" s="1">
        <v>1000</v>
      </c>
      <c r="T79" s="1">
        <v>8</v>
      </c>
      <c r="U79" s="1" t="s">
        <v>14</v>
      </c>
      <c r="V79" s="1">
        <v>0.1051</v>
      </c>
      <c r="W79" s="1" t="e" vm="1">
        <f t="shared" ca="1" si="8"/>
        <v>#NAME?</v>
      </c>
    </row>
    <row r="80" spans="2:23" ht="13.2" x14ac:dyDescent="0.25">
      <c r="B80" s="10"/>
      <c r="C80" s="10"/>
      <c r="D80" s="12"/>
      <c r="E80" s="12"/>
      <c r="F80" s="12"/>
      <c r="G80" s="1">
        <v>1000</v>
      </c>
      <c r="H80" s="1">
        <v>9</v>
      </c>
      <c r="I80" s="1" t="s">
        <v>14</v>
      </c>
      <c r="J80" s="1">
        <v>8.6999999999999994E-2</v>
      </c>
      <c r="K80" s="1" t="e" vm="1">
        <f t="shared" ca="1" si="7"/>
        <v>#NAME?</v>
      </c>
      <c r="N80" s="10"/>
      <c r="O80" s="10"/>
      <c r="P80" s="12"/>
      <c r="Q80" s="12"/>
      <c r="R80" s="12"/>
      <c r="S80" s="1">
        <v>1000</v>
      </c>
      <c r="T80" s="1">
        <v>9</v>
      </c>
      <c r="U80" s="1" t="s">
        <v>14</v>
      </c>
      <c r="V80" s="1">
        <v>0.1066</v>
      </c>
      <c r="W80" s="1" t="e" vm="1">
        <f t="shared" ca="1" si="8"/>
        <v>#NAME?</v>
      </c>
    </row>
    <row r="81" spans="2:23" ht="13.2" x14ac:dyDescent="0.25">
      <c r="B81" s="10"/>
      <c r="C81" s="10"/>
      <c r="D81" s="12"/>
      <c r="E81" s="12"/>
      <c r="F81" s="12"/>
      <c r="G81" s="1">
        <v>1000</v>
      </c>
      <c r="H81" s="1">
        <v>10</v>
      </c>
      <c r="I81" s="1" t="s">
        <v>14</v>
      </c>
      <c r="J81" s="1">
        <v>9.1800000000000007E-2</v>
      </c>
      <c r="K81" s="1" t="e" vm="1">
        <f t="shared" ca="1" si="7"/>
        <v>#NAME?</v>
      </c>
      <c r="N81" s="10"/>
      <c r="O81" s="10"/>
      <c r="P81" s="12"/>
      <c r="Q81" s="12"/>
      <c r="R81" s="12"/>
      <c r="S81" s="1">
        <v>1000</v>
      </c>
      <c r="T81" s="1">
        <v>10</v>
      </c>
      <c r="U81" s="1" t="s">
        <v>14</v>
      </c>
      <c r="V81" s="1">
        <v>0.1057</v>
      </c>
      <c r="W81" s="1" t="e" vm="1">
        <f t="shared" ca="1" si="8"/>
        <v>#NAME?</v>
      </c>
    </row>
    <row r="82" spans="2:23" ht="13.2" x14ac:dyDescent="0.25">
      <c r="B82" s="10"/>
      <c r="C82" s="10"/>
      <c r="D82" s="12"/>
      <c r="E82" s="12"/>
      <c r="F82" s="12"/>
      <c r="G82" s="1"/>
      <c r="H82" s="1"/>
      <c r="I82" s="1"/>
      <c r="J82" s="1"/>
      <c r="K82" s="1"/>
      <c r="N82" s="10"/>
      <c r="O82" s="10"/>
      <c r="P82" s="12"/>
      <c r="Q82" s="12"/>
      <c r="R82" s="12"/>
      <c r="S82" s="1"/>
      <c r="T82" s="1"/>
      <c r="U82" s="1"/>
      <c r="V82" s="1"/>
      <c r="W82" s="1"/>
    </row>
    <row r="83" spans="2:23" ht="13.2" x14ac:dyDescent="0.25">
      <c r="B83" s="10"/>
      <c r="C83" s="10"/>
      <c r="D83" s="12"/>
      <c r="E83" s="12"/>
      <c r="F83" s="12"/>
      <c r="G83" s="1"/>
      <c r="H83" s="1" t="s">
        <v>30</v>
      </c>
      <c r="I83" s="1"/>
      <c r="J83" s="1">
        <f>AVERAGE(J72:J81)</f>
        <v>8.9259999999999992E-2</v>
      </c>
      <c r="K83" s="1" t="e" vm="2">
        <f ca="1">AVERAGE(K72:K81)</f>
        <v>#NAME?</v>
      </c>
      <c r="N83" s="10"/>
      <c r="O83" s="10"/>
      <c r="P83" s="12"/>
      <c r="Q83" s="12"/>
      <c r="R83" s="12"/>
      <c r="S83" s="1"/>
      <c r="T83" s="1" t="s">
        <v>30</v>
      </c>
      <c r="U83" s="1"/>
      <c r="V83" s="1">
        <f>AVERAGE(V72:V81)</f>
        <v>0.10524999999999998</v>
      </c>
      <c r="W83" s="1" t="e" vm="2">
        <f ca="1">AVERAGE(W72:W81)</f>
        <v>#NAME?</v>
      </c>
    </row>
    <row r="84" spans="2:23" ht="13.2" x14ac:dyDescent="0.25">
      <c r="B84" s="10"/>
      <c r="C84" s="10"/>
      <c r="D84" s="12"/>
      <c r="E84" s="12"/>
      <c r="F84" s="12"/>
      <c r="G84" s="1"/>
      <c r="H84" s="1" t="s">
        <v>31</v>
      </c>
      <c r="I84" s="1"/>
      <c r="J84" s="1">
        <f>MEDIAN(J72:J81)</f>
        <v>8.9400000000000007E-2</v>
      </c>
      <c r="K84" s="1" t="e" vm="2">
        <f ca="1">MEDIAN(K72:K81)</f>
        <v>#NAME?</v>
      </c>
      <c r="N84" s="10"/>
      <c r="O84" s="10"/>
      <c r="P84" s="12"/>
      <c r="Q84" s="12"/>
      <c r="R84" s="12"/>
      <c r="S84" s="1"/>
      <c r="T84" s="1" t="s">
        <v>31</v>
      </c>
      <c r="U84" s="1"/>
      <c r="V84" s="1">
        <f>MEDIAN(V72:V81)</f>
        <v>0.10539999999999999</v>
      </c>
      <c r="W84" s="1" t="e" vm="2">
        <f ca="1">MEDIAN(W72:W81)</f>
        <v>#NAME?</v>
      </c>
    </row>
    <row r="85" spans="2:23" ht="13.2" x14ac:dyDescent="0.25">
      <c r="B85" s="10"/>
      <c r="C85" s="10"/>
      <c r="D85" s="12"/>
      <c r="E85" s="12"/>
      <c r="F85" s="12"/>
      <c r="G85" s="1"/>
      <c r="H85" s="1" t="s">
        <v>32</v>
      </c>
      <c r="I85" s="1"/>
      <c r="J85" s="1">
        <f>MAX(J72:J81)</f>
        <v>9.1800000000000007E-2</v>
      </c>
      <c r="K85" s="1" t="e" vm="2">
        <f ca="1">MAX(K72:K81)</f>
        <v>#NAME?</v>
      </c>
      <c r="N85" s="10"/>
      <c r="O85" s="10"/>
      <c r="P85" s="12"/>
      <c r="Q85" s="12"/>
      <c r="R85" s="12"/>
      <c r="S85" s="1"/>
      <c r="T85" s="1" t="s">
        <v>32</v>
      </c>
      <c r="U85" s="1"/>
      <c r="V85" s="1">
        <f>MAX(V72:V81)</f>
        <v>0.1067</v>
      </c>
      <c r="W85" s="1" t="e" vm="2">
        <f ca="1">MAX(W72:W81)</f>
        <v>#NAME?</v>
      </c>
    </row>
    <row r="86" spans="2:23" ht="13.2" x14ac:dyDescent="0.25">
      <c r="B86" s="10"/>
      <c r="C86" s="10"/>
      <c r="D86" s="12"/>
      <c r="E86" s="12"/>
      <c r="F86" s="12"/>
      <c r="G86" s="1"/>
      <c r="H86" s="1" t="s">
        <v>34</v>
      </c>
      <c r="I86" s="1"/>
      <c r="J86" s="1">
        <f>MIN(J72:J81)</f>
        <v>8.6699999999999999E-2</v>
      </c>
      <c r="K86" s="1" t="e" vm="2">
        <f ca="1">MIN(K72:K81)</f>
        <v>#NAME?</v>
      </c>
      <c r="N86" s="10"/>
      <c r="O86" s="10"/>
      <c r="P86" s="12"/>
      <c r="Q86" s="12"/>
      <c r="R86" s="12"/>
      <c r="S86" s="1"/>
      <c r="T86" s="1" t="s">
        <v>34</v>
      </c>
      <c r="U86" s="1"/>
      <c r="V86" s="1">
        <f>MIN(V72:V81)</f>
        <v>0.10299999999999999</v>
      </c>
      <c r="W86" s="1" t="e" vm="2">
        <f ca="1">MIN(W72:W81)</f>
        <v>#NAME?</v>
      </c>
    </row>
    <row r="87" spans="2:23" ht="13.2" x14ac:dyDescent="0.25">
      <c r="B87" s="10"/>
      <c r="C87" s="10"/>
      <c r="D87" s="12"/>
      <c r="E87" s="12"/>
      <c r="F87" s="12"/>
      <c r="G87" s="1"/>
      <c r="H87" s="1" t="s">
        <v>36</v>
      </c>
      <c r="I87" s="1"/>
      <c r="J87" s="1">
        <f>STDEV(J72:J81)</f>
        <v>1.7576499461876196E-3</v>
      </c>
      <c r="K87" s="1" t="e" vm="2">
        <f ca="1">STDEV(K72:K81)</f>
        <v>#NAME?</v>
      </c>
      <c r="N87" s="10"/>
      <c r="O87" s="10"/>
      <c r="P87" s="12"/>
      <c r="Q87" s="12"/>
      <c r="R87" s="12"/>
      <c r="S87" s="1"/>
      <c r="T87" s="1" t="s">
        <v>36</v>
      </c>
      <c r="U87" s="1"/>
      <c r="V87" s="1">
        <f>STDEV(V72:V81)</f>
        <v>1.0844865656664973E-3</v>
      </c>
      <c r="W87" s="1" t="e" vm="2">
        <f ca="1">STDEV(W72:W81)</f>
        <v>#NAME?</v>
      </c>
    </row>
    <row r="90" spans="2:23" ht="13.2" x14ac:dyDescent="0.25">
      <c r="B90" s="3"/>
      <c r="C90" s="3"/>
      <c r="D90" s="3"/>
    </row>
    <row r="91" spans="2:23" ht="13.2" x14ac:dyDescent="0.25">
      <c r="B91" s="3"/>
      <c r="C91" s="3"/>
      <c r="D91" s="3"/>
    </row>
  </sheetData>
  <mergeCells count="52">
    <mergeCell ref="Y26:AC30"/>
    <mergeCell ref="Y3:AC3"/>
    <mergeCell ref="B4:B19"/>
    <mergeCell ref="C4:C19"/>
    <mergeCell ref="D4:D19"/>
    <mergeCell ref="E4:E19"/>
    <mergeCell ref="F4:F19"/>
    <mergeCell ref="N4:N19"/>
    <mergeCell ref="O4:O19"/>
    <mergeCell ref="P4:P19"/>
    <mergeCell ref="Q4:Q19"/>
    <mergeCell ref="R4:R19"/>
    <mergeCell ref="B21:B36"/>
    <mergeCell ref="C21:C36"/>
    <mergeCell ref="D21:D36"/>
    <mergeCell ref="E21:E36"/>
    <mergeCell ref="F21:F36"/>
    <mergeCell ref="N21:N36"/>
    <mergeCell ref="O21:O36"/>
    <mergeCell ref="P21:P36"/>
    <mergeCell ref="Q21:Q36"/>
    <mergeCell ref="R21:R36"/>
    <mergeCell ref="B38:B53"/>
    <mergeCell ref="C38:C53"/>
    <mergeCell ref="D38:D53"/>
    <mergeCell ref="E38:E53"/>
    <mergeCell ref="F38:F53"/>
    <mergeCell ref="N38:N53"/>
    <mergeCell ref="O38:O53"/>
    <mergeCell ref="P38:P53"/>
    <mergeCell ref="Q38:Q53"/>
    <mergeCell ref="R38:R53"/>
    <mergeCell ref="B55:B70"/>
    <mergeCell ref="C55:C70"/>
    <mergeCell ref="D55:D70"/>
    <mergeCell ref="E55:E70"/>
    <mergeCell ref="F55:F70"/>
    <mergeCell ref="N55:N70"/>
    <mergeCell ref="O55:O70"/>
    <mergeCell ref="P55:P70"/>
    <mergeCell ref="Q55:Q70"/>
    <mergeCell ref="R55:R70"/>
    <mergeCell ref="B72:B87"/>
    <mergeCell ref="C72:C87"/>
    <mergeCell ref="D72:D87"/>
    <mergeCell ref="E72:E87"/>
    <mergeCell ref="F72:F87"/>
    <mergeCell ref="N72:N87"/>
    <mergeCell ref="O72:O87"/>
    <mergeCell ref="P72:P87"/>
    <mergeCell ref="Q72:Q87"/>
    <mergeCell ref="R72:R8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9829-3FB6-47F1-BC92-9059F2141A69}">
  <dimension ref="A1:Y94"/>
  <sheetViews>
    <sheetView tabSelected="1" zoomScale="69" workbookViewId="0">
      <selection activeCell="G16" sqref="G16"/>
    </sheetView>
  </sheetViews>
  <sheetFormatPr defaultRowHeight="13.2" x14ac:dyDescent="0.25"/>
  <cols>
    <col min="1" max="1" width="28.6640625" bestFit="1" customWidth="1"/>
    <col min="2" max="2" width="8.77734375" bestFit="1" customWidth="1"/>
    <col min="3" max="3" width="18.44140625" bestFit="1" customWidth="1"/>
    <col min="4" max="4" width="12" bestFit="1" customWidth="1"/>
    <col min="5" max="5" width="12.33203125" bestFit="1" customWidth="1"/>
    <col min="6" max="9" width="18.109375" bestFit="1" customWidth="1"/>
    <col min="10" max="10" width="8.33203125" bestFit="1" customWidth="1"/>
    <col min="11" max="11" width="8" bestFit="1" customWidth="1"/>
    <col min="12" max="12" width="7.6640625" bestFit="1" customWidth="1"/>
    <col min="14" max="14" width="28.6640625" bestFit="1" customWidth="1"/>
    <col min="15" max="15" width="7.21875" bestFit="1" customWidth="1"/>
    <col min="16" max="16" width="8.77734375" bestFit="1" customWidth="1"/>
    <col min="17" max="17" width="6.77734375" bestFit="1" customWidth="1"/>
    <col min="18" max="18" width="8.77734375" bestFit="1" customWidth="1"/>
    <col min="19" max="19" width="4.5546875" bestFit="1" customWidth="1"/>
    <col min="20" max="20" width="7.5546875" bestFit="1" customWidth="1"/>
    <col min="21" max="21" width="3.44140625" bestFit="1" customWidth="1"/>
    <col min="22" max="22" width="6.44140625" bestFit="1" customWidth="1"/>
    <col min="23" max="23" width="1.88671875" bestFit="1" customWidth="1"/>
    <col min="24" max="24" width="6.109375" bestFit="1" customWidth="1"/>
    <col min="25" max="25" width="7.6640625" bestFit="1" customWidth="1"/>
  </cols>
  <sheetData>
    <row r="1" spans="1:11" x14ac:dyDescent="0.25">
      <c r="A1" t="s">
        <v>46</v>
      </c>
      <c r="B1">
        <v>1</v>
      </c>
      <c r="C1">
        <v>0</v>
      </c>
      <c r="D1">
        <v>1</v>
      </c>
      <c r="E1">
        <v>1</v>
      </c>
    </row>
    <row r="2" spans="1:11" x14ac:dyDescent="0.25">
      <c r="A2" s="15" t="s">
        <v>49</v>
      </c>
      <c r="B2" s="15" t="s">
        <v>50</v>
      </c>
      <c r="C2" s="15" t="s">
        <v>50</v>
      </c>
      <c r="D2" s="15" t="s">
        <v>50</v>
      </c>
      <c r="E2" s="15" t="s">
        <v>50</v>
      </c>
      <c r="F2" t="s">
        <v>51</v>
      </c>
    </row>
    <row r="3" spans="1:11" x14ac:dyDescent="0.25">
      <c r="A3" t="str">
        <f>nyers!Y4</f>
        <v>Objektumok</v>
      </c>
      <c r="B3" t="str">
        <f>nyers!Z4</f>
        <v xml:space="preserve">CAS </v>
      </c>
      <c r="C3" t="str">
        <f>nyers!AA4</f>
        <v>Átlag Sávszélesség</v>
      </c>
      <c r="D3" t="str">
        <f>nyers!AB4</f>
        <v>Min eltelt idő</v>
      </c>
      <c r="E3" t="str">
        <f>nyers!AC4</f>
        <v>Max eltelt idő</v>
      </c>
      <c r="F3" t="s">
        <v>48</v>
      </c>
    </row>
    <row r="4" spans="1:11" x14ac:dyDescent="0.25">
      <c r="A4" t="str">
        <f>nyers!Y5</f>
        <v>Memória1</v>
      </c>
      <c r="B4">
        <f>nyers!Z5</f>
        <v>16</v>
      </c>
      <c r="C4">
        <f>nyers!AA5</f>
        <v>5500</v>
      </c>
      <c r="D4">
        <f>nyers!AB5</f>
        <v>8.8999999999999996E-2</v>
      </c>
      <c r="E4">
        <f>nyers!AC5</f>
        <v>9.4899999999999998E-2</v>
      </c>
      <c r="F4">
        <v>1000</v>
      </c>
    </row>
    <row r="5" spans="1:11" x14ac:dyDescent="0.25">
      <c r="A5" t="str">
        <f>nyers!Y6</f>
        <v>Memória2</v>
      </c>
      <c r="B5">
        <f>nyers!Z6</f>
        <v>16</v>
      </c>
      <c r="C5">
        <f>nyers!AA6</f>
        <v>5519</v>
      </c>
      <c r="D5">
        <f>nyers!AB6</f>
        <v>9.4E-2</v>
      </c>
      <c r="E5">
        <f>nyers!AC6</f>
        <v>9.4200000000000006E-2</v>
      </c>
      <c r="F5">
        <v>1000</v>
      </c>
    </row>
    <row r="6" spans="1:11" x14ac:dyDescent="0.25">
      <c r="A6" t="str">
        <f>nyers!Y7</f>
        <v>Memória3</v>
      </c>
      <c r="B6">
        <f>nyers!Z7</f>
        <v>16</v>
      </c>
      <c r="C6">
        <f>nyers!AA7</f>
        <v>5517</v>
      </c>
      <c r="D6">
        <f>nyers!AB7</f>
        <v>8.8999999999999996E-2</v>
      </c>
      <c r="E6">
        <f>nyers!AC7</f>
        <v>9.3899999999999997E-2</v>
      </c>
      <c r="F6">
        <v>1000</v>
      </c>
    </row>
    <row r="7" spans="1:11" x14ac:dyDescent="0.25">
      <c r="A7" t="str">
        <f>nyers!Y8</f>
        <v>Memória4</v>
      </c>
      <c r="B7">
        <f>nyers!Z8</f>
        <v>16</v>
      </c>
      <c r="C7">
        <f>nyers!AA8</f>
        <v>5500</v>
      </c>
      <c r="D7">
        <f>nyers!AB8</f>
        <v>8.7999999999999995E-2</v>
      </c>
      <c r="E7">
        <f>nyers!AC8</f>
        <v>9.2399999999999996E-2</v>
      </c>
      <c r="F7">
        <v>1000</v>
      </c>
    </row>
    <row r="8" spans="1:11" x14ac:dyDescent="0.25">
      <c r="A8" t="str">
        <f>nyers!Y9</f>
        <v>Memória5</v>
      </c>
      <c r="B8">
        <f>nyers!Z9</f>
        <v>16</v>
      </c>
      <c r="C8">
        <f>nyers!AA9</f>
        <v>5480</v>
      </c>
      <c r="D8">
        <f>nyers!AB9</f>
        <v>8.5999999999999993E-2</v>
      </c>
      <c r="E8">
        <f>nyers!AC9</f>
        <v>9.1800000000000007E-2</v>
      </c>
      <c r="F8">
        <v>1000</v>
      </c>
    </row>
    <row r="9" spans="1:11" x14ac:dyDescent="0.25">
      <c r="A9" t="str">
        <f>nyers!Y10</f>
        <v>Memória6</v>
      </c>
      <c r="B9">
        <f>nyers!Z10</f>
        <v>22</v>
      </c>
      <c r="C9">
        <f>nyers!AA10</f>
        <v>4892</v>
      </c>
      <c r="D9">
        <f>nyers!AB10</f>
        <v>0.10199999999999999</v>
      </c>
      <c r="E9">
        <f>nyers!AC10</f>
        <v>0.1086</v>
      </c>
      <c r="F9">
        <v>1000</v>
      </c>
    </row>
    <row r="10" spans="1:11" x14ac:dyDescent="0.25">
      <c r="A10" t="str">
        <f>nyers!Y11</f>
        <v>Memória7</v>
      </c>
      <c r="B10">
        <f>nyers!Z11</f>
        <v>22</v>
      </c>
      <c r="C10">
        <f>nyers!AA11</f>
        <v>4876</v>
      </c>
      <c r="D10">
        <f>nyers!AB11</f>
        <v>0.10199999999999999</v>
      </c>
      <c r="E10">
        <f>nyers!AC11</f>
        <v>0.10730000000000001</v>
      </c>
      <c r="F10">
        <v>1000</v>
      </c>
    </row>
    <row r="11" spans="1:11" x14ac:dyDescent="0.25">
      <c r="A11" t="str">
        <f>nyers!Y12</f>
        <v>Memória8</v>
      </c>
      <c r="B11">
        <f>nyers!Z12</f>
        <v>22</v>
      </c>
      <c r="C11">
        <f>nyers!AA12</f>
        <v>4855</v>
      </c>
      <c r="D11">
        <f>nyers!AB12</f>
        <v>0.10199999999999999</v>
      </c>
      <c r="E11">
        <f>nyers!AC12</f>
        <v>0.1056</v>
      </c>
      <c r="F11">
        <v>1000</v>
      </c>
    </row>
    <row r="12" spans="1:11" x14ac:dyDescent="0.25">
      <c r="A12" t="str">
        <f>nyers!Y13</f>
        <v>Memória9</v>
      </c>
      <c r="B12">
        <f>nyers!Z13</f>
        <v>22</v>
      </c>
      <c r="C12">
        <f>nyers!AA13</f>
        <v>4883</v>
      </c>
      <c r="D12">
        <f>nyers!AB13</f>
        <v>0.10199999999999999</v>
      </c>
      <c r="E12">
        <f>nyers!AC13</f>
        <v>0.10630000000000001</v>
      </c>
      <c r="F12">
        <v>1000</v>
      </c>
    </row>
    <row r="13" spans="1:11" x14ac:dyDescent="0.25">
      <c r="A13" t="str">
        <f>nyers!Y14</f>
        <v>Memória10</v>
      </c>
      <c r="B13">
        <f>nyers!Z14</f>
        <v>22</v>
      </c>
      <c r="C13">
        <f>nyers!AA14</f>
        <v>4896</v>
      </c>
      <c r="D13">
        <f>nyers!AB14</f>
        <v>0.10299999999999999</v>
      </c>
      <c r="E13">
        <f>nyers!AC14</f>
        <v>0.1067</v>
      </c>
      <c r="F13">
        <v>1000</v>
      </c>
    </row>
    <row r="14" spans="1:11" x14ac:dyDescent="0.25">
      <c r="G14" t="s">
        <v>157</v>
      </c>
      <c r="I14" t="s">
        <v>134</v>
      </c>
    </row>
    <row r="15" spans="1:11" x14ac:dyDescent="0.25">
      <c r="A15" t="str">
        <f>A2</f>
        <v>mértékegység</v>
      </c>
      <c r="B15" t="s">
        <v>52</v>
      </c>
      <c r="C15" t="s">
        <v>52</v>
      </c>
      <c r="D15" t="s">
        <v>52</v>
      </c>
      <c r="E15" t="s">
        <v>52</v>
      </c>
      <c r="F15" t="str">
        <f t="shared" ref="B15:I15" si="0">F2</f>
        <v>idealitás-pontszám</v>
      </c>
      <c r="G15" t="str">
        <f>F15</f>
        <v>idealitás-pontszám</v>
      </c>
      <c r="H15" t="str">
        <f t="shared" ref="H15:I15" si="1">G15</f>
        <v>idealitás-pontszám</v>
      </c>
      <c r="I15" t="str">
        <f t="shared" si="1"/>
        <v>idealitás-pontszám</v>
      </c>
    </row>
    <row r="16" spans="1:11" x14ac:dyDescent="0.25">
      <c r="A16" t="str">
        <f t="shared" ref="A16:F16" si="2">A3</f>
        <v>Objektumok</v>
      </c>
      <c r="B16" t="str">
        <f t="shared" si="2"/>
        <v xml:space="preserve">CAS </v>
      </c>
      <c r="C16" t="str">
        <f t="shared" si="2"/>
        <v>Átlag Sávszélesség</v>
      </c>
      <c r="D16" t="str">
        <f t="shared" si="2"/>
        <v>Min eltelt idő</v>
      </c>
      <c r="E16" t="str">
        <f t="shared" si="2"/>
        <v>Max eltelt idő</v>
      </c>
      <c r="F16" t="str">
        <f t="shared" si="2"/>
        <v>Y0</v>
      </c>
      <c r="G16" t="str">
        <f>F70</f>
        <v>Becslés</v>
      </c>
      <c r="H16" t="str">
        <f>F16</f>
        <v>Y0</v>
      </c>
      <c r="I16" t="str">
        <f>S70</f>
        <v>Becslés</v>
      </c>
      <c r="J16" t="s">
        <v>158</v>
      </c>
      <c r="K16" t="s">
        <v>159</v>
      </c>
    </row>
    <row r="17" spans="1:25" x14ac:dyDescent="0.25">
      <c r="A17" t="str">
        <f t="shared" ref="A17:F17" si="3">A4</f>
        <v>Memória1</v>
      </c>
      <c r="B17">
        <f>RANK(B4,B$4:B$13,B$1)</f>
        <v>1</v>
      </c>
      <c r="C17">
        <f t="shared" ref="C17:E17" si="4">RANK(C4,C$4:C$13,C$1)</f>
        <v>3</v>
      </c>
      <c r="D17">
        <f t="shared" si="4"/>
        <v>3</v>
      </c>
      <c r="E17">
        <f t="shared" si="4"/>
        <v>5</v>
      </c>
      <c r="F17">
        <f t="shared" si="3"/>
        <v>1000</v>
      </c>
      <c r="G17">
        <f t="shared" ref="G17:G26" si="5">F71</f>
        <v>1007.2</v>
      </c>
      <c r="H17">
        <f t="shared" ref="H17:H26" si="6">F17</f>
        <v>1000</v>
      </c>
      <c r="I17">
        <f t="shared" ref="I17:I26" si="7">S71</f>
        <v>992.9</v>
      </c>
      <c r="J17">
        <f>IF(H71*U71&lt;=0,1,0)</f>
        <v>1</v>
      </c>
      <c r="K17">
        <f>RANK(G17,G$17:G$26,0)</f>
        <v>5</v>
      </c>
    </row>
    <row r="18" spans="1:25" x14ac:dyDescent="0.25">
      <c r="A18" t="str">
        <f t="shared" ref="A18:F18" si="8">A5</f>
        <v>Memória2</v>
      </c>
      <c r="B18">
        <f t="shared" ref="B18:E18" si="9">RANK(B5,B$4:B$13,B$1)</f>
        <v>1</v>
      </c>
      <c r="C18">
        <f t="shared" si="9"/>
        <v>1</v>
      </c>
      <c r="D18">
        <f t="shared" si="9"/>
        <v>5</v>
      </c>
      <c r="E18">
        <f t="shared" si="9"/>
        <v>4</v>
      </c>
      <c r="F18">
        <f t="shared" si="8"/>
        <v>1000</v>
      </c>
      <c r="G18">
        <f t="shared" si="5"/>
        <v>1009.7</v>
      </c>
      <c r="H18">
        <f t="shared" si="6"/>
        <v>1000</v>
      </c>
      <c r="I18">
        <f t="shared" si="7"/>
        <v>990.4</v>
      </c>
      <c r="J18">
        <f t="shared" ref="J18:J26" si="10">IF(H72*U72&lt;=0,1,0)</f>
        <v>1</v>
      </c>
      <c r="K18">
        <f t="shared" ref="K18:K26" si="11">RANK(G18,G$17:G$26,0)</f>
        <v>4</v>
      </c>
    </row>
    <row r="19" spans="1:25" x14ac:dyDescent="0.25">
      <c r="A19" t="str">
        <f t="shared" ref="A19:F19" si="12">A6</f>
        <v>Memória3</v>
      </c>
      <c r="B19">
        <f t="shared" ref="B19:E19" si="13">RANK(B6,B$4:B$13,B$1)</f>
        <v>1</v>
      </c>
      <c r="C19">
        <f t="shared" si="13"/>
        <v>2</v>
      </c>
      <c r="D19">
        <f t="shared" si="13"/>
        <v>3</v>
      </c>
      <c r="E19">
        <f t="shared" si="13"/>
        <v>3</v>
      </c>
      <c r="F19">
        <f t="shared" si="12"/>
        <v>1000</v>
      </c>
      <c r="G19">
        <f t="shared" si="5"/>
        <v>1010.7</v>
      </c>
      <c r="H19">
        <f t="shared" si="6"/>
        <v>1000</v>
      </c>
      <c r="I19">
        <f t="shared" si="7"/>
        <v>989.4</v>
      </c>
      <c r="J19">
        <f t="shared" si="10"/>
        <v>1</v>
      </c>
      <c r="K19">
        <f t="shared" si="11"/>
        <v>3</v>
      </c>
    </row>
    <row r="20" spans="1:25" x14ac:dyDescent="0.25">
      <c r="A20" t="str">
        <f t="shared" ref="A20:F20" si="14">A7</f>
        <v>Memória4</v>
      </c>
      <c r="B20">
        <f t="shared" ref="B20:E20" si="15">RANK(B7,B$4:B$13,B$1)</f>
        <v>1</v>
      </c>
      <c r="C20">
        <f t="shared" si="15"/>
        <v>3</v>
      </c>
      <c r="D20">
        <f t="shared" si="15"/>
        <v>2</v>
      </c>
      <c r="E20">
        <f t="shared" si="15"/>
        <v>2</v>
      </c>
      <c r="F20">
        <f t="shared" si="14"/>
        <v>1000</v>
      </c>
      <c r="G20">
        <f t="shared" si="5"/>
        <v>1011.2</v>
      </c>
      <c r="H20">
        <f t="shared" si="6"/>
        <v>1000</v>
      </c>
      <c r="I20">
        <f t="shared" si="7"/>
        <v>988.9</v>
      </c>
      <c r="J20">
        <f t="shared" si="10"/>
        <v>1</v>
      </c>
      <c r="K20">
        <f t="shared" si="11"/>
        <v>1</v>
      </c>
    </row>
    <row r="21" spans="1:25" x14ac:dyDescent="0.25">
      <c r="A21" t="str">
        <f t="shared" ref="A21:F21" si="16">A8</f>
        <v>Memória5</v>
      </c>
      <c r="B21">
        <f t="shared" ref="B21:E21" si="17">RANK(B8,B$4:B$13,B$1)</f>
        <v>1</v>
      </c>
      <c r="C21">
        <f t="shared" si="17"/>
        <v>5</v>
      </c>
      <c r="D21">
        <f t="shared" si="17"/>
        <v>1</v>
      </c>
      <c r="E21">
        <f t="shared" si="17"/>
        <v>1</v>
      </c>
      <c r="F21">
        <f t="shared" si="16"/>
        <v>1000</v>
      </c>
      <c r="G21">
        <f t="shared" si="5"/>
        <v>1011.2</v>
      </c>
      <c r="H21">
        <f t="shared" si="6"/>
        <v>1000</v>
      </c>
      <c r="I21">
        <f t="shared" si="7"/>
        <v>988.9</v>
      </c>
      <c r="J21">
        <f t="shared" si="10"/>
        <v>1</v>
      </c>
      <c r="K21">
        <f t="shared" si="11"/>
        <v>1</v>
      </c>
    </row>
    <row r="22" spans="1:25" x14ac:dyDescent="0.25">
      <c r="A22" t="str">
        <f t="shared" ref="A22:F22" si="18">A9</f>
        <v>Memória6</v>
      </c>
      <c r="B22">
        <f t="shared" ref="B22:E22" si="19">RANK(B9,B$4:B$13,B$1)</f>
        <v>6</v>
      </c>
      <c r="C22">
        <f t="shared" si="19"/>
        <v>7</v>
      </c>
      <c r="D22">
        <f t="shared" si="19"/>
        <v>6</v>
      </c>
      <c r="E22">
        <f t="shared" si="19"/>
        <v>10</v>
      </c>
      <c r="F22">
        <f t="shared" si="18"/>
        <v>1000</v>
      </c>
      <c r="G22">
        <f t="shared" si="5"/>
        <v>989.6</v>
      </c>
      <c r="H22">
        <f t="shared" si="6"/>
        <v>1000</v>
      </c>
      <c r="I22">
        <f t="shared" si="7"/>
        <v>1010.3</v>
      </c>
      <c r="J22">
        <f t="shared" si="10"/>
        <v>1</v>
      </c>
      <c r="K22">
        <f t="shared" si="11"/>
        <v>8</v>
      </c>
    </row>
    <row r="23" spans="1:25" x14ac:dyDescent="0.25">
      <c r="A23" t="str">
        <f t="shared" ref="A23:F23" si="20">A10</f>
        <v>Memória7</v>
      </c>
      <c r="B23">
        <f t="shared" ref="B23:E23" si="21">RANK(B10,B$4:B$13,B$1)</f>
        <v>6</v>
      </c>
      <c r="C23">
        <f t="shared" si="21"/>
        <v>9</v>
      </c>
      <c r="D23">
        <f t="shared" si="21"/>
        <v>6</v>
      </c>
      <c r="E23">
        <f t="shared" si="21"/>
        <v>9</v>
      </c>
      <c r="F23">
        <f t="shared" si="20"/>
        <v>1000</v>
      </c>
      <c r="G23">
        <f t="shared" si="5"/>
        <v>989.1</v>
      </c>
      <c r="H23">
        <f t="shared" si="6"/>
        <v>1000</v>
      </c>
      <c r="I23">
        <f t="shared" si="7"/>
        <v>1010.8</v>
      </c>
      <c r="J23">
        <f t="shared" si="10"/>
        <v>1</v>
      </c>
      <c r="K23">
        <f t="shared" si="11"/>
        <v>9</v>
      </c>
    </row>
    <row r="24" spans="1:25" x14ac:dyDescent="0.25">
      <c r="A24" t="str">
        <f t="shared" ref="A24:F24" si="22">A11</f>
        <v>Memória8</v>
      </c>
      <c r="B24">
        <f t="shared" ref="B24:E24" si="23">RANK(B11,B$4:B$13,B$1)</f>
        <v>6</v>
      </c>
      <c r="C24">
        <f t="shared" si="23"/>
        <v>10</v>
      </c>
      <c r="D24">
        <f t="shared" si="23"/>
        <v>6</v>
      </c>
      <c r="E24">
        <f t="shared" si="23"/>
        <v>6</v>
      </c>
      <c r="F24">
        <f t="shared" si="22"/>
        <v>1000</v>
      </c>
      <c r="G24">
        <f t="shared" si="5"/>
        <v>990.1</v>
      </c>
      <c r="H24">
        <f t="shared" si="6"/>
        <v>1000</v>
      </c>
      <c r="I24">
        <f t="shared" si="7"/>
        <v>1009.8</v>
      </c>
      <c r="J24">
        <f t="shared" si="10"/>
        <v>1</v>
      </c>
      <c r="K24">
        <f t="shared" si="11"/>
        <v>7</v>
      </c>
    </row>
    <row r="25" spans="1:25" x14ac:dyDescent="0.25">
      <c r="A25" t="str">
        <f t="shared" ref="A25:F25" si="24">A12</f>
        <v>Memória9</v>
      </c>
      <c r="B25">
        <f t="shared" ref="B25:E25" si="25">RANK(B12,B$4:B$13,B$1)</f>
        <v>6</v>
      </c>
      <c r="C25">
        <f t="shared" si="25"/>
        <v>8</v>
      </c>
      <c r="D25">
        <f t="shared" si="25"/>
        <v>6</v>
      </c>
      <c r="E25">
        <f t="shared" si="25"/>
        <v>7</v>
      </c>
      <c r="F25">
        <f t="shared" si="24"/>
        <v>1000</v>
      </c>
      <c r="G25">
        <f t="shared" si="5"/>
        <v>992.1</v>
      </c>
      <c r="H25">
        <f t="shared" si="6"/>
        <v>1000</v>
      </c>
      <c r="I25">
        <f t="shared" si="7"/>
        <v>1007.8</v>
      </c>
      <c r="J25">
        <f t="shared" si="10"/>
        <v>1</v>
      </c>
      <c r="K25">
        <f t="shared" si="11"/>
        <v>6</v>
      </c>
    </row>
    <row r="26" spans="1:25" x14ac:dyDescent="0.25">
      <c r="A26" t="str">
        <f t="shared" ref="A26:F26" si="26">A13</f>
        <v>Memória10</v>
      </c>
      <c r="B26">
        <f t="shared" ref="B26:E26" si="27">RANK(B13,B$4:B$13,B$1)</f>
        <v>6</v>
      </c>
      <c r="C26">
        <f t="shared" si="27"/>
        <v>6</v>
      </c>
      <c r="D26">
        <f t="shared" si="27"/>
        <v>10</v>
      </c>
      <c r="E26">
        <f t="shared" si="27"/>
        <v>8</v>
      </c>
      <c r="F26">
        <f t="shared" si="26"/>
        <v>1000</v>
      </c>
      <c r="G26">
        <f t="shared" si="5"/>
        <v>989.1</v>
      </c>
      <c r="H26">
        <f t="shared" si="6"/>
        <v>1000</v>
      </c>
      <c r="I26">
        <f t="shared" si="7"/>
        <v>1010.8</v>
      </c>
      <c r="J26">
        <f t="shared" si="10"/>
        <v>1</v>
      </c>
      <c r="K26">
        <f t="shared" si="11"/>
        <v>9</v>
      </c>
    </row>
    <row r="28" spans="1:25" ht="18" x14ac:dyDescent="0.25">
      <c r="A28" s="17"/>
      <c r="N28" s="17"/>
    </row>
    <row r="29" spans="1:25" x14ac:dyDescent="0.25">
      <c r="A29" s="18"/>
      <c r="N29" s="18"/>
    </row>
    <row r="32" spans="1:25" ht="18" x14ac:dyDescent="0.25">
      <c r="A32" s="19" t="s">
        <v>53</v>
      </c>
      <c r="B32" s="20">
        <v>5947130</v>
      </c>
      <c r="C32" s="19" t="s">
        <v>54</v>
      </c>
      <c r="D32" s="20">
        <v>10</v>
      </c>
      <c r="E32" s="19" t="s">
        <v>55</v>
      </c>
      <c r="F32" s="20">
        <v>4</v>
      </c>
      <c r="G32" s="19" t="s">
        <v>56</v>
      </c>
      <c r="H32" s="20">
        <v>10</v>
      </c>
      <c r="I32" s="19" t="s">
        <v>57</v>
      </c>
      <c r="J32" s="20">
        <v>0</v>
      </c>
      <c r="K32" s="19" t="s">
        <v>58</v>
      </c>
      <c r="L32" s="20" t="s">
        <v>59</v>
      </c>
      <c r="N32" s="19" t="s">
        <v>53</v>
      </c>
      <c r="O32" s="20">
        <v>1035345</v>
      </c>
      <c r="P32" s="19" t="s">
        <v>54</v>
      </c>
      <c r="Q32" s="20">
        <v>10</v>
      </c>
      <c r="R32" s="19" t="s">
        <v>55</v>
      </c>
      <c r="S32" s="20">
        <v>4</v>
      </c>
      <c r="T32" s="19" t="s">
        <v>56</v>
      </c>
      <c r="U32" s="20">
        <v>10</v>
      </c>
      <c r="V32" s="19" t="s">
        <v>57</v>
      </c>
      <c r="W32" s="20">
        <v>0</v>
      </c>
      <c r="X32" s="19" t="s">
        <v>58</v>
      </c>
      <c r="Y32" s="20" t="s">
        <v>135</v>
      </c>
    </row>
    <row r="33" spans="1:19" ht="18.600000000000001" thickBot="1" x14ac:dyDescent="0.3">
      <c r="A33" s="17"/>
      <c r="N33" s="17"/>
    </row>
    <row r="34" spans="1:19" ht="13.8" thickBot="1" x14ac:dyDescent="0.3">
      <c r="A34" s="21" t="s">
        <v>60</v>
      </c>
      <c r="B34" s="21" t="s">
        <v>61</v>
      </c>
      <c r="C34" s="21" t="s">
        <v>62</v>
      </c>
      <c r="D34" s="21" t="s">
        <v>63</v>
      </c>
      <c r="E34" s="21" t="s">
        <v>64</v>
      </c>
      <c r="F34" s="21" t="s">
        <v>65</v>
      </c>
      <c r="H34" s="27" t="s">
        <v>134</v>
      </c>
      <c r="I34" s="27" t="s">
        <v>134</v>
      </c>
      <c r="J34" s="27" t="s">
        <v>134</v>
      </c>
      <c r="K34" s="27" t="s">
        <v>134</v>
      </c>
      <c r="L34" s="27" t="s">
        <v>134</v>
      </c>
      <c r="N34" s="21" t="s">
        <v>60</v>
      </c>
      <c r="O34" s="21" t="s">
        <v>61</v>
      </c>
      <c r="P34" s="21" t="s">
        <v>62</v>
      </c>
      <c r="Q34" s="21" t="s">
        <v>63</v>
      </c>
      <c r="R34" s="21" t="s">
        <v>64</v>
      </c>
      <c r="S34" s="21" t="s">
        <v>65</v>
      </c>
    </row>
    <row r="35" spans="1:19" ht="13.8" thickBot="1" x14ac:dyDescent="0.3">
      <c r="A35" s="21" t="s">
        <v>66</v>
      </c>
      <c r="B35" s="22">
        <v>1</v>
      </c>
      <c r="C35" s="22">
        <v>3</v>
      </c>
      <c r="D35" s="22">
        <v>3</v>
      </c>
      <c r="E35" s="22">
        <v>5</v>
      </c>
      <c r="F35" s="22">
        <v>1000</v>
      </c>
      <c r="H35">
        <f>$D$32+1-B35</f>
        <v>10</v>
      </c>
      <c r="I35">
        <f t="shared" ref="I35:I44" si="28">$D$32+1-C35</f>
        <v>8</v>
      </c>
      <c r="J35">
        <f t="shared" ref="J35:J44" si="29">$D$32+1-D35</f>
        <v>8</v>
      </c>
      <c r="K35">
        <f t="shared" ref="K35:K44" si="30">$D$32+1-E35</f>
        <v>6</v>
      </c>
      <c r="L35">
        <f>F35</f>
        <v>1000</v>
      </c>
      <c r="N35" s="21" t="s">
        <v>66</v>
      </c>
      <c r="O35" s="22">
        <v>10</v>
      </c>
      <c r="P35" s="22">
        <v>8</v>
      </c>
      <c r="Q35" s="22">
        <v>8</v>
      </c>
      <c r="R35" s="22">
        <v>6</v>
      </c>
      <c r="S35" s="22">
        <v>1000</v>
      </c>
    </row>
    <row r="36" spans="1:19" ht="13.8" thickBot="1" x14ac:dyDescent="0.3">
      <c r="A36" s="21" t="s">
        <v>67</v>
      </c>
      <c r="B36" s="22">
        <v>1</v>
      </c>
      <c r="C36" s="22">
        <v>1</v>
      </c>
      <c r="D36" s="22">
        <v>5</v>
      </c>
      <c r="E36" s="22">
        <v>4</v>
      </c>
      <c r="F36" s="22">
        <v>1000</v>
      </c>
      <c r="H36">
        <f t="shared" ref="H36:H44" si="31">$D$32+1-B36</f>
        <v>10</v>
      </c>
      <c r="I36">
        <f t="shared" si="28"/>
        <v>10</v>
      </c>
      <c r="J36">
        <f t="shared" si="29"/>
        <v>6</v>
      </c>
      <c r="K36">
        <f t="shared" si="30"/>
        <v>7</v>
      </c>
      <c r="L36">
        <f t="shared" ref="L36:L44" si="32">F36</f>
        <v>1000</v>
      </c>
      <c r="N36" s="21" t="s">
        <v>67</v>
      </c>
      <c r="O36" s="22">
        <v>10</v>
      </c>
      <c r="P36" s="22">
        <v>10</v>
      </c>
      <c r="Q36" s="22">
        <v>6</v>
      </c>
      <c r="R36" s="22">
        <v>7</v>
      </c>
      <c r="S36" s="22">
        <v>1000</v>
      </c>
    </row>
    <row r="37" spans="1:19" ht="13.8" thickBot="1" x14ac:dyDescent="0.3">
      <c r="A37" s="21" t="s">
        <v>68</v>
      </c>
      <c r="B37" s="22">
        <v>1</v>
      </c>
      <c r="C37" s="22">
        <v>2</v>
      </c>
      <c r="D37" s="22">
        <v>3</v>
      </c>
      <c r="E37" s="22">
        <v>3</v>
      </c>
      <c r="F37" s="22">
        <v>1000</v>
      </c>
      <c r="H37">
        <f t="shared" si="31"/>
        <v>10</v>
      </c>
      <c r="I37">
        <f t="shared" si="28"/>
        <v>9</v>
      </c>
      <c r="J37">
        <f t="shared" si="29"/>
        <v>8</v>
      </c>
      <c r="K37">
        <f t="shared" si="30"/>
        <v>8</v>
      </c>
      <c r="L37">
        <f t="shared" si="32"/>
        <v>1000</v>
      </c>
      <c r="N37" s="21" t="s">
        <v>68</v>
      </c>
      <c r="O37" s="22">
        <v>10</v>
      </c>
      <c r="P37" s="22">
        <v>9</v>
      </c>
      <c r="Q37" s="22">
        <v>8</v>
      </c>
      <c r="R37" s="22">
        <v>8</v>
      </c>
      <c r="S37" s="22">
        <v>1000</v>
      </c>
    </row>
    <row r="38" spans="1:19" ht="13.8" thickBot="1" x14ac:dyDescent="0.3">
      <c r="A38" s="21" t="s">
        <v>69</v>
      </c>
      <c r="B38" s="22">
        <v>1</v>
      </c>
      <c r="C38" s="22">
        <v>3</v>
      </c>
      <c r="D38" s="22">
        <v>2</v>
      </c>
      <c r="E38" s="22">
        <v>2</v>
      </c>
      <c r="F38" s="22">
        <v>1000</v>
      </c>
      <c r="H38">
        <f t="shared" si="31"/>
        <v>10</v>
      </c>
      <c r="I38">
        <f t="shared" si="28"/>
        <v>8</v>
      </c>
      <c r="J38">
        <f t="shared" si="29"/>
        <v>9</v>
      </c>
      <c r="K38">
        <f t="shared" si="30"/>
        <v>9</v>
      </c>
      <c r="L38">
        <f t="shared" si="32"/>
        <v>1000</v>
      </c>
      <c r="N38" s="21" t="s">
        <v>69</v>
      </c>
      <c r="O38" s="22">
        <v>10</v>
      </c>
      <c r="P38" s="22">
        <v>8</v>
      </c>
      <c r="Q38" s="22">
        <v>9</v>
      </c>
      <c r="R38" s="22">
        <v>9</v>
      </c>
      <c r="S38" s="22">
        <v>1000</v>
      </c>
    </row>
    <row r="39" spans="1:19" ht="13.8" thickBot="1" x14ac:dyDescent="0.3">
      <c r="A39" s="21" t="s">
        <v>70</v>
      </c>
      <c r="B39" s="22">
        <v>1</v>
      </c>
      <c r="C39" s="22">
        <v>5</v>
      </c>
      <c r="D39" s="22">
        <v>1</v>
      </c>
      <c r="E39" s="22">
        <v>1</v>
      </c>
      <c r="F39" s="22">
        <v>1000</v>
      </c>
      <c r="H39">
        <f t="shared" si="31"/>
        <v>10</v>
      </c>
      <c r="I39">
        <f t="shared" si="28"/>
        <v>6</v>
      </c>
      <c r="J39">
        <f t="shared" si="29"/>
        <v>10</v>
      </c>
      <c r="K39">
        <f t="shared" si="30"/>
        <v>10</v>
      </c>
      <c r="L39">
        <f t="shared" si="32"/>
        <v>1000</v>
      </c>
      <c r="N39" s="21" t="s">
        <v>70</v>
      </c>
      <c r="O39" s="22">
        <v>10</v>
      </c>
      <c r="P39" s="22">
        <v>6</v>
      </c>
      <c r="Q39" s="22">
        <v>10</v>
      </c>
      <c r="R39" s="22">
        <v>10</v>
      </c>
      <c r="S39" s="22">
        <v>1000</v>
      </c>
    </row>
    <row r="40" spans="1:19" ht="13.8" thickBot="1" x14ac:dyDescent="0.3">
      <c r="A40" s="21" t="s">
        <v>71</v>
      </c>
      <c r="B40" s="22">
        <v>6</v>
      </c>
      <c r="C40" s="22">
        <v>7</v>
      </c>
      <c r="D40" s="22">
        <v>6</v>
      </c>
      <c r="E40" s="22">
        <v>10</v>
      </c>
      <c r="F40" s="22">
        <v>1000</v>
      </c>
      <c r="H40">
        <f t="shared" si="31"/>
        <v>5</v>
      </c>
      <c r="I40">
        <f t="shared" si="28"/>
        <v>4</v>
      </c>
      <c r="J40">
        <f t="shared" si="29"/>
        <v>5</v>
      </c>
      <c r="K40">
        <f t="shared" si="30"/>
        <v>1</v>
      </c>
      <c r="L40">
        <f t="shared" si="32"/>
        <v>1000</v>
      </c>
      <c r="N40" s="21" t="s">
        <v>71</v>
      </c>
      <c r="O40" s="22">
        <v>5</v>
      </c>
      <c r="P40" s="22">
        <v>4</v>
      </c>
      <c r="Q40" s="22">
        <v>5</v>
      </c>
      <c r="R40" s="22">
        <v>1</v>
      </c>
      <c r="S40" s="22">
        <v>1000</v>
      </c>
    </row>
    <row r="41" spans="1:19" ht="13.8" thickBot="1" x14ac:dyDescent="0.3">
      <c r="A41" s="21" t="s">
        <v>72</v>
      </c>
      <c r="B41" s="22">
        <v>6</v>
      </c>
      <c r="C41" s="22">
        <v>9</v>
      </c>
      <c r="D41" s="22">
        <v>6</v>
      </c>
      <c r="E41" s="22">
        <v>9</v>
      </c>
      <c r="F41" s="22">
        <v>1000</v>
      </c>
      <c r="H41">
        <f t="shared" si="31"/>
        <v>5</v>
      </c>
      <c r="I41">
        <f t="shared" si="28"/>
        <v>2</v>
      </c>
      <c r="J41">
        <f t="shared" si="29"/>
        <v>5</v>
      </c>
      <c r="K41">
        <f t="shared" si="30"/>
        <v>2</v>
      </c>
      <c r="L41">
        <f t="shared" si="32"/>
        <v>1000</v>
      </c>
      <c r="N41" s="21" t="s">
        <v>72</v>
      </c>
      <c r="O41" s="22">
        <v>5</v>
      </c>
      <c r="P41" s="22">
        <v>2</v>
      </c>
      <c r="Q41" s="22">
        <v>5</v>
      </c>
      <c r="R41" s="22">
        <v>2</v>
      </c>
      <c r="S41" s="22">
        <v>1000</v>
      </c>
    </row>
    <row r="42" spans="1:19" ht="13.8" thickBot="1" x14ac:dyDescent="0.3">
      <c r="A42" s="21" t="s">
        <v>73</v>
      </c>
      <c r="B42" s="22">
        <v>6</v>
      </c>
      <c r="C42" s="22">
        <v>10</v>
      </c>
      <c r="D42" s="22">
        <v>6</v>
      </c>
      <c r="E42" s="22">
        <v>6</v>
      </c>
      <c r="F42" s="22">
        <v>1000</v>
      </c>
      <c r="H42">
        <f t="shared" si="31"/>
        <v>5</v>
      </c>
      <c r="I42">
        <f t="shared" si="28"/>
        <v>1</v>
      </c>
      <c r="J42">
        <f t="shared" si="29"/>
        <v>5</v>
      </c>
      <c r="K42">
        <f t="shared" si="30"/>
        <v>5</v>
      </c>
      <c r="L42">
        <f t="shared" si="32"/>
        <v>1000</v>
      </c>
      <c r="N42" s="21" t="s">
        <v>73</v>
      </c>
      <c r="O42" s="22">
        <v>5</v>
      </c>
      <c r="P42" s="22">
        <v>1</v>
      </c>
      <c r="Q42" s="22">
        <v>5</v>
      </c>
      <c r="R42" s="22">
        <v>5</v>
      </c>
      <c r="S42" s="22">
        <v>1000</v>
      </c>
    </row>
    <row r="43" spans="1:19" ht="13.8" thickBot="1" x14ac:dyDescent="0.3">
      <c r="A43" s="21" t="s">
        <v>74</v>
      </c>
      <c r="B43" s="22">
        <v>6</v>
      </c>
      <c r="C43" s="22">
        <v>8</v>
      </c>
      <c r="D43" s="22">
        <v>6</v>
      </c>
      <c r="E43" s="22">
        <v>7</v>
      </c>
      <c r="F43" s="22">
        <v>1000</v>
      </c>
      <c r="H43">
        <f t="shared" si="31"/>
        <v>5</v>
      </c>
      <c r="I43">
        <f t="shared" si="28"/>
        <v>3</v>
      </c>
      <c r="J43">
        <f t="shared" si="29"/>
        <v>5</v>
      </c>
      <c r="K43">
        <f t="shared" si="30"/>
        <v>4</v>
      </c>
      <c r="L43">
        <f t="shared" si="32"/>
        <v>1000</v>
      </c>
      <c r="N43" s="21" t="s">
        <v>74</v>
      </c>
      <c r="O43" s="22">
        <v>5</v>
      </c>
      <c r="P43" s="22">
        <v>3</v>
      </c>
      <c r="Q43" s="22">
        <v>5</v>
      </c>
      <c r="R43" s="22">
        <v>4</v>
      </c>
      <c r="S43" s="22">
        <v>1000</v>
      </c>
    </row>
    <row r="44" spans="1:19" ht="13.8" thickBot="1" x14ac:dyDescent="0.3">
      <c r="A44" s="21" t="s">
        <v>75</v>
      </c>
      <c r="B44" s="22">
        <v>6</v>
      </c>
      <c r="C44" s="22">
        <v>6</v>
      </c>
      <c r="D44" s="22">
        <v>10</v>
      </c>
      <c r="E44" s="22">
        <v>8</v>
      </c>
      <c r="F44" s="22">
        <v>1000</v>
      </c>
      <c r="H44">
        <f t="shared" si="31"/>
        <v>5</v>
      </c>
      <c r="I44">
        <f t="shared" si="28"/>
        <v>5</v>
      </c>
      <c r="J44">
        <f t="shared" si="29"/>
        <v>1</v>
      </c>
      <c r="K44">
        <f t="shared" si="30"/>
        <v>3</v>
      </c>
      <c r="L44">
        <f t="shared" si="32"/>
        <v>1000</v>
      </c>
      <c r="N44" s="21" t="s">
        <v>75</v>
      </c>
      <c r="O44" s="22">
        <v>5</v>
      </c>
      <c r="P44" s="22">
        <v>5</v>
      </c>
      <c r="Q44" s="22">
        <v>1</v>
      </c>
      <c r="R44" s="22">
        <v>3</v>
      </c>
      <c r="S44" s="22">
        <v>1000</v>
      </c>
    </row>
    <row r="45" spans="1:19" ht="18.600000000000001" thickBot="1" x14ac:dyDescent="0.3">
      <c r="A45" s="17"/>
      <c r="N45" s="17"/>
    </row>
    <row r="46" spans="1:19" ht="13.8" thickBot="1" x14ac:dyDescent="0.3">
      <c r="A46" s="21" t="s">
        <v>76</v>
      </c>
      <c r="B46" s="21" t="s">
        <v>61</v>
      </c>
      <c r="C46" s="21" t="s">
        <v>62</v>
      </c>
      <c r="D46" s="21" t="s">
        <v>63</v>
      </c>
      <c r="E46" s="21" t="s">
        <v>64</v>
      </c>
      <c r="N46" s="21" t="s">
        <v>76</v>
      </c>
      <c r="O46" s="21" t="s">
        <v>61</v>
      </c>
      <c r="P46" s="21" t="s">
        <v>62</v>
      </c>
      <c r="Q46" s="21" t="s">
        <v>63</v>
      </c>
      <c r="R46" s="21" t="s">
        <v>64</v>
      </c>
    </row>
    <row r="47" spans="1:19" ht="13.8" thickBot="1" x14ac:dyDescent="0.3">
      <c r="A47" s="21" t="s">
        <v>77</v>
      </c>
      <c r="B47" s="22" t="s">
        <v>78</v>
      </c>
      <c r="C47" s="22" t="s">
        <v>79</v>
      </c>
      <c r="D47" s="22" t="s">
        <v>78</v>
      </c>
      <c r="E47" s="22" t="s">
        <v>80</v>
      </c>
      <c r="N47" s="21" t="s">
        <v>77</v>
      </c>
      <c r="O47" s="22" t="s">
        <v>78</v>
      </c>
      <c r="P47" s="22" t="s">
        <v>136</v>
      </c>
      <c r="Q47" s="22" t="s">
        <v>78</v>
      </c>
      <c r="R47" s="22" t="s">
        <v>137</v>
      </c>
    </row>
    <row r="48" spans="1:19" ht="13.8" thickBot="1" x14ac:dyDescent="0.3">
      <c r="A48" s="21" t="s">
        <v>81</v>
      </c>
      <c r="B48" s="22" t="s">
        <v>82</v>
      </c>
      <c r="C48" s="22" t="s">
        <v>83</v>
      </c>
      <c r="D48" s="22" t="s">
        <v>82</v>
      </c>
      <c r="E48" s="22" t="s">
        <v>84</v>
      </c>
      <c r="N48" s="21" t="s">
        <v>81</v>
      </c>
      <c r="O48" s="22" t="s">
        <v>82</v>
      </c>
      <c r="P48" s="22" t="s">
        <v>138</v>
      </c>
      <c r="Q48" s="22" t="s">
        <v>82</v>
      </c>
      <c r="R48" s="22" t="s">
        <v>139</v>
      </c>
    </row>
    <row r="49" spans="1:18" ht="13.8" thickBot="1" x14ac:dyDescent="0.3">
      <c r="A49" s="21" t="s">
        <v>85</v>
      </c>
      <c r="B49" s="22" t="s">
        <v>86</v>
      </c>
      <c r="C49" s="22" t="s">
        <v>87</v>
      </c>
      <c r="D49" s="22" t="s">
        <v>86</v>
      </c>
      <c r="E49" s="22" t="s">
        <v>88</v>
      </c>
      <c r="N49" s="21" t="s">
        <v>85</v>
      </c>
      <c r="O49" s="22" t="s">
        <v>86</v>
      </c>
      <c r="P49" s="22" t="s">
        <v>140</v>
      </c>
      <c r="Q49" s="22" t="s">
        <v>86</v>
      </c>
      <c r="R49" s="22" t="s">
        <v>141</v>
      </c>
    </row>
    <row r="50" spans="1:18" ht="13.8" thickBot="1" x14ac:dyDescent="0.3">
      <c r="A50" s="21" t="s">
        <v>89</v>
      </c>
      <c r="B50" s="22" t="s">
        <v>90</v>
      </c>
      <c r="C50" s="22" t="s">
        <v>91</v>
      </c>
      <c r="D50" s="22" t="s">
        <v>90</v>
      </c>
      <c r="E50" s="22" t="s">
        <v>92</v>
      </c>
      <c r="N50" s="21" t="s">
        <v>89</v>
      </c>
      <c r="O50" s="22" t="s">
        <v>90</v>
      </c>
      <c r="P50" s="22" t="s">
        <v>142</v>
      </c>
      <c r="Q50" s="22" t="s">
        <v>90</v>
      </c>
      <c r="R50" s="22" t="s">
        <v>143</v>
      </c>
    </row>
    <row r="51" spans="1:18" ht="13.8" thickBot="1" x14ac:dyDescent="0.3">
      <c r="A51" s="21" t="s">
        <v>93</v>
      </c>
      <c r="B51" s="22" t="s">
        <v>94</v>
      </c>
      <c r="C51" s="22" t="s">
        <v>95</v>
      </c>
      <c r="D51" s="22" t="s">
        <v>94</v>
      </c>
      <c r="E51" s="22" t="s">
        <v>96</v>
      </c>
      <c r="N51" s="21" t="s">
        <v>93</v>
      </c>
      <c r="O51" s="22" t="s">
        <v>94</v>
      </c>
      <c r="P51" s="22" t="s">
        <v>144</v>
      </c>
      <c r="Q51" s="22" t="s">
        <v>94</v>
      </c>
      <c r="R51" s="22" t="s">
        <v>145</v>
      </c>
    </row>
    <row r="52" spans="1:18" ht="13.8" thickBot="1" x14ac:dyDescent="0.3">
      <c r="A52" s="21" t="s">
        <v>97</v>
      </c>
      <c r="B52" s="22" t="s">
        <v>98</v>
      </c>
      <c r="C52" s="22" t="s">
        <v>99</v>
      </c>
      <c r="D52" s="22" t="s">
        <v>98</v>
      </c>
      <c r="E52" s="22" t="s">
        <v>100</v>
      </c>
      <c r="N52" s="21" t="s">
        <v>97</v>
      </c>
      <c r="O52" s="22" t="s">
        <v>98</v>
      </c>
      <c r="P52" s="22" t="s">
        <v>146</v>
      </c>
      <c r="Q52" s="22" t="s">
        <v>98</v>
      </c>
      <c r="R52" s="22" t="s">
        <v>147</v>
      </c>
    </row>
    <row r="53" spans="1:18" ht="13.8" thickBot="1" x14ac:dyDescent="0.3">
      <c r="A53" s="21" t="s">
        <v>101</v>
      </c>
      <c r="B53" s="22" t="s">
        <v>102</v>
      </c>
      <c r="C53" s="22" t="s">
        <v>103</v>
      </c>
      <c r="D53" s="22" t="s">
        <v>102</v>
      </c>
      <c r="E53" s="22" t="s">
        <v>104</v>
      </c>
      <c r="N53" s="21" t="s">
        <v>101</v>
      </c>
      <c r="O53" s="22" t="s">
        <v>102</v>
      </c>
      <c r="P53" s="22" t="s">
        <v>148</v>
      </c>
      <c r="Q53" s="22" t="s">
        <v>102</v>
      </c>
      <c r="R53" s="22" t="s">
        <v>149</v>
      </c>
    </row>
    <row r="54" spans="1:18" ht="13.8" thickBot="1" x14ac:dyDescent="0.3">
      <c r="A54" s="21" t="s">
        <v>105</v>
      </c>
      <c r="B54" s="22" t="s">
        <v>106</v>
      </c>
      <c r="C54" s="22" t="s">
        <v>107</v>
      </c>
      <c r="D54" s="22" t="s">
        <v>106</v>
      </c>
      <c r="E54" s="22" t="s">
        <v>108</v>
      </c>
      <c r="N54" s="21" t="s">
        <v>105</v>
      </c>
      <c r="O54" s="22" t="s">
        <v>106</v>
      </c>
      <c r="P54" s="22" t="s">
        <v>150</v>
      </c>
      <c r="Q54" s="22" t="s">
        <v>106</v>
      </c>
      <c r="R54" s="22" t="s">
        <v>151</v>
      </c>
    </row>
    <row r="55" spans="1:18" ht="13.8" thickBot="1" x14ac:dyDescent="0.3">
      <c r="A55" s="21" t="s">
        <v>109</v>
      </c>
      <c r="B55" s="22" t="s">
        <v>110</v>
      </c>
      <c r="C55" s="22" t="s">
        <v>111</v>
      </c>
      <c r="D55" s="22" t="s">
        <v>110</v>
      </c>
      <c r="E55" s="22" t="s">
        <v>112</v>
      </c>
      <c r="N55" s="21" t="s">
        <v>109</v>
      </c>
      <c r="O55" s="22" t="s">
        <v>110</v>
      </c>
      <c r="P55" s="22" t="s">
        <v>152</v>
      </c>
      <c r="Q55" s="22" t="s">
        <v>110</v>
      </c>
      <c r="R55" s="22" t="s">
        <v>153</v>
      </c>
    </row>
    <row r="56" spans="1:18" ht="13.8" thickBot="1" x14ac:dyDescent="0.3">
      <c r="A56" s="21" t="s">
        <v>113</v>
      </c>
      <c r="B56" s="22" t="s">
        <v>114</v>
      </c>
      <c r="C56" s="22" t="s">
        <v>115</v>
      </c>
      <c r="D56" s="22" t="s">
        <v>114</v>
      </c>
      <c r="E56" s="22" t="s">
        <v>116</v>
      </c>
      <c r="N56" s="21" t="s">
        <v>113</v>
      </c>
      <c r="O56" s="22" t="s">
        <v>114</v>
      </c>
      <c r="P56" s="22" t="s">
        <v>154</v>
      </c>
      <c r="Q56" s="22" t="s">
        <v>114</v>
      </c>
      <c r="R56" s="22" t="s">
        <v>155</v>
      </c>
    </row>
    <row r="57" spans="1:18" ht="18.600000000000001" thickBot="1" x14ac:dyDescent="0.3">
      <c r="A57" s="17"/>
      <c r="N57" s="17"/>
    </row>
    <row r="58" spans="1:18" ht="13.8" thickBot="1" x14ac:dyDescent="0.3">
      <c r="A58" s="21" t="s">
        <v>117</v>
      </c>
      <c r="B58" s="21" t="s">
        <v>61</v>
      </c>
      <c r="C58" s="21" t="s">
        <v>62</v>
      </c>
      <c r="D58" s="21" t="s">
        <v>63</v>
      </c>
      <c r="E58" s="21" t="s">
        <v>64</v>
      </c>
      <c r="N58" s="21" t="s">
        <v>117</v>
      </c>
      <c r="O58" s="21" t="s">
        <v>61</v>
      </c>
      <c r="P58" s="21" t="s">
        <v>62</v>
      </c>
      <c r="Q58" s="21" t="s">
        <v>63</v>
      </c>
      <c r="R58" s="21" t="s">
        <v>64</v>
      </c>
    </row>
    <row r="59" spans="1:18" ht="13.8" thickBot="1" x14ac:dyDescent="0.3">
      <c r="A59" s="21" t="s">
        <v>77</v>
      </c>
      <c r="B59" s="22">
        <v>9</v>
      </c>
      <c r="C59" s="22">
        <v>495.6</v>
      </c>
      <c r="D59" s="22">
        <v>9</v>
      </c>
      <c r="E59" s="22">
        <v>503.1</v>
      </c>
      <c r="N59" s="21" t="s">
        <v>77</v>
      </c>
      <c r="O59" s="22">
        <v>9</v>
      </c>
      <c r="P59" s="22">
        <v>498.4</v>
      </c>
      <c r="Q59" s="22">
        <v>9</v>
      </c>
      <c r="R59" s="22">
        <v>505.9</v>
      </c>
    </row>
    <row r="60" spans="1:18" ht="13.8" thickBot="1" x14ac:dyDescent="0.3">
      <c r="A60" s="21" t="s">
        <v>81</v>
      </c>
      <c r="B60" s="22">
        <v>8</v>
      </c>
      <c r="C60" s="22">
        <v>493.6</v>
      </c>
      <c r="D60" s="22">
        <v>8</v>
      </c>
      <c r="E60" s="22">
        <v>502.1</v>
      </c>
      <c r="N60" s="21" t="s">
        <v>81</v>
      </c>
      <c r="O60" s="22">
        <v>8</v>
      </c>
      <c r="P60" s="22">
        <v>496.4</v>
      </c>
      <c r="Q60" s="22">
        <v>8</v>
      </c>
      <c r="R60" s="22">
        <v>504.4</v>
      </c>
    </row>
    <row r="61" spans="1:18" ht="13.8" thickBot="1" x14ac:dyDescent="0.3">
      <c r="A61" s="21" t="s">
        <v>85</v>
      </c>
      <c r="B61" s="22">
        <v>7</v>
      </c>
      <c r="C61" s="22">
        <v>492.1</v>
      </c>
      <c r="D61" s="22">
        <v>7</v>
      </c>
      <c r="E61" s="22">
        <v>501.1</v>
      </c>
      <c r="N61" s="21" t="s">
        <v>85</v>
      </c>
      <c r="O61" s="22">
        <v>7</v>
      </c>
      <c r="P61" s="22">
        <v>495.4</v>
      </c>
      <c r="Q61" s="22">
        <v>7</v>
      </c>
      <c r="R61" s="22">
        <v>503.4</v>
      </c>
    </row>
    <row r="62" spans="1:18" ht="13.8" thickBot="1" x14ac:dyDescent="0.3">
      <c r="A62" s="21" t="s">
        <v>89</v>
      </c>
      <c r="B62" s="22">
        <v>6</v>
      </c>
      <c r="C62" s="22">
        <v>491.1</v>
      </c>
      <c r="D62" s="22">
        <v>6</v>
      </c>
      <c r="E62" s="22">
        <v>500.1</v>
      </c>
      <c r="N62" s="21" t="s">
        <v>89</v>
      </c>
      <c r="O62" s="22">
        <v>6</v>
      </c>
      <c r="P62" s="22">
        <v>494.4</v>
      </c>
      <c r="Q62" s="22">
        <v>6</v>
      </c>
      <c r="R62" s="22">
        <v>502.4</v>
      </c>
    </row>
    <row r="63" spans="1:18" ht="13.8" thickBot="1" x14ac:dyDescent="0.3">
      <c r="A63" s="21" t="s">
        <v>93</v>
      </c>
      <c r="B63" s="22">
        <v>5</v>
      </c>
      <c r="C63" s="22">
        <v>490.1</v>
      </c>
      <c r="D63" s="22">
        <v>5</v>
      </c>
      <c r="E63" s="22">
        <v>499.1</v>
      </c>
      <c r="N63" s="21" t="s">
        <v>93</v>
      </c>
      <c r="O63" s="22">
        <v>5</v>
      </c>
      <c r="P63" s="22">
        <v>493.4</v>
      </c>
      <c r="Q63" s="22">
        <v>5</v>
      </c>
      <c r="R63" s="22">
        <v>501.4</v>
      </c>
    </row>
    <row r="64" spans="1:18" ht="13.8" thickBot="1" x14ac:dyDescent="0.3">
      <c r="A64" s="21" t="s">
        <v>97</v>
      </c>
      <c r="B64" s="22">
        <v>4</v>
      </c>
      <c r="C64" s="22">
        <v>489.1</v>
      </c>
      <c r="D64" s="22">
        <v>4</v>
      </c>
      <c r="E64" s="22">
        <v>498.1</v>
      </c>
      <c r="N64" s="21" t="s">
        <v>97</v>
      </c>
      <c r="O64" s="22">
        <v>4</v>
      </c>
      <c r="P64" s="22">
        <v>492.4</v>
      </c>
      <c r="Q64" s="22">
        <v>4</v>
      </c>
      <c r="R64" s="22">
        <v>500.4</v>
      </c>
    </row>
    <row r="65" spans="1:22" ht="13.8" thickBot="1" x14ac:dyDescent="0.3">
      <c r="A65" s="21" t="s">
        <v>101</v>
      </c>
      <c r="B65" s="22">
        <v>3</v>
      </c>
      <c r="C65" s="22">
        <v>488.1</v>
      </c>
      <c r="D65" s="22">
        <v>3</v>
      </c>
      <c r="E65" s="22">
        <v>497.1</v>
      </c>
      <c r="N65" s="21" t="s">
        <v>101</v>
      </c>
      <c r="O65" s="22">
        <v>3</v>
      </c>
      <c r="P65" s="22">
        <v>491.4</v>
      </c>
      <c r="Q65" s="22">
        <v>3</v>
      </c>
      <c r="R65" s="22">
        <v>499.4</v>
      </c>
    </row>
    <row r="66" spans="1:22" ht="13.8" thickBot="1" x14ac:dyDescent="0.3">
      <c r="A66" s="21" t="s">
        <v>105</v>
      </c>
      <c r="B66" s="22">
        <v>2</v>
      </c>
      <c r="C66" s="22">
        <v>487.1</v>
      </c>
      <c r="D66" s="22">
        <v>2</v>
      </c>
      <c r="E66" s="22">
        <v>496.1</v>
      </c>
      <c r="N66" s="21" t="s">
        <v>105</v>
      </c>
      <c r="O66" s="22">
        <v>2</v>
      </c>
      <c r="P66" s="22">
        <v>490.4</v>
      </c>
      <c r="Q66" s="22">
        <v>2</v>
      </c>
      <c r="R66" s="22">
        <v>498.4</v>
      </c>
    </row>
    <row r="67" spans="1:22" ht="13.8" thickBot="1" x14ac:dyDescent="0.3">
      <c r="A67" s="21" t="s">
        <v>109</v>
      </c>
      <c r="B67" s="22">
        <v>1</v>
      </c>
      <c r="C67" s="22">
        <v>486.1</v>
      </c>
      <c r="D67" s="22">
        <v>1</v>
      </c>
      <c r="E67" s="22">
        <v>495.1</v>
      </c>
      <c r="N67" s="21" t="s">
        <v>109</v>
      </c>
      <c r="O67" s="22">
        <v>1</v>
      </c>
      <c r="P67" s="22">
        <v>488.9</v>
      </c>
      <c r="Q67" s="22">
        <v>1</v>
      </c>
      <c r="R67" s="22">
        <v>497.4</v>
      </c>
    </row>
    <row r="68" spans="1:22" ht="13.8" thickBot="1" x14ac:dyDescent="0.3">
      <c r="A68" s="21" t="s">
        <v>113</v>
      </c>
      <c r="B68" s="22">
        <v>0</v>
      </c>
      <c r="C68" s="22">
        <v>484.1</v>
      </c>
      <c r="D68" s="22">
        <v>0</v>
      </c>
      <c r="E68" s="22">
        <v>493.6</v>
      </c>
      <c r="N68" s="21" t="s">
        <v>113</v>
      </c>
      <c r="O68" s="22">
        <v>0</v>
      </c>
      <c r="P68" s="22">
        <v>486.9</v>
      </c>
      <c r="Q68" s="22">
        <v>0</v>
      </c>
      <c r="R68" s="22">
        <v>496.4</v>
      </c>
    </row>
    <row r="69" spans="1:22" ht="18.600000000000001" thickBot="1" x14ac:dyDescent="0.3">
      <c r="A69" s="17"/>
      <c r="N69" s="17"/>
    </row>
    <row r="70" spans="1:22" ht="13.8" thickBot="1" x14ac:dyDescent="0.3">
      <c r="A70" s="21" t="s">
        <v>118</v>
      </c>
      <c r="B70" s="21" t="s">
        <v>61</v>
      </c>
      <c r="C70" s="21" t="s">
        <v>62</v>
      </c>
      <c r="D70" s="21" t="s">
        <v>63</v>
      </c>
      <c r="E70" s="21" t="s">
        <v>64</v>
      </c>
      <c r="F70" s="21" t="s">
        <v>119</v>
      </c>
      <c r="G70" s="21" t="s">
        <v>120</v>
      </c>
      <c r="H70" s="21" t="s">
        <v>121</v>
      </c>
      <c r="I70" s="21" t="s">
        <v>122</v>
      </c>
      <c r="N70" s="21" t="s">
        <v>118</v>
      </c>
      <c r="O70" s="21" t="s">
        <v>61</v>
      </c>
      <c r="P70" s="21" t="s">
        <v>62</v>
      </c>
      <c r="Q70" s="21" t="s">
        <v>63</v>
      </c>
      <c r="R70" s="21" t="s">
        <v>64</v>
      </c>
      <c r="S70" s="21" t="s">
        <v>119</v>
      </c>
      <c r="T70" s="21" t="s">
        <v>120</v>
      </c>
      <c r="U70" s="21" t="s">
        <v>121</v>
      </c>
      <c r="V70" s="21" t="s">
        <v>122</v>
      </c>
    </row>
    <row r="71" spans="1:22" ht="13.8" thickBot="1" x14ac:dyDescent="0.3">
      <c r="A71" s="21" t="s">
        <v>66</v>
      </c>
      <c r="B71" s="22">
        <v>9</v>
      </c>
      <c r="C71" s="22">
        <v>492.1</v>
      </c>
      <c r="D71" s="22">
        <v>7</v>
      </c>
      <c r="E71" s="22">
        <v>499.1</v>
      </c>
      <c r="F71" s="22">
        <v>1007.2</v>
      </c>
      <c r="G71" s="22">
        <v>1000</v>
      </c>
      <c r="H71" s="22">
        <v>-7.2</v>
      </c>
      <c r="I71" s="22">
        <v>-0.72</v>
      </c>
      <c r="N71" s="21" t="s">
        <v>66</v>
      </c>
      <c r="O71" s="22">
        <v>0</v>
      </c>
      <c r="P71" s="22">
        <v>490.4</v>
      </c>
      <c r="Q71" s="22">
        <v>2</v>
      </c>
      <c r="R71" s="22">
        <v>500.4</v>
      </c>
      <c r="S71" s="22">
        <v>992.9</v>
      </c>
      <c r="T71" s="22">
        <v>1000</v>
      </c>
      <c r="U71" s="22">
        <v>7.1</v>
      </c>
      <c r="V71" s="22">
        <v>0.71</v>
      </c>
    </row>
    <row r="72" spans="1:22" ht="13.8" thickBot="1" x14ac:dyDescent="0.3">
      <c r="A72" s="21" t="s">
        <v>67</v>
      </c>
      <c r="B72" s="22">
        <v>9</v>
      </c>
      <c r="C72" s="22">
        <v>495.6</v>
      </c>
      <c r="D72" s="22">
        <v>5</v>
      </c>
      <c r="E72" s="22">
        <v>500.1</v>
      </c>
      <c r="F72" s="22">
        <v>1009.7</v>
      </c>
      <c r="G72" s="22">
        <v>1000</v>
      </c>
      <c r="H72" s="22">
        <v>-9.6999999999999993</v>
      </c>
      <c r="I72" s="22">
        <v>-0.97</v>
      </c>
      <c r="N72" s="21" t="s">
        <v>67</v>
      </c>
      <c r="O72" s="22">
        <v>0</v>
      </c>
      <c r="P72" s="22">
        <v>486.9</v>
      </c>
      <c r="Q72" s="22">
        <v>4</v>
      </c>
      <c r="R72" s="22">
        <v>499.4</v>
      </c>
      <c r="S72" s="22">
        <v>990.4</v>
      </c>
      <c r="T72" s="22">
        <v>1000</v>
      </c>
      <c r="U72" s="22">
        <v>9.6</v>
      </c>
      <c r="V72" s="22">
        <v>0.96</v>
      </c>
    </row>
    <row r="73" spans="1:22" ht="13.8" thickBot="1" x14ac:dyDescent="0.3">
      <c r="A73" s="21" t="s">
        <v>68</v>
      </c>
      <c r="B73" s="22">
        <v>9</v>
      </c>
      <c r="C73" s="22">
        <v>493.6</v>
      </c>
      <c r="D73" s="22">
        <v>7</v>
      </c>
      <c r="E73" s="22">
        <v>501.1</v>
      </c>
      <c r="F73" s="22">
        <v>1010.7</v>
      </c>
      <c r="G73" s="22">
        <v>1000</v>
      </c>
      <c r="H73" s="22">
        <v>-10.7</v>
      </c>
      <c r="I73" s="22">
        <v>-1.07</v>
      </c>
      <c r="N73" s="21" t="s">
        <v>68</v>
      </c>
      <c r="O73" s="22">
        <v>0</v>
      </c>
      <c r="P73" s="22">
        <v>488.9</v>
      </c>
      <c r="Q73" s="22">
        <v>2</v>
      </c>
      <c r="R73" s="22">
        <v>498.4</v>
      </c>
      <c r="S73" s="22">
        <v>989.4</v>
      </c>
      <c r="T73" s="22">
        <v>1000</v>
      </c>
      <c r="U73" s="22">
        <v>10.6</v>
      </c>
      <c r="V73" s="22">
        <v>1.06</v>
      </c>
    </row>
    <row r="74" spans="1:22" ht="13.8" thickBot="1" x14ac:dyDescent="0.3">
      <c r="A74" s="21" t="s">
        <v>69</v>
      </c>
      <c r="B74" s="22">
        <v>9</v>
      </c>
      <c r="C74" s="22">
        <v>492.1</v>
      </c>
      <c r="D74" s="22">
        <v>8</v>
      </c>
      <c r="E74" s="22">
        <v>502.1</v>
      </c>
      <c r="F74" s="22">
        <v>1011.2</v>
      </c>
      <c r="G74" s="22">
        <v>1000</v>
      </c>
      <c r="H74" s="22">
        <v>-11.2</v>
      </c>
      <c r="I74" s="22">
        <v>-1.1200000000000001</v>
      </c>
      <c r="N74" s="21" t="s">
        <v>69</v>
      </c>
      <c r="O74" s="22">
        <v>0</v>
      </c>
      <c r="P74" s="22">
        <v>490.4</v>
      </c>
      <c r="Q74" s="22">
        <v>1</v>
      </c>
      <c r="R74" s="22">
        <v>497.4</v>
      </c>
      <c r="S74" s="22">
        <v>988.9</v>
      </c>
      <c r="T74" s="22">
        <v>1000</v>
      </c>
      <c r="U74" s="22">
        <v>11.1</v>
      </c>
      <c r="V74" s="22">
        <v>1.1100000000000001</v>
      </c>
    </row>
    <row r="75" spans="1:22" ht="13.8" thickBot="1" x14ac:dyDescent="0.3">
      <c r="A75" s="21" t="s">
        <v>70</v>
      </c>
      <c r="B75" s="22">
        <v>9</v>
      </c>
      <c r="C75" s="22">
        <v>490.1</v>
      </c>
      <c r="D75" s="22">
        <v>9</v>
      </c>
      <c r="E75" s="22">
        <v>503.1</v>
      </c>
      <c r="F75" s="22">
        <v>1011.2</v>
      </c>
      <c r="G75" s="22">
        <v>1000</v>
      </c>
      <c r="H75" s="22">
        <v>-11.2</v>
      </c>
      <c r="I75" s="22">
        <v>-1.1200000000000001</v>
      </c>
      <c r="N75" s="21" t="s">
        <v>70</v>
      </c>
      <c r="O75" s="22">
        <v>0</v>
      </c>
      <c r="P75" s="22">
        <v>492.4</v>
      </c>
      <c r="Q75" s="22">
        <v>0</v>
      </c>
      <c r="R75" s="22">
        <v>496.4</v>
      </c>
      <c r="S75" s="22">
        <v>988.9</v>
      </c>
      <c r="T75" s="22">
        <v>1000</v>
      </c>
      <c r="U75" s="22">
        <v>11.1</v>
      </c>
      <c r="V75" s="22">
        <v>1.1100000000000001</v>
      </c>
    </row>
    <row r="76" spans="1:22" ht="13.8" thickBot="1" x14ac:dyDescent="0.3">
      <c r="A76" s="21" t="s">
        <v>71</v>
      </c>
      <c r="B76" s="22">
        <v>4</v>
      </c>
      <c r="C76" s="22">
        <v>488.1</v>
      </c>
      <c r="D76" s="22">
        <v>4</v>
      </c>
      <c r="E76" s="22">
        <v>493.6</v>
      </c>
      <c r="F76" s="22">
        <v>989.6</v>
      </c>
      <c r="G76" s="22">
        <v>1000</v>
      </c>
      <c r="H76" s="22">
        <v>10.4</v>
      </c>
      <c r="I76" s="22">
        <v>1.04</v>
      </c>
      <c r="N76" s="21" t="s">
        <v>71</v>
      </c>
      <c r="O76" s="22">
        <v>5</v>
      </c>
      <c r="P76" s="22">
        <v>494.4</v>
      </c>
      <c r="Q76" s="22">
        <v>5</v>
      </c>
      <c r="R76" s="22">
        <v>505.9</v>
      </c>
      <c r="S76" s="22">
        <v>1010.3</v>
      </c>
      <c r="T76" s="22">
        <v>1000</v>
      </c>
      <c r="U76" s="22">
        <v>-10.3</v>
      </c>
      <c r="V76" s="22">
        <v>-1.03</v>
      </c>
    </row>
    <row r="77" spans="1:22" ht="13.8" thickBot="1" x14ac:dyDescent="0.3">
      <c r="A77" s="21" t="s">
        <v>72</v>
      </c>
      <c r="B77" s="22">
        <v>4</v>
      </c>
      <c r="C77" s="22">
        <v>486.1</v>
      </c>
      <c r="D77" s="22">
        <v>4</v>
      </c>
      <c r="E77" s="22">
        <v>495.1</v>
      </c>
      <c r="F77" s="22">
        <v>989.1</v>
      </c>
      <c r="G77" s="22">
        <v>1000</v>
      </c>
      <c r="H77" s="22">
        <v>10.9</v>
      </c>
      <c r="I77" s="22">
        <v>1.0900000000000001</v>
      </c>
      <c r="N77" s="21" t="s">
        <v>72</v>
      </c>
      <c r="O77" s="22">
        <v>5</v>
      </c>
      <c r="P77" s="22">
        <v>496.4</v>
      </c>
      <c r="Q77" s="22">
        <v>5</v>
      </c>
      <c r="R77" s="22">
        <v>504.4</v>
      </c>
      <c r="S77" s="22">
        <v>1010.8</v>
      </c>
      <c r="T77" s="22">
        <v>1000</v>
      </c>
      <c r="U77" s="22">
        <v>-10.8</v>
      </c>
      <c r="V77" s="22">
        <v>-1.08</v>
      </c>
    </row>
    <row r="78" spans="1:22" ht="13.8" thickBot="1" x14ac:dyDescent="0.3">
      <c r="A78" s="21" t="s">
        <v>73</v>
      </c>
      <c r="B78" s="22">
        <v>4</v>
      </c>
      <c r="C78" s="22">
        <v>484.1</v>
      </c>
      <c r="D78" s="22">
        <v>4</v>
      </c>
      <c r="E78" s="22">
        <v>498.1</v>
      </c>
      <c r="F78" s="22">
        <v>990.1</v>
      </c>
      <c r="G78" s="22">
        <v>1000</v>
      </c>
      <c r="H78" s="22">
        <v>9.9</v>
      </c>
      <c r="I78" s="22">
        <v>0.99</v>
      </c>
      <c r="N78" s="21" t="s">
        <v>73</v>
      </c>
      <c r="O78" s="22">
        <v>5</v>
      </c>
      <c r="P78" s="22">
        <v>498.4</v>
      </c>
      <c r="Q78" s="22">
        <v>5</v>
      </c>
      <c r="R78" s="22">
        <v>501.4</v>
      </c>
      <c r="S78" s="22">
        <v>1009.8</v>
      </c>
      <c r="T78" s="22">
        <v>1000</v>
      </c>
      <c r="U78" s="22">
        <v>-9.8000000000000007</v>
      </c>
      <c r="V78" s="22">
        <v>-0.98</v>
      </c>
    </row>
    <row r="79" spans="1:22" ht="13.8" thickBot="1" x14ac:dyDescent="0.3">
      <c r="A79" s="21" t="s">
        <v>74</v>
      </c>
      <c r="B79" s="22">
        <v>4</v>
      </c>
      <c r="C79" s="22">
        <v>487.1</v>
      </c>
      <c r="D79" s="22">
        <v>4</v>
      </c>
      <c r="E79" s="22">
        <v>497.1</v>
      </c>
      <c r="F79" s="22">
        <v>992.1</v>
      </c>
      <c r="G79" s="22">
        <v>1000</v>
      </c>
      <c r="H79" s="22">
        <v>7.9</v>
      </c>
      <c r="I79" s="22">
        <v>0.79</v>
      </c>
      <c r="N79" s="21" t="s">
        <v>74</v>
      </c>
      <c r="O79" s="22">
        <v>5</v>
      </c>
      <c r="P79" s="22">
        <v>495.4</v>
      </c>
      <c r="Q79" s="22">
        <v>5</v>
      </c>
      <c r="R79" s="22">
        <v>502.4</v>
      </c>
      <c r="S79" s="22">
        <v>1007.8</v>
      </c>
      <c r="T79" s="22">
        <v>1000</v>
      </c>
      <c r="U79" s="22">
        <v>-7.8</v>
      </c>
      <c r="V79" s="22">
        <v>-0.78</v>
      </c>
    </row>
    <row r="80" spans="1:22" ht="13.8" thickBot="1" x14ac:dyDescent="0.3">
      <c r="A80" s="21" t="s">
        <v>75</v>
      </c>
      <c r="B80" s="22">
        <v>4</v>
      </c>
      <c r="C80" s="22">
        <v>489.1</v>
      </c>
      <c r="D80" s="22">
        <v>0</v>
      </c>
      <c r="E80" s="22">
        <v>496.1</v>
      </c>
      <c r="F80" s="22">
        <v>989.1</v>
      </c>
      <c r="G80" s="22">
        <v>1000</v>
      </c>
      <c r="H80" s="22">
        <v>10.9</v>
      </c>
      <c r="I80" s="22">
        <v>1.0900000000000001</v>
      </c>
      <c r="N80" s="21" t="s">
        <v>75</v>
      </c>
      <c r="O80" s="22">
        <v>5</v>
      </c>
      <c r="P80" s="22">
        <v>493.4</v>
      </c>
      <c r="Q80" s="22">
        <v>9</v>
      </c>
      <c r="R80" s="22">
        <v>503.4</v>
      </c>
      <c r="S80" s="22">
        <v>1010.8</v>
      </c>
      <c r="T80" s="22">
        <v>1000</v>
      </c>
      <c r="U80" s="22">
        <v>-10.8</v>
      </c>
      <c r="V80" s="22">
        <v>-1.08</v>
      </c>
    </row>
    <row r="81" spans="1:15" ht="13.8" thickBot="1" x14ac:dyDescent="0.3"/>
    <row r="82" spans="1:15" ht="13.8" thickBot="1" x14ac:dyDescent="0.3">
      <c r="A82" s="23" t="s">
        <v>123</v>
      </c>
      <c r="B82" s="24">
        <v>1016.7</v>
      </c>
      <c r="N82" s="23" t="s">
        <v>123</v>
      </c>
      <c r="O82" s="24">
        <v>1022.3</v>
      </c>
    </row>
    <row r="83" spans="1:15" ht="13.8" thickBot="1" x14ac:dyDescent="0.3">
      <c r="A83" s="23" t="s">
        <v>124</v>
      </c>
      <c r="B83" s="24">
        <v>977.7</v>
      </c>
      <c r="N83" s="23" t="s">
        <v>124</v>
      </c>
      <c r="O83" s="24">
        <v>983.3</v>
      </c>
    </row>
    <row r="84" spans="1:15" ht="13.8" thickBot="1" x14ac:dyDescent="0.3">
      <c r="A84" s="23" t="s">
        <v>125</v>
      </c>
      <c r="B84" s="24">
        <v>10000</v>
      </c>
      <c r="N84" s="23" t="s">
        <v>125</v>
      </c>
      <c r="O84" s="24">
        <v>10000</v>
      </c>
    </row>
    <row r="85" spans="1:15" ht="13.8" thickBot="1" x14ac:dyDescent="0.3">
      <c r="A85" s="23" t="s">
        <v>126</v>
      </c>
      <c r="B85" s="24">
        <v>10000</v>
      </c>
      <c r="N85" s="23" t="s">
        <v>126</v>
      </c>
      <c r="O85" s="24">
        <v>10000</v>
      </c>
    </row>
    <row r="86" spans="1:15" ht="13.8" thickBot="1" x14ac:dyDescent="0.3">
      <c r="A86" s="23" t="s">
        <v>127</v>
      </c>
      <c r="B86" s="24">
        <v>0</v>
      </c>
      <c r="N86" s="23" t="s">
        <v>127</v>
      </c>
      <c r="O86" s="24">
        <v>0</v>
      </c>
    </row>
    <row r="87" spans="1:15" ht="13.8" thickBot="1" x14ac:dyDescent="0.3">
      <c r="A87" s="23" t="s">
        <v>128</v>
      </c>
      <c r="B87" s="24"/>
      <c r="N87" s="23" t="s">
        <v>128</v>
      </c>
      <c r="O87" s="24"/>
    </row>
    <row r="88" spans="1:15" ht="13.8" thickBot="1" x14ac:dyDescent="0.3">
      <c r="A88" s="23" t="s">
        <v>129</v>
      </c>
      <c r="B88" s="24"/>
      <c r="N88" s="23" t="s">
        <v>129</v>
      </c>
      <c r="O88" s="24"/>
    </row>
    <row r="89" spans="1:15" ht="13.8" thickBot="1" x14ac:dyDescent="0.3">
      <c r="A89" s="23" t="s">
        <v>130</v>
      </c>
      <c r="B89" s="24">
        <v>0</v>
      </c>
      <c r="N89" s="23" t="s">
        <v>130</v>
      </c>
      <c r="O89" s="24">
        <v>0</v>
      </c>
    </row>
    <row r="91" spans="1:15" x14ac:dyDescent="0.25">
      <c r="A91" s="25" t="s">
        <v>131</v>
      </c>
      <c r="N91" s="25" t="s">
        <v>131</v>
      </c>
    </row>
    <row r="93" spans="1:15" x14ac:dyDescent="0.25">
      <c r="A93" s="26" t="s">
        <v>132</v>
      </c>
      <c r="N93" s="26" t="s">
        <v>132</v>
      </c>
    </row>
    <row r="94" spans="1:15" x14ac:dyDescent="0.25">
      <c r="A94" s="26" t="s">
        <v>133</v>
      </c>
      <c r="N94" s="26" t="s">
        <v>156</v>
      </c>
    </row>
  </sheetData>
  <conditionalFormatting sqref="G17:G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91" r:id="rId1" display="https://miau.my-x.hu/myx-free/coco/test/594713020250519191146.html" xr:uid="{3FA0C90D-4DC8-4FA9-8174-9894F8D68278}"/>
    <hyperlink ref="N91" r:id="rId2" display="https://miau.my-x.hu/myx-free/coco/test/103534520250519191228.html" xr:uid="{A773B43B-5410-4247-AA10-5777429D13FF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nyers</vt:lpstr>
      <vt:lpstr>Y0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Lttd</cp:lastModifiedBy>
  <cp:revision>42</cp:revision>
  <dcterms:created xsi:type="dcterms:W3CDTF">2025-05-15T17:40:48Z</dcterms:created>
  <dcterms:modified xsi:type="dcterms:W3CDTF">2025-05-19T17:15:47Z</dcterms:modified>
  <dc:language>hu-HU</dc:language>
</cp:coreProperties>
</file>