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47105\var\www\miau\data\miau\324\zene\"/>
    </mc:Choice>
  </mc:AlternateContent>
  <xr:revisionPtr revIDLastSave="0" documentId="13_ncr:1_{747797B5-9C87-49B2-9168-DE9E1865C285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leírás" sheetId="1" r:id="rId1"/>
    <sheet name="adatok" sheetId="2" r:id="rId2"/>
    <sheet name="coco" sheetId="3" r:id="rId3"/>
  </sheets>
  <definedNames>
    <definedName name="solver_adj" localSheetId="1" hidden="1">adatok!$L$3:$L$19</definedName>
    <definedName name="solver_eng" localSheetId="1" hidden="1">0</definedName>
    <definedName name="solver_eng" localSheetId="0" hidden="1">0</definedName>
    <definedName name="solver_lhs1" localSheetId="1" hidden="1">adatok!$L$20</definedName>
    <definedName name="solver_lhs2" localSheetId="1" hidden="1">adatok!$L$3:$L$19</definedName>
    <definedName name="solver_lhs3" localSheetId="1" hidden="1">adatok!$L$3:$L$19</definedName>
    <definedName name="solver_lhs4" localSheetId="1" hidden="1">adatok!#REF!</definedName>
    <definedName name="solver_neg" localSheetId="1" hidden="1">1</definedName>
    <definedName name="solver_num" localSheetId="1" hidden="1">3</definedName>
    <definedName name="solver_opt" localSheetId="1" hidden="1">adatok!$N$20</definedName>
    <definedName name="solver_rel1" localSheetId="1" hidden="1">1</definedName>
    <definedName name="solver_rel2" localSheetId="1" hidden="1">3</definedName>
    <definedName name="solver_rel3" localSheetId="1" hidden="1">1</definedName>
    <definedName name="solver_rel4" localSheetId="1" hidden="1">1</definedName>
    <definedName name="solver_rhs1" localSheetId="1" hidden="1">adatok!$J$23</definedName>
    <definedName name="solver_rhs2" localSheetId="1" hidden="1">adatok!$K$3:$K$19</definedName>
    <definedName name="solver_rhs3" localSheetId="1" hidden="1">40</definedName>
    <definedName name="solver_rhs4" localSheetId="1" hidden="1">adatok!$B$22</definedName>
    <definedName name="solver_rxc2" localSheetId="1" hidden="1">1</definedName>
    <definedName name="solver_rxv" localSheetId="1" hidden="1">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3" i="2"/>
  <c r="C26" i="2"/>
  <c r="D26" i="2"/>
  <c r="F26" i="2"/>
  <c r="G26" i="2"/>
  <c r="I26" i="2"/>
  <c r="J26" i="2"/>
  <c r="K26" i="2"/>
  <c r="L26" i="2"/>
  <c r="C27" i="2"/>
  <c r="D27" i="2"/>
  <c r="F27" i="2"/>
  <c r="G27" i="2"/>
  <c r="I27" i="2"/>
  <c r="J27" i="2"/>
  <c r="K27" i="2"/>
  <c r="L27" i="2"/>
  <c r="C28" i="2"/>
  <c r="D28" i="2"/>
  <c r="F28" i="2"/>
  <c r="G28" i="2"/>
  <c r="I28" i="2"/>
  <c r="J28" i="2"/>
  <c r="K28" i="2"/>
  <c r="L28" i="2"/>
  <c r="C29" i="2"/>
  <c r="D29" i="2"/>
  <c r="F29" i="2"/>
  <c r="G29" i="2"/>
  <c r="I29" i="2"/>
  <c r="J29" i="2"/>
  <c r="K29" i="2"/>
  <c r="L29" i="2"/>
  <c r="C30" i="2"/>
  <c r="D30" i="2"/>
  <c r="F30" i="2"/>
  <c r="G30" i="2"/>
  <c r="I30" i="2"/>
  <c r="J30" i="2"/>
  <c r="K30" i="2"/>
  <c r="L30" i="2"/>
  <c r="C31" i="2"/>
  <c r="D31" i="2"/>
  <c r="F31" i="2"/>
  <c r="G31" i="2"/>
  <c r="I31" i="2"/>
  <c r="J31" i="2"/>
  <c r="K31" i="2"/>
  <c r="L31" i="2"/>
  <c r="C32" i="2"/>
  <c r="D32" i="2"/>
  <c r="F32" i="2"/>
  <c r="G32" i="2"/>
  <c r="I32" i="2"/>
  <c r="J32" i="2"/>
  <c r="K32" i="2"/>
  <c r="L32" i="2"/>
  <c r="C33" i="2"/>
  <c r="D33" i="2"/>
  <c r="F33" i="2"/>
  <c r="G33" i="2"/>
  <c r="I33" i="2"/>
  <c r="J33" i="2"/>
  <c r="K33" i="2"/>
  <c r="L33" i="2"/>
  <c r="C34" i="2"/>
  <c r="D34" i="2"/>
  <c r="F34" i="2"/>
  <c r="G34" i="2"/>
  <c r="I34" i="2"/>
  <c r="J34" i="2"/>
  <c r="K34" i="2"/>
  <c r="L34" i="2"/>
  <c r="C35" i="2"/>
  <c r="D35" i="2"/>
  <c r="F35" i="2"/>
  <c r="G35" i="2"/>
  <c r="I35" i="2"/>
  <c r="J35" i="2"/>
  <c r="K35" i="2"/>
  <c r="L35" i="2"/>
  <c r="C36" i="2"/>
  <c r="D36" i="2"/>
  <c r="F36" i="2"/>
  <c r="G36" i="2"/>
  <c r="I36" i="2"/>
  <c r="J36" i="2"/>
  <c r="K36" i="2"/>
  <c r="L36" i="2"/>
  <c r="C37" i="2"/>
  <c r="D37" i="2"/>
  <c r="F37" i="2"/>
  <c r="G37" i="2"/>
  <c r="I37" i="2"/>
  <c r="J37" i="2"/>
  <c r="K37" i="2"/>
  <c r="L37" i="2"/>
  <c r="C38" i="2"/>
  <c r="D38" i="2"/>
  <c r="F38" i="2"/>
  <c r="G38" i="2"/>
  <c r="I38" i="2"/>
  <c r="J38" i="2"/>
  <c r="K38" i="2"/>
  <c r="L38" i="2"/>
  <c r="C39" i="2"/>
  <c r="D39" i="2"/>
  <c r="F39" i="2"/>
  <c r="G39" i="2"/>
  <c r="I39" i="2"/>
  <c r="J39" i="2"/>
  <c r="K39" i="2"/>
  <c r="L39" i="2"/>
  <c r="C40" i="2"/>
  <c r="D40" i="2"/>
  <c r="F40" i="2"/>
  <c r="G40" i="2"/>
  <c r="I40" i="2"/>
  <c r="J40" i="2"/>
  <c r="K40" i="2"/>
  <c r="L40" i="2"/>
  <c r="C41" i="2"/>
  <c r="D41" i="2"/>
  <c r="F41" i="2"/>
  <c r="G41" i="2"/>
  <c r="I41" i="2"/>
  <c r="J41" i="2"/>
  <c r="K41" i="2"/>
  <c r="L41" i="2"/>
  <c r="C42" i="2"/>
  <c r="D42" i="2"/>
  <c r="F42" i="2"/>
  <c r="G42" i="2"/>
  <c r="I42" i="2"/>
  <c r="J42" i="2"/>
  <c r="K42" i="2"/>
  <c r="L42" i="2"/>
  <c r="B40" i="2"/>
  <c r="B41" i="2"/>
  <c r="B42" i="2"/>
  <c r="A40" i="2"/>
  <c r="A41" i="2"/>
  <c r="A42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6" i="2"/>
  <c r="A26" i="2"/>
  <c r="E3" i="2"/>
  <c r="E26" i="2" s="1"/>
  <c r="L20" i="2"/>
  <c r="M19" i="2"/>
  <c r="M42" i="2" s="1"/>
  <c r="E19" i="2"/>
  <c r="H19" i="2" s="1"/>
  <c r="M18" i="2"/>
  <c r="M41" i="2" s="1"/>
  <c r="E18" i="2"/>
  <c r="H18" i="2" s="1"/>
  <c r="M17" i="2"/>
  <c r="M40" i="2" s="1"/>
  <c r="E17" i="2"/>
  <c r="H17" i="2" s="1"/>
  <c r="M16" i="2"/>
  <c r="M39" i="2" s="1"/>
  <c r="E16" i="2"/>
  <c r="H16" i="2" s="1"/>
  <c r="M15" i="2"/>
  <c r="M38" i="2" s="1"/>
  <c r="E15" i="2"/>
  <c r="H15" i="2" s="1"/>
  <c r="M14" i="2"/>
  <c r="M37" i="2" s="1"/>
  <c r="E14" i="2"/>
  <c r="H14" i="2" s="1"/>
  <c r="M13" i="2"/>
  <c r="M36" i="2" s="1"/>
  <c r="E13" i="2"/>
  <c r="H13" i="2" s="1"/>
  <c r="M12" i="2"/>
  <c r="M35" i="2" s="1"/>
  <c r="E12" i="2"/>
  <c r="H12" i="2" s="1"/>
  <c r="M11" i="2"/>
  <c r="M34" i="2" s="1"/>
  <c r="E11" i="2"/>
  <c r="H11" i="2" s="1"/>
  <c r="M10" i="2"/>
  <c r="M33" i="2" s="1"/>
  <c r="E10" i="2"/>
  <c r="H10" i="2" s="1"/>
  <c r="M9" i="2"/>
  <c r="M32" i="2" s="1"/>
  <c r="E9" i="2"/>
  <c r="H9" i="2" s="1"/>
  <c r="M8" i="2"/>
  <c r="M31" i="2" s="1"/>
  <c r="E8" i="2"/>
  <c r="H8" i="2" s="1"/>
  <c r="M7" i="2"/>
  <c r="M30" i="2" s="1"/>
  <c r="E7" i="2"/>
  <c r="H7" i="2" s="1"/>
  <c r="M6" i="2"/>
  <c r="M29" i="2" s="1"/>
  <c r="E6" i="2"/>
  <c r="H6" i="2" s="1"/>
  <c r="M5" i="2"/>
  <c r="M28" i="2" s="1"/>
  <c r="E5" i="2"/>
  <c r="H5" i="2" s="1"/>
  <c r="M4" i="2"/>
  <c r="M27" i="2" s="1"/>
  <c r="E4" i="2"/>
  <c r="H4" i="2" s="1"/>
  <c r="M3" i="2"/>
  <c r="M26" i="2" s="1"/>
  <c r="H29" i="2" l="1"/>
  <c r="H30" i="2"/>
  <c r="H35" i="2"/>
  <c r="E41" i="2"/>
  <c r="E39" i="2"/>
  <c r="E37" i="2"/>
  <c r="E35" i="2"/>
  <c r="E33" i="2"/>
  <c r="E31" i="2"/>
  <c r="E29" i="2"/>
  <c r="E27" i="2"/>
  <c r="E42" i="2"/>
  <c r="E40" i="2"/>
  <c r="E38" i="2"/>
  <c r="E36" i="2"/>
  <c r="E34" i="2"/>
  <c r="E32" i="2"/>
  <c r="E30" i="2"/>
  <c r="E28" i="2"/>
  <c r="H3" i="2"/>
  <c r="H27" i="2" s="1"/>
  <c r="N3" i="2"/>
  <c r="N4" i="2"/>
  <c r="N5" i="2"/>
  <c r="N28" i="2" s="1"/>
  <c r="N6" i="2"/>
  <c r="N7" i="2"/>
  <c r="N8" i="2"/>
  <c r="N9" i="2"/>
  <c r="N10" i="2"/>
  <c r="N11" i="2"/>
  <c r="N12" i="2"/>
  <c r="N13" i="2"/>
  <c r="N36" i="2" s="1"/>
  <c r="N14" i="2"/>
  <c r="N15" i="2"/>
  <c r="N16" i="2"/>
  <c r="N17" i="2"/>
  <c r="N18" i="2"/>
  <c r="N19" i="2"/>
  <c r="N35" i="2" l="1"/>
  <c r="N27" i="2"/>
  <c r="H31" i="2"/>
  <c r="N42" i="2"/>
  <c r="N41" i="2"/>
  <c r="N40" i="2"/>
  <c r="N32" i="2"/>
  <c r="H40" i="2"/>
  <c r="N34" i="2"/>
  <c r="N33" i="2"/>
  <c r="H42" i="2"/>
  <c r="H34" i="2"/>
  <c r="H26" i="2"/>
  <c r="H38" i="2"/>
  <c r="H39" i="2"/>
  <c r="N31" i="2"/>
  <c r="H36" i="2"/>
  <c r="H41" i="2"/>
  <c r="N26" i="2"/>
  <c r="N39" i="2"/>
  <c r="N38" i="2"/>
  <c r="N30" i="2"/>
  <c r="H32" i="2"/>
  <c r="H37" i="2"/>
  <c r="N37" i="2"/>
  <c r="N29" i="2"/>
  <c r="H28" i="2"/>
  <c r="H33" i="2"/>
  <c r="N20" i="2"/>
</calcChain>
</file>

<file path=xl/sharedStrings.xml><?xml version="1.0" encoding="utf-8"?>
<sst xmlns="http://schemas.openxmlformats.org/spreadsheetml/2006/main" count="421" uniqueCount="229">
  <si>
    <t>Feladat: egy operaévadban az egyes darabok előadásszámát kell úgy optimizálni, hogy a lehető legnagyobb hasznot zsebeljük be. A próbaköltségek, jegyárak, tervezett érdeklődés, évad hossza mind beállítható.</t>
  </si>
  <si>
    <t>Megkötések:</t>
  </si>
  <si>
    <t>- némelyik darabnál van minimum előadásszám (K oszlop, solver 1. feltétel)</t>
  </si>
  <si>
    <t>- egy darab hetente maximum egyszer adható elő (solver 2. feltétel)</t>
  </si>
  <si>
    <t>- naponta maximum 1 előadást tudunk tartani (J22, solver 3. feltétel)</t>
  </si>
  <si>
    <t>COCO-Y0: lehet-e minden objektum (sor) másként egyformán értékes?</t>
  </si>
  <si>
    <t>Feladat: minden értékelési szempont esetén meg kell adni az irányszabályt: pl. annál értékesebb, minél kisebb?/nagyobb? az értékelési szempont értéke?!</t>
  </si>
  <si>
    <t>https://miau.my-x.hu/myx-free/coco/index.html</t>
  </si>
  <si>
    <t>annál értékesebb a producernek:</t>
  </si>
  <si>
    <t>darab</t>
  </si>
  <si>
    <t>1 előadáshoz szükséges próbaidő, óra</t>
  </si>
  <si>
    <t>premierhez szükséges betanulási idő, óra</t>
  </si>
  <si>
    <t>premier?, 1/</t>
  </si>
  <si>
    <t>összes próbaidő, óra</t>
  </si>
  <si>
    <t>óránkénti próbaköltség, Ft</t>
  </si>
  <si>
    <t>egyszeri költségek (pl. díszlet, jelmez), Ft</t>
  </si>
  <si>
    <t>színpadra állítás összes költsége, Ft</t>
  </si>
  <si>
    <t>tervezett jegyár, Ft</t>
  </si>
  <si>
    <t>várható átlagos teremkihasználtság, %</t>
  </si>
  <si>
    <t>minimum előadás, db</t>
  </si>
  <si>
    <t>maximális haszonhoz szükséges előadások száma, db</t>
  </si>
  <si>
    <t>előadásonkénti várható bevétel, Ft</t>
  </si>
  <si>
    <t>összes várható haszon, Ft</t>
  </si>
  <si>
    <t>A denevér</t>
  </si>
  <si>
    <t>A kékszakállú herceg vára</t>
  </si>
  <si>
    <t>A nürnbergi mesterdalnokok</t>
  </si>
  <si>
    <t>Aida</t>
  </si>
  <si>
    <t>Bánk bán</t>
  </si>
  <si>
    <t>Bohémélet</t>
  </si>
  <si>
    <t>Carmen</t>
  </si>
  <si>
    <t>Carmina Burana</t>
  </si>
  <si>
    <t>Diótörő</t>
  </si>
  <si>
    <t>Don Carlos</t>
  </si>
  <si>
    <t>Faust</t>
  </si>
  <si>
    <t>Figaro házassága</t>
  </si>
  <si>
    <t>Idomeneo</t>
  </si>
  <si>
    <t>Pillangókisasszony</t>
  </si>
  <si>
    <t>Porgy és Bess</t>
  </si>
  <si>
    <t>Turandot</t>
  </si>
  <si>
    <t>Wozzeck</t>
  </si>
  <si>
    <t>összes előadás:</t>
  </si>
  <si>
    <t>összes haszon, Ft:</t>
  </si>
  <si>
    <t>teremkapacitás, fő:</t>
  </si>
  <si>
    <t>évad hossza, nap:</t>
  </si>
  <si>
    <t>Azonosító:</t>
  </si>
  <si>
    <t>Objektumok:</t>
  </si>
  <si>
    <t>Attribútumok:</t>
  </si>
  <si>
    <t>Lépcsôk:</t>
  </si>
  <si>
    <t>Eltolás:</t>
  </si>
  <si>
    <t>Leírás: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</si>
  <si>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</si>
  <si>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</si>
  <si>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</si>
  <si>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</si>
  <si>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</si>
  <si>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</si>
  <si>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</si>
  <si>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</si>
  <si>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</si>
  <si>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</si>
  <si>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</si>
  <si>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</si>
  <si>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</si>
  <si>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</si>
  <si>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Y(A14)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</si>
  <si>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</si>
  <si>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</si>
  <si>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</si>
  <si>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</si>
  <si>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</si>
  <si>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</si>
  <si>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</si>
  <si>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</si>
  <si>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</si>
  <si>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</si>
  <si>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</si>
  <si>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</si>
  <si>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</si>
  <si>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</si>
  <si>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</si>
  <si>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</si>
  <si>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</si>
  <si>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Lépcsôk(1)</t>
  </si>
  <si>
    <t>S1</t>
  </si>
  <si>
    <t>(16+16)/(2)=16</t>
  </si>
  <si>
    <t>(55+36)/(2)=45.5</t>
  </si>
  <si>
    <t>(16+999715)/(2)=499865.5</t>
  </si>
  <si>
    <t>(53+999752)/(2)=499902.5</t>
  </si>
  <si>
    <t>(25+52)/(2)=38.5</t>
  </si>
  <si>
    <t>(16+122)/(2)=69</t>
  </si>
  <si>
    <t>(40+40)/(2)=40</t>
  </si>
  <si>
    <t>(35+16)/(2)=25.5</t>
  </si>
  <si>
    <t>(151+175)/(2)=163</t>
  </si>
  <si>
    <t>(999806+99)/(2)=499952.5</t>
  </si>
  <si>
    <t>S2</t>
  </si>
  <si>
    <t>(15+15)/(2)=15</t>
  </si>
  <si>
    <t>(54+35)/(2)=44.5</t>
  </si>
  <si>
    <t>(15+999714)/(2)=499864.5</t>
  </si>
  <si>
    <t>(24+51)/(2)=37.5</t>
  </si>
  <si>
    <t>(15+121)/(2)=68</t>
  </si>
  <si>
    <t>(39+39)/(2)=39</t>
  </si>
  <si>
    <t>(34+15)/(2)=24.5</t>
  </si>
  <si>
    <t>(150+174)/(2)=162</t>
  </si>
  <si>
    <t>(999805+98)/(2)=499951.5</t>
  </si>
  <si>
    <t>S3</t>
  </si>
  <si>
    <t>(14+14)/(2)=14</t>
  </si>
  <si>
    <t>(53+34)/(2)=43.5</t>
  </si>
  <si>
    <t>(14+999713)/(2)=499863.5</t>
  </si>
  <si>
    <t>(23+50)/(2)=36.5</t>
  </si>
  <si>
    <t>(38+38)/(2)=38</t>
  </si>
  <si>
    <t>(33+14)/(2)=23.5</t>
  </si>
  <si>
    <t>(149+173)/(2)=161</t>
  </si>
  <si>
    <t>(999804+97)/(2)=499950.5</t>
  </si>
  <si>
    <t>S4</t>
  </si>
  <si>
    <t>(13+13)/(2)=13</t>
  </si>
  <si>
    <t>(13+999712)/(2)=499862.5</t>
  </si>
  <si>
    <t>(22+49)/(2)=35.5</t>
  </si>
  <si>
    <t>(37+37)/(2)=37</t>
  </si>
  <si>
    <t>(32+13)/(2)=22.5</t>
  </si>
  <si>
    <t>(142+131)/(2)=136.5</t>
  </si>
  <si>
    <t>(999803+96)/(2)=499949.5</t>
  </si>
  <si>
    <t>S5</t>
  </si>
  <si>
    <t>(12+12)/(2)=12</t>
  </si>
  <si>
    <t>(12+999711)/(2)=499861.5</t>
  </si>
  <si>
    <t>(21+48)/(2)=34.5</t>
  </si>
  <si>
    <t>(36+36)/(2)=36</t>
  </si>
  <si>
    <t>(31+12)/(2)=21.5</t>
  </si>
  <si>
    <t>(141+130)/(2)=135.5</t>
  </si>
  <si>
    <t>(999772+65)/(2)=499918.5</t>
  </si>
  <si>
    <t>S6</t>
  </si>
  <si>
    <t>(11+11)/(2)=11</t>
  </si>
  <si>
    <t>(11+999710)/(2)=499860.5</t>
  </si>
  <si>
    <t>(20+47)/(2)=33.5</t>
  </si>
  <si>
    <t>(35+35)/(2)=35</t>
  </si>
  <si>
    <t>(140+129)/(2)=134.5</t>
  </si>
  <si>
    <t>(999771+64)/(2)=499917.5</t>
  </si>
  <si>
    <t>S7</t>
  </si>
  <si>
    <t>(10+10)/(2)=10</t>
  </si>
  <si>
    <t>(10+999709)/(2)=499859.5</t>
  </si>
  <si>
    <t>(19+46)/(2)=32.5</t>
  </si>
  <si>
    <t>(34+34)/(2)=34</t>
  </si>
  <si>
    <t>(139+128)/(2)=133.5</t>
  </si>
  <si>
    <t>(999717+29)/(2)=499873</t>
  </si>
  <si>
    <t>S8</t>
  </si>
  <si>
    <t>(9+9)/(2)=9</t>
  </si>
  <si>
    <t>(9+999708)/(2)=499858.5</t>
  </si>
  <si>
    <t>(18+45)/(2)=31.5</t>
  </si>
  <si>
    <t>(33+33)/(2)=33</t>
  </si>
  <si>
    <t>(138+127)/(2)=132.5</t>
  </si>
  <si>
    <t>(999716+28)/(2)=499872</t>
  </si>
  <si>
    <t>S9</t>
  </si>
  <si>
    <t>(8+8)/(2)=8</t>
  </si>
  <si>
    <t>(8+999707)/(2)=499857.5</t>
  </si>
  <si>
    <t>(17+44)/(2)=30.5</t>
  </si>
  <si>
    <t>(32+32)/(2)=32</t>
  </si>
  <si>
    <t>(137+126)/(2)=131.5</t>
  </si>
  <si>
    <t>(999715+27)/(2)=499871</t>
  </si>
  <si>
    <t>S10</t>
  </si>
  <si>
    <t>(7+7)/(2)=7</t>
  </si>
  <si>
    <t>(7+999706)/(2)=499856.5</t>
  </si>
  <si>
    <t>(16+43)/(2)=29.5</t>
  </si>
  <si>
    <t>(31+31)/(2)=31</t>
  </si>
  <si>
    <t>(136+125)/(2)=130.5</t>
  </si>
  <si>
    <t>(999714+18)/(2)=499866</t>
  </si>
  <si>
    <t>S11</t>
  </si>
  <si>
    <t>(6+6)/(2)=6</t>
  </si>
  <si>
    <t>(6+999705)/(2)=499855.5</t>
  </si>
  <si>
    <t>(14+41)/(2)=27.5</t>
  </si>
  <si>
    <t>(30+30)/(2)=30</t>
  </si>
  <si>
    <t>(101+82)/(2)=91.5</t>
  </si>
  <si>
    <t>(999713+17)/(2)=499865</t>
  </si>
  <si>
    <t>S12</t>
  </si>
  <si>
    <t>(5+5)/(2)=5</t>
  </si>
  <si>
    <t>(5+999704)/(2)=499854.5</t>
  </si>
  <si>
    <t>(13+40)/(2)=26.5</t>
  </si>
  <si>
    <t>(29+29)/(2)=29</t>
  </si>
  <si>
    <t>(100+81)/(2)=90.5</t>
  </si>
  <si>
    <t>(999712+16)/(2)=499864</t>
  </si>
  <si>
    <t>S13</t>
  </si>
  <si>
    <t>(4+4)/(2)=4</t>
  </si>
  <si>
    <t>(4+999703)/(2)=499853.5</t>
  </si>
  <si>
    <t>(12+39)/(2)=25.5</t>
  </si>
  <si>
    <t>(28+28)/(2)=28</t>
  </si>
  <si>
    <t>(71+52)/(2)=61.5</t>
  </si>
  <si>
    <t>(999711+15)/(2)=499863</t>
  </si>
  <si>
    <t>S14</t>
  </si>
  <si>
    <t>(3+3)/(2)=3</t>
  </si>
  <si>
    <t>(3+999702)/(2)=499852.5</t>
  </si>
  <si>
    <t>(11+3)/(2)=7</t>
  </si>
  <si>
    <t>(27+27)/(2)=27</t>
  </si>
  <si>
    <t>(999710+14)/(2)=499862</t>
  </si>
  <si>
    <t>S15</t>
  </si>
  <si>
    <t>(2+2)/(2)=2</t>
  </si>
  <si>
    <t>(2+999701)/(2)=499851.5</t>
  </si>
  <si>
    <t>(10+2)/(2)=6</t>
  </si>
  <si>
    <t>(26+2)/(2)=14</t>
  </si>
  <si>
    <t>(999709+13)/(2)=499861</t>
  </si>
  <si>
    <t>S16</t>
  </si>
  <si>
    <t>(1+1)/(2)=1</t>
  </si>
  <si>
    <t>(1+999700)/(2)=499850.5</t>
  </si>
  <si>
    <t>(999708+12)/(2)=499860</t>
  </si>
  <si>
    <t>S17</t>
  </si>
  <si>
    <t>(0+0)/(2)=0</t>
  </si>
  <si>
    <t>(999688+0)/(2)=499844</t>
  </si>
  <si>
    <t>Lépcsôk(2)</t>
  </si>
  <si>
    <t>COCO:Y0</t>
  </si>
  <si>
    <t>Becslés</t>
  </si>
  <si>
    <t>Tény+0</t>
  </si>
  <si>
    <t>Delta</t>
  </si>
  <si>
    <t>Delta/Tény</t>
  </si>
  <si>
    <t>S1 összeg:</t>
  </si>
  <si>
    <t>S17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</si>
  <si>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</si>
  <si>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</si>
  <si>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</si>
  <si>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</si>
  <si>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</si>
  <si>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</si>
  <si>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</si>
  <si>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t>COCO Y0: 8210484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</si>
  <si>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</si>
  <si>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0.16 mp (0 p)</t>
    </r>
  </si>
  <si>
    <t>Y0</t>
  </si>
  <si>
    <t>naiv értékelés</t>
  </si>
  <si>
    <t>objektív értékelés</t>
  </si>
  <si>
    <t>konklúzió</t>
  </si>
  <si>
    <t>együttmozgás</t>
  </si>
  <si>
    <t>naiv_vs_objektív</t>
  </si>
  <si>
    <t>ellentét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</si>
</sst>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7"/>
      <color rgb="FF333333"/>
      <name val="Verdana"/>
      <family val="2"/>
      <charset val="238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0" fillId="0" borderId="0" xfId="0" applyNumberFormat="1"/>
    <xf numFmtId="1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2" borderId="0" xfId="0" applyNumberFormat="1" applyFill="1" applyAlignment="1">
      <alignment wrapText="1"/>
    </xf>
    <xf numFmtId="3" fontId="2" fillId="0" borderId="0" xfId="0" applyNumberFormat="1" applyFont="1"/>
    <xf numFmtId="164" fontId="0" fillId="0" borderId="0" xfId="0" applyNumberFormat="1"/>
    <xf numFmtId="1" fontId="2" fillId="2" borderId="0" xfId="0" applyNumberFormat="1" applyFont="1" applyFill="1"/>
    <xf numFmtId="3" fontId="0" fillId="0" borderId="0" xfId="0" applyNumberFormat="1" applyAlignment="1">
      <alignment horizontal="right" wrapText="1"/>
    </xf>
    <xf numFmtId="1" fontId="2" fillId="0" borderId="0" xfId="0" applyNumberFormat="1" applyFont="1"/>
    <xf numFmtId="0" fontId="3" fillId="0" borderId="0" xfId="1"/>
    <xf numFmtId="3" fontId="0" fillId="5" borderId="0" xfId="0" applyNumberFormat="1" applyFill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0" borderId="0" xfId="0" applyFont="1"/>
    <xf numFmtId="2" fontId="0" fillId="0" borderId="0" xfId="0" applyNumberFormat="1"/>
    <xf numFmtId="3" fontId="2" fillId="6" borderId="0" xfId="0" applyNumberFormat="1" applyFont="1" applyFill="1"/>
    <xf numFmtId="1" fontId="2" fillId="6" borderId="0" xfId="0" applyNumberFormat="1" applyFont="1" applyFill="1"/>
    <xf numFmtId="0" fontId="0" fillId="6" borderId="0" xfId="0" applyFill="1"/>
    <xf numFmtId="3" fontId="2" fillId="7" borderId="0" xfId="0" applyNumberFormat="1" applyFont="1" applyFill="1"/>
    <xf numFmtId="1" fontId="2" fillId="7" borderId="0" xfId="0" applyNumberFormat="1" applyFont="1" applyFill="1"/>
    <xf numFmtId="0" fontId="0" fillId="7" borderId="0" xfId="0" applyFill="1"/>
    <xf numFmtId="3" fontId="2" fillId="8" borderId="0" xfId="0" applyNumberFormat="1" applyFont="1" applyFill="1"/>
    <xf numFmtId="1" fontId="2" fillId="8" borderId="0" xfId="0" applyNumberFormat="1" applyFont="1" applyFill="1"/>
    <xf numFmtId="0" fontId="0" fillId="8" borderId="0" xfId="0" applyFill="1"/>
    <xf numFmtId="3" fontId="0" fillId="7" borderId="0" xfId="0" applyNumberFormat="1" applyFill="1"/>
    <xf numFmtId="3" fontId="0" fillId="8" borderId="0" xfId="0" applyNumberFormat="1" applyFill="1"/>
    <xf numFmtId="164" fontId="0" fillId="7" borderId="0" xfId="0" applyNumberFormat="1" applyFill="1"/>
    <xf numFmtId="164" fontId="0" fillId="8" borderId="0" xfId="0" applyNumberFormat="1" applyFill="1"/>
  </cellXfs>
  <cellStyles count="3">
    <cellStyle name="Hivatkozás" xfId="1" builtinId="8"/>
    <cellStyle name="Hyperlink" xfId="2" xr:uid="{00000000-000B-0000-0000-000008000000}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53340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B431E6D5-4852-71B2-91D2-20F2BA8B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80A5675-A5D4-4677-B476-34A2E5B55B4A}">
  <we:reference id="WA104100404" version="3.0.0.1" store="en-US" storeType="omex"/>
  <we:alternateReferences>
    <we:reference id="WA104100404" version="3.0.0.1" store="en-US" storeType="omex"/>
  </we:alternateReferences>
  <we:properties>
    <we:property name="UniqueID" value="&quot;20254291748523071347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au.my-x.hu/myx-free/coco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8210484202509291049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zoomScaleNormal="100" workbookViewId="0">
      <selection activeCell="A10" sqref="A10"/>
    </sheetView>
  </sheetViews>
  <sheetFormatPr defaultColWidth="9.109375" defaultRowHeight="15" customHeight="1" x14ac:dyDescent="0.25"/>
  <cols>
    <col min="1" max="1" width="96.109375" style="1" customWidth="1"/>
    <col min="2" max="16384" width="9.109375" style="1"/>
  </cols>
  <sheetData>
    <row r="1" spans="1:1" ht="45" x14ac:dyDescent="0.25">
      <c r="A1" s="2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/>
    <row r="9" spans="1:1" ht="15" customHeight="1" x14ac:dyDescent="0.25">
      <c r="A9" s="1" t="s">
        <v>5</v>
      </c>
    </row>
    <row r="10" spans="1:1" ht="30" x14ac:dyDescent="0.25">
      <c r="A10" s="2" t="s">
        <v>6</v>
      </c>
    </row>
    <row r="11" spans="1:1" ht="15" customHeight="1" x14ac:dyDescent="0.25">
      <c r="A11" s="14" t="s">
        <v>7</v>
      </c>
    </row>
  </sheetData>
  <hyperlinks>
    <hyperlink ref="A11" r:id="rId1" xr:uid="{B87797D0-1664-40E2-BCCF-8798D6EE2E5C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tabSelected="1" zoomScale="95" zoomScaleNormal="100" workbookViewId="0">
      <selection activeCell="Q6" sqref="Q6"/>
    </sheetView>
  </sheetViews>
  <sheetFormatPr defaultColWidth="11.5546875" defaultRowHeight="12.75" customHeight="1" x14ac:dyDescent="0.25"/>
  <cols>
    <col min="1" max="1" width="28.33203125" style="3" customWidth="1"/>
    <col min="2" max="3" width="10.109375" style="3" bestFit="1" customWidth="1"/>
    <col min="4" max="4" width="10.88671875" style="3" bestFit="1" customWidth="1"/>
    <col min="5" max="5" width="8.6640625" style="3" bestFit="1" customWidth="1"/>
    <col min="6" max="6" width="11.33203125" style="3" bestFit="1" customWidth="1"/>
    <col min="7" max="7" width="11.5546875" style="3"/>
    <col min="8" max="8" width="11.6640625" style="3" bestFit="1" customWidth="1"/>
    <col min="9" max="9" width="11.5546875" style="3"/>
    <col min="10" max="10" width="10.6640625" style="3" bestFit="1" customWidth="1"/>
    <col min="11" max="11" width="10.33203125" style="4" bestFit="1" customWidth="1"/>
    <col min="12" max="12" width="9.6640625" style="4" bestFit="1" customWidth="1"/>
    <col min="13" max="13" width="11.109375" style="3" bestFit="1" customWidth="1"/>
    <col min="14" max="14" width="15.109375" style="3" customWidth="1"/>
    <col min="15" max="15" width="11.5546875" style="4"/>
    <col min="16" max="16" width="15.21875" bestFit="1" customWidth="1"/>
    <col min="17" max="17" width="14.33203125" bestFit="1" customWidth="1"/>
    <col min="18" max="16384" width="11.5546875" style="3"/>
  </cols>
  <sheetData>
    <row r="1" spans="1:17" ht="12.75" customHeight="1" x14ac:dyDescent="0.25">
      <c r="A1" s="3" t="s">
        <v>8</v>
      </c>
      <c r="B1" s="3">
        <v>1</v>
      </c>
      <c r="C1" s="3">
        <v>1</v>
      </c>
      <c r="D1" s="3">
        <v>0</v>
      </c>
      <c r="E1" s="3">
        <v>1</v>
      </c>
      <c r="F1" s="3">
        <v>1</v>
      </c>
      <c r="G1" s="3">
        <v>1</v>
      </c>
      <c r="H1" s="3">
        <v>1</v>
      </c>
      <c r="I1" s="3">
        <v>0</v>
      </c>
      <c r="J1" s="3">
        <v>0</v>
      </c>
      <c r="K1" s="4">
        <v>1</v>
      </c>
      <c r="L1" s="4">
        <v>1</v>
      </c>
      <c r="M1" s="3">
        <v>0</v>
      </c>
      <c r="N1" s="3">
        <v>0</v>
      </c>
      <c r="P1" s="25">
        <f>CORREL(N3:N19,P3:P19)</f>
        <v>0.20742668835922451</v>
      </c>
    </row>
    <row r="2" spans="1:17" s="5" customFormat="1" ht="66" x14ac:dyDescent="0.2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6" t="s">
        <v>18</v>
      </c>
      <c r="K2" s="7" t="s">
        <v>19</v>
      </c>
      <c r="L2" s="8" t="s">
        <v>20</v>
      </c>
      <c r="M2" s="5" t="s">
        <v>21</v>
      </c>
      <c r="N2" s="5" t="s">
        <v>22</v>
      </c>
      <c r="O2" s="7" t="s">
        <v>222</v>
      </c>
      <c r="P2" s="5" t="s">
        <v>206</v>
      </c>
      <c r="Q2" s="5" t="s">
        <v>225</v>
      </c>
    </row>
    <row r="3" spans="1:17" ht="12.75" customHeight="1" x14ac:dyDescent="0.25">
      <c r="A3" s="3" t="s">
        <v>23</v>
      </c>
      <c r="B3" s="3">
        <v>26</v>
      </c>
      <c r="C3" s="3">
        <v>30</v>
      </c>
      <c r="D3" s="3">
        <v>0</v>
      </c>
      <c r="E3" s="9">
        <f t="shared" ref="E3:E19" si="0">IF(D3=1, B3+C3, B3)</f>
        <v>26</v>
      </c>
      <c r="F3" s="3">
        <v>3000000</v>
      </c>
      <c r="G3" s="3">
        <v>3050000</v>
      </c>
      <c r="H3" s="9">
        <f t="shared" ref="H3:H19" si="1">E3*F3+G3</f>
        <v>81050000</v>
      </c>
      <c r="I3" s="3">
        <v>12000</v>
      </c>
      <c r="J3" s="10">
        <v>0.92</v>
      </c>
      <c r="K3" s="4">
        <v>24</v>
      </c>
      <c r="L3" s="11">
        <v>24</v>
      </c>
      <c r="M3" s="9">
        <f t="shared" ref="M3:M19" si="2">I3*($J$22*J3)</f>
        <v>27048000</v>
      </c>
      <c r="N3" s="9">
        <f t="shared" ref="N3:N19" si="3">M3*L3-H3</f>
        <v>568102000</v>
      </c>
      <c r="O3" s="13">
        <v>1000000</v>
      </c>
      <c r="P3">
        <f>coco!O65</f>
        <v>1000000</v>
      </c>
    </row>
    <row r="4" spans="1:17" ht="12.75" customHeight="1" x14ac:dyDescent="0.25">
      <c r="A4" s="3" t="s">
        <v>24</v>
      </c>
      <c r="B4" s="3">
        <v>18</v>
      </c>
      <c r="C4" s="3">
        <v>23</v>
      </c>
      <c r="D4" s="3">
        <v>1</v>
      </c>
      <c r="E4" s="9">
        <f t="shared" si="0"/>
        <v>41</v>
      </c>
      <c r="F4" s="3">
        <v>2150000</v>
      </c>
      <c r="G4" s="3">
        <v>2700000</v>
      </c>
      <c r="H4" s="9">
        <f t="shared" si="1"/>
        <v>90850000</v>
      </c>
      <c r="I4" s="3">
        <v>10000</v>
      </c>
      <c r="J4" s="10">
        <v>0.86</v>
      </c>
      <c r="K4" s="4">
        <v>12</v>
      </c>
      <c r="L4" s="11">
        <v>12</v>
      </c>
      <c r="M4" s="9">
        <f t="shared" si="2"/>
        <v>21070000</v>
      </c>
      <c r="N4" s="9">
        <f t="shared" si="3"/>
        <v>161990000</v>
      </c>
      <c r="O4" s="13">
        <v>1000000</v>
      </c>
      <c r="P4">
        <f>coco!O66</f>
        <v>1000000</v>
      </c>
    </row>
    <row r="5" spans="1:17" ht="12.75" customHeight="1" x14ac:dyDescent="0.25">
      <c r="A5" s="3" t="s">
        <v>25</v>
      </c>
      <c r="B5" s="3">
        <v>24</v>
      </c>
      <c r="C5" s="3">
        <v>30</v>
      </c>
      <c r="D5" s="3">
        <v>0</v>
      </c>
      <c r="E5" s="9">
        <f t="shared" si="0"/>
        <v>24</v>
      </c>
      <c r="F5" s="3">
        <v>3450000</v>
      </c>
      <c r="G5" s="3">
        <v>3400000</v>
      </c>
      <c r="H5" s="9">
        <f t="shared" si="1"/>
        <v>86200000</v>
      </c>
      <c r="I5" s="3">
        <v>11000</v>
      </c>
      <c r="J5" s="10">
        <v>0.9</v>
      </c>
      <c r="K5" s="4">
        <v>5</v>
      </c>
      <c r="L5" s="11">
        <v>5</v>
      </c>
      <c r="M5" s="9">
        <f t="shared" si="2"/>
        <v>24255000</v>
      </c>
      <c r="N5" s="9">
        <f t="shared" si="3"/>
        <v>35075000</v>
      </c>
      <c r="O5" s="13">
        <v>1000000</v>
      </c>
      <c r="P5">
        <f>coco!O67</f>
        <v>1000000</v>
      </c>
    </row>
    <row r="6" spans="1:17" ht="12.75" customHeight="1" x14ac:dyDescent="0.25">
      <c r="A6" s="15" t="s">
        <v>26</v>
      </c>
      <c r="B6" s="35">
        <v>31</v>
      </c>
      <c r="C6" s="35">
        <v>48</v>
      </c>
      <c r="D6" s="3">
        <v>0</v>
      </c>
      <c r="E6" s="9">
        <f t="shared" si="0"/>
        <v>31</v>
      </c>
      <c r="F6" s="35">
        <v>3700000</v>
      </c>
      <c r="G6" s="35">
        <v>4700000</v>
      </c>
      <c r="H6" s="29">
        <f t="shared" si="1"/>
        <v>119400000</v>
      </c>
      <c r="I6" s="35">
        <v>13500</v>
      </c>
      <c r="J6" s="37">
        <v>0.93</v>
      </c>
      <c r="K6" s="4">
        <v>12</v>
      </c>
      <c r="L6" s="11">
        <v>40</v>
      </c>
      <c r="M6" s="29">
        <f t="shared" si="2"/>
        <v>30759750</v>
      </c>
      <c r="N6" s="29">
        <f t="shared" si="3"/>
        <v>1110990000</v>
      </c>
      <c r="O6" s="30">
        <v>1000000</v>
      </c>
      <c r="P6" s="31">
        <f>coco!O68</f>
        <v>999951</v>
      </c>
      <c r="Q6" t="s">
        <v>228</v>
      </c>
    </row>
    <row r="7" spans="1:17" ht="12.75" customHeight="1" x14ac:dyDescent="0.25">
      <c r="A7" s="3" t="s">
        <v>27</v>
      </c>
      <c r="B7" s="3">
        <v>21</v>
      </c>
      <c r="C7" s="3">
        <v>17</v>
      </c>
      <c r="D7" s="3">
        <v>0</v>
      </c>
      <c r="E7" s="9">
        <f t="shared" si="0"/>
        <v>21</v>
      </c>
      <c r="F7" s="3">
        <v>2900000</v>
      </c>
      <c r="G7" s="3">
        <v>2100000</v>
      </c>
      <c r="H7" s="9">
        <f t="shared" si="1"/>
        <v>63000000</v>
      </c>
      <c r="I7" s="3">
        <v>11000</v>
      </c>
      <c r="J7" s="10">
        <v>0.93</v>
      </c>
      <c r="K7" s="4">
        <v>24</v>
      </c>
      <c r="L7" s="11">
        <v>24</v>
      </c>
      <c r="M7" s="9">
        <f t="shared" si="2"/>
        <v>25063500</v>
      </c>
      <c r="N7" s="9">
        <f t="shared" si="3"/>
        <v>538524000</v>
      </c>
      <c r="O7" s="13">
        <v>1000000</v>
      </c>
      <c r="P7">
        <f>coco!O69</f>
        <v>1000000</v>
      </c>
    </row>
    <row r="8" spans="1:17" ht="12.75" customHeight="1" x14ac:dyDescent="0.25">
      <c r="A8" s="3" t="s">
        <v>28</v>
      </c>
      <c r="B8" s="3">
        <v>20</v>
      </c>
      <c r="C8" s="3">
        <v>22</v>
      </c>
      <c r="D8" s="3">
        <v>1</v>
      </c>
      <c r="E8" s="9">
        <f t="shared" si="0"/>
        <v>42</v>
      </c>
      <c r="F8" s="3">
        <v>3100000</v>
      </c>
      <c r="G8" s="3">
        <v>3100000</v>
      </c>
      <c r="H8" s="9">
        <f t="shared" si="1"/>
        <v>133300000</v>
      </c>
      <c r="I8" s="3">
        <v>12000</v>
      </c>
      <c r="J8" s="10">
        <v>0.95</v>
      </c>
      <c r="K8" s="4">
        <v>12</v>
      </c>
      <c r="L8" s="11">
        <v>13</v>
      </c>
      <c r="M8" s="9">
        <f t="shared" si="2"/>
        <v>27930000</v>
      </c>
      <c r="N8" s="9">
        <f t="shared" si="3"/>
        <v>229790000</v>
      </c>
      <c r="O8" s="13">
        <v>1000000</v>
      </c>
      <c r="P8">
        <f>coco!O70</f>
        <v>1000000</v>
      </c>
    </row>
    <row r="9" spans="1:17" ht="12.75" customHeight="1" x14ac:dyDescent="0.25">
      <c r="A9" s="3" t="s">
        <v>29</v>
      </c>
      <c r="B9" s="3">
        <v>27</v>
      </c>
      <c r="C9" s="3">
        <v>32</v>
      </c>
      <c r="D9" s="3">
        <v>0</v>
      </c>
      <c r="E9" s="9">
        <f t="shared" si="0"/>
        <v>27</v>
      </c>
      <c r="F9" s="3">
        <v>3200000</v>
      </c>
      <c r="G9" s="3">
        <v>3300000</v>
      </c>
      <c r="H9" s="9">
        <f t="shared" si="1"/>
        <v>89700000</v>
      </c>
      <c r="I9" s="3">
        <v>12000</v>
      </c>
      <c r="J9" s="10">
        <v>0.94</v>
      </c>
      <c r="K9" s="4">
        <v>6</v>
      </c>
      <c r="L9" s="11">
        <v>6</v>
      </c>
      <c r="M9" s="9">
        <f t="shared" si="2"/>
        <v>27636000</v>
      </c>
      <c r="N9" s="9">
        <f t="shared" si="3"/>
        <v>76116000</v>
      </c>
      <c r="O9" s="13">
        <v>1000000</v>
      </c>
      <c r="P9">
        <f>coco!O71</f>
        <v>1000000</v>
      </c>
    </row>
    <row r="10" spans="1:17" ht="12.75" customHeight="1" x14ac:dyDescent="0.25">
      <c r="A10" s="3" t="s">
        <v>30</v>
      </c>
      <c r="B10" s="3">
        <v>23</v>
      </c>
      <c r="C10" s="3">
        <v>29</v>
      </c>
      <c r="D10" s="3">
        <v>0</v>
      </c>
      <c r="E10" s="9">
        <f t="shared" si="0"/>
        <v>23</v>
      </c>
      <c r="F10" s="3">
        <v>2800000</v>
      </c>
      <c r="G10" s="3">
        <v>2300000</v>
      </c>
      <c r="H10" s="9">
        <f t="shared" si="1"/>
        <v>66700000</v>
      </c>
      <c r="I10" s="3">
        <v>12500</v>
      </c>
      <c r="J10" s="10">
        <v>0.96</v>
      </c>
      <c r="K10" s="4">
        <v>6</v>
      </c>
      <c r="L10" s="11">
        <v>40</v>
      </c>
      <c r="M10" s="9">
        <f t="shared" si="2"/>
        <v>29400000</v>
      </c>
      <c r="N10" s="9">
        <f t="shared" si="3"/>
        <v>1109300000</v>
      </c>
      <c r="O10" s="13">
        <v>1000000</v>
      </c>
      <c r="P10">
        <f>coco!O72</f>
        <v>1000000</v>
      </c>
    </row>
    <row r="11" spans="1:17" ht="12.75" customHeight="1" x14ac:dyDescent="0.25">
      <c r="A11" s="15" t="s">
        <v>31</v>
      </c>
      <c r="B11" s="36">
        <v>19</v>
      </c>
      <c r="C11" s="36">
        <v>15</v>
      </c>
      <c r="D11" s="3">
        <v>0</v>
      </c>
      <c r="E11" s="9">
        <f t="shared" si="0"/>
        <v>19</v>
      </c>
      <c r="F11" s="36">
        <v>2500000</v>
      </c>
      <c r="G11" s="36">
        <v>2700000</v>
      </c>
      <c r="H11" s="32">
        <f t="shared" si="1"/>
        <v>50200000</v>
      </c>
      <c r="I11" s="36">
        <v>14500</v>
      </c>
      <c r="J11" s="38">
        <v>1</v>
      </c>
      <c r="K11" s="4">
        <v>10</v>
      </c>
      <c r="L11" s="11">
        <v>40</v>
      </c>
      <c r="M11" s="32">
        <f t="shared" si="2"/>
        <v>35525000</v>
      </c>
      <c r="N11" s="32">
        <f t="shared" si="3"/>
        <v>1370800000</v>
      </c>
      <c r="O11" s="33">
        <v>1000000</v>
      </c>
      <c r="P11" s="34">
        <f>coco!O73</f>
        <v>1000062.5</v>
      </c>
      <c r="Q11" t="s">
        <v>226</v>
      </c>
    </row>
    <row r="12" spans="1:17" ht="12.75" customHeight="1" x14ac:dyDescent="0.25">
      <c r="A12" s="3" t="s">
        <v>32</v>
      </c>
      <c r="B12" s="3">
        <v>25</v>
      </c>
      <c r="C12" s="3">
        <v>28</v>
      </c>
      <c r="D12" s="3">
        <v>0</v>
      </c>
      <c r="E12" s="9">
        <f t="shared" si="0"/>
        <v>25</v>
      </c>
      <c r="F12" s="3">
        <v>3000000</v>
      </c>
      <c r="G12" s="3">
        <v>2900000</v>
      </c>
      <c r="H12" s="9">
        <f t="shared" si="1"/>
        <v>77900000</v>
      </c>
      <c r="I12" s="3">
        <v>11000</v>
      </c>
      <c r="J12" s="10">
        <v>0.91</v>
      </c>
      <c r="K12" s="4">
        <v>14</v>
      </c>
      <c r="L12" s="11">
        <v>14</v>
      </c>
      <c r="M12" s="9">
        <f t="shared" si="2"/>
        <v>24524500</v>
      </c>
      <c r="N12" s="9">
        <f t="shared" si="3"/>
        <v>265443000</v>
      </c>
      <c r="O12" s="13">
        <v>1000000</v>
      </c>
      <c r="P12">
        <f>coco!O74</f>
        <v>1000000</v>
      </c>
    </row>
    <row r="13" spans="1:17" ht="12.75" customHeight="1" x14ac:dyDescent="0.25">
      <c r="A13" s="3" t="s">
        <v>33</v>
      </c>
      <c r="B13" s="3">
        <v>28</v>
      </c>
      <c r="C13" s="3">
        <v>34</v>
      </c>
      <c r="D13" s="3">
        <v>1</v>
      </c>
      <c r="E13" s="9">
        <f t="shared" si="0"/>
        <v>62</v>
      </c>
      <c r="F13" s="3">
        <v>3000000</v>
      </c>
      <c r="G13" s="3">
        <v>2900000</v>
      </c>
      <c r="H13" s="9">
        <f t="shared" si="1"/>
        <v>188900000</v>
      </c>
      <c r="I13" s="3">
        <v>11000</v>
      </c>
      <c r="J13" s="10">
        <v>0.9</v>
      </c>
      <c r="K13" s="4">
        <v>12</v>
      </c>
      <c r="L13" s="11">
        <v>12</v>
      </c>
      <c r="M13" s="9">
        <f t="shared" si="2"/>
        <v>24255000</v>
      </c>
      <c r="N13" s="9">
        <f t="shared" si="3"/>
        <v>102160000</v>
      </c>
      <c r="O13" s="13">
        <v>1000000</v>
      </c>
      <c r="P13">
        <f>coco!O75</f>
        <v>1000000</v>
      </c>
    </row>
    <row r="14" spans="1:17" ht="12.75" customHeight="1" x14ac:dyDescent="0.25">
      <c r="A14" s="3" t="s">
        <v>34</v>
      </c>
      <c r="B14" s="3">
        <v>22</v>
      </c>
      <c r="C14" s="3">
        <v>30</v>
      </c>
      <c r="D14" s="3">
        <v>0</v>
      </c>
      <c r="E14" s="9">
        <f t="shared" si="0"/>
        <v>22</v>
      </c>
      <c r="F14" s="3">
        <v>2600000</v>
      </c>
      <c r="G14" s="3">
        <v>3600000</v>
      </c>
      <c r="H14" s="9">
        <f t="shared" si="1"/>
        <v>60800000</v>
      </c>
      <c r="I14" s="3">
        <v>11000</v>
      </c>
      <c r="J14" s="10">
        <v>0.94</v>
      </c>
      <c r="K14" s="4">
        <v>10</v>
      </c>
      <c r="L14" s="11">
        <v>10</v>
      </c>
      <c r="M14" s="9">
        <f t="shared" si="2"/>
        <v>25333000</v>
      </c>
      <c r="N14" s="9">
        <f t="shared" si="3"/>
        <v>192530000</v>
      </c>
      <c r="O14" s="13">
        <v>1000000</v>
      </c>
      <c r="P14">
        <f>coco!O76</f>
        <v>1000000</v>
      </c>
    </row>
    <row r="15" spans="1:17" ht="12.75" customHeight="1" x14ac:dyDescent="0.25">
      <c r="A15" s="3" t="s">
        <v>35</v>
      </c>
      <c r="B15" s="3">
        <v>24</v>
      </c>
      <c r="C15" s="3">
        <v>30</v>
      </c>
      <c r="D15" s="3">
        <v>1</v>
      </c>
      <c r="E15" s="9">
        <f t="shared" si="0"/>
        <v>54</v>
      </c>
      <c r="F15" s="3">
        <v>3100000</v>
      </c>
      <c r="G15" s="3">
        <v>3100000</v>
      </c>
      <c r="H15" s="9">
        <f t="shared" si="1"/>
        <v>170500000</v>
      </c>
      <c r="I15" s="3">
        <v>10000</v>
      </c>
      <c r="J15" s="10">
        <v>0.88</v>
      </c>
      <c r="K15" s="4">
        <v>6</v>
      </c>
      <c r="L15" s="11">
        <v>6</v>
      </c>
      <c r="M15" s="9">
        <f t="shared" si="2"/>
        <v>21560000</v>
      </c>
      <c r="N15" s="9">
        <f t="shared" si="3"/>
        <v>-41140000</v>
      </c>
      <c r="O15" s="13">
        <v>1000000</v>
      </c>
      <c r="P15">
        <f>coco!O77</f>
        <v>1000000</v>
      </c>
    </row>
    <row r="16" spans="1:17" ht="12.75" customHeight="1" x14ac:dyDescent="0.25">
      <c r="A16" s="3" t="s">
        <v>36</v>
      </c>
      <c r="B16" s="3">
        <v>23</v>
      </c>
      <c r="C16" s="3">
        <v>40</v>
      </c>
      <c r="D16" s="3">
        <v>1</v>
      </c>
      <c r="E16" s="9">
        <f t="shared" si="0"/>
        <v>63</v>
      </c>
      <c r="F16" s="3">
        <v>3000000</v>
      </c>
      <c r="G16" s="3">
        <v>3200000</v>
      </c>
      <c r="H16" s="9">
        <f t="shared" si="1"/>
        <v>192200000</v>
      </c>
      <c r="I16" s="3">
        <v>11000</v>
      </c>
      <c r="J16" s="10">
        <v>0.91</v>
      </c>
      <c r="K16" s="4">
        <v>12</v>
      </c>
      <c r="L16" s="11">
        <v>12</v>
      </c>
      <c r="M16" s="9">
        <f t="shared" si="2"/>
        <v>24524500</v>
      </c>
      <c r="N16" s="9">
        <f t="shared" si="3"/>
        <v>102094000</v>
      </c>
      <c r="O16" s="13">
        <v>1000000</v>
      </c>
      <c r="P16">
        <f>coco!O78</f>
        <v>1000000</v>
      </c>
    </row>
    <row r="17" spans="1:17" ht="12.75" customHeight="1" x14ac:dyDescent="0.25">
      <c r="A17" s="15" t="s">
        <v>37</v>
      </c>
      <c r="B17" s="3">
        <v>24</v>
      </c>
      <c r="C17" s="3">
        <v>31</v>
      </c>
      <c r="D17" s="3">
        <v>0</v>
      </c>
      <c r="E17" s="9">
        <f t="shared" si="0"/>
        <v>24</v>
      </c>
      <c r="F17" s="3">
        <v>3000000</v>
      </c>
      <c r="G17" s="3">
        <v>2950000</v>
      </c>
      <c r="H17" s="9">
        <f t="shared" si="1"/>
        <v>74950000</v>
      </c>
      <c r="I17" s="3">
        <v>10000</v>
      </c>
      <c r="J17" s="10">
        <v>0.89</v>
      </c>
      <c r="K17" s="4">
        <v>12</v>
      </c>
      <c r="L17" s="11">
        <v>12</v>
      </c>
      <c r="M17" s="26">
        <f t="shared" si="2"/>
        <v>21805000</v>
      </c>
      <c r="N17" s="26">
        <f t="shared" si="3"/>
        <v>186710000</v>
      </c>
      <c r="O17" s="27">
        <v>1000000</v>
      </c>
      <c r="P17" s="28">
        <f>coco!O79</f>
        <v>999986.5</v>
      </c>
      <c r="Q17" t="s">
        <v>226</v>
      </c>
    </row>
    <row r="18" spans="1:17" ht="12.75" customHeight="1" x14ac:dyDescent="0.25">
      <c r="A18" s="3" t="s">
        <v>38</v>
      </c>
      <c r="B18" s="3">
        <v>26</v>
      </c>
      <c r="C18" s="3">
        <v>35</v>
      </c>
      <c r="D18" s="3">
        <v>0</v>
      </c>
      <c r="E18" s="9">
        <f t="shared" si="0"/>
        <v>26</v>
      </c>
      <c r="F18" s="3">
        <v>2800000</v>
      </c>
      <c r="G18" s="3">
        <v>2950000</v>
      </c>
      <c r="H18" s="9">
        <f t="shared" si="1"/>
        <v>75750000</v>
      </c>
      <c r="I18" s="3">
        <v>11000</v>
      </c>
      <c r="J18" s="10">
        <v>0.9</v>
      </c>
      <c r="K18" s="4">
        <v>8</v>
      </c>
      <c r="L18" s="11">
        <v>8</v>
      </c>
      <c r="M18" s="9">
        <f t="shared" si="2"/>
        <v>24255000</v>
      </c>
      <c r="N18" s="9">
        <f t="shared" si="3"/>
        <v>118290000</v>
      </c>
      <c r="O18" s="13">
        <v>1000000</v>
      </c>
      <c r="P18">
        <f>coco!O80</f>
        <v>1000000</v>
      </c>
    </row>
    <row r="19" spans="1:17" ht="12.75" customHeight="1" x14ac:dyDescent="0.25">
      <c r="A19" s="3" t="s">
        <v>39</v>
      </c>
      <c r="B19" s="3">
        <v>29</v>
      </c>
      <c r="C19" s="3">
        <v>43</v>
      </c>
      <c r="D19" s="3">
        <v>1</v>
      </c>
      <c r="E19" s="9">
        <f t="shared" si="0"/>
        <v>72</v>
      </c>
      <c r="F19" s="3">
        <v>1950000</v>
      </c>
      <c r="G19" s="3">
        <v>2100000</v>
      </c>
      <c r="H19" s="9">
        <f t="shared" si="1"/>
        <v>142500000</v>
      </c>
      <c r="I19" s="3">
        <v>10000</v>
      </c>
      <c r="J19" s="10">
        <v>0.81</v>
      </c>
      <c r="K19" s="4">
        <v>12</v>
      </c>
      <c r="L19" s="11">
        <v>12</v>
      </c>
      <c r="M19" s="9">
        <f t="shared" si="2"/>
        <v>19845000.000000004</v>
      </c>
      <c r="N19" s="9">
        <f t="shared" si="3"/>
        <v>95640000.00000006</v>
      </c>
      <c r="O19" s="13">
        <v>1000000</v>
      </c>
      <c r="P19">
        <f>coco!O81</f>
        <v>1000000</v>
      </c>
    </row>
    <row r="20" spans="1:17" ht="26.4" x14ac:dyDescent="0.25">
      <c r="D20" s="12"/>
      <c r="K20" s="7" t="s">
        <v>40</v>
      </c>
      <c r="L20" s="13">
        <f>SUM(L3:L19)</f>
        <v>290</v>
      </c>
      <c r="M20" s="5" t="s">
        <v>41</v>
      </c>
      <c r="N20" s="9">
        <f>SUM(N3:N19)</f>
        <v>6222414000</v>
      </c>
    </row>
    <row r="21" spans="1:17" ht="13.2" x14ac:dyDescent="0.25">
      <c r="A21" s="5"/>
      <c r="N21" s="3" t="s">
        <v>223</v>
      </c>
      <c r="P21" t="s">
        <v>224</v>
      </c>
      <c r="Q21" t="s">
        <v>227</v>
      </c>
    </row>
    <row r="22" spans="1:17" ht="26.4" x14ac:dyDescent="0.25">
      <c r="A22" s="5"/>
      <c r="I22" s="5" t="s">
        <v>42</v>
      </c>
      <c r="J22" s="3">
        <v>2450</v>
      </c>
    </row>
    <row r="23" spans="1:17" ht="26.4" x14ac:dyDescent="0.25">
      <c r="I23" s="5" t="s">
        <v>43</v>
      </c>
      <c r="J23" s="3">
        <v>290</v>
      </c>
    </row>
    <row r="26" spans="1:17" ht="12.75" customHeight="1" x14ac:dyDescent="0.25">
      <c r="A26" s="3" t="str">
        <f>A3</f>
        <v>A denevér</v>
      </c>
      <c r="B26" s="3">
        <f>RANK(B3,B$3:B$19,B$1)</f>
        <v>12</v>
      </c>
      <c r="C26" s="3">
        <f t="shared" ref="C26:N26" si="4">RANK(C3,C$3:C$19,C$1)</f>
        <v>7</v>
      </c>
      <c r="D26" s="3">
        <f t="shared" si="4"/>
        <v>7</v>
      </c>
      <c r="E26" s="3">
        <f t="shared" si="4"/>
        <v>8</v>
      </c>
      <c r="F26" s="3">
        <f t="shared" si="4"/>
        <v>8</v>
      </c>
      <c r="G26" s="3">
        <f t="shared" si="4"/>
        <v>10</v>
      </c>
      <c r="H26" s="3">
        <f t="shared" si="4"/>
        <v>8</v>
      </c>
      <c r="I26" s="3">
        <f t="shared" si="4"/>
        <v>4</v>
      </c>
      <c r="J26" s="3">
        <f t="shared" si="4"/>
        <v>8</v>
      </c>
      <c r="K26" s="3">
        <f t="shared" si="4"/>
        <v>16</v>
      </c>
      <c r="L26" s="3">
        <f t="shared" si="4"/>
        <v>13</v>
      </c>
      <c r="M26" s="3">
        <f t="shared" si="4"/>
        <v>6</v>
      </c>
      <c r="N26" s="3">
        <f t="shared" si="4"/>
        <v>4</v>
      </c>
      <c r="O26" s="4">
        <v>1000000</v>
      </c>
    </row>
    <row r="27" spans="1:17" ht="12.75" customHeight="1" x14ac:dyDescent="0.25">
      <c r="A27" s="3" t="str">
        <f t="shared" ref="A27:A42" si="5">A4</f>
        <v>A kékszakállú herceg vára</v>
      </c>
      <c r="B27" s="3">
        <f t="shared" ref="B27:N42" si="6">RANK(B4,B$3:B$19,B$1)</f>
        <v>1</v>
      </c>
      <c r="C27" s="3">
        <f t="shared" si="6"/>
        <v>4</v>
      </c>
      <c r="D27" s="3">
        <f t="shared" si="6"/>
        <v>1</v>
      </c>
      <c r="E27" s="3">
        <f t="shared" si="6"/>
        <v>12</v>
      </c>
      <c r="F27" s="3">
        <f t="shared" si="6"/>
        <v>2</v>
      </c>
      <c r="G27" s="3">
        <f t="shared" si="6"/>
        <v>4</v>
      </c>
      <c r="H27" s="3">
        <f t="shared" si="6"/>
        <v>11</v>
      </c>
      <c r="I27" s="3">
        <f t="shared" si="6"/>
        <v>14</v>
      </c>
      <c r="J27" s="3">
        <f t="shared" si="6"/>
        <v>16</v>
      </c>
      <c r="K27" s="3">
        <f t="shared" si="6"/>
        <v>8</v>
      </c>
      <c r="L27" s="3">
        <f t="shared" si="6"/>
        <v>6</v>
      </c>
      <c r="M27" s="3">
        <f t="shared" si="6"/>
        <v>16</v>
      </c>
      <c r="N27" s="3">
        <f t="shared" si="6"/>
        <v>10</v>
      </c>
      <c r="O27" s="4">
        <v>1000000</v>
      </c>
    </row>
    <row r="28" spans="1:17" ht="12.75" customHeight="1" x14ac:dyDescent="0.25">
      <c r="A28" s="3" t="str">
        <f t="shared" si="5"/>
        <v>A nürnbergi mesterdalnokok</v>
      </c>
      <c r="B28" s="3">
        <f t="shared" si="6"/>
        <v>8</v>
      </c>
      <c r="C28" s="3">
        <f t="shared" si="6"/>
        <v>7</v>
      </c>
      <c r="D28" s="3">
        <f t="shared" si="6"/>
        <v>7</v>
      </c>
      <c r="E28" s="3">
        <f t="shared" si="6"/>
        <v>5</v>
      </c>
      <c r="F28" s="3">
        <f t="shared" si="6"/>
        <v>16</v>
      </c>
      <c r="G28" s="3">
        <f t="shared" si="6"/>
        <v>15</v>
      </c>
      <c r="H28" s="3">
        <f t="shared" si="6"/>
        <v>9</v>
      </c>
      <c r="I28" s="3">
        <f t="shared" si="6"/>
        <v>7</v>
      </c>
      <c r="J28" s="3">
        <f t="shared" si="6"/>
        <v>11</v>
      </c>
      <c r="K28" s="3">
        <f t="shared" si="6"/>
        <v>1</v>
      </c>
      <c r="L28" s="3">
        <f t="shared" si="6"/>
        <v>1</v>
      </c>
      <c r="M28" s="3">
        <f t="shared" si="6"/>
        <v>11</v>
      </c>
      <c r="N28" s="3">
        <f t="shared" si="6"/>
        <v>16</v>
      </c>
      <c r="O28" s="4">
        <v>1000000</v>
      </c>
    </row>
    <row r="29" spans="1:17" ht="12.75" customHeight="1" x14ac:dyDescent="0.25">
      <c r="A29" s="3" t="str">
        <f t="shared" si="5"/>
        <v>Aida</v>
      </c>
      <c r="B29" s="3">
        <f t="shared" si="6"/>
        <v>17</v>
      </c>
      <c r="C29" s="3">
        <f t="shared" si="6"/>
        <v>17</v>
      </c>
      <c r="D29" s="3">
        <f t="shared" si="6"/>
        <v>7</v>
      </c>
      <c r="E29" s="3">
        <f t="shared" si="6"/>
        <v>11</v>
      </c>
      <c r="F29" s="3">
        <f t="shared" si="6"/>
        <v>17</v>
      </c>
      <c r="G29" s="3">
        <f t="shared" si="6"/>
        <v>17</v>
      </c>
      <c r="H29" s="3">
        <f t="shared" si="6"/>
        <v>12</v>
      </c>
      <c r="I29" s="3">
        <f t="shared" si="6"/>
        <v>2</v>
      </c>
      <c r="J29" s="3">
        <f t="shared" si="6"/>
        <v>6</v>
      </c>
      <c r="K29" s="3">
        <f t="shared" si="6"/>
        <v>8</v>
      </c>
      <c r="L29" s="3">
        <f t="shared" si="6"/>
        <v>15</v>
      </c>
      <c r="M29" s="3">
        <f t="shared" si="6"/>
        <v>2</v>
      </c>
      <c r="N29" s="3">
        <f t="shared" si="6"/>
        <v>2</v>
      </c>
      <c r="O29" s="4">
        <v>1000000</v>
      </c>
    </row>
    <row r="30" spans="1:17" ht="12.75" customHeight="1" x14ac:dyDescent="0.25">
      <c r="A30" s="3" t="str">
        <f t="shared" si="5"/>
        <v>Bánk bán</v>
      </c>
      <c r="B30" s="3">
        <f t="shared" si="6"/>
        <v>4</v>
      </c>
      <c r="C30" s="3">
        <f t="shared" si="6"/>
        <v>2</v>
      </c>
      <c r="D30" s="3">
        <f t="shared" si="6"/>
        <v>7</v>
      </c>
      <c r="E30" s="3">
        <f t="shared" si="6"/>
        <v>2</v>
      </c>
      <c r="F30" s="3">
        <f t="shared" si="6"/>
        <v>7</v>
      </c>
      <c r="G30" s="3">
        <f t="shared" si="6"/>
        <v>1</v>
      </c>
      <c r="H30" s="3">
        <f t="shared" si="6"/>
        <v>3</v>
      </c>
      <c r="I30" s="3">
        <f t="shared" si="6"/>
        <v>7</v>
      </c>
      <c r="J30" s="3">
        <f t="shared" si="6"/>
        <v>6</v>
      </c>
      <c r="K30" s="3">
        <f t="shared" si="6"/>
        <v>16</v>
      </c>
      <c r="L30" s="3">
        <f t="shared" si="6"/>
        <v>13</v>
      </c>
      <c r="M30" s="3">
        <f t="shared" si="6"/>
        <v>8</v>
      </c>
      <c r="N30" s="3">
        <f t="shared" si="6"/>
        <v>5</v>
      </c>
      <c r="O30" s="4">
        <v>1000000</v>
      </c>
    </row>
    <row r="31" spans="1:17" ht="12.75" customHeight="1" x14ac:dyDescent="0.25">
      <c r="A31" s="3" t="str">
        <f t="shared" si="5"/>
        <v>Bohémélet</v>
      </c>
      <c r="B31" s="3">
        <f t="shared" si="6"/>
        <v>3</v>
      </c>
      <c r="C31" s="3">
        <f t="shared" si="6"/>
        <v>3</v>
      </c>
      <c r="D31" s="3">
        <f t="shared" si="6"/>
        <v>1</v>
      </c>
      <c r="E31" s="3">
        <f t="shared" si="6"/>
        <v>13</v>
      </c>
      <c r="F31" s="3">
        <f t="shared" si="6"/>
        <v>13</v>
      </c>
      <c r="G31" s="3">
        <f t="shared" si="6"/>
        <v>11</v>
      </c>
      <c r="H31" s="3">
        <f t="shared" si="6"/>
        <v>13</v>
      </c>
      <c r="I31" s="3">
        <f t="shared" si="6"/>
        <v>4</v>
      </c>
      <c r="J31" s="3">
        <f t="shared" si="6"/>
        <v>3</v>
      </c>
      <c r="K31" s="3">
        <f t="shared" si="6"/>
        <v>8</v>
      </c>
      <c r="L31" s="3">
        <f t="shared" si="6"/>
        <v>11</v>
      </c>
      <c r="M31" s="3">
        <f t="shared" si="6"/>
        <v>4</v>
      </c>
      <c r="N31" s="3">
        <f t="shared" si="6"/>
        <v>7</v>
      </c>
      <c r="O31" s="4">
        <v>1000000</v>
      </c>
    </row>
    <row r="32" spans="1:17" ht="12.75" customHeight="1" x14ac:dyDescent="0.25">
      <c r="A32" s="3" t="str">
        <f t="shared" si="5"/>
        <v>Carmen</v>
      </c>
      <c r="B32" s="3">
        <f t="shared" si="6"/>
        <v>14</v>
      </c>
      <c r="C32" s="3">
        <f t="shared" si="6"/>
        <v>12</v>
      </c>
      <c r="D32" s="3">
        <f t="shared" si="6"/>
        <v>7</v>
      </c>
      <c r="E32" s="3">
        <f t="shared" si="6"/>
        <v>10</v>
      </c>
      <c r="F32" s="3">
        <f t="shared" si="6"/>
        <v>15</v>
      </c>
      <c r="G32" s="3">
        <f t="shared" si="6"/>
        <v>14</v>
      </c>
      <c r="H32" s="3">
        <f t="shared" si="6"/>
        <v>10</v>
      </c>
      <c r="I32" s="3">
        <f t="shared" si="6"/>
        <v>4</v>
      </c>
      <c r="J32" s="3">
        <f t="shared" si="6"/>
        <v>4</v>
      </c>
      <c r="K32" s="3">
        <f t="shared" si="6"/>
        <v>2</v>
      </c>
      <c r="L32" s="3">
        <f t="shared" si="6"/>
        <v>2</v>
      </c>
      <c r="M32" s="3">
        <f t="shared" si="6"/>
        <v>5</v>
      </c>
      <c r="N32" s="3">
        <f t="shared" si="6"/>
        <v>15</v>
      </c>
      <c r="O32" s="4">
        <v>1000000</v>
      </c>
    </row>
    <row r="33" spans="1:15" ht="12.75" customHeight="1" x14ac:dyDescent="0.25">
      <c r="A33" s="3" t="str">
        <f t="shared" si="5"/>
        <v>Carmina Burana</v>
      </c>
      <c r="B33" s="3">
        <f t="shared" si="6"/>
        <v>6</v>
      </c>
      <c r="C33" s="3">
        <f t="shared" si="6"/>
        <v>6</v>
      </c>
      <c r="D33" s="3">
        <f t="shared" si="6"/>
        <v>7</v>
      </c>
      <c r="E33" s="3">
        <f t="shared" si="6"/>
        <v>4</v>
      </c>
      <c r="F33" s="3">
        <f t="shared" si="6"/>
        <v>5</v>
      </c>
      <c r="G33" s="3">
        <f t="shared" si="6"/>
        <v>3</v>
      </c>
      <c r="H33" s="3">
        <f t="shared" si="6"/>
        <v>4</v>
      </c>
      <c r="I33" s="3">
        <f t="shared" si="6"/>
        <v>3</v>
      </c>
      <c r="J33" s="3">
        <f t="shared" si="6"/>
        <v>2</v>
      </c>
      <c r="K33" s="3">
        <f t="shared" si="6"/>
        <v>2</v>
      </c>
      <c r="L33" s="3">
        <f t="shared" si="6"/>
        <v>15</v>
      </c>
      <c r="M33" s="3">
        <f t="shared" si="6"/>
        <v>3</v>
      </c>
      <c r="N33" s="3">
        <f t="shared" si="6"/>
        <v>3</v>
      </c>
      <c r="O33" s="4">
        <v>1000000</v>
      </c>
    </row>
    <row r="34" spans="1:15" ht="12.75" customHeight="1" x14ac:dyDescent="0.25">
      <c r="A34" s="3" t="str">
        <f t="shared" si="5"/>
        <v>Diótörő</v>
      </c>
      <c r="B34" s="3">
        <f t="shared" si="6"/>
        <v>2</v>
      </c>
      <c r="C34" s="3">
        <f t="shared" si="6"/>
        <v>1</v>
      </c>
      <c r="D34" s="3">
        <f t="shared" si="6"/>
        <v>7</v>
      </c>
      <c r="E34" s="3">
        <f t="shared" si="6"/>
        <v>1</v>
      </c>
      <c r="F34" s="3">
        <f t="shared" si="6"/>
        <v>3</v>
      </c>
      <c r="G34" s="3">
        <f t="shared" si="6"/>
        <v>4</v>
      </c>
      <c r="H34" s="3">
        <f t="shared" si="6"/>
        <v>1</v>
      </c>
      <c r="I34" s="3">
        <f t="shared" si="6"/>
        <v>1</v>
      </c>
      <c r="J34" s="3">
        <f t="shared" si="6"/>
        <v>1</v>
      </c>
      <c r="K34" s="3">
        <f t="shared" si="6"/>
        <v>6</v>
      </c>
      <c r="L34" s="3">
        <f t="shared" si="6"/>
        <v>15</v>
      </c>
      <c r="M34" s="3">
        <f t="shared" si="6"/>
        <v>1</v>
      </c>
      <c r="N34" s="3">
        <f t="shared" si="6"/>
        <v>1</v>
      </c>
      <c r="O34" s="4">
        <v>1000000</v>
      </c>
    </row>
    <row r="35" spans="1:15" ht="12.75" customHeight="1" x14ac:dyDescent="0.25">
      <c r="A35" s="3" t="str">
        <f t="shared" si="5"/>
        <v>Don Carlos</v>
      </c>
      <c r="B35" s="3">
        <f t="shared" si="6"/>
        <v>11</v>
      </c>
      <c r="C35" s="3">
        <f t="shared" si="6"/>
        <v>5</v>
      </c>
      <c r="D35" s="3">
        <f t="shared" si="6"/>
        <v>7</v>
      </c>
      <c r="E35" s="3">
        <f t="shared" si="6"/>
        <v>7</v>
      </c>
      <c r="F35" s="3">
        <f t="shared" si="6"/>
        <v>8</v>
      </c>
      <c r="G35" s="3">
        <f t="shared" si="6"/>
        <v>6</v>
      </c>
      <c r="H35" s="3">
        <f t="shared" si="6"/>
        <v>7</v>
      </c>
      <c r="I35" s="3">
        <f t="shared" si="6"/>
        <v>7</v>
      </c>
      <c r="J35" s="3">
        <f t="shared" si="6"/>
        <v>9</v>
      </c>
      <c r="K35" s="3">
        <f t="shared" si="6"/>
        <v>15</v>
      </c>
      <c r="L35" s="3">
        <f t="shared" si="6"/>
        <v>12</v>
      </c>
      <c r="M35" s="3">
        <f t="shared" si="6"/>
        <v>9</v>
      </c>
      <c r="N35" s="3">
        <f t="shared" si="6"/>
        <v>6</v>
      </c>
      <c r="O35" s="4">
        <v>1000000</v>
      </c>
    </row>
    <row r="36" spans="1:15" ht="12.75" customHeight="1" x14ac:dyDescent="0.25">
      <c r="A36" s="3" t="str">
        <f t="shared" si="5"/>
        <v>Faust</v>
      </c>
      <c r="B36" s="3">
        <f t="shared" si="6"/>
        <v>15</v>
      </c>
      <c r="C36" s="3">
        <f t="shared" si="6"/>
        <v>13</v>
      </c>
      <c r="D36" s="3">
        <f t="shared" si="6"/>
        <v>1</v>
      </c>
      <c r="E36" s="3">
        <f t="shared" si="6"/>
        <v>15</v>
      </c>
      <c r="F36" s="3">
        <f t="shared" si="6"/>
        <v>8</v>
      </c>
      <c r="G36" s="3">
        <f t="shared" si="6"/>
        <v>6</v>
      </c>
      <c r="H36" s="3">
        <f t="shared" si="6"/>
        <v>16</v>
      </c>
      <c r="I36" s="3">
        <f t="shared" si="6"/>
        <v>7</v>
      </c>
      <c r="J36" s="3">
        <f t="shared" si="6"/>
        <v>11</v>
      </c>
      <c r="K36" s="3">
        <f t="shared" si="6"/>
        <v>8</v>
      </c>
      <c r="L36" s="3">
        <f t="shared" si="6"/>
        <v>6</v>
      </c>
      <c r="M36" s="3">
        <f t="shared" si="6"/>
        <v>11</v>
      </c>
      <c r="N36" s="3">
        <f t="shared" si="6"/>
        <v>12</v>
      </c>
      <c r="O36" s="4">
        <v>1000000</v>
      </c>
    </row>
    <row r="37" spans="1:15" ht="12.75" customHeight="1" x14ac:dyDescent="0.25">
      <c r="A37" s="3" t="str">
        <f t="shared" si="5"/>
        <v>Figaro házassága</v>
      </c>
      <c r="B37" s="3">
        <f t="shared" si="6"/>
        <v>5</v>
      </c>
      <c r="C37" s="3">
        <f t="shared" si="6"/>
        <v>7</v>
      </c>
      <c r="D37" s="3">
        <f t="shared" si="6"/>
        <v>7</v>
      </c>
      <c r="E37" s="3">
        <f t="shared" si="6"/>
        <v>3</v>
      </c>
      <c r="F37" s="3">
        <f t="shared" si="6"/>
        <v>4</v>
      </c>
      <c r="G37" s="3">
        <f t="shared" si="6"/>
        <v>16</v>
      </c>
      <c r="H37" s="3">
        <f t="shared" si="6"/>
        <v>2</v>
      </c>
      <c r="I37" s="3">
        <f t="shared" si="6"/>
        <v>7</v>
      </c>
      <c r="J37" s="3">
        <f t="shared" si="6"/>
        <v>4</v>
      </c>
      <c r="K37" s="3">
        <f t="shared" si="6"/>
        <v>6</v>
      </c>
      <c r="L37" s="3">
        <f t="shared" si="6"/>
        <v>5</v>
      </c>
      <c r="M37" s="3">
        <f t="shared" si="6"/>
        <v>7</v>
      </c>
      <c r="N37" s="3">
        <f t="shared" si="6"/>
        <v>8</v>
      </c>
      <c r="O37" s="4">
        <v>1000000</v>
      </c>
    </row>
    <row r="38" spans="1:15" ht="12.75" customHeight="1" x14ac:dyDescent="0.25">
      <c r="A38" s="3" t="str">
        <f t="shared" si="5"/>
        <v>Idomeneo</v>
      </c>
      <c r="B38" s="3">
        <f t="shared" si="6"/>
        <v>8</v>
      </c>
      <c r="C38" s="3">
        <f t="shared" si="6"/>
        <v>7</v>
      </c>
      <c r="D38" s="3">
        <f t="shared" si="6"/>
        <v>1</v>
      </c>
      <c r="E38" s="3">
        <f t="shared" si="6"/>
        <v>14</v>
      </c>
      <c r="F38" s="3">
        <f t="shared" si="6"/>
        <v>13</v>
      </c>
      <c r="G38" s="3">
        <f t="shared" si="6"/>
        <v>11</v>
      </c>
      <c r="H38" s="3">
        <f t="shared" si="6"/>
        <v>15</v>
      </c>
      <c r="I38" s="3">
        <f t="shared" si="6"/>
        <v>14</v>
      </c>
      <c r="J38" s="3">
        <f t="shared" si="6"/>
        <v>15</v>
      </c>
      <c r="K38" s="3">
        <f t="shared" si="6"/>
        <v>2</v>
      </c>
      <c r="L38" s="3">
        <f t="shared" si="6"/>
        <v>2</v>
      </c>
      <c r="M38" s="3">
        <f t="shared" si="6"/>
        <v>15</v>
      </c>
      <c r="N38" s="3">
        <f t="shared" si="6"/>
        <v>17</v>
      </c>
      <c r="O38" s="4">
        <v>1000000</v>
      </c>
    </row>
    <row r="39" spans="1:15" ht="12.75" customHeight="1" x14ac:dyDescent="0.25">
      <c r="A39" s="3" t="str">
        <f t="shared" si="5"/>
        <v>Pillangókisasszony</v>
      </c>
      <c r="B39" s="3">
        <f t="shared" si="6"/>
        <v>6</v>
      </c>
      <c r="C39" s="3">
        <f t="shared" si="6"/>
        <v>15</v>
      </c>
      <c r="D39" s="3">
        <f t="shared" si="6"/>
        <v>1</v>
      </c>
      <c r="E39" s="3">
        <f t="shared" si="6"/>
        <v>16</v>
      </c>
      <c r="F39" s="3">
        <f t="shared" si="6"/>
        <v>8</v>
      </c>
      <c r="G39" s="3">
        <f t="shared" si="6"/>
        <v>13</v>
      </c>
      <c r="H39" s="3">
        <f t="shared" si="6"/>
        <v>17</v>
      </c>
      <c r="I39" s="3">
        <f t="shared" si="6"/>
        <v>7</v>
      </c>
      <c r="J39" s="3">
        <f t="shared" si="6"/>
        <v>9</v>
      </c>
      <c r="K39" s="3">
        <f t="shared" si="6"/>
        <v>8</v>
      </c>
      <c r="L39" s="3">
        <f t="shared" si="6"/>
        <v>6</v>
      </c>
      <c r="M39" s="3">
        <f t="shared" si="6"/>
        <v>9</v>
      </c>
      <c r="N39" s="3">
        <f t="shared" si="6"/>
        <v>13</v>
      </c>
      <c r="O39" s="4">
        <v>1000000</v>
      </c>
    </row>
    <row r="40" spans="1:15" ht="12.75" customHeight="1" x14ac:dyDescent="0.25">
      <c r="A40" s="3" t="str">
        <f>A17</f>
        <v>Porgy és Bess</v>
      </c>
      <c r="B40" s="3">
        <f t="shared" si="6"/>
        <v>8</v>
      </c>
      <c r="C40" s="3">
        <f t="shared" si="6"/>
        <v>11</v>
      </c>
      <c r="D40" s="3">
        <f t="shared" si="6"/>
        <v>7</v>
      </c>
      <c r="E40" s="3">
        <f t="shared" si="6"/>
        <v>5</v>
      </c>
      <c r="F40" s="3">
        <f t="shared" si="6"/>
        <v>8</v>
      </c>
      <c r="G40" s="3">
        <f t="shared" si="6"/>
        <v>8</v>
      </c>
      <c r="H40" s="3">
        <f t="shared" si="6"/>
        <v>5</v>
      </c>
      <c r="I40" s="3">
        <f t="shared" si="6"/>
        <v>14</v>
      </c>
      <c r="J40" s="3">
        <f t="shared" si="6"/>
        <v>14</v>
      </c>
      <c r="K40" s="3">
        <f t="shared" si="6"/>
        <v>8</v>
      </c>
      <c r="L40" s="3">
        <f t="shared" si="6"/>
        <v>6</v>
      </c>
      <c r="M40" s="3">
        <f t="shared" si="6"/>
        <v>14</v>
      </c>
      <c r="N40" s="3">
        <f t="shared" si="6"/>
        <v>9</v>
      </c>
      <c r="O40" s="4">
        <v>1000000</v>
      </c>
    </row>
    <row r="41" spans="1:15" ht="12.75" customHeight="1" x14ac:dyDescent="0.25">
      <c r="A41" s="3" t="str">
        <f t="shared" si="5"/>
        <v>Turandot</v>
      </c>
      <c r="B41" s="3">
        <f t="shared" si="6"/>
        <v>12</v>
      </c>
      <c r="C41" s="3">
        <f t="shared" si="6"/>
        <v>14</v>
      </c>
      <c r="D41" s="3">
        <f t="shared" si="6"/>
        <v>7</v>
      </c>
      <c r="E41" s="3">
        <f t="shared" si="6"/>
        <v>8</v>
      </c>
      <c r="F41" s="3">
        <f t="shared" si="6"/>
        <v>5</v>
      </c>
      <c r="G41" s="3">
        <f t="shared" si="6"/>
        <v>8</v>
      </c>
      <c r="H41" s="3">
        <f t="shared" si="6"/>
        <v>6</v>
      </c>
      <c r="I41" s="3">
        <f t="shared" si="6"/>
        <v>7</v>
      </c>
      <c r="J41" s="3">
        <f t="shared" si="6"/>
        <v>11</v>
      </c>
      <c r="K41" s="3">
        <f t="shared" si="6"/>
        <v>5</v>
      </c>
      <c r="L41" s="3">
        <f t="shared" si="6"/>
        <v>4</v>
      </c>
      <c r="M41" s="3">
        <f t="shared" si="6"/>
        <v>11</v>
      </c>
      <c r="N41" s="3">
        <f t="shared" si="6"/>
        <v>11</v>
      </c>
      <c r="O41" s="4">
        <v>1000000</v>
      </c>
    </row>
    <row r="42" spans="1:15" ht="12.75" customHeight="1" x14ac:dyDescent="0.25">
      <c r="A42" s="3" t="str">
        <f t="shared" si="5"/>
        <v>Wozzeck</v>
      </c>
      <c r="B42" s="3">
        <f t="shared" si="6"/>
        <v>16</v>
      </c>
      <c r="C42" s="3">
        <f t="shared" si="6"/>
        <v>16</v>
      </c>
      <c r="D42" s="3">
        <f t="shared" si="6"/>
        <v>1</v>
      </c>
      <c r="E42" s="3">
        <f t="shared" si="6"/>
        <v>17</v>
      </c>
      <c r="F42" s="3">
        <f t="shared" si="6"/>
        <v>1</v>
      </c>
      <c r="G42" s="3">
        <f t="shared" si="6"/>
        <v>1</v>
      </c>
      <c r="H42" s="3">
        <f t="shared" si="6"/>
        <v>14</v>
      </c>
      <c r="I42" s="3">
        <f t="shared" si="6"/>
        <v>14</v>
      </c>
      <c r="J42" s="3">
        <f t="shared" si="6"/>
        <v>17</v>
      </c>
      <c r="K42" s="3">
        <f t="shared" si="6"/>
        <v>8</v>
      </c>
      <c r="L42" s="3">
        <f t="shared" si="6"/>
        <v>6</v>
      </c>
      <c r="M42" s="3">
        <f t="shared" si="6"/>
        <v>17</v>
      </c>
      <c r="N42" s="3">
        <f t="shared" si="6"/>
        <v>14</v>
      </c>
      <c r="O42" s="4">
        <v>1000000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F0EE-DA16-48F3-9EC2-0E50876CFED5}">
  <dimension ref="A1:R95"/>
  <sheetViews>
    <sheetView workbookViewId="0"/>
  </sheetViews>
  <sheetFormatPr defaultRowHeight="13.2" x14ac:dyDescent="0.25"/>
  <sheetData>
    <row r="1" spans="1:15" ht="18" x14ac:dyDescent="0.25">
      <c r="A1" s="16"/>
    </row>
    <row r="2" spans="1:15" x14ac:dyDescent="0.25">
      <c r="A2" s="17"/>
    </row>
    <row r="5" spans="1:15" ht="18" x14ac:dyDescent="0.25">
      <c r="A5" s="18" t="s">
        <v>44</v>
      </c>
      <c r="B5" s="19">
        <v>8210484</v>
      </c>
      <c r="C5" s="18" t="s">
        <v>45</v>
      </c>
      <c r="D5" s="19">
        <v>17</v>
      </c>
      <c r="E5" s="18" t="s">
        <v>46</v>
      </c>
      <c r="F5" s="19">
        <v>13</v>
      </c>
      <c r="G5" s="18" t="s">
        <v>47</v>
      </c>
      <c r="H5" s="19">
        <v>17</v>
      </c>
      <c r="I5" s="18" t="s">
        <v>48</v>
      </c>
      <c r="J5" s="19">
        <v>0</v>
      </c>
      <c r="K5" s="18" t="s">
        <v>49</v>
      </c>
      <c r="L5" s="19" t="s">
        <v>219</v>
      </c>
    </row>
    <row r="6" spans="1:15" ht="18.600000000000001" thickBot="1" x14ac:dyDescent="0.3">
      <c r="A6" s="16"/>
    </row>
    <row r="7" spans="1:15" ht="13.8" thickBot="1" x14ac:dyDescent="0.3">
      <c r="A7" s="20" t="s">
        <v>50</v>
      </c>
      <c r="B7" s="20" t="s">
        <v>51</v>
      </c>
      <c r="C7" s="20" t="s">
        <v>52</v>
      </c>
      <c r="D7" s="20" t="s">
        <v>53</v>
      </c>
      <c r="E7" s="20" t="s">
        <v>54</v>
      </c>
      <c r="F7" s="20" t="s">
        <v>55</v>
      </c>
      <c r="G7" s="20" t="s">
        <v>56</v>
      </c>
      <c r="H7" s="20" t="s">
        <v>57</v>
      </c>
      <c r="I7" s="20" t="s">
        <v>58</v>
      </c>
      <c r="J7" s="20" t="s">
        <v>59</v>
      </c>
      <c r="K7" s="20" t="s">
        <v>60</v>
      </c>
      <c r="L7" s="20" t="s">
        <v>61</v>
      </c>
      <c r="M7" s="20" t="s">
        <v>62</v>
      </c>
      <c r="N7" s="20" t="s">
        <v>63</v>
      </c>
      <c r="O7" s="20" t="s">
        <v>64</v>
      </c>
    </row>
    <row r="8" spans="1:15" ht="13.8" thickBot="1" x14ac:dyDescent="0.3">
      <c r="A8" s="20" t="s">
        <v>65</v>
      </c>
      <c r="B8" s="21">
        <v>12</v>
      </c>
      <c r="C8" s="21">
        <v>7</v>
      </c>
      <c r="D8" s="21">
        <v>7</v>
      </c>
      <c r="E8" s="21">
        <v>8</v>
      </c>
      <c r="F8" s="21">
        <v>8</v>
      </c>
      <c r="G8" s="21">
        <v>10</v>
      </c>
      <c r="H8" s="21">
        <v>8</v>
      </c>
      <c r="I8" s="21">
        <v>4</v>
      </c>
      <c r="J8" s="21">
        <v>8</v>
      </c>
      <c r="K8" s="21">
        <v>16</v>
      </c>
      <c r="L8" s="21">
        <v>13</v>
      </c>
      <c r="M8" s="21">
        <v>6</v>
      </c>
      <c r="N8" s="21">
        <v>4</v>
      </c>
      <c r="O8" s="21">
        <v>1000000</v>
      </c>
    </row>
    <row r="9" spans="1:15" ht="13.8" thickBot="1" x14ac:dyDescent="0.3">
      <c r="A9" s="20" t="s">
        <v>66</v>
      </c>
      <c r="B9" s="21">
        <v>1</v>
      </c>
      <c r="C9" s="21">
        <v>4</v>
      </c>
      <c r="D9" s="21">
        <v>1</v>
      </c>
      <c r="E9" s="21">
        <v>12</v>
      </c>
      <c r="F9" s="21">
        <v>2</v>
      </c>
      <c r="G9" s="21">
        <v>4</v>
      </c>
      <c r="H9" s="21">
        <v>11</v>
      </c>
      <c r="I9" s="21">
        <v>14</v>
      </c>
      <c r="J9" s="21">
        <v>16</v>
      </c>
      <c r="K9" s="21">
        <v>8</v>
      </c>
      <c r="L9" s="21">
        <v>6</v>
      </c>
      <c r="M9" s="21">
        <v>16</v>
      </c>
      <c r="N9" s="21">
        <v>10</v>
      </c>
      <c r="O9" s="21">
        <v>1000000</v>
      </c>
    </row>
    <row r="10" spans="1:15" ht="13.8" thickBot="1" x14ac:dyDescent="0.3">
      <c r="A10" s="20" t="s">
        <v>67</v>
      </c>
      <c r="B10" s="21">
        <v>8</v>
      </c>
      <c r="C10" s="21">
        <v>7</v>
      </c>
      <c r="D10" s="21">
        <v>7</v>
      </c>
      <c r="E10" s="21">
        <v>5</v>
      </c>
      <c r="F10" s="21">
        <v>16</v>
      </c>
      <c r="G10" s="21">
        <v>15</v>
      </c>
      <c r="H10" s="21">
        <v>9</v>
      </c>
      <c r="I10" s="21">
        <v>7</v>
      </c>
      <c r="J10" s="21">
        <v>11</v>
      </c>
      <c r="K10" s="21">
        <v>1</v>
      </c>
      <c r="L10" s="21">
        <v>1</v>
      </c>
      <c r="M10" s="21">
        <v>11</v>
      </c>
      <c r="N10" s="21">
        <v>16</v>
      </c>
      <c r="O10" s="21">
        <v>1000000</v>
      </c>
    </row>
    <row r="11" spans="1:15" ht="13.8" thickBot="1" x14ac:dyDescent="0.3">
      <c r="A11" s="20" t="s">
        <v>68</v>
      </c>
      <c r="B11" s="21">
        <v>17</v>
      </c>
      <c r="C11" s="21">
        <v>17</v>
      </c>
      <c r="D11" s="21">
        <v>7</v>
      </c>
      <c r="E11" s="21">
        <v>11</v>
      </c>
      <c r="F11" s="21">
        <v>17</v>
      </c>
      <c r="G11" s="21">
        <v>17</v>
      </c>
      <c r="H11" s="21">
        <v>12</v>
      </c>
      <c r="I11" s="21">
        <v>2</v>
      </c>
      <c r="J11" s="21">
        <v>6</v>
      </c>
      <c r="K11" s="21">
        <v>8</v>
      </c>
      <c r="L11" s="21">
        <v>15</v>
      </c>
      <c r="M11" s="21">
        <v>2</v>
      </c>
      <c r="N11" s="21">
        <v>2</v>
      </c>
      <c r="O11" s="21">
        <v>1000000</v>
      </c>
    </row>
    <row r="12" spans="1:15" ht="13.8" thickBot="1" x14ac:dyDescent="0.3">
      <c r="A12" s="20" t="s">
        <v>69</v>
      </c>
      <c r="B12" s="21">
        <v>4</v>
      </c>
      <c r="C12" s="21">
        <v>2</v>
      </c>
      <c r="D12" s="21">
        <v>7</v>
      </c>
      <c r="E12" s="21">
        <v>2</v>
      </c>
      <c r="F12" s="21">
        <v>7</v>
      </c>
      <c r="G12" s="21">
        <v>1</v>
      </c>
      <c r="H12" s="21">
        <v>3</v>
      </c>
      <c r="I12" s="21">
        <v>7</v>
      </c>
      <c r="J12" s="21">
        <v>6</v>
      </c>
      <c r="K12" s="21">
        <v>16</v>
      </c>
      <c r="L12" s="21">
        <v>13</v>
      </c>
      <c r="M12" s="21">
        <v>8</v>
      </c>
      <c r="N12" s="21">
        <v>5</v>
      </c>
      <c r="O12" s="21">
        <v>1000000</v>
      </c>
    </row>
    <row r="13" spans="1:15" ht="13.8" thickBot="1" x14ac:dyDescent="0.3">
      <c r="A13" s="20" t="s">
        <v>70</v>
      </c>
      <c r="B13" s="21">
        <v>3</v>
      </c>
      <c r="C13" s="21">
        <v>3</v>
      </c>
      <c r="D13" s="21">
        <v>1</v>
      </c>
      <c r="E13" s="21">
        <v>13</v>
      </c>
      <c r="F13" s="21">
        <v>13</v>
      </c>
      <c r="G13" s="21">
        <v>11</v>
      </c>
      <c r="H13" s="21">
        <v>13</v>
      </c>
      <c r="I13" s="21">
        <v>4</v>
      </c>
      <c r="J13" s="21">
        <v>3</v>
      </c>
      <c r="K13" s="21">
        <v>8</v>
      </c>
      <c r="L13" s="21">
        <v>11</v>
      </c>
      <c r="M13" s="21">
        <v>4</v>
      </c>
      <c r="N13" s="21">
        <v>7</v>
      </c>
      <c r="O13" s="21">
        <v>1000000</v>
      </c>
    </row>
    <row r="14" spans="1:15" ht="13.8" thickBot="1" x14ac:dyDescent="0.3">
      <c r="A14" s="20" t="s">
        <v>71</v>
      </c>
      <c r="B14" s="21">
        <v>14</v>
      </c>
      <c r="C14" s="21">
        <v>12</v>
      </c>
      <c r="D14" s="21">
        <v>7</v>
      </c>
      <c r="E14" s="21">
        <v>10</v>
      </c>
      <c r="F14" s="21">
        <v>15</v>
      </c>
      <c r="G14" s="21">
        <v>14</v>
      </c>
      <c r="H14" s="21">
        <v>10</v>
      </c>
      <c r="I14" s="21">
        <v>4</v>
      </c>
      <c r="J14" s="21">
        <v>4</v>
      </c>
      <c r="K14" s="21">
        <v>2</v>
      </c>
      <c r="L14" s="21">
        <v>2</v>
      </c>
      <c r="M14" s="21">
        <v>5</v>
      </c>
      <c r="N14" s="21">
        <v>15</v>
      </c>
      <c r="O14" s="21">
        <v>1000000</v>
      </c>
    </row>
    <row r="15" spans="1:15" ht="13.8" thickBot="1" x14ac:dyDescent="0.3">
      <c r="A15" s="20" t="s">
        <v>72</v>
      </c>
      <c r="B15" s="21">
        <v>6</v>
      </c>
      <c r="C15" s="21">
        <v>6</v>
      </c>
      <c r="D15" s="21">
        <v>7</v>
      </c>
      <c r="E15" s="21">
        <v>4</v>
      </c>
      <c r="F15" s="21">
        <v>5</v>
      </c>
      <c r="G15" s="21">
        <v>3</v>
      </c>
      <c r="H15" s="21">
        <v>4</v>
      </c>
      <c r="I15" s="21">
        <v>3</v>
      </c>
      <c r="J15" s="21">
        <v>2</v>
      </c>
      <c r="K15" s="21">
        <v>2</v>
      </c>
      <c r="L15" s="21">
        <v>15</v>
      </c>
      <c r="M15" s="21">
        <v>3</v>
      </c>
      <c r="N15" s="21">
        <v>3</v>
      </c>
      <c r="O15" s="21">
        <v>1000000</v>
      </c>
    </row>
    <row r="16" spans="1:15" ht="13.8" thickBot="1" x14ac:dyDescent="0.3">
      <c r="A16" s="20" t="s">
        <v>73</v>
      </c>
      <c r="B16" s="21">
        <v>2</v>
      </c>
      <c r="C16" s="21">
        <v>1</v>
      </c>
      <c r="D16" s="21">
        <v>7</v>
      </c>
      <c r="E16" s="21">
        <v>1</v>
      </c>
      <c r="F16" s="21">
        <v>3</v>
      </c>
      <c r="G16" s="21">
        <v>4</v>
      </c>
      <c r="H16" s="21">
        <v>1</v>
      </c>
      <c r="I16" s="21">
        <v>1</v>
      </c>
      <c r="J16" s="21">
        <v>1</v>
      </c>
      <c r="K16" s="21">
        <v>6</v>
      </c>
      <c r="L16" s="21">
        <v>15</v>
      </c>
      <c r="M16" s="21">
        <v>1</v>
      </c>
      <c r="N16" s="21">
        <v>1</v>
      </c>
      <c r="O16" s="21">
        <v>1000000</v>
      </c>
    </row>
    <row r="17" spans="1:15" ht="13.8" thickBot="1" x14ac:dyDescent="0.3">
      <c r="A17" s="20" t="s">
        <v>74</v>
      </c>
      <c r="B17" s="21">
        <v>11</v>
      </c>
      <c r="C17" s="21">
        <v>5</v>
      </c>
      <c r="D17" s="21">
        <v>7</v>
      </c>
      <c r="E17" s="21">
        <v>7</v>
      </c>
      <c r="F17" s="21">
        <v>8</v>
      </c>
      <c r="G17" s="21">
        <v>6</v>
      </c>
      <c r="H17" s="21">
        <v>7</v>
      </c>
      <c r="I17" s="21">
        <v>7</v>
      </c>
      <c r="J17" s="21">
        <v>9</v>
      </c>
      <c r="K17" s="21">
        <v>15</v>
      </c>
      <c r="L17" s="21">
        <v>12</v>
      </c>
      <c r="M17" s="21">
        <v>9</v>
      </c>
      <c r="N17" s="21">
        <v>6</v>
      </c>
      <c r="O17" s="21">
        <v>1000000</v>
      </c>
    </row>
    <row r="18" spans="1:15" ht="13.8" thickBot="1" x14ac:dyDescent="0.3">
      <c r="A18" s="20" t="s">
        <v>75</v>
      </c>
      <c r="B18" s="21">
        <v>15</v>
      </c>
      <c r="C18" s="21">
        <v>13</v>
      </c>
      <c r="D18" s="21">
        <v>1</v>
      </c>
      <c r="E18" s="21">
        <v>15</v>
      </c>
      <c r="F18" s="21">
        <v>8</v>
      </c>
      <c r="G18" s="21">
        <v>6</v>
      </c>
      <c r="H18" s="21">
        <v>16</v>
      </c>
      <c r="I18" s="21">
        <v>7</v>
      </c>
      <c r="J18" s="21">
        <v>11</v>
      </c>
      <c r="K18" s="21">
        <v>8</v>
      </c>
      <c r="L18" s="21">
        <v>6</v>
      </c>
      <c r="M18" s="21">
        <v>11</v>
      </c>
      <c r="N18" s="21">
        <v>12</v>
      </c>
      <c r="O18" s="21">
        <v>1000000</v>
      </c>
    </row>
    <row r="19" spans="1:15" ht="13.8" thickBot="1" x14ac:dyDescent="0.3">
      <c r="A19" s="20" t="s">
        <v>76</v>
      </c>
      <c r="B19" s="21">
        <v>5</v>
      </c>
      <c r="C19" s="21">
        <v>7</v>
      </c>
      <c r="D19" s="21">
        <v>7</v>
      </c>
      <c r="E19" s="21">
        <v>3</v>
      </c>
      <c r="F19" s="21">
        <v>4</v>
      </c>
      <c r="G19" s="21">
        <v>16</v>
      </c>
      <c r="H19" s="21">
        <v>2</v>
      </c>
      <c r="I19" s="21">
        <v>7</v>
      </c>
      <c r="J19" s="21">
        <v>4</v>
      </c>
      <c r="K19" s="21">
        <v>6</v>
      </c>
      <c r="L19" s="21">
        <v>5</v>
      </c>
      <c r="M19" s="21">
        <v>7</v>
      </c>
      <c r="N19" s="21">
        <v>8</v>
      </c>
      <c r="O19" s="21">
        <v>1000000</v>
      </c>
    </row>
    <row r="20" spans="1:15" ht="13.8" thickBot="1" x14ac:dyDescent="0.3">
      <c r="A20" s="20" t="s">
        <v>77</v>
      </c>
      <c r="B20" s="21">
        <v>8</v>
      </c>
      <c r="C20" s="21">
        <v>7</v>
      </c>
      <c r="D20" s="21">
        <v>1</v>
      </c>
      <c r="E20" s="21">
        <v>14</v>
      </c>
      <c r="F20" s="21">
        <v>13</v>
      </c>
      <c r="G20" s="21">
        <v>11</v>
      </c>
      <c r="H20" s="21">
        <v>15</v>
      </c>
      <c r="I20" s="21">
        <v>14</v>
      </c>
      <c r="J20" s="21">
        <v>15</v>
      </c>
      <c r="K20" s="21">
        <v>2</v>
      </c>
      <c r="L20" s="21">
        <v>2</v>
      </c>
      <c r="M20" s="21">
        <v>15</v>
      </c>
      <c r="N20" s="21">
        <v>17</v>
      </c>
      <c r="O20" s="21">
        <v>1000000</v>
      </c>
    </row>
    <row r="21" spans="1:15" ht="13.8" thickBot="1" x14ac:dyDescent="0.3">
      <c r="A21" s="20" t="s">
        <v>78</v>
      </c>
      <c r="B21" s="21">
        <v>6</v>
      </c>
      <c r="C21" s="21">
        <v>15</v>
      </c>
      <c r="D21" s="21">
        <v>1</v>
      </c>
      <c r="E21" s="21">
        <v>16</v>
      </c>
      <c r="F21" s="21">
        <v>8</v>
      </c>
      <c r="G21" s="21">
        <v>13</v>
      </c>
      <c r="H21" s="21">
        <v>17</v>
      </c>
      <c r="I21" s="21">
        <v>7</v>
      </c>
      <c r="J21" s="21">
        <v>9</v>
      </c>
      <c r="K21" s="21">
        <v>8</v>
      </c>
      <c r="L21" s="21">
        <v>6</v>
      </c>
      <c r="M21" s="21">
        <v>9</v>
      </c>
      <c r="N21" s="21">
        <v>13</v>
      </c>
      <c r="O21" s="21">
        <v>1000000</v>
      </c>
    </row>
    <row r="22" spans="1:15" ht="13.8" thickBot="1" x14ac:dyDescent="0.3">
      <c r="A22" s="20" t="s">
        <v>79</v>
      </c>
      <c r="B22" s="21">
        <v>8</v>
      </c>
      <c r="C22" s="21">
        <v>11</v>
      </c>
      <c r="D22" s="21">
        <v>7</v>
      </c>
      <c r="E22" s="21">
        <v>5</v>
      </c>
      <c r="F22" s="21">
        <v>8</v>
      </c>
      <c r="G22" s="21">
        <v>8</v>
      </c>
      <c r="H22" s="21">
        <v>5</v>
      </c>
      <c r="I22" s="21">
        <v>14</v>
      </c>
      <c r="J22" s="21">
        <v>14</v>
      </c>
      <c r="K22" s="21">
        <v>8</v>
      </c>
      <c r="L22" s="21">
        <v>6</v>
      </c>
      <c r="M22" s="21">
        <v>14</v>
      </c>
      <c r="N22" s="21">
        <v>9</v>
      </c>
      <c r="O22" s="21">
        <v>1000000</v>
      </c>
    </row>
    <row r="23" spans="1:15" ht="13.8" thickBot="1" x14ac:dyDescent="0.3">
      <c r="A23" s="20" t="s">
        <v>80</v>
      </c>
      <c r="B23" s="21">
        <v>12</v>
      </c>
      <c r="C23" s="21">
        <v>14</v>
      </c>
      <c r="D23" s="21">
        <v>7</v>
      </c>
      <c r="E23" s="21">
        <v>8</v>
      </c>
      <c r="F23" s="21">
        <v>5</v>
      </c>
      <c r="G23" s="21">
        <v>8</v>
      </c>
      <c r="H23" s="21">
        <v>6</v>
      </c>
      <c r="I23" s="21">
        <v>7</v>
      </c>
      <c r="J23" s="21">
        <v>11</v>
      </c>
      <c r="K23" s="21">
        <v>5</v>
      </c>
      <c r="L23" s="21">
        <v>4</v>
      </c>
      <c r="M23" s="21">
        <v>11</v>
      </c>
      <c r="N23" s="21">
        <v>11</v>
      </c>
      <c r="O23" s="21">
        <v>1000000</v>
      </c>
    </row>
    <row r="24" spans="1:15" ht="13.8" thickBot="1" x14ac:dyDescent="0.3">
      <c r="A24" s="20" t="s">
        <v>81</v>
      </c>
      <c r="B24" s="21">
        <v>16</v>
      </c>
      <c r="C24" s="21">
        <v>16</v>
      </c>
      <c r="D24" s="21">
        <v>1</v>
      </c>
      <c r="E24" s="21">
        <v>17</v>
      </c>
      <c r="F24" s="21">
        <v>1</v>
      </c>
      <c r="G24" s="21">
        <v>1</v>
      </c>
      <c r="H24" s="21">
        <v>14</v>
      </c>
      <c r="I24" s="21">
        <v>14</v>
      </c>
      <c r="J24" s="21">
        <v>17</v>
      </c>
      <c r="K24" s="21">
        <v>8</v>
      </c>
      <c r="L24" s="21">
        <v>6</v>
      </c>
      <c r="M24" s="21">
        <v>17</v>
      </c>
      <c r="N24" s="21">
        <v>14</v>
      </c>
      <c r="O24" s="21">
        <v>1000000</v>
      </c>
    </row>
    <row r="25" spans="1:15" ht="18.600000000000001" thickBot="1" x14ac:dyDescent="0.3">
      <c r="A25" s="16"/>
    </row>
    <row r="26" spans="1:15" ht="13.8" thickBot="1" x14ac:dyDescent="0.3">
      <c r="A26" s="20" t="s">
        <v>82</v>
      </c>
      <c r="B26" s="20" t="s">
        <v>51</v>
      </c>
      <c r="C26" s="20" t="s">
        <v>52</v>
      </c>
      <c r="D26" s="20" t="s">
        <v>53</v>
      </c>
      <c r="E26" s="20" t="s">
        <v>54</v>
      </c>
      <c r="F26" s="20" t="s">
        <v>55</v>
      </c>
      <c r="G26" s="20" t="s">
        <v>56</v>
      </c>
      <c r="H26" s="20" t="s">
        <v>57</v>
      </c>
      <c r="I26" s="20" t="s">
        <v>58</v>
      </c>
      <c r="J26" s="20" t="s">
        <v>59</v>
      </c>
      <c r="K26" s="20" t="s">
        <v>60</v>
      </c>
      <c r="L26" s="20" t="s">
        <v>61</v>
      </c>
      <c r="M26" s="20" t="s">
        <v>62</v>
      </c>
      <c r="N26" s="20" t="s">
        <v>63</v>
      </c>
    </row>
    <row r="27" spans="1:15" ht="13.8" thickBot="1" x14ac:dyDescent="0.3">
      <c r="A27" s="20" t="s">
        <v>83</v>
      </c>
      <c r="B27" s="21" t="s">
        <v>84</v>
      </c>
      <c r="C27" s="21" t="s">
        <v>84</v>
      </c>
      <c r="D27" s="21" t="s">
        <v>85</v>
      </c>
      <c r="E27" s="21" t="s">
        <v>86</v>
      </c>
      <c r="F27" s="21" t="s">
        <v>87</v>
      </c>
      <c r="G27" s="21" t="s">
        <v>88</v>
      </c>
      <c r="H27" s="21" t="s">
        <v>84</v>
      </c>
      <c r="I27" s="21" t="s">
        <v>89</v>
      </c>
      <c r="J27" s="21" t="s">
        <v>90</v>
      </c>
      <c r="K27" s="21" t="s">
        <v>91</v>
      </c>
      <c r="L27" s="21" t="s">
        <v>92</v>
      </c>
      <c r="M27" s="21" t="s">
        <v>84</v>
      </c>
      <c r="N27" s="21" t="s">
        <v>93</v>
      </c>
    </row>
    <row r="28" spans="1:15" ht="13.8" thickBot="1" x14ac:dyDescent="0.3">
      <c r="A28" s="20" t="s">
        <v>94</v>
      </c>
      <c r="B28" s="21" t="s">
        <v>95</v>
      </c>
      <c r="C28" s="21" t="s">
        <v>95</v>
      </c>
      <c r="D28" s="21" t="s">
        <v>96</v>
      </c>
      <c r="E28" s="21" t="s">
        <v>97</v>
      </c>
      <c r="F28" s="21" t="s">
        <v>95</v>
      </c>
      <c r="G28" s="21" t="s">
        <v>98</v>
      </c>
      <c r="H28" s="21" t="s">
        <v>95</v>
      </c>
      <c r="I28" s="21" t="s">
        <v>99</v>
      </c>
      <c r="J28" s="21" t="s">
        <v>100</v>
      </c>
      <c r="K28" s="21" t="s">
        <v>101</v>
      </c>
      <c r="L28" s="21" t="s">
        <v>102</v>
      </c>
      <c r="M28" s="21" t="s">
        <v>95</v>
      </c>
      <c r="N28" s="21" t="s">
        <v>103</v>
      </c>
    </row>
    <row r="29" spans="1:15" ht="13.8" thickBot="1" x14ac:dyDescent="0.3">
      <c r="A29" s="20" t="s">
        <v>104</v>
      </c>
      <c r="B29" s="21" t="s">
        <v>105</v>
      </c>
      <c r="C29" s="21" t="s">
        <v>105</v>
      </c>
      <c r="D29" s="21" t="s">
        <v>106</v>
      </c>
      <c r="E29" s="21" t="s">
        <v>107</v>
      </c>
      <c r="F29" s="21" t="s">
        <v>105</v>
      </c>
      <c r="G29" s="21" t="s">
        <v>108</v>
      </c>
      <c r="H29" s="21" t="s">
        <v>105</v>
      </c>
      <c r="I29" s="21" t="s">
        <v>105</v>
      </c>
      <c r="J29" s="21" t="s">
        <v>109</v>
      </c>
      <c r="K29" s="21" t="s">
        <v>110</v>
      </c>
      <c r="L29" s="21" t="s">
        <v>111</v>
      </c>
      <c r="M29" s="21" t="s">
        <v>105</v>
      </c>
      <c r="N29" s="21" t="s">
        <v>112</v>
      </c>
    </row>
    <row r="30" spans="1:15" ht="13.8" thickBot="1" x14ac:dyDescent="0.3">
      <c r="A30" s="20" t="s">
        <v>113</v>
      </c>
      <c r="B30" s="21" t="s">
        <v>114</v>
      </c>
      <c r="C30" s="21" t="s">
        <v>114</v>
      </c>
      <c r="D30" s="21" t="s">
        <v>114</v>
      </c>
      <c r="E30" s="21" t="s">
        <v>115</v>
      </c>
      <c r="F30" s="21" t="s">
        <v>114</v>
      </c>
      <c r="G30" s="21" t="s">
        <v>116</v>
      </c>
      <c r="H30" s="21" t="s">
        <v>114</v>
      </c>
      <c r="I30" s="21" t="s">
        <v>114</v>
      </c>
      <c r="J30" s="21" t="s">
        <v>117</v>
      </c>
      <c r="K30" s="21" t="s">
        <v>118</v>
      </c>
      <c r="L30" s="21" t="s">
        <v>119</v>
      </c>
      <c r="M30" s="21" t="s">
        <v>114</v>
      </c>
      <c r="N30" s="21" t="s">
        <v>120</v>
      </c>
    </row>
    <row r="31" spans="1:15" ht="13.8" thickBot="1" x14ac:dyDescent="0.3">
      <c r="A31" s="20" t="s">
        <v>121</v>
      </c>
      <c r="B31" s="21" t="s">
        <v>122</v>
      </c>
      <c r="C31" s="21" t="s">
        <v>122</v>
      </c>
      <c r="D31" s="21" t="s">
        <v>122</v>
      </c>
      <c r="E31" s="21" t="s">
        <v>123</v>
      </c>
      <c r="F31" s="21" t="s">
        <v>122</v>
      </c>
      <c r="G31" s="21" t="s">
        <v>124</v>
      </c>
      <c r="H31" s="21" t="s">
        <v>122</v>
      </c>
      <c r="I31" s="21" t="s">
        <v>122</v>
      </c>
      <c r="J31" s="21" t="s">
        <v>125</v>
      </c>
      <c r="K31" s="21" t="s">
        <v>126</v>
      </c>
      <c r="L31" s="21" t="s">
        <v>127</v>
      </c>
      <c r="M31" s="21" t="s">
        <v>122</v>
      </c>
      <c r="N31" s="21" t="s">
        <v>128</v>
      </c>
    </row>
    <row r="32" spans="1:15" ht="13.8" thickBot="1" x14ac:dyDescent="0.3">
      <c r="A32" s="20" t="s">
        <v>129</v>
      </c>
      <c r="B32" s="21" t="s">
        <v>130</v>
      </c>
      <c r="C32" s="21" t="s">
        <v>130</v>
      </c>
      <c r="D32" s="21" t="s">
        <v>130</v>
      </c>
      <c r="E32" s="21" t="s">
        <v>131</v>
      </c>
      <c r="F32" s="21" t="s">
        <v>130</v>
      </c>
      <c r="G32" s="21" t="s">
        <v>132</v>
      </c>
      <c r="H32" s="21" t="s">
        <v>130</v>
      </c>
      <c r="I32" s="21" t="s">
        <v>130</v>
      </c>
      <c r="J32" s="21" t="s">
        <v>133</v>
      </c>
      <c r="K32" s="21" t="s">
        <v>130</v>
      </c>
      <c r="L32" s="21" t="s">
        <v>134</v>
      </c>
      <c r="M32" s="21" t="s">
        <v>130</v>
      </c>
      <c r="N32" s="21" t="s">
        <v>135</v>
      </c>
    </row>
    <row r="33" spans="1:14" ht="13.8" thickBot="1" x14ac:dyDescent="0.3">
      <c r="A33" s="20" t="s">
        <v>136</v>
      </c>
      <c r="B33" s="21" t="s">
        <v>137</v>
      </c>
      <c r="C33" s="21" t="s">
        <v>137</v>
      </c>
      <c r="D33" s="21" t="s">
        <v>137</v>
      </c>
      <c r="E33" s="21" t="s">
        <v>138</v>
      </c>
      <c r="F33" s="21" t="s">
        <v>137</v>
      </c>
      <c r="G33" s="21" t="s">
        <v>139</v>
      </c>
      <c r="H33" s="21" t="s">
        <v>137</v>
      </c>
      <c r="I33" s="21" t="s">
        <v>137</v>
      </c>
      <c r="J33" s="21" t="s">
        <v>140</v>
      </c>
      <c r="K33" s="21" t="s">
        <v>137</v>
      </c>
      <c r="L33" s="21" t="s">
        <v>141</v>
      </c>
      <c r="M33" s="21" t="s">
        <v>137</v>
      </c>
      <c r="N33" s="21" t="s">
        <v>142</v>
      </c>
    </row>
    <row r="34" spans="1:14" ht="13.8" thickBot="1" x14ac:dyDescent="0.3">
      <c r="A34" s="20" t="s">
        <v>143</v>
      </c>
      <c r="B34" s="21" t="s">
        <v>144</v>
      </c>
      <c r="C34" s="21" t="s">
        <v>144</v>
      </c>
      <c r="D34" s="21" t="s">
        <v>144</v>
      </c>
      <c r="E34" s="21" t="s">
        <v>145</v>
      </c>
      <c r="F34" s="21" t="s">
        <v>144</v>
      </c>
      <c r="G34" s="21" t="s">
        <v>146</v>
      </c>
      <c r="H34" s="21" t="s">
        <v>144</v>
      </c>
      <c r="I34" s="21" t="s">
        <v>144</v>
      </c>
      <c r="J34" s="21" t="s">
        <v>147</v>
      </c>
      <c r="K34" s="21" t="s">
        <v>144</v>
      </c>
      <c r="L34" s="21" t="s">
        <v>148</v>
      </c>
      <c r="M34" s="21" t="s">
        <v>144</v>
      </c>
      <c r="N34" s="21" t="s">
        <v>149</v>
      </c>
    </row>
    <row r="35" spans="1:14" ht="13.8" thickBot="1" x14ac:dyDescent="0.3">
      <c r="A35" s="20" t="s">
        <v>150</v>
      </c>
      <c r="B35" s="21" t="s">
        <v>151</v>
      </c>
      <c r="C35" s="21" t="s">
        <v>151</v>
      </c>
      <c r="D35" s="21" t="s">
        <v>151</v>
      </c>
      <c r="E35" s="21" t="s">
        <v>152</v>
      </c>
      <c r="F35" s="21" t="s">
        <v>151</v>
      </c>
      <c r="G35" s="21" t="s">
        <v>153</v>
      </c>
      <c r="H35" s="21" t="s">
        <v>151</v>
      </c>
      <c r="I35" s="21" t="s">
        <v>151</v>
      </c>
      <c r="J35" s="21" t="s">
        <v>154</v>
      </c>
      <c r="K35" s="21" t="s">
        <v>151</v>
      </c>
      <c r="L35" s="21" t="s">
        <v>155</v>
      </c>
      <c r="M35" s="21" t="s">
        <v>151</v>
      </c>
      <c r="N35" s="21" t="s">
        <v>156</v>
      </c>
    </row>
    <row r="36" spans="1:14" ht="13.8" thickBot="1" x14ac:dyDescent="0.3">
      <c r="A36" s="20" t="s">
        <v>157</v>
      </c>
      <c r="B36" s="21" t="s">
        <v>158</v>
      </c>
      <c r="C36" s="21" t="s">
        <v>158</v>
      </c>
      <c r="D36" s="21" t="s">
        <v>158</v>
      </c>
      <c r="E36" s="21" t="s">
        <v>159</v>
      </c>
      <c r="F36" s="21" t="s">
        <v>158</v>
      </c>
      <c r="G36" s="21" t="s">
        <v>160</v>
      </c>
      <c r="H36" s="21" t="s">
        <v>158</v>
      </c>
      <c r="I36" s="21" t="s">
        <v>158</v>
      </c>
      <c r="J36" s="21" t="s">
        <v>161</v>
      </c>
      <c r="K36" s="21" t="s">
        <v>158</v>
      </c>
      <c r="L36" s="21" t="s">
        <v>162</v>
      </c>
      <c r="M36" s="21" t="s">
        <v>158</v>
      </c>
      <c r="N36" s="21" t="s">
        <v>163</v>
      </c>
    </row>
    <row r="37" spans="1:14" ht="13.8" thickBot="1" x14ac:dyDescent="0.3">
      <c r="A37" s="20" t="s">
        <v>164</v>
      </c>
      <c r="B37" s="21" t="s">
        <v>165</v>
      </c>
      <c r="C37" s="21" t="s">
        <v>165</v>
      </c>
      <c r="D37" s="21" t="s">
        <v>165</v>
      </c>
      <c r="E37" s="21" t="s">
        <v>166</v>
      </c>
      <c r="F37" s="21" t="s">
        <v>165</v>
      </c>
      <c r="G37" s="21" t="s">
        <v>167</v>
      </c>
      <c r="H37" s="21" t="s">
        <v>165</v>
      </c>
      <c r="I37" s="21" t="s">
        <v>165</v>
      </c>
      <c r="J37" s="21" t="s">
        <v>168</v>
      </c>
      <c r="K37" s="21" t="s">
        <v>165</v>
      </c>
      <c r="L37" s="21" t="s">
        <v>169</v>
      </c>
      <c r="M37" s="21" t="s">
        <v>165</v>
      </c>
      <c r="N37" s="21" t="s">
        <v>170</v>
      </c>
    </row>
    <row r="38" spans="1:14" ht="13.8" thickBot="1" x14ac:dyDescent="0.3">
      <c r="A38" s="20" t="s">
        <v>171</v>
      </c>
      <c r="B38" s="21" t="s">
        <v>172</v>
      </c>
      <c r="C38" s="21" t="s">
        <v>172</v>
      </c>
      <c r="D38" s="21" t="s">
        <v>172</v>
      </c>
      <c r="E38" s="21" t="s">
        <v>173</v>
      </c>
      <c r="F38" s="21" t="s">
        <v>172</v>
      </c>
      <c r="G38" s="21" t="s">
        <v>174</v>
      </c>
      <c r="H38" s="21" t="s">
        <v>172</v>
      </c>
      <c r="I38" s="21" t="s">
        <v>172</v>
      </c>
      <c r="J38" s="21" t="s">
        <v>175</v>
      </c>
      <c r="K38" s="21" t="s">
        <v>172</v>
      </c>
      <c r="L38" s="21" t="s">
        <v>176</v>
      </c>
      <c r="M38" s="21" t="s">
        <v>172</v>
      </c>
      <c r="N38" s="21" t="s">
        <v>177</v>
      </c>
    </row>
    <row r="39" spans="1:14" ht="13.8" thickBot="1" x14ac:dyDescent="0.3">
      <c r="A39" s="20" t="s">
        <v>178</v>
      </c>
      <c r="B39" s="21" t="s">
        <v>179</v>
      </c>
      <c r="C39" s="21" t="s">
        <v>179</v>
      </c>
      <c r="D39" s="21" t="s">
        <v>179</v>
      </c>
      <c r="E39" s="21" t="s">
        <v>180</v>
      </c>
      <c r="F39" s="21" t="s">
        <v>179</v>
      </c>
      <c r="G39" s="21" t="s">
        <v>181</v>
      </c>
      <c r="H39" s="21" t="s">
        <v>179</v>
      </c>
      <c r="I39" s="21" t="s">
        <v>179</v>
      </c>
      <c r="J39" s="21" t="s">
        <v>182</v>
      </c>
      <c r="K39" s="21" t="s">
        <v>179</v>
      </c>
      <c r="L39" s="21" t="s">
        <v>183</v>
      </c>
      <c r="M39" s="21" t="s">
        <v>179</v>
      </c>
      <c r="N39" s="21" t="s">
        <v>184</v>
      </c>
    </row>
    <row r="40" spans="1:14" ht="13.8" thickBot="1" x14ac:dyDescent="0.3">
      <c r="A40" s="20" t="s">
        <v>185</v>
      </c>
      <c r="B40" s="21" t="s">
        <v>186</v>
      </c>
      <c r="C40" s="21" t="s">
        <v>186</v>
      </c>
      <c r="D40" s="21" t="s">
        <v>186</v>
      </c>
      <c r="E40" s="21" t="s">
        <v>187</v>
      </c>
      <c r="F40" s="21" t="s">
        <v>186</v>
      </c>
      <c r="G40" s="21" t="s">
        <v>188</v>
      </c>
      <c r="H40" s="21" t="s">
        <v>186</v>
      </c>
      <c r="I40" s="21" t="s">
        <v>186</v>
      </c>
      <c r="J40" s="21" t="s">
        <v>189</v>
      </c>
      <c r="K40" s="21" t="s">
        <v>186</v>
      </c>
      <c r="L40" s="21" t="s">
        <v>186</v>
      </c>
      <c r="M40" s="21" t="s">
        <v>186</v>
      </c>
      <c r="N40" s="21" t="s">
        <v>190</v>
      </c>
    </row>
    <row r="41" spans="1:14" ht="13.8" thickBot="1" x14ac:dyDescent="0.3">
      <c r="A41" s="20" t="s">
        <v>191</v>
      </c>
      <c r="B41" s="21" t="s">
        <v>192</v>
      </c>
      <c r="C41" s="21" t="s">
        <v>192</v>
      </c>
      <c r="D41" s="21" t="s">
        <v>192</v>
      </c>
      <c r="E41" s="21" t="s">
        <v>193</v>
      </c>
      <c r="F41" s="21" t="s">
        <v>192</v>
      </c>
      <c r="G41" s="21" t="s">
        <v>194</v>
      </c>
      <c r="H41" s="21" t="s">
        <v>192</v>
      </c>
      <c r="I41" s="21" t="s">
        <v>192</v>
      </c>
      <c r="J41" s="21" t="s">
        <v>195</v>
      </c>
      <c r="K41" s="21" t="s">
        <v>192</v>
      </c>
      <c r="L41" s="21" t="s">
        <v>192</v>
      </c>
      <c r="M41" s="21" t="s">
        <v>192</v>
      </c>
      <c r="N41" s="21" t="s">
        <v>196</v>
      </c>
    </row>
    <row r="42" spans="1:14" ht="13.8" thickBot="1" x14ac:dyDescent="0.3">
      <c r="A42" s="20" t="s">
        <v>197</v>
      </c>
      <c r="B42" s="21" t="s">
        <v>198</v>
      </c>
      <c r="C42" s="21" t="s">
        <v>198</v>
      </c>
      <c r="D42" s="21" t="s">
        <v>198</v>
      </c>
      <c r="E42" s="21" t="s">
        <v>199</v>
      </c>
      <c r="F42" s="21" t="s">
        <v>198</v>
      </c>
      <c r="G42" s="21" t="s">
        <v>198</v>
      </c>
      <c r="H42" s="21" t="s">
        <v>198</v>
      </c>
      <c r="I42" s="21" t="s">
        <v>198</v>
      </c>
      <c r="J42" s="21" t="s">
        <v>198</v>
      </c>
      <c r="K42" s="21" t="s">
        <v>198</v>
      </c>
      <c r="L42" s="21" t="s">
        <v>198</v>
      </c>
      <c r="M42" s="21" t="s">
        <v>198</v>
      </c>
      <c r="N42" s="21" t="s">
        <v>200</v>
      </c>
    </row>
    <row r="43" spans="1:14" ht="13.8" thickBot="1" x14ac:dyDescent="0.3">
      <c r="A43" s="20" t="s">
        <v>201</v>
      </c>
      <c r="B43" s="21" t="s">
        <v>202</v>
      </c>
      <c r="C43" s="21" t="s">
        <v>202</v>
      </c>
      <c r="D43" s="21" t="s">
        <v>202</v>
      </c>
      <c r="E43" s="21" t="s">
        <v>202</v>
      </c>
      <c r="F43" s="21" t="s">
        <v>202</v>
      </c>
      <c r="G43" s="21" t="s">
        <v>202</v>
      </c>
      <c r="H43" s="21" t="s">
        <v>202</v>
      </c>
      <c r="I43" s="21" t="s">
        <v>202</v>
      </c>
      <c r="J43" s="21" t="s">
        <v>202</v>
      </c>
      <c r="K43" s="21" t="s">
        <v>202</v>
      </c>
      <c r="L43" s="21" t="s">
        <v>202</v>
      </c>
      <c r="M43" s="21" t="s">
        <v>202</v>
      </c>
      <c r="N43" s="21" t="s">
        <v>203</v>
      </c>
    </row>
    <row r="44" spans="1:14" ht="18.600000000000001" thickBot="1" x14ac:dyDescent="0.3">
      <c r="A44" s="16"/>
    </row>
    <row r="45" spans="1:14" ht="13.8" thickBot="1" x14ac:dyDescent="0.3">
      <c r="A45" s="20" t="s">
        <v>204</v>
      </c>
      <c r="B45" s="20" t="s">
        <v>51</v>
      </c>
      <c r="C45" s="20" t="s">
        <v>52</v>
      </c>
      <c r="D45" s="20" t="s">
        <v>53</v>
      </c>
      <c r="E45" s="20" t="s">
        <v>54</v>
      </c>
      <c r="F45" s="20" t="s">
        <v>55</v>
      </c>
      <c r="G45" s="20" t="s">
        <v>56</v>
      </c>
      <c r="H45" s="20" t="s">
        <v>57</v>
      </c>
      <c r="I45" s="20" t="s">
        <v>58</v>
      </c>
      <c r="J45" s="20" t="s">
        <v>59</v>
      </c>
      <c r="K45" s="20" t="s">
        <v>60</v>
      </c>
      <c r="L45" s="20" t="s">
        <v>61</v>
      </c>
      <c r="M45" s="20" t="s">
        <v>62</v>
      </c>
      <c r="N45" s="20" t="s">
        <v>63</v>
      </c>
    </row>
    <row r="46" spans="1:14" ht="13.8" thickBot="1" x14ac:dyDescent="0.3">
      <c r="A46" s="20" t="s">
        <v>83</v>
      </c>
      <c r="B46" s="21">
        <v>16</v>
      </c>
      <c r="C46" s="21">
        <v>16</v>
      </c>
      <c r="D46" s="21">
        <v>45.5</v>
      </c>
      <c r="E46" s="21">
        <v>499865.5</v>
      </c>
      <c r="F46" s="21">
        <v>499902.5</v>
      </c>
      <c r="G46" s="21">
        <v>38.5</v>
      </c>
      <c r="H46" s="21">
        <v>16</v>
      </c>
      <c r="I46" s="21">
        <v>69</v>
      </c>
      <c r="J46" s="21">
        <v>40</v>
      </c>
      <c r="K46" s="21">
        <v>25.5</v>
      </c>
      <c r="L46" s="21">
        <v>163</v>
      </c>
      <c r="M46" s="21">
        <v>16</v>
      </c>
      <c r="N46" s="21">
        <v>499952.5</v>
      </c>
    </row>
    <row r="47" spans="1:14" ht="13.8" thickBot="1" x14ac:dyDescent="0.3">
      <c r="A47" s="20" t="s">
        <v>94</v>
      </c>
      <c r="B47" s="21">
        <v>15</v>
      </c>
      <c r="C47" s="21">
        <v>15</v>
      </c>
      <c r="D47" s="21">
        <v>44.5</v>
      </c>
      <c r="E47" s="21">
        <v>499864.5</v>
      </c>
      <c r="F47" s="21">
        <v>15</v>
      </c>
      <c r="G47" s="21">
        <v>37.5</v>
      </c>
      <c r="H47" s="21">
        <v>15</v>
      </c>
      <c r="I47" s="21">
        <v>68</v>
      </c>
      <c r="J47" s="21">
        <v>39</v>
      </c>
      <c r="K47" s="21">
        <v>24.5</v>
      </c>
      <c r="L47" s="21">
        <v>162</v>
      </c>
      <c r="M47" s="21">
        <v>15</v>
      </c>
      <c r="N47" s="21">
        <v>499951.5</v>
      </c>
    </row>
    <row r="48" spans="1:14" ht="13.8" thickBot="1" x14ac:dyDescent="0.3">
      <c r="A48" s="20" t="s">
        <v>104</v>
      </c>
      <c r="B48" s="21">
        <v>14</v>
      </c>
      <c r="C48" s="21">
        <v>14</v>
      </c>
      <c r="D48" s="21">
        <v>43.5</v>
      </c>
      <c r="E48" s="21">
        <v>499863.5</v>
      </c>
      <c r="F48" s="21">
        <v>14</v>
      </c>
      <c r="G48" s="21">
        <v>36.5</v>
      </c>
      <c r="H48" s="21">
        <v>14</v>
      </c>
      <c r="I48" s="21">
        <v>14</v>
      </c>
      <c r="J48" s="21">
        <v>38</v>
      </c>
      <c r="K48" s="21">
        <v>23.5</v>
      </c>
      <c r="L48" s="21">
        <v>161</v>
      </c>
      <c r="M48" s="21">
        <v>14</v>
      </c>
      <c r="N48" s="21">
        <v>499950.5</v>
      </c>
    </row>
    <row r="49" spans="1:18" ht="13.8" thickBot="1" x14ac:dyDescent="0.3">
      <c r="A49" s="20" t="s">
        <v>113</v>
      </c>
      <c r="B49" s="21">
        <v>13</v>
      </c>
      <c r="C49" s="21">
        <v>13</v>
      </c>
      <c r="D49" s="21">
        <v>13</v>
      </c>
      <c r="E49" s="21">
        <v>499862.5</v>
      </c>
      <c r="F49" s="21">
        <v>13</v>
      </c>
      <c r="G49" s="21">
        <v>35.5</v>
      </c>
      <c r="H49" s="21">
        <v>13</v>
      </c>
      <c r="I49" s="21">
        <v>13</v>
      </c>
      <c r="J49" s="21">
        <v>37</v>
      </c>
      <c r="K49" s="21">
        <v>22.5</v>
      </c>
      <c r="L49" s="21">
        <v>136.5</v>
      </c>
      <c r="M49" s="21">
        <v>13</v>
      </c>
      <c r="N49" s="21">
        <v>499949.5</v>
      </c>
    </row>
    <row r="50" spans="1:18" ht="13.8" thickBot="1" x14ac:dyDescent="0.3">
      <c r="A50" s="20" t="s">
        <v>121</v>
      </c>
      <c r="B50" s="21">
        <v>12</v>
      </c>
      <c r="C50" s="21">
        <v>12</v>
      </c>
      <c r="D50" s="21">
        <v>12</v>
      </c>
      <c r="E50" s="21">
        <v>499861.5</v>
      </c>
      <c r="F50" s="21">
        <v>12</v>
      </c>
      <c r="G50" s="21">
        <v>34.5</v>
      </c>
      <c r="H50" s="21">
        <v>12</v>
      </c>
      <c r="I50" s="21">
        <v>12</v>
      </c>
      <c r="J50" s="21">
        <v>36</v>
      </c>
      <c r="K50" s="21">
        <v>21.5</v>
      </c>
      <c r="L50" s="21">
        <v>135.5</v>
      </c>
      <c r="M50" s="21">
        <v>12</v>
      </c>
      <c r="N50" s="21">
        <v>499918.5</v>
      </c>
    </row>
    <row r="51" spans="1:18" ht="13.8" thickBot="1" x14ac:dyDescent="0.3">
      <c r="A51" s="20" t="s">
        <v>129</v>
      </c>
      <c r="B51" s="21">
        <v>11</v>
      </c>
      <c r="C51" s="21">
        <v>11</v>
      </c>
      <c r="D51" s="21">
        <v>11</v>
      </c>
      <c r="E51" s="21">
        <v>499860.5</v>
      </c>
      <c r="F51" s="21">
        <v>11</v>
      </c>
      <c r="G51" s="21">
        <v>33.5</v>
      </c>
      <c r="H51" s="21">
        <v>11</v>
      </c>
      <c r="I51" s="21">
        <v>11</v>
      </c>
      <c r="J51" s="21">
        <v>35</v>
      </c>
      <c r="K51" s="21">
        <v>11</v>
      </c>
      <c r="L51" s="21">
        <v>134.5</v>
      </c>
      <c r="M51" s="21">
        <v>11</v>
      </c>
      <c r="N51" s="21">
        <v>499917.5</v>
      </c>
    </row>
    <row r="52" spans="1:18" ht="13.8" thickBot="1" x14ac:dyDescent="0.3">
      <c r="A52" s="20" t="s">
        <v>136</v>
      </c>
      <c r="B52" s="21">
        <v>10</v>
      </c>
      <c r="C52" s="21">
        <v>10</v>
      </c>
      <c r="D52" s="21">
        <v>10</v>
      </c>
      <c r="E52" s="21">
        <v>499859.5</v>
      </c>
      <c r="F52" s="21">
        <v>10</v>
      </c>
      <c r="G52" s="21">
        <v>32.5</v>
      </c>
      <c r="H52" s="21">
        <v>10</v>
      </c>
      <c r="I52" s="21">
        <v>10</v>
      </c>
      <c r="J52" s="21">
        <v>34</v>
      </c>
      <c r="K52" s="21">
        <v>10</v>
      </c>
      <c r="L52" s="21">
        <v>133.5</v>
      </c>
      <c r="M52" s="21">
        <v>10</v>
      </c>
      <c r="N52" s="21">
        <v>499873</v>
      </c>
    </row>
    <row r="53" spans="1:18" ht="13.8" thickBot="1" x14ac:dyDescent="0.3">
      <c r="A53" s="20" t="s">
        <v>143</v>
      </c>
      <c r="B53" s="21">
        <v>9</v>
      </c>
      <c r="C53" s="21">
        <v>9</v>
      </c>
      <c r="D53" s="21">
        <v>9</v>
      </c>
      <c r="E53" s="21">
        <v>499858.5</v>
      </c>
      <c r="F53" s="21">
        <v>9</v>
      </c>
      <c r="G53" s="21">
        <v>31.5</v>
      </c>
      <c r="H53" s="21">
        <v>9</v>
      </c>
      <c r="I53" s="21">
        <v>9</v>
      </c>
      <c r="J53" s="21">
        <v>33</v>
      </c>
      <c r="K53" s="21">
        <v>9</v>
      </c>
      <c r="L53" s="21">
        <v>132.5</v>
      </c>
      <c r="M53" s="21">
        <v>9</v>
      </c>
      <c r="N53" s="21">
        <v>499872</v>
      </c>
    </row>
    <row r="54" spans="1:18" ht="13.8" thickBot="1" x14ac:dyDescent="0.3">
      <c r="A54" s="20" t="s">
        <v>150</v>
      </c>
      <c r="B54" s="21">
        <v>8</v>
      </c>
      <c r="C54" s="21">
        <v>8</v>
      </c>
      <c r="D54" s="21">
        <v>8</v>
      </c>
      <c r="E54" s="21">
        <v>499857.5</v>
      </c>
      <c r="F54" s="21">
        <v>8</v>
      </c>
      <c r="G54" s="21">
        <v>30.5</v>
      </c>
      <c r="H54" s="21">
        <v>8</v>
      </c>
      <c r="I54" s="21">
        <v>8</v>
      </c>
      <c r="J54" s="21">
        <v>32</v>
      </c>
      <c r="K54" s="21">
        <v>8</v>
      </c>
      <c r="L54" s="21">
        <v>131.5</v>
      </c>
      <c r="M54" s="21">
        <v>8</v>
      </c>
      <c r="N54" s="21">
        <v>499871</v>
      </c>
    </row>
    <row r="55" spans="1:18" ht="13.8" thickBot="1" x14ac:dyDescent="0.3">
      <c r="A55" s="20" t="s">
        <v>157</v>
      </c>
      <c r="B55" s="21">
        <v>7</v>
      </c>
      <c r="C55" s="21">
        <v>7</v>
      </c>
      <c r="D55" s="21">
        <v>7</v>
      </c>
      <c r="E55" s="21">
        <v>499856.5</v>
      </c>
      <c r="F55" s="21">
        <v>7</v>
      </c>
      <c r="G55" s="21">
        <v>29.5</v>
      </c>
      <c r="H55" s="21">
        <v>7</v>
      </c>
      <c r="I55" s="21">
        <v>7</v>
      </c>
      <c r="J55" s="21">
        <v>31</v>
      </c>
      <c r="K55" s="21">
        <v>7</v>
      </c>
      <c r="L55" s="21">
        <v>130.5</v>
      </c>
      <c r="M55" s="21">
        <v>7</v>
      </c>
      <c r="N55" s="21">
        <v>499866</v>
      </c>
    </row>
    <row r="56" spans="1:18" ht="13.8" thickBot="1" x14ac:dyDescent="0.3">
      <c r="A56" s="20" t="s">
        <v>164</v>
      </c>
      <c r="B56" s="21">
        <v>6</v>
      </c>
      <c r="C56" s="21">
        <v>6</v>
      </c>
      <c r="D56" s="21">
        <v>6</v>
      </c>
      <c r="E56" s="21">
        <v>499855.5</v>
      </c>
      <c r="F56" s="21">
        <v>6</v>
      </c>
      <c r="G56" s="21">
        <v>27.5</v>
      </c>
      <c r="H56" s="21">
        <v>6</v>
      </c>
      <c r="I56" s="21">
        <v>6</v>
      </c>
      <c r="J56" s="21">
        <v>30</v>
      </c>
      <c r="K56" s="21">
        <v>6</v>
      </c>
      <c r="L56" s="21">
        <v>91.5</v>
      </c>
      <c r="M56" s="21">
        <v>6</v>
      </c>
      <c r="N56" s="21">
        <v>499865</v>
      </c>
    </row>
    <row r="57" spans="1:18" ht="13.8" thickBot="1" x14ac:dyDescent="0.3">
      <c r="A57" s="20" t="s">
        <v>171</v>
      </c>
      <c r="B57" s="21">
        <v>5</v>
      </c>
      <c r="C57" s="21">
        <v>5</v>
      </c>
      <c r="D57" s="21">
        <v>5</v>
      </c>
      <c r="E57" s="21">
        <v>499854.5</v>
      </c>
      <c r="F57" s="21">
        <v>5</v>
      </c>
      <c r="G57" s="21">
        <v>26.5</v>
      </c>
      <c r="H57" s="21">
        <v>5</v>
      </c>
      <c r="I57" s="21">
        <v>5</v>
      </c>
      <c r="J57" s="21">
        <v>29</v>
      </c>
      <c r="K57" s="21">
        <v>5</v>
      </c>
      <c r="L57" s="21">
        <v>90.5</v>
      </c>
      <c r="M57" s="21">
        <v>5</v>
      </c>
      <c r="N57" s="21">
        <v>499864</v>
      </c>
    </row>
    <row r="58" spans="1:18" ht="13.8" thickBot="1" x14ac:dyDescent="0.3">
      <c r="A58" s="20" t="s">
        <v>178</v>
      </c>
      <c r="B58" s="21">
        <v>4</v>
      </c>
      <c r="C58" s="21">
        <v>4</v>
      </c>
      <c r="D58" s="21">
        <v>4</v>
      </c>
      <c r="E58" s="21">
        <v>499853.5</v>
      </c>
      <c r="F58" s="21">
        <v>4</v>
      </c>
      <c r="G58" s="21">
        <v>25.5</v>
      </c>
      <c r="H58" s="21">
        <v>4</v>
      </c>
      <c r="I58" s="21">
        <v>4</v>
      </c>
      <c r="J58" s="21">
        <v>28</v>
      </c>
      <c r="K58" s="21">
        <v>4</v>
      </c>
      <c r="L58" s="21">
        <v>61.5</v>
      </c>
      <c r="M58" s="21">
        <v>4</v>
      </c>
      <c r="N58" s="21">
        <v>499863</v>
      </c>
    </row>
    <row r="59" spans="1:18" ht="13.8" thickBot="1" x14ac:dyDescent="0.3">
      <c r="A59" s="20" t="s">
        <v>185</v>
      </c>
      <c r="B59" s="21">
        <v>3</v>
      </c>
      <c r="C59" s="21">
        <v>3</v>
      </c>
      <c r="D59" s="21">
        <v>3</v>
      </c>
      <c r="E59" s="21">
        <v>499852.5</v>
      </c>
      <c r="F59" s="21">
        <v>3</v>
      </c>
      <c r="G59" s="21">
        <v>7</v>
      </c>
      <c r="H59" s="21">
        <v>3</v>
      </c>
      <c r="I59" s="21">
        <v>3</v>
      </c>
      <c r="J59" s="21">
        <v>27</v>
      </c>
      <c r="K59" s="21">
        <v>3</v>
      </c>
      <c r="L59" s="21">
        <v>3</v>
      </c>
      <c r="M59" s="21">
        <v>3</v>
      </c>
      <c r="N59" s="21">
        <v>499862</v>
      </c>
    </row>
    <row r="60" spans="1:18" ht="13.8" thickBot="1" x14ac:dyDescent="0.3">
      <c r="A60" s="20" t="s">
        <v>191</v>
      </c>
      <c r="B60" s="21">
        <v>2</v>
      </c>
      <c r="C60" s="21">
        <v>2</v>
      </c>
      <c r="D60" s="21">
        <v>2</v>
      </c>
      <c r="E60" s="21">
        <v>499851.5</v>
      </c>
      <c r="F60" s="21">
        <v>2</v>
      </c>
      <c r="G60" s="21">
        <v>6</v>
      </c>
      <c r="H60" s="21">
        <v>2</v>
      </c>
      <c r="I60" s="21">
        <v>2</v>
      </c>
      <c r="J60" s="21">
        <v>14</v>
      </c>
      <c r="K60" s="21">
        <v>2</v>
      </c>
      <c r="L60" s="21">
        <v>2</v>
      </c>
      <c r="M60" s="21">
        <v>2</v>
      </c>
      <c r="N60" s="21">
        <v>499861</v>
      </c>
    </row>
    <row r="61" spans="1:18" ht="13.8" thickBot="1" x14ac:dyDescent="0.3">
      <c r="A61" s="20" t="s">
        <v>197</v>
      </c>
      <c r="B61" s="21">
        <v>1</v>
      </c>
      <c r="C61" s="21">
        <v>1</v>
      </c>
      <c r="D61" s="21">
        <v>1</v>
      </c>
      <c r="E61" s="21">
        <v>499850.5</v>
      </c>
      <c r="F61" s="21">
        <v>1</v>
      </c>
      <c r="G61" s="21">
        <v>1</v>
      </c>
      <c r="H61" s="21">
        <v>1</v>
      </c>
      <c r="I61" s="21">
        <v>1</v>
      </c>
      <c r="J61" s="21">
        <v>1</v>
      </c>
      <c r="K61" s="21">
        <v>1</v>
      </c>
      <c r="L61" s="21">
        <v>1</v>
      </c>
      <c r="M61" s="21">
        <v>1</v>
      </c>
      <c r="N61" s="21">
        <v>499860</v>
      </c>
    </row>
    <row r="62" spans="1:18" ht="13.8" thickBot="1" x14ac:dyDescent="0.3">
      <c r="A62" s="20" t="s">
        <v>201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499844</v>
      </c>
    </row>
    <row r="63" spans="1:18" ht="18.600000000000001" thickBot="1" x14ac:dyDescent="0.3">
      <c r="A63" s="16"/>
    </row>
    <row r="64" spans="1:18" ht="13.8" thickBot="1" x14ac:dyDescent="0.3">
      <c r="A64" s="20" t="s">
        <v>205</v>
      </c>
      <c r="B64" s="20" t="s">
        <v>51</v>
      </c>
      <c r="C64" s="20" t="s">
        <v>52</v>
      </c>
      <c r="D64" s="20" t="s">
        <v>53</v>
      </c>
      <c r="E64" s="20" t="s">
        <v>54</v>
      </c>
      <c r="F64" s="20" t="s">
        <v>55</v>
      </c>
      <c r="G64" s="20" t="s">
        <v>56</v>
      </c>
      <c r="H64" s="20" t="s">
        <v>57</v>
      </c>
      <c r="I64" s="20" t="s">
        <v>58</v>
      </c>
      <c r="J64" s="20" t="s">
        <v>59</v>
      </c>
      <c r="K64" s="20" t="s">
        <v>60</v>
      </c>
      <c r="L64" s="20" t="s">
        <v>61</v>
      </c>
      <c r="M64" s="20" t="s">
        <v>62</v>
      </c>
      <c r="N64" s="20" t="s">
        <v>63</v>
      </c>
      <c r="O64" s="20" t="s">
        <v>206</v>
      </c>
      <c r="P64" s="20" t="s">
        <v>207</v>
      </c>
      <c r="Q64" s="20" t="s">
        <v>208</v>
      </c>
      <c r="R64" s="20" t="s">
        <v>209</v>
      </c>
    </row>
    <row r="65" spans="1:18" ht="13.8" thickBot="1" x14ac:dyDescent="0.3">
      <c r="A65" s="20" t="s">
        <v>65</v>
      </c>
      <c r="B65" s="21">
        <v>5</v>
      </c>
      <c r="C65" s="21">
        <v>10</v>
      </c>
      <c r="D65" s="21">
        <v>10</v>
      </c>
      <c r="E65" s="21">
        <v>499858.5</v>
      </c>
      <c r="F65" s="21">
        <v>9</v>
      </c>
      <c r="G65" s="21">
        <v>29.5</v>
      </c>
      <c r="H65" s="21">
        <v>9</v>
      </c>
      <c r="I65" s="21">
        <v>13</v>
      </c>
      <c r="J65" s="21">
        <v>33</v>
      </c>
      <c r="K65" s="21">
        <v>1</v>
      </c>
      <c r="L65" s="21">
        <v>61.5</v>
      </c>
      <c r="M65" s="21">
        <v>11</v>
      </c>
      <c r="N65" s="21">
        <v>499949.5</v>
      </c>
      <c r="O65" s="21">
        <v>1000000</v>
      </c>
      <c r="P65" s="21">
        <v>1000000</v>
      </c>
      <c r="Q65" s="21">
        <v>0</v>
      </c>
      <c r="R65" s="21">
        <v>0</v>
      </c>
    </row>
    <row r="66" spans="1:18" ht="13.8" thickBot="1" x14ac:dyDescent="0.3">
      <c r="A66" s="20" t="s">
        <v>66</v>
      </c>
      <c r="B66" s="21">
        <v>16</v>
      </c>
      <c r="C66" s="21">
        <v>13</v>
      </c>
      <c r="D66" s="21">
        <v>45.5</v>
      </c>
      <c r="E66" s="21">
        <v>499854.5</v>
      </c>
      <c r="F66" s="21">
        <v>15</v>
      </c>
      <c r="G66" s="21">
        <v>35.5</v>
      </c>
      <c r="H66" s="21">
        <v>6</v>
      </c>
      <c r="I66" s="21">
        <v>3</v>
      </c>
      <c r="J66" s="21">
        <v>1</v>
      </c>
      <c r="K66" s="21">
        <v>9</v>
      </c>
      <c r="L66" s="21">
        <v>134.5</v>
      </c>
      <c r="M66" s="21">
        <v>1</v>
      </c>
      <c r="N66" s="21">
        <v>499866</v>
      </c>
      <c r="O66" s="21">
        <v>1000000</v>
      </c>
      <c r="P66" s="21">
        <v>1000000</v>
      </c>
      <c r="Q66" s="21">
        <v>0</v>
      </c>
      <c r="R66" s="21">
        <v>0</v>
      </c>
    </row>
    <row r="67" spans="1:18" ht="13.8" thickBot="1" x14ac:dyDescent="0.3">
      <c r="A67" s="20" t="s">
        <v>67</v>
      </c>
      <c r="B67" s="21">
        <v>9</v>
      </c>
      <c r="C67" s="21">
        <v>10</v>
      </c>
      <c r="D67" s="21">
        <v>10</v>
      </c>
      <c r="E67" s="21">
        <v>499861.5</v>
      </c>
      <c r="F67" s="21">
        <v>1</v>
      </c>
      <c r="G67" s="21">
        <v>6</v>
      </c>
      <c r="H67" s="21">
        <v>8</v>
      </c>
      <c r="I67" s="21">
        <v>10</v>
      </c>
      <c r="J67" s="21">
        <v>30</v>
      </c>
      <c r="K67" s="21">
        <v>25.5</v>
      </c>
      <c r="L67" s="21">
        <v>163</v>
      </c>
      <c r="M67" s="21">
        <v>6</v>
      </c>
      <c r="N67" s="21">
        <v>499860</v>
      </c>
      <c r="O67" s="21">
        <v>1000000</v>
      </c>
      <c r="P67" s="21">
        <v>1000000</v>
      </c>
      <c r="Q67" s="21">
        <v>0</v>
      </c>
      <c r="R67" s="21">
        <v>0</v>
      </c>
    </row>
    <row r="68" spans="1:18" ht="13.8" thickBot="1" x14ac:dyDescent="0.3">
      <c r="A68" s="20" t="s">
        <v>68</v>
      </c>
      <c r="B68" s="21">
        <v>0</v>
      </c>
      <c r="C68" s="21">
        <v>0</v>
      </c>
      <c r="D68" s="21">
        <v>10</v>
      </c>
      <c r="E68" s="21">
        <v>499855.5</v>
      </c>
      <c r="F68" s="21">
        <v>0</v>
      </c>
      <c r="G68" s="21">
        <v>0</v>
      </c>
      <c r="H68" s="21">
        <v>5</v>
      </c>
      <c r="I68" s="21">
        <v>68</v>
      </c>
      <c r="J68" s="21">
        <v>35</v>
      </c>
      <c r="K68" s="21">
        <v>9</v>
      </c>
      <c r="L68" s="21">
        <v>2</v>
      </c>
      <c r="M68" s="21">
        <v>15</v>
      </c>
      <c r="N68" s="21">
        <v>499951.5</v>
      </c>
      <c r="O68" s="21">
        <v>999951</v>
      </c>
      <c r="P68" s="21">
        <v>1000000</v>
      </c>
      <c r="Q68" s="21">
        <v>49</v>
      </c>
      <c r="R68" s="21">
        <v>0</v>
      </c>
    </row>
    <row r="69" spans="1:18" ht="13.8" thickBot="1" x14ac:dyDescent="0.3">
      <c r="A69" s="20" t="s">
        <v>69</v>
      </c>
      <c r="B69" s="21">
        <v>13</v>
      </c>
      <c r="C69" s="21">
        <v>15</v>
      </c>
      <c r="D69" s="21">
        <v>10</v>
      </c>
      <c r="E69" s="21">
        <v>499864.5</v>
      </c>
      <c r="F69" s="21">
        <v>10</v>
      </c>
      <c r="G69" s="21">
        <v>38.5</v>
      </c>
      <c r="H69" s="21">
        <v>14</v>
      </c>
      <c r="I69" s="21">
        <v>10</v>
      </c>
      <c r="J69" s="21">
        <v>35</v>
      </c>
      <c r="K69" s="21">
        <v>1</v>
      </c>
      <c r="L69" s="21">
        <v>61.5</v>
      </c>
      <c r="M69" s="21">
        <v>9</v>
      </c>
      <c r="N69" s="21">
        <v>499918.5</v>
      </c>
      <c r="O69" s="21">
        <v>1000000</v>
      </c>
      <c r="P69" s="21">
        <v>1000000</v>
      </c>
      <c r="Q69" s="21">
        <v>0</v>
      </c>
      <c r="R69" s="21">
        <v>0</v>
      </c>
    </row>
    <row r="70" spans="1:18" ht="13.8" thickBot="1" x14ac:dyDescent="0.3">
      <c r="A70" s="20" t="s">
        <v>70</v>
      </c>
      <c r="B70" s="21">
        <v>14</v>
      </c>
      <c r="C70" s="21">
        <v>14</v>
      </c>
      <c r="D70" s="21">
        <v>45.5</v>
      </c>
      <c r="E70" s="21">
        <v>499853.5</v>
      </c>
      <c r="F70" s="21">
        <v>4</v>
      </c>
      <c r="G70" s="21">
        <v>27.5</v>
      </c>
      <c r="H70" s="21">
        <v>4</v>
      </c>
      <c r="I70" s="21">
        <v>13</v>
      </c>
      <c r="J70" s="21">
        <v>38</v>
      </c>
      <c r="K70" s="21">
        <v>9</v>
      </c>
      <c r="L70" s="21">
        <v>91.5</v>
      </c>
      <c r="M70" s="21">
        <v>13</v>
      </c>
      <c r="N70" s="21">
        <v>499873</v>
      </c>
      <c r="O70" s="21">
        <v>1000000</v>
      </c>
      <c r="P70" s="21">
        <v>1000000</v>
      </c>
      <c r="Q70" s="21">
        <v>0</v>
      </c>
      <c r="R70" s="21">
        <v>0</v>
      </c>
    </row>
    <row r="71" spans="1:18" ht="13.8" thickBot="1" x14ac:dyDescent="0.3">
      <c r="A71" s="20" t="s">
        <v>71</v>
      </c>
      <c r="B71" s="21">
        <v>3</v>
      </c>
      <c r="C71" s="21">
        <v>5</v>
      </c>
      <c r="D71" s="21">
        <v>10</v>
      </c>
      <c r="E71" s="21">
        <v>499856.5</v>
      </c>
      <c r="F71" s="21">
        <v>2</v>
      </c>
      <c r="G71" s="21">
        <v>7</v>
      </c>
      <c r="H71" s="21">
        <v>7</v>
      </c>
      <c r="I71" s="21">
        <v>13</v>
      </c>
      <c r="J71" s="21">
        <v>37</v>
      </c>
      <c r="K71" s="21">
        <v>24.5</v>
      </c>
      <c r="L71" s="21">
        <v>162</v>
      </c>
      <c r="M71" s="21">
        <v>12</v>
      </c>
      <c r="N71" s="21">
        <v>499861</v>
      </c>
      <c r="O71" s="21">
        <v>1000000</v>
      </c>
      <c r="P71" s="21">
        <v>1000000</v>
      </c>
      <c r="Q71" s="21">
        <v>0</v>
      </c>
      <c r="R71" s="21">
        <v>0</v>
      </c>
    </row>
    <row r="72" spans="1:18" ht="13.8" thickBot="1" x14ac:dyDescent="0.3">
      <c r="A72" s="20" t="s">
        <v>72</v>
      </c>
      <c r="B72" s="21">
        <v>11</v>
      </c>
      <c r="C72" s="21">
        <v>11</v>
      </c>
      <c r="D72" s="21">
        <v>10</v>
      </c>
      <c r="E72" s="21">
        <v>499862.5</v>
      </c>
      <c r="F72" s="21">
        <v>12</v>
      </c>
      <c r="G72" s="21">
        <v>36.5</v>
      </c>
      <c r="H72" s="21">
        <v>13</v>
      </c>
      <c r="I72" s="21">
        <v>14</v>
      </c>
      <c r="J72" s="21">
        <v>39</v>
      </c>
      <c r="K72" s="21">
        <v>24.5</v>
      </c>
      <c r="L72" s="21">
        <v>2</v>
      </c>
      <c r="M72" s="21">
        <v>14</v>
      </c>
      <c r="N72" s="21">
        <v>499950.5</v>
      </c>
      <c r="O72" s="21">
        <v>1000000</v>
      </c>
      <c r="P72" s="21">
        <v>1000000</v>
      </c>
      <c r="Q72" s="21">
        <v>0</v>
      </c>
      <c r="R72" s="21">
        <v>0</v>
      </c>
    </row>
    <row r="73" spans="1:18" ht="13.8" thickBot="1" x14ac:dyDescent="0.3">
      <c r="A73" s="20" t="s">
        <v>73</v>
      </c>
      <c r="B73" s="21">
        <v>15</v>
      </c>
      <c r="C73" s="21">
        <v>16</v>
      </c>
      <c r="D73" s="21">
        <v>10</v>
      </c>
      <c r="E73" s="21">
        <v>499865.5</v>
      </c>
      <c r="F73" s="21">
        <v>14</v>
      </c>
      <c r="G73" s="21">
        <v>35.5</v>
      </c>
      <c r="H73" s="21">
        <v>16</v>
      </c>
      <c r="I73" s="21">
        <v>69</v>
      </c>
      <c r="J73" s="21">
        <v>40</v>
      </c>
      <c r="K73" s="21">
        <v>11</v>
      </c>
      <c r="L73" s="21">
        <v>2</v>
      </c>
      <c r="M73" s="21">
        <v>16</v>
      </c>
      <c r="N73" s="21">
        <v>499952.5</v>
      </c>
      <c r="O73" s="21">
        <v>1000062.5</v>
      </c>
      <c r="P73" s="21">
        <v>1000000</v>
      </c>
      <c r="Q73" s="21">
        <v>-62.5</v>
      </c>
      <c r="R73" s="21">
        <v>-0.01</v>
      </c>
    </row>
    <row r="74" spans="1:18" ht="13.8" thickBot="1" x14ac:dyDescent="0.3">
      <c r="A74" s="20" t="s">
        <v>74</v>
      </c>
      <c r="B74" s="21">
        <v>6</v>
      </c>
      <c r="C74" s="21">
        <v>12</v>
      </c>
      <c r="D74" s="21">
        <v>10</v>
      </c>
      <c r="E74" s="21">
        <v>499859.5</v>
      </c>
      <c r="F74" s="21">
        <v>9</v>
      </c>
      <c r="G74" s="21">
        <v>33.5</v>
      </c>
      <c r="H74" s="21">
        <v>10</v>
      </c>
      <c r="I74" s="21">
        <v>10</v>
      </c>
      <c r="J74" s="21">
        <v>32</v>
      </c>
      <c r="K74" s="21">
        <v>2</v>
      </c>
      <c r="L74" s="21">
        <v>90.5</v>
      </c>
      <c r="M74" s="21">
        <v>8</v>
      </c>
      <c r="N74" s="21">
        <v>499917.5</v>
      </c>
      <c r="O74" s="21">
        <v>1000000</v>
      </c>
      <c r="P74" s="21">
        <v>1000000</v>
      </c>
      <c r="Q74" s="21">
        <v>0</v>
      </c>
      <c r="R74" s="21">
        <v>0</v>
      </c>
    </row>
    <row r="75" spans="1:18" ht="13.8" thickBot="1" x14ac:dyDescent="0.3">
      <c r="A75" s="20" t="s">
        <v>75</v>
      </c>
      <c r="B75" s="21">
        <v>2</v>
      </c>
      <c r="C75" s="21">
        <v>4</v>
      </c>
      <c r="D75" s="21">
        <v>45.5</v>
      </c>
      <c r="E75" s="21">
        <v>499851.5</v>
      </c>
      <c r="F75" s="21">
        <v>9</v>
      </c>
      <c r="G75" s="21">
        <v>33.5</v>
      </c>
      <c r="H75" s="21">
        <v>1</v>
      </c>
      <c r="I75" s="21">
        <v>10</v>
      </c>
      <c r="J75" s="21">
        <v>30</v>
      </c>
      <c r="K75" s="21">
        <v>9</v>
      </c>
      <c r="L75" s="21">
        <v>134.5</v>
      </c>
      <c r="M75" s="21">
        <v>6</v>
      </c>
      <c r="N75" s="21">
        <v>499864</v>
      </c>
      <c r="O75" s="21">
        <v>1000000</v>
      </c>
      <c r="P75" s="21">
        <v>1000000</v>
      </c>
      <c r="Q75" s="21">
        <v>0</v>
      </c>
      <c r="R75" s="21">
        <v>0</v>
      </c>
    </row>
    <row r="76" spans="1:18" ht="13.8" thickBot="1" x14ac:dyDescent="0.3">
      <c r="A76" s="20" t="s">
        <v>76</v>
      </c>
      <c r="B76" s="21">
        <v>12</v>
      </c>
      <c r="C76" s="21">
        <v>10</v>
      </c>
      <c r="D76" s="21">
        <v>10</v>
      </c>
      <c r="E76" s="21">
        <v>499863.5</v>
      </c>
      <c r="F76" s="21">
        <v>13</v>
      </c>
      <c r="G76" s="21">
        <v>1</v>
      </c>
      <c r="H76" s="21">
        <v>15</v>
      </c>
      <c r="I76" s="21">
        <v>10</v>
      </c>
      <c r="J76" s="21">
        <v>37</v>
      </c>
      <c r="K76" s="21">
        <v>11</v>
      </c>
      <c r="L76" s="21">
        <v>135.5</v>
      </c>
      <c r="M76" s="21">
        <v>10</v>
      </c>
      <c r="N76" s="21">
        <v>499872</v>
      </c>
      <c r="O76" s="21">
        <v>1000000</v>
      </c>
      <c r="P76" s="21">
        <v>1000000</v>
      </c>
      <c r="Q76" s="21">
        <v>0</v>
      </c>
      <c r="R76" s="21">
        <v>0</v>
      </c>
    </row>
    <row r="77" spans="1:18" ht="13.8" thickBot="1" x14ac:dyDescent="0.3">
      <c r="A77" s="20" t="s">
        <v>77</v>
      </c>
      <c r="B77" s="21">
        <v>9</v>
      </c>
      <c r="C77" s="21">
        <v>10</v>
      </c>
      <c r="D77" s="21">
        <v>45.5</v>
      </c>
      <c r="E77" s="21">
        <v>499852.5</v>
      </c>
      <c r="F77" s="21">
        <v>4</v>
      </c>
      <c r="G77" s="21">
        <v>27.5</v>
      </c>
      <c r="H77" s="21">
        <v>2</v>
      </c>
      <c r="I77" s="21">
        <v>3</v>
      </c>
      <c r="J77" s="21">
        <v>14</v>
      </c>
      <c r="K77" s="21">
        <v>24.5</v>
      </c>
      <c r="L77" s="21">
        <v>162</v>
      </c>
      <c r="M77" s="21">
        <v>2</v>
      </c>
      <c r="N77" s="21">
        <v>499844</v>
      </c>
      <c r="O77" s="21">
        <v>1000000</v>
      </c>
      <c r="P77" s="21">
        <v>1000000</v>
      </c>
      <c r="Q77" s="21">
        <v>0</v>
      </c>
      <c r="R77" s="21">
        <v>0</v>
      </c>
    </row>
    <row r="78" spans="1:18" ht="13.8" thickBot="1" x14ac:dyDescent="0.3">
      <c r="A78" s="20" t="s">
        <v>78</v>
      </c>
      <c r="B78" s="21">
        <v>11</v>
      </c>
      <c r="C78" s="21">
        <v>2</v>
      </c>
      <c r="D78" s="21">
        <v>45.5</v>
      </c>
      <c r="E78" s="21">
        <v>499850.5</v>
      </c>
      <c r="F78" s="21">
        <v>9</v>
      </c>
      <c r="G78" s="21">
        <v>25.5</v>
      </c>
      <c r="H78" s="21">
        <v>0</v>
      </c>
      <c r="I78" s="21">
        <v>10</v>
      </c>
      <c r="J78" s="21">
        <v>32</v>
      </c>
      <c r="K78" s="21">
        <v>9</v>
      </c>
      <c r="L78" s="21">
        <v>134.5</v>
      </c>
      <c r="M78" s="21">
        <v>8</v>
      </c>
      <c r="N78" s="21">
        <v>499863</v>
      </c>
      <c r="O78" s="21">
        <v>1000000</v>
      </c>
      <c r="P78" s="21">
        <v>1000000</v>
      </c>
      <c r="Q78" s="21">
        <v>0</v>
      </c>
      <c r="R78" s="21">
        <v>0</v>
      </c>
    </row>
    <row r="79" spans="1:18" ht="13.8" thickBot="1" x14ac:dyDescent="0.3">
      <c r="A79" s="20" t="s">
        <v>79</v>
      </c>
      <c r="B79" s="21">
        <v>9</v>
      </c>
      <c r="C79" s="21">
        <v>6</v>
      </c>
      <c r="D79" s="21">
        <v>10</v>
      </c>
      <c r="E79" s="21">
        <v>499861.5</v>
      </c>
      <c r="F79" s="21">
        <v>9</v>
      </c>
      <c r="G79" s="21">
        <v>31.5</v>
      </c>
      <c r="H79" s="21">
        <v>12</v>
      </c>
      <c r="I79" s="21">
        <v>3</v>
      </c>
      <c r="J79" s="21">
        <v>27</v>
      </c>
      <c r="K79" s="21">
        <v>9</v>
      </c>
      <c r="L79" s="21">
        <v>134.5</v>
      </c>
      <c r="M79" s="21">
        <v>3</v>
      </c>
      <c r="N79" s="21">
        <v>499871</v>
      </c>
      <c r="O79" s="21">
        <v>999986.5</v>
      </c>
      <c r="P79" s="21">
        <v>1000000</v>
      </c>
      <c r="Q79" s="21">
        <v>13.5</v>
      </c>
      <c r="R79" s="21">
        <v>0</v>
      </c>
    </row>
    <row r="80" spans="1:18" ht="13.8" thickBot="1" x14ac:dyDescent="0.3">
      <c r="A80" s="20" t="s">
        <v>80</v>
      </c>
      <c r="B80" s="21">
        <v>5</v>
      </c>
      <c r="C80" s="21">
        <v>3</v>
      </c>
      <c r="D80" s="21">
        <v>10</v>
      </c>
      <c r="E80" s="21">
        <v>499858.5</v>
      </c>
      <c r="F80" s="21">
        <v>12</v>
      </c>
      <c r="G80" s="21">
        <v>31.5</v>
      </c>
      <c r="H80" s="21">
        <v>11</v>
      </c>
      <c r="I80" s="21">
        <v>10</v>
      </c>
      <c r="J80" s="21">
        <v>30</v>
      </c>
      <c r="K80" s="21">
        <v>21.5</v>
      </c>
      <c r="L80" s="21">
        <v>136.5</v>
      </c>
      <c r="M80" s="21">
        <v>6</v>
      </c>
      <c r="N80" s="21">
        <v>499865</v>
      </c>
      <c r="O80" s="21">
        <v>1000000</v>
      </c>
      <c r="P80" s="21">
        <v>1000000</v>
      </c>
      <c r="Q80" s="21">
        <v>0</v>
      </c>
      <c r="R80" s="21">
        <v>0</v>
      </c>
    </row>
    <row r="81" spans="1:18" ht="13.8" thickBot="1" x14ac:dyDescent="0.3">
      <c r="A81" s="20" t="s">
        <v>81</v>
      </c>
      <c r="B81" s="21">
        <v>1</v>
      </c>
      <c r="C81" s="21">
        <v>1</v>
      </c>
      <c r="D81" s="21">
        <v>45.5</v>
      </c>
      <c r="E81" s="21">
        <v>0</v>
      </c>
      <c r="F81" s="21">
        <v>499902.5</v>
      </c>
      <c r="G81" s="21">
        <v>38.5</v>
      </c>
      <c r="H81" s="21">
        <v>3</v>
      </c>
      <c r="I81" s="21">
        <v>3</v>
      </c>
      <c r="J81" s="21">
        <v>0</v>
      </c>
      <c r="K81" s="21">
        <v>9</v>
      </c>
      <c r="L81" s="21">
        <v>134.5</v>
      </c>
      <c r="M81" s="21">
        <v>0</v>
      </c>
      <c r="N81" s="21">
        <v>499862</v>
      </c>
      <c r="O81" s="21">
        <v>1000000</v>
      </c>
      <c r="P81" s="21">
        <v>1000000</v>
      </c>
      <c r="Q81" s="21">
        <v>0</v>
      </c>
      <c r="R81" s="21">
        <v>0</v>
      </c>
    </row>
    <row r="82" spans="1:18" ht="13.8" thickBot="1" x14ac:dyDescent="0.3"/>
    <row r="83" spans="1:18" ht="13.8" thickBot="1" x14ac:dyDescent="0.3">
      <c r="A83" s="22" t="s">
        <v>210</v>
      </c>
      <c r="B83" s="23">
        <v>1500166</v>
      </c>
    </row>
    <row r="84" spans="1:18" ht="13.8" thickBot="1" x14ac:dyDescent="0.3">
      <c r="A84" s="22" t="s">
        <v>211</v>
      </c>
      <c r="B84" s="23">
        <v>499844</v>
      </c>
    </row>
    <row r="85" spans="1:18" ht="13.8" thickBot="1" x14ac:dyDescent="0.3">
      <c r="A85" s="22" t="s">
        <v>212</v>
      </c>
      <c r="B85" s="23">
        <v>17000000</v>
      </c>
    </row>
    <row r="86" spans="1:18" ht="13.8" thickBot="1" x14ac:dyDescent="0.3">
      <c r="A86" s="22" t="s">
        <v>213</v>
      </c>
      <c r="B86" s="23">
        <v>17000000</v>
      </c>
    </row>
    <row r="87" spans="1:18" ht="13.8" thickBot="1" x14ac:dyDescent="0.3">
      <c r="A87" s="22" t="s">
        <v>214</v>
      </c>
      <c r="B87" s="23">
        <v>0</v>
      </c>
    </row>
    <row r="88" spans="1:18" ht="13.8" thickBot="1" x14ac:dyDescent="0.3">
      <c r="A88" s="22" t="s">
        <v>215</v>
      </c>
      <c r="B88" s="23"/>
    </row>
    <row r="89" spans="1:18" ht="13.8" thickBot="1" x14ac:dyDescent="0.3">
      <c r="A89" s="22" t="s">
        <v>216</v>
      </c>
      <c r="B89" s="23"/>
    </row>
    <row r="90" spans="1:18" ht="13.8" thickBot="1" x14ac:dyDescent="0.3">
      <c r="A90" s="22" t="s">
        <v>217</v>
      </c>
      <c r="B90" s="23">
        <v>0</v>
      </c>
    </row>
    <row r="92" spans="1:18" x14ac:dyDescent="0.25">
      <c r="A92" s="14" t="s">
        <v>218</v>
      </c>
    </row>
    <row r="94" spans="1:18" x14ac:dyDescent="0.25">
      <c r="A94" s="24" t="s">
        <v>220</v>
      </c>
    </row>
    <row r="95" spans="1:18" x14ac:dyDescent="0.25">
      <c r="A95" s="24" t="s">
        <v>221</v>
      </c>
    </row>
  </sheetData>
  <hyperlinks>
    <hyperlink ref="A92" r:id="rId1" display="https://miau.my-x.hu/myx-free/coco/test/821048420250929104900.html" xr:uid="{9D0053FD-7FED-4603-A9F6-B02D9C42B86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leírás</vt:lpstr>
      <vt:lpstr>adatok</vt:lpstr>
      <vt:lpstr>coco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Lttd</cp:lastModifiedBy>
  <cp:revision>52</cp:revision>
  <dcterms:created xsi:type="dcterms:W3CDTF">2025-05-28T17:11:31Z</dcterms:created>
  <dcterms:modified xsi:type="dcterms:W3CDTF">2025-09-29T08:55:51Z</dcterms:modified>
  <cp:category/>
  <cp:contentStatus/>
</cp:coreProperties>
</file>