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titude\AppData\Local\Temp\scp17845\var\www\miau\data\miau\325\"/>
    </mc:Choice>
  </mc:AlternateContent>
  <xr:revisionPtr revIDLastSave="0" documentId="13_ncr:1_{324AA016-43DA-4847-8A90-D81017CDC0FE}" xr6:coauthVersionLast="47" xr6:coauthVersionMax="47" xr10:uidLastSave="{00000000-0000-0000-0000-000000000000}"/>
  <bookViews>
    <workbookView xWindow="-108" yWindow="-108" windowWidth="23256" windowHeight="12456" xr2:uid="{F4AC88B6-7898-4553-B388-2084A7C8CF49}"/>
  </bookViews>
  <sheets>
    <sheet name="LLM-támogatás" sheetId="8" r:id="rId1"/>
    <sheet name="demo" sheetId="1" r:id="rId2"/>
    <sheet name="nyers vs adatbazis-alapu" sheetId="2" r:id="rId3"/>
    <sheet name="pivot" sheetId="4" r:id="rId4"/>
    <sheet name="copilot" sheetId="5" r:id="rId5"/>
    <sheet name="javitas" sheetId="6" r:id="rId6"/>
    <sheet name="pivot2" sheetId="7" r:id="rId7"/>
    <sheet name="word anomalia" sheetId="9" r:id="rId8"/>
    <sheet name="info" sheetId="10" r:id="rId9"/>
  </sheets>
  <externalReferences>
    <externalReference r:id="rId10"/>
  </externalReferences>
  <calcPr calcId="191029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7" l="1"/>
  <c r="K2" i="7"/>
  <c r="N41" i="5"/>
  <c r="N39" i="5"/>
  <c r="N23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2" i="5"/>
  <c r="N21" i="5"/>
  <c r="N20" i="5"/>
  <c r="N19" i="5"/>
  <c r="N18" i="5"/>
  <c r="N17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2" i="5"/>
  <c r="M21" i="5"/>
  <c r="M20" i="5"/>
  <c r="M19" i="5"/>
  <c r="M18" i="5"/>
  <c r="M17" i="5"/>
  <c r="R2" i="4"/>
  <c r="K2" i="4"/>
  <c r="A3" i="10"/>
  <c r="A2" i="10"/>
  <c r="A1" i="10"/>
  <c r="V84" i="9"/>
  <c r="R88" i="9"/>
  <c r="Q88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J87" i="9"/>
  <c r="S90" i="9"/>
  <c r="R90" i="9"/>
  <c r="Q90" i="9"/>
  <c r="P90" i="9"/>
  <c r="O90" i="9"/>
  <c r="O87" i="9" s="1"/>
  <c r="N90" i="9"/>
  <c r="M90" i="9"/>
  <c r="L90" i="9"/>
  <c r="K90" i="9"/>
  <c r="K88" i="9" s="1"/>
  <c r="J90" i="9"/>
  <c r="I90" i="9"/>
  <c r="H90" i="9"/>
  <c r="G90" i="9"/>
  <c r="F90" i="9"/>
  <c r="E90" i="9"/>
  <c r="D90" i="9"/>
  <c r="C90" i="9"/>
  <c r="B90" i="9"/>
  <c r="V12" i="7"/>
  <c r="T83" i="9"/>
  <c r="T82" i="9"/>
  <c r="T81" i="9"/>
  <c r="T80" i="9"/>
  <c r="T79" i="9"/>
  <c r="T78" i="9"/>
  <c r="T77" i="9"/>
  <c r="S83" i="9"/>
  <c r="S82" i="9"/>
  <c r="S81" i="9"/>
  <c r="S80" i="9"/>
  <c r="S79" i="9"/>
  <c r="S84" i="9" s="1"/>
  <c r="S78" i="9"/>
  <c r="S77" i="9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V16" i="7" s="1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V65" i="5"/>
  <c r="V63" i="5"/>
  <c r="V62" i="5"/>
  <c r="V61" i="5"/>
  <c r="V60" i="5"/>
  <c r="V59" i="5"/>
  <c r="V58" i="5"/>
  <c r="V57" i="5"/>
  <c r="W69" i="5"/>
  <c r="V69" i="5"/>
  <c r="U69" i="5"/>
  <c r="W67" i="5"/>
  <c r="W68" i="5" s="1"/>
  <c r="V67" i="5"/>
  <c r="V68" i="5" s="1"/>
  <c r="U67" i="5"/>
  <c r="U68" i="5" s="1"/>
  <c r="O68" i="5"/>
  <c r="O72" i="5" s="1"/>
  <c r="N68" i="5"/>
  <c r="N72" i="5" s="1"/>
  <c r="G68" i="5"/>
  <c r="G72" i="5" s="1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T67" i="5"/>
  <c r="T71" i="5" s="1"/>
  <c r="S67" i="5"/>
  <c r="S71" i="5" s="1"/>
  <c r="R67" i="5"/>
  <c r="R71" i="5" s="1"/>
  <c r="Q67" i="5"/>
  <c r="Q71" i="5" s="1"/>
  <c r="P67" i="5"/>
  <c r="P71" i="5" s="1"/>
  <c r="O67" i="5"/>
  <c r="O71" i="5" s="1"/>
  <c r="N67" i="5"/>
  <c r="N71" i="5" s="1"/>
  <c r="M67" i="5"/>
  <c r="M71" i="5" s="1"/>
  <c r="L67" i="5"/>
  <c r="L71" i="5" s="1"/>
  <c r="K67" i="5"/>
  <c r="K71" i="5" s="1"/>
  <c r="J67" i="5"/>
  <c r="J71" i="5" s="1"/>
  <c r="I67" i="5"/>
  <c r="I71" i="5" s="1"/>
  <c r="H67" i="5"/>
  <c r="H71" i="5" s="1"/>
  <c r="G67" i="5"/>
  <c r="G71" i="5" s="1"/>
  <c r="F67" i="5"/>
  <c r="F71" i="5" s="1"/>
  <c r="E67" i="5"/>
  <c r="E71" i="5" s="1"/>
  <c r="D67" i="5"/>
  <c r="D71" i="5" s="1"/>
  <c r="C67" i="5"/>
  <c r="C71" i="5" s="1"/>
  <c r="B67" i="5"/>
  <c r="B71" i="5" s="1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74" i="2"/>
  <c r="A75" i="2" s="1"/>
  <c r="A76" i="2" s="1"/>
  <c r="A77" i="2" s="1"/>
  <c r="A78" i="2" s="1"/>
  <c r="A79" i="2" s="1"/>
  <c r="A80" i="2" s="1"/>
  <c r="A64" i="2"/>
  <c r="A65" i="2" s="1"/>
  <c r="A66" i="2" s="1"/>
  <c r="A67" i="2" s="1"/>
  <c r="A68" i="2" s="1"/>
  <c r="A69" i="2" s="1"/>
  <c r="A70" i="2" s="1"/>
  <c r="A71" i="2" s="1"/>
  <c r="A72" i="2" s="1"/>
  <c r="A58" i="2"/>
  <c r="A59" i="2" s="1"/>
  <c r="A60" i="2" s="1"/>
  <c r="A61" i="2" s="1"/>
  <c r="A62" i="2" s="1"/>
  <c r="A53" i="2"/>
  <c r="A54" i="2" s="1"/>
  <c r="A55" i="2" s="1"/>
  <c r="A56" i="2" s="1"/>
  <c r="A52" i="2"/>
  <c r="A47" i="2"/>
  <c r="A48" i="2" s="1"/>
  <c r="A49" i="2" s="1"/>
  <c r="A50" i="2" s="1"/>
  <c r="A42" i="2"/>
  <c r="A43" i="2" s="1"/>
  <c r="A44" i="2" s="1"/>
  <c r="A45" i="2" s="1"/>
  <c r="A41" i="2"/>
  <c r="A40" i="2"/>
  <c r="A37" i="2"/>
  <c r="A38" i="2" s="1"/>
  <c r="A36" i="2"/>
  <c r="B80" i="2"/>
  <c r="B79" i="2"/>
  <c r="B78" i="2"/>
  <c r="B77" i="2"/>
  <c r="B76" i="2"/>
  <c r="B75" i="2"/>
  <c r="B74" i="2"/>
  <c r="B73" i="2"/>
  <c r="A73" i="2"/>
  <c r="B72" i="2"/>
  <c r="B71" i="2"/>
  <c r="B70" i="2"/>
  <c r="B69" i="2"/>
  <c r="B68" i="2"/>
  <c r="B67" i="2"/>
  <c r="B66" i="2"/>
  <c r="B65" i="2"/>
  <c r="B64" i="2"/>
  <c r="B63" i="2"/>
  <c r="A63" i="2"/>
  <c r="B62" i="2"/>
  <c r="B61" i="2"/>
  <c r="B60" i="2"/>
  <c r="B59" i="2"/>
  <c r="B58" i="2"/>
  <c r="B57" i="2"/>
  <c r="A57" i="2"/>
  <c r="B56" i="2"/>
  <c r="B55" i="2"/>
  <c r="B54" i="2"/>
  <c r="B53" i="2"/>
  <c r="B52" i="2"/>
  <c r="B51" i="2"/>
  <c r="A51" i="2"/>
  <c r="B50" i="2"/>
  <c r="B49" i="2"/>
  <c r="B48" i="2"/>
  <c r="B47" i="2"/>
  <c r="B46" i="2"/>
  <c r="A46" i="2"/>
  <c r="B45" i="2"/>
  <c r="B44" i="2"/>
  <c r="B43" i="2"/>
  <c r="B42" i="2"/>
  <c r="B41" i="2"/>
  <c r="B40" i="2"/>
  <c r="B39" i="2"/>
  <c r="A39" i="2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T84" i="9" l="1"/>
  <c r="D68" i="5"/>
  <c r="D72" i="5" s="1"/>
  <c r="L68" i="5"/>
  <c r="L72" i="5" s="1"/>
  <c r="T68" i="5"/>
  <c r="T72" i="5" s="1"/>
  <c r="E68" i="5"/>
  <c r="E72" i="5" s="1"/>
  <c r="M68" i="5"/>
  <c r="M72" i="5" s="1"/>
  <c r="F68" i="5"/>
  <c r="F72" i="5" s="1"/>
  <c r="H68" i="5"/>
  <c r="H72" i="5" s="1"/>
  <c r="P68" i="5"/>
  <c r="P72" i="5" s="1"/>
  <c r="I68" i="5"/>
  <c r="I72" i="5" s="1"/>
  <c r="Q68" i="5"/>
  <c r="Q72" i="5" s="1"/>
  <c r="B68" i="5"/>
  <c r="B72" i="5" s="1"/>
  <c r="J68" i="5"/>
  <c r="J72" i="5" s="1"/>
  <c r="R68" i="5"/>
  <c r="R72" i="5" s="1"/>
  <c r="C68" i="5"/>
  <c r="C72" i="5" s="1"/>
  <c r="K68" i="5"/>
  <c r="K72" i="5" s="1"/>
  <c r="S68" i="5"/>
  <c r="S72" i="5" s="1"/>
</calcChain>
</file>

<file path=xl/sharedStrings.xml><?xml version="1.0" encoding="utf-8"?>
<sst xmlns="http://schemas.openxmlformats.org/spreadsheetml/2006/main" count="671" uniqueCount="134">
  <si>
    <t>Fő1</t>
  </si>
  <si>
    <t>Fő2</t>
  </si>
  <si>
    <t>Fő3</t>
  </si>
  <si>
    <t>Fő4</t>
  </si>
  <si>
    <t>Fő5</t>
  </si>
  <si>
    <t>Fő6</t>
  </si>
  <si>
    <t>Fő7</t>
  </si>
  <si>
    <t>Terület1</t>
  </si>
  <si>
    <t>Terület2</t>
  </si>
  <si>
    <t>Terület3</t>
  </si>
  <si>
    <t>Terület4</t>
  </si>
  <si>
    <t>Terület5</t>
  </si>
  <si>
    <t>X</t>
  </si>
  <si>
    <t>kompetenciamátrix</t>
  </si>
  <si>
    <t>&lt;----F9-et érdemes nyomogatni</t>
  </si>
  <si>
    <t>&lt;--kérdés: a sorok és oszlop sorrendjének változtatása statikus esetben vezethet-e JOBB megoldáshoz</t>
  </si>
  <si>
    <t xml:space="preserve">Mely szakterületeken végzett gyakorlatot eddig? </t>
  </si>
  <si>
    <t>Aneszteziológia / Intenzív terápia, Honvédorvosi alapismeretek, OMSZ, Fül-orr-gégészet</t>
  </si>
  <si>
    <t>SBO, Belgyógyászat, Sebészet, Traumatológia, Pszichiátria, Aneszteziológia / Intenzív terápia, PTE-ÁOK Műveleti Medicina</t>
  </si>
  <si>
    <t>SBO, Belgyógyászat, Sebészet, Traumatológia, Pszichiátria</t>
  </si>
  <si>
    <t>SBO, Belgyógyászat, Sebészet, Traumatológia, Pszichiátria, Aneszteziológia / Intenzív terápia</t>
  </si>
  <si>
    <t>SBO, Belgyógyászat, Sebészet, Traumatológia, Pszichiátria, Szülészet - nőgyógyászat</t>
  </si>
  <si>
    <t>Belgyógyászat, Sebészet, Pszichiátria, Aneszteziológia / Intenzív terápia, Neurológia, Gyermekgyógyászat, Idegsebészet, Nőgyógyászat, Családorvostan, Onkológia</t>
  </si>
  <si>
    <t>SBO, Belgyógyászat, Sebészet, Traumatológia, Pszichiátria, Neurológia, Háziorvostan, Szülészet-Nőgyógyászat</t>
  </si>
  <si>
    <t>Aneszteziológia / Intenzív terápia</t>
  </si>
  <si>
    <t xml:space="preserve"> Honvédorvosi alapismeretek</t>
  </si>
  <si>
    <t xml:space="preserve"> OMSZ</t>
  </si>
  <si>
    <t xml:space="preserve"> Fül-orr-gégészet</t>
  </si>
  <si>
    <t>SBO</t>
  </si>
  <si>
    <t xml:space="preserve"> Belgyógyászat</t>
  </si>
  <si>
    <t xml:space="preserve"> Sebészet</t>
  </si>
  <si>
    <t xml:space="preserve"> Traumatológia</t>
  </si>
  <si>
    <t xml:space="preserve"> Pszichiátria</t>
  </si>
  <si>
    <t xml:space="preserve"> Aneszteziológia / Intenzív terápia</t>
  </si>
  <si>
    <t xml:space="preserve"> PTE-ÁOK Műveleti Medicina</t>
  </si>
  <si>
    <t xml:space="preserve"> Szülészet - nőgyógyászat</t>
  </si>
  <si>
    <t>Belgyógyászat</t>
  </si>
  <si>
    <t xml:space="preserve"> Neurológia</t>
  </si>
  <si>
    <t xml:space="preserve"> Gyermekgyógyászat</t>
  </si>
  <si>
    <t xml:space="preserve"> Idegsebészet</t>
  </si>
  <si>
    <t xml:space="preserve"> Nőgyógyászat</t>
  </si>
  <si>
    <t xml:space="preserve"> Családorvostan</t>
  </si>
  <si>
    <t xml:space="preserve"> Onkológia</t>
  </si>
  <si>
    <t xml:space="preserve"> Háziorvostan</t>
  </si>
  <si>
    <t xml:space="preserve"> Szülészet-Nőgyógyászat</t>
  </si>
  <si>
    <t>személyek</t>
  </si>
  <si>
    <t>területek</t>
  </si>
  <si>
    <t>Sorcímkék</t>
  </si>
  <si>
    <t>Végösszeg</t>
  </si>
  <si>
    <t>Oszlopcímkék</t>
  </si>
  <si>
    <t>Mennyiség / személyek</t>
  </si>
  <si>
    <t>Prompt1</t>
  </si>
  <si>
    <t>Output</t>
  </si>
  <si>
    <t>Az adatok alapján az alábbi összesítés készült arról, hogy hány hallgató végzett gyakorlatot az egyes szakterületeken:</t>
  </si>
  <si>
    <t>Leggyakrabban előforduló szakterületek:</t>
  </si>
  <si>
    <r>
      <t>Belgyógyászat</t>
    </r>
    <r>
      <rPr>
        <sz val="8"/>
        <color theme="1"/>
        <rFont val="Segoe UI"/>
        <family val="2"/>
        <charset val="238"/>
      </rPr>
      <t>: 6 fő</t>
    </r>
  </si>
  <si>
    <r>
      <t>Sebészet</t>
    </r>
    <r>
      <rPr>
        <sz val="8"/>
        <color theme="1"/>
        <rFont val="Segoe UI"/>
        <family val="2"/>
        <charset val="238"/>
      </rPr>
      <t>: 6 fő</t>
    </r>
  </si>
  <si>
    <r>
      <t>Pszichiátria</t>
    </r>
    <r>
      <rPr>
        <sz val="8"/>
        <color theme="1"/>
        <rFont val="Segoe UI"/>
        <family val="2"/>
        <charset val="238"/>
      </rPr>
      <t>: 6 fő</t>
    </r>
  </si>
  <si>
    <r>
      <t>Sürgősségi betegellátó osztály (SBO)</t>
    </r>
    <r>
      <rPr>
        <sz val="8"/>
        <color theme="1"/>
        <rFont val="Segoe UI"/>
        <family val="2"/>
        <charset val="238"/>
      </rPr>
      <t>: 5 fő</t>
    </r>
  </si>
  <si>
    <r>
      <t>Traumatológia</t>
    </r>
    <r>
      <rPr>
        <sz val="8"/>
        <color theme="1"/>
        <rFont val="Segoe UI"/>
        <family val="2"/>
        <charset val="238"/>
      </rPr>
      <t>: 5 fő</t>
    </r>
  </si>
  <si>
    <r>
      <t>Aneszteziológia / Intenzív terápia</t>
    </r>
    <r>
      <rPr>
        <sz val="8"/>
        <color theme="1"/>
        <rFont val="Segoe UI"/>
        <family val="2"/>
        <charset val="238"/>
      </rPr>
      <t>: 4 fő</t>
    </r>
  </si>
  <si>
    <t>Ritkábban előforduló szakterületek (1-2 fő):</t>
  </si>
  <si>
    <r>
      <t>Neurológia</t>
    </r>
    <r>
      <rPr>
        <sz val="8"/>
        <color theme="1"/>
        <rFont val="Segoe UI"/>
        <family val="2"/>
        <charset val="238"/>
      </rPr>
      <t>: 2 fő</t>
    </r>
  </si>
  <si>
    <r>
      <t>Honvédorvosi alapismeretek</t>
    </r>
    <r>
      <rPr>
        <sz val="8"/>
        <color theme="1"/>
        <rFont val="Segoe UI"/>
        <family val="2"/>
        <charset val="238"/>
      </rPr>
      <t>: 1 fő</t>
    </r>
  </si>
  <si>
    <r>
      <t>OMSZ</t>
    </r>
    <r>
      <rPr>
        <sz val="8"/>
        <color theme="1"/>
        <rFont val="Segoe UI"/>
        <family val="2"/>
        <charset val="238"/>
      </rPr>
      <t>: 1 fő</t>
    </r>
  </si>
  <si>
    <r>
      <t>Fül-orr-gégészet</t>
    </r>
    <r>
      <rPr>
        <sz val="8"/>
        <color theme="1"/>
        <rFont val="Segoe UI"/>
        <family val="2"/>
        <charset val="238"/>
      </rPr>
      <t>: 1 fő</t>
    </r>
  </si>
  <si>
    <r>
      <t>PTE-ÁOK Műveleti Medicina</t>
    </r>
    <r>
      <rPr>
        <sz val="8"/>
        <color theme="1"/>
        <rFont val="Segoe UI"/>
        <family val="2"/>
        <charset val="238"/>
      </rPr>
      <t>: 1 fő</t>
    </r>
  </si>
  <si>
    <r>
      <t>Szülészet - nőgyógyászat</t>
    </r>
    <r>
      <rPr>
        <sz val="8"/>
        <color theme="1"/>
        <rFont val="Segoe UI"/>
        <family val="2"/>
        <charset val="238"/>
      </rPr>
      <t>: 1 fő</t>
    </r>
  </si>
  <si>
    <r>
      <t>Gyermekgyógyászat</t>
    </r>
    <r>
      <rPr>
        <sz val="8"/>
        <color theme="1"/>
        <rFont val="Segoe UI"/>
        <family val="2"/>
        <charset val="238"/>
      </rPr>
      <t>: 1 fő</t>
    </r>
  </si>
  <si>
    <r>
      <t>Idegsebészet</t>
    </r>
    <r>
      <rPr>
        <sz val="8"/>
        <color theme="1"/>
        <rFont val="Segoe UI"/>
        <family val="2"/>
        <charset val="238"/>
      </rPr>
      <t>: 1 fő</t>
    </r>
  </si>
  <si>
    <r>
      <t>Nőgyógyászat</t>
    </r>
    <r>
      <rPr>
        <sz val="8"/>
        <color theme="1"/>
        <rFont val="Segoe UI"/>
        <family val="2"/>
        <charset val="238"/>
      </rPr>
      <t>: 1 fő</t>
    </r>
  </si>
  <si>
    <r>
      <t>Családorvostan</t>
    </r>
    <r>
      <rPr>
        <sz val="8"/>
        <color theme="1"/>
        <rFont val="Segoe UI"/>
        <family val="2"/>
        <charset val="238"/>
      </rPr>
      <t>: 1 fő</t>
    </r>
  </si>
  <si>
    <r>
      <t>Onkológia</t>
    </r>
    <r>
      <rPr>
        <sz val="8"/>
        <color theme="1"/>
        <rFont val="Segoe UI"/>
        <family val="2"/>
        <charset val="238"/>
      </rPr>
      <t>: 1 fő</t>
    </r>
  </si>
  <si>
    <r>
      <t>Háziorvostan</t>
    </r>
    <r>
      <rPr>
        <sz val="8"/>
        <color theme="1"/>
        <rFont val="Segoe UI"/>
        <family val="2"/>
        <charset val="238"/>
      </rPr>
      <t>: 1 fő</t>
    </r>
  </si>
  <si>
    <r>
      <t>Szülészet-Nőgyógyászat</t>
    </r>
    <r>
      <rPr>
        <sz val="8"/>
        <color theme="1"/>
        <rFont val="Segoe UI"/>
        <family val="2"/>
        <charset val="238"/>
      </rPr>
      <t>: 1 fő</t>
    </r>
  </si>
  <si>
    <t>Szeretnél ebből egy vizuális ábrát is, például oszlopdiagramot vagy kördiagramot?</t>
  </si>
  <si>
    <t>***</t>
  </si>
  <si>
    <t>Prompt2</t>
  </si>
  <si>
    <t>&lt;--azaz minden parancs nélkül!!!</t>
  </si>
  <si>
    <t>&lt;--spontán Copilot válsz</t>
  </si>
  <si>
    <t>Olyan kimutatást/táblázatot kérek, mely sorai a FŐ-k, oszlopai a szakterületek és a táblázatban 1-es jelöli, ha valaki valahol tapasztalattal rendelkezik!</t>
  </si>
  <si>
    <t>Output2</t>
  </si>
  <si>
    <r>
      <t xml:space="preserve">Elkészült a kért táblázat, amely soronként a hallgatókat (Fő1–Fő7), oszloponként pedig a szakterületeket tartalmazza. A cellákban </t>
    </r>
    <r>
      <rPr>
        <b/>
        <sz val="8"/>
        <color theme="1"/>
        <rFont val="Segoe UI"/>
        <family val="2"/>
        <charset val="238"/>
      </rPr>
      <t>1</t>
    </r>
    <r>
      <rPr>
        <sz val="8"/>
        <color theme="1"/>
        <rFont val="Segoe UI"/>
        <family val="2"/>
        <charset val="238"/>
      </rPr>
      <t xml:space="preserve"> jelöli, ha az adott hallgató rendelkezik tapasztalattal az adott szakterületen.</t>
    </r>
  </si>
  <si>
    <t>📄 Itt tudod letölteni az Excel fájlt:</t>
  </si>
  <si>
    <t>szakteruletek_matrix.xlsx</t>
  </si>
  <si>
    <t>Szükséged van esetleg egy vizualizációra is ebből az adatból, például hőtérképre vagy más grafikonra?</t>
  </si>
  <si>
    <t>Családorvostan</t>
  </si>
  <si>
    <t>Fül-orr-gégészet</t>
  </si>
  <si>
    <t>Gyermekgyógyászat</t>
  </si>
  <si>
    <t>Honvédorvosi alapismeretek</t>
  </si>
  <si>
    <t>Háziorvostan</t>
  </si>
  <si>
    <t>Idegsebészet</t>
  </si>
  <si>
    <t>Neurológia</t>
  </si>
  <si>
    <t>Nőgyógyászat</t>
  </si>
  <si>
    <t>OMSZ</t>
  </si>
  <si>
    <t>Onkológia</t>
  </si>
  <si>
    <t>PTE-ÁOK Műveleti Medicina</t>
  </si>
  <si>
    <t>Pszichiátria</t>
  </si>
  <si>
    <t>Sebészet</t>
  </si>
  <si>
    <t>Szülészet - nőgyógyászat</t>
  </si>
  <si>
    <t>Szülészet-Nőgyógyászat</t>
  </si>
  <si>
    <t>Traumatológia</t>
  </si>
  <si>
    <t>Ellenőrzés</t>
  </si>
  <si>
    <t>rossz a kérdőívezési output, vagy ennek kommunikációja/feldolgozása</t>
  </si>
  <si>
    <t>Aneszteziológia/Intenzívterápia</t>
  </si>
  <si>
    <t>Honvédorvosialapismeretek</t>
  </si>
  <si>
    <t>PTE-ÁOKMűveletiMedicina</t>
  </si>
  <si>
    <t>Szülészet-nőgyógyászat</t>
  </si>
  <si>
    <t>területek (szóközök nélkül)</t>
  </si>
  <si>
    <t>&lt;--talán ez már helyes :-)</t>
  </si>
  <si>
    <t>bekapcsolt paragrafus-jel esetén értelmezési zavarok</t>
  </si>
  <si>
    <t>Műveleti Medicina</t>
  </si>
  <si>
    <t>rezidens 1.</t>
  </si>
  <si>
    <t>*</t>
  </si>
  <si>
    <t>rezidens 2.</t>
  </si>
  <si>
    <t>rezidens 3.</t>
  </si>
  <si>
    <t>rezidens 4.</t>
  </si>
  <si>
    <t>rezidens 5.</t>
  </si>
  <si>
    <t>rezidens 6.</t>
  </si>
  <si>
    <t xml:space="preserve">rezidens 7. </t>
  </si>
  <si>
    <t>szum</t>
  </si>
  <si>
    <t>ell</t>
  </si>
  <si>
    <r>
      <t xml:space="preserve">SBO, Belgyógyászat, Sebészet, Traumatológia, </t>
    </r>
    <r>
      <rPr>
        <sz val="11"/>
        <color rgb="FFFF0000"/>
        <rFont val="Aptos Narrow"/>
        <family val="2"/>
        <scheme val="minor"/>
      </rPr>
      <t>Pszichiátria</t>
    </r>
    <r>
      <rPr>
        <sz val="11"/>
        <color theme="1"/>
        <rFont val="Aptos Narrow"/>
        <family val="2"/>
        <charset val="238"/>
        <scheme val="minor"/>
      </rPr>
      <t>, Neurológia, Háziorvostan, Szülészet-Nőgyógyászat</t>
    </r>
  </si>
  <si>
    <t>17!</t>
  </si>
  <si>
    <t>7!</t>
  </si>
  <si>
    <t>17!*7!</t>
  </si>
  <si>
    <t>sor-sorrendverzió*oszlop-sorrendverzió</t>
  </si>
  <si>
    <t>melyik a leginkább informatív?</t>
  </si>
  <si>
    <t>melyik a legnagyobb hiánymentes mátrix?</t>
  </si>
  <si>
    <t>Kérdés: szabad-e halmazokkal dolgozni ott, ahol a riport-nézet látszólag triviális információ-átadást garantál</t>
  </si>
  <si>
    <t>Valódi/potenciális adatok</t>
  </si>
  <si>
    <t>Zavaros opciók: nőgyógyászat egyszerre önálló és részterület</t>
  </si>
  <si>
    <t>lehet-e minden sor-oszlop-sorrendvarició másként egyformán értékes?</t>
  </si>
  <si>
    <t>(mik legyenek az attribútumok és ezek iránya?)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</si>
</sst>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color theme="1"/>
      <name val="Segoe UI"/>
      <family val="2"/>
      <charset val="238"/>
    </font>
    <font>
      <b/>
      <sz val="13.5"/>
      <color theme="1"/>
      <name val="Segoe UI"/>
      <family val="2"/>
      <charset val="238"/>
    </font>
    <font>
      <b/>
      <sz val="8"/>
      <color theme="1"/>
      <name val="Segoe UI"/>
      <family val="2"/>
      <charset val="238"/>
    </font>
    <font>
      <sz val="10"/>
      <color theme="1"/>
      <name val="Inherit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rgb="FFFFC000"/>
      <name val="Times New Roman"/>
      <family val="1"/>
      <charset val="238"/>
    </font>
    <font>
      <sz val="11"/>
      <color rgb="FFFFC000"/>
      <name val="Times New Roman"/>
      <family val="1"/>
      <charset val="238"/>
    </font>
    <font>
      <b/>
      <sz val="11"/>
      <color rgb="FF7E350E"/>
      <name val="Times New Roman"/>
      <family val="1"/>
      <charset val="238"/>
    </font>
    <font>
      <sz val="11"/>
      <color rgb="FF7E350E"/>
      <name val="Times New Roman"/>
      <family val="1"/>
      <charset val="238"/>
    </font>
    <font>
      <b/>
      <sz val="11"/>
      <color rgb="FFD86DCD"/>
      <name val="Times New Roman"/>
      <family val="1"/>
      <charset val="238"/>
    </font>
    <font>
      <sz val="11"/>
      <color rgb="FFD86DCD"/>
      <name val="Times New Roman"/>
      <family val="1"/>
      <charset val="238"/>
    </font>
    <font>
      <b/>
      <sz val="11"/>
      <color rgb="FF215C98"/>
      <name val="Times New Roman"/>
      <family val="1"/>
      <charset val="238"/>
    </font>
    <font>
      <sz val="11"/>
      <color rgb="FF215C98"/>
      <name val="Times New Roman"/>
      <family val="1"/>
      <charset val="238"/>
    </font>
    <font>
      <sz val="11"/>
      <color rgb="FFFF0000"/>
      <name val="Aptos Narrow"/>
      <family val="2"/>
      <scheme val="minor"/>
    </font>
    <font>
      <sz val="10"/>
      <color rgb="FFFF0000"/>
      <name val="Aptos Narrow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2" fillId="2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5" borderId="0" xfId="0" applyFill="1"/>
    <xf numFmtId="0" fontId="8" fillId="6" borderId="0" xfId="0" applyFont="1" applyFill="1" applyAlignment="1">
      <alignment vertical="center"/>
    </xf>
    <xf numFmtId="0" fontId="4" fillId="0" borderId="0" xfId="1" applyAlignment="1">
      <alignment vertical="center"/>
    </xf>
    <xf numFmtId="0" fontId="9" fillId="0" borderId="13" xfId="0" applyFont="1" applyBorder="1" applyAlignment="1">
      <alignment horizontal="center" vertical="top"/>
    </xf>
    <xf numFmtId="0" fontId="9" fillId="5" borderId="0" xfId="0" applyFont="1" applyFill="1" applyAlignment="1">
      <alignment horizontal="center" vertical="top"/>
    </xf>
    <xf numFmtId="0" fontId="0" fillId="0" borderId="0" xfId="0" applyAlignment="1">
      <alignment textRotation="255"/>
    </xf>
    <xf numFmtId="0" fontId="9" fillId="0" borderId="13" xfId="0" applyFont="1" applyBorder="1" applyAlignment="1">
      <alignment horizontal="center" vertical="top" textRotation="255"/>
    </xf>
    <xf numFmtId="0" fontId="3" fillId="0" borderId="0" xfId="0" applyFont="1" applyAlignment="1">
      <alignment wrapText="1"/>
    </xf>
    <xf numFmtId="0" fontId="0" fillId="7" borderId="0" xfId="0" applyFill="1" applyAlignment="1">
      <alignment wrapText="1"/>
    </xf>
    <xf numFmtId="0" fontId="3" fillId="0" borderId="0" xfId="0" applyFont="1" applyAlignment="1">
      <alignment horizontal="left"/>
    </xf>
    <xf numFmtId="0" fontId="0" fillId="8" borderId="0" xfId="0" applyFill="1"/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9" fillId="7" borderId="13" xfId="0" applyFont="1" applyFill="1" applyBorder="1" applyAlignment="1">
      <alignment horizontal="center" vertical="top" textRotation="255"/>
    </xf>
    <xf numFmtId="0" fontId="10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90" wrapText="1"/>
    </xf>
    <xf numFmtId="0" fontId="25" fillId="7" borderId="18" xfId="0" applyFont="1" applyFill="1" applyBorder="1" applyAlignment="1">
      <alignment horizontal="center" vertical="center"/>
    </xf>
    <xf numFmtId="0" fontId="3" fillId="0" borderId="0" xfId="0" applyFont="1"/>
    <xf numFmtId="0" fontId="27" fillId="2" borderId="9" xfId="0" applyFont="1" applyFill="1" applyBorder="1" applyAlignment="1">
      <alignment horizontal="left" vertical="center" wrapText="1"/>
    </xf>
    <xf numFmtId="0" fontId="27" fillId="3" borderId="10" xfId="0" applyFont="1" applyFill="1" applyBorder="1" applyAlignment="1">
      <alignment vertical="center" wrapText="1"/>
    </xf>
    <xf numFmtId="0" fontId="27" fillId="4" borderId="11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0" fillId="8" borderId="19" xfId="0" applyFill="1" applyBorder="1"/>
    <xf numFmtId="0" fontId="0" fillId="0" borderId="20" xfId="0" applyBorder="1"/>
    <xf numFmtId="0" fontId="0" fillId="8" borderId="21" xfId="0" applyFill="1" applyBorder="1"/>
  </cellXfs>
  <cellStyles count="2">
    <cellStyle name="Hivatkozás" xfId="1" builtinId="8"/>
    <cellStyle name="Normál" xfId="0" builtinId="0"/>
  </cellStyles>
  <dxfs count="11">
    <dxf>
      <font>
        <color rgb="FFFF0000"/>
      </font>
    </dxf>
    <dxf>
      <fill>
        <patternFill patternType="solid">
          <bgColor rgb="FF00B050"/>
        </patternFill>
      </fill>
    </dxf>
    <dxf>
      <alignment wrapText="1"/>
    </dxf>
    <dxf>
      <alignment wrapText="1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ont>
        <color rgb="FFFF0000"/>
      </font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182277</xdr:colOff>
      <xdr:row>30</xdr:row>
      <xdr:rowOff>172240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622E7B0-D9D9-ECFB-797B-8EA549E0C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26277" cy="565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12</xdr:col>
          <xdr:colOff>681644</xdr:colOff>
          <xdr:row>10</xdr:row>
          <xdr:rowOff>83820</xdr:rowOff>
        </xdr:to>
        <xdr:pic>
          <xdr:nvPicPr>
            <xdr:cNvPr id="3" name="Kép 2">
              <a:extLst>
                <a:ext uri="{FF2B5EF4-FFF2-40B4-BE49-F238E27FC236}">
                  <a16:creationId xmlns:a16="http://schemas.microsoft.com/office/drawing/2014/main" id="{1FA9EF2E-8B7C-3C77-C400-D8745CDC5A2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nyers vs adatbazis-alapu'!$A$1:$B$8" spid="_x0000_s41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90500"/>
              <a:ext cx="7955280" cy="17983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55</xdr:row>
          <xdr:rowOff>0</xdr:rowOff>
        </xdr:from>
        <xdr:to>
          <xdr:col>53</xdr:col>
          <xdr:colOff>38100</xdr:colOff>
          <xdr:row>55</xdr:row>
          <xdr:rowOff>1470660</xdr:rowOff>
        </xdr:to>
        <xdr:pic>
          <xdr:nvPicPr>
            <xdr:cNvPr id="5" name="Kép 4">
              <a:extLst>
                <a:ext uri="{FF2B5EF4-FFF2-40B4-BE49-F238E27FC236}">
                  <a16:creationId xmlns:a16="http://schemas.microsoft.com/office/drawing/2014/main" id="{42B05119-DA3A-C590-D61C-848BDCCF6DC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A$1:$T$8" spid="_x0000_s414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4089380" y="10210800"/>
              <a:ext cx="19545300" cy="14706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382500</xdr:colOff>
      <xdr:row>35</xdr:row>
      <xdr:rowOff>77104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24C5E00-25A0-6487-D530-4AFB7F2FB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5700" cy="6477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2666</xdr:rowOff>
    </xdr:from>
    <xdr:to>
      <xdr:col>17</xdr:col>
      <xdr:colOff>138545</xdr:colOff>
      <xdr:row>72</xdr:row>
      <xdr:rowOff>174085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5B984B2-E0A9-CFBF-F871-6058CBAB1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86593"/>
          <a:ext cx="10501745" cy="66553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dolanyi-my.sharepoint.com/personal/pitlik_laszlo_kodolanyi_hu/Documents/Beolvasottak/Downloads/szakteruletek_matrix.xlsx" TargetMode="External"/><Relationship Id="rId1" Type="http://schemas.openxmlformats.org/officeDocument/2006/relationships/externalLinkPath" Target="https://kodolanyi-my.sharepoint.com/personal/pitlik_laszlo_kodolanyi_hu/Documents/Beolvasottak/Downloads/szakteruletek_matr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21.418953703702" createdVersion="8" refreshedVersion="8" minRefreshableVersion="3" recordCount="46" xr:uid="{84AB0C42-0AE7-47C9-83FE-BAE742CF646D}">
  <cacheSource type="worksheet">
    <worksheetSource ref="A34:B80" sheet="nyers vs adatbazis-alapu"/>
  </cacheSource>
  <cacheFields count="2">
    <cacheField name="személyek" numFmtId="0">
      <sharedItems count="7">
        <s v="Fő1"/>
        <s v="Fő2"/>
        <s v="Fő3"/>
        <s v="Fő4"/>
        <s v="Fő5"/>
        <s v="Fő6"/>
        <s v="Fő7"/>
      </sharedItems>
    </cacheField>
    <cacheField name="területek" numFmtId="0">
      <sharedItems count="21">
        <s v="Aneszteziológia / Intenzív terápia"/>
        <s v=" Honvédorvosi alapismeretek"/>
        <s v=" OMSZ"/>
        <s v=" Fül-orr-gégészet"/>
        <s v="SBO"/>
        <s v=" Belgyógyászat"/>
        <s v=" Sebészet"/>
        <s v=" Traumatológia"/>
        <s v=" Pszichiátria"/>
        <s v=" Aneszteziológia / Intenzív terápia"/>
        <s v=" PTE-ÁOK Műveleti Medicina"/>
        <s v=" Szülészet - nőgyógyászat"/>
        <s v="Belgyógyászat"/>
        <s v=" Neurológia"/>
        <s v=" Gyermekgyógyászat"/>
        <s v=" Idegsebészet"/>
        <s v=" Nőgyógyászat"/>
        <s v=" Családorvostan"/>
        <s v=" Onkológia"/>
        <s v=" Háziorvostan"/>
        <s v=" Szülészet-Nőgyógyásza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21.437113194443" createdVersion="8" refreshedVersion="8" minRefreshableVersion="3" recordCount="46" xr:uid="{AD42A4D5-7B6A-4DDD-93EC-CEEF7A7A25F1}">
  <cacheSource type="worksheet">
    <worksheetSource ref="D1:E47" sheet="javitas"/>
  </cacheSource>
  <cacheFields count="2">
    <cacheField name="személyek" numFmtId="0">
      <sharedItems count="7">
        <s v="Fő1"/>
        <s v="Fő2"/>
        <s v="Fő3"/>
        <s v="Fő4"/>
        <s v="Fő5"/>
        <s v="Fő6"/>
        <s v="Fő7"/>
      </sharedItems>
    </cacheField>
    <cacheField name="területek (szóközök nélkül)" numFmtId="0">
      <sharedItems count="18">
        <s v="Aneszteziológia/Intenzívterápia"/>
        <s v="Honvédorvosialapismeretek"/>
        <s v="OMSZ"/>
        <s v="Fül-orr-gégészet"/>
        <s v="SBO"/>
        <s v="Belgyógyászat"/>
        <s v="Sebészet"/>
        <s v="Traumatológia"/>
        <s v="Pszichiátria"/>
        <s v="PTE-ÁOKMűveletiMedicina"/>
        <s v="Szülészet-nőgyógyászat"/>
        <s v="Neurológia"/>
        <s v="Gyermekgyógyászat"/>
        <s v="Idegsebészet"/>
        <s v="Nőgyógyászat"/>
        <s v="Családorvostan"/>
        <s v="Onkológia"/>
        <s v="Háziorvosta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x v="0"/>
  </r>
  <r>
    <x v="0"/>
    <x v="1"/>
  </r>
  <r>
    <x v="0"/>
    <x v="2"/>
  </r>
  <r>
    <x v="0"/>
    <x v="3"/>
  </r>
  <r>
    <x v="1"/>
    <x v="4"/>
  </r>
  <r>
    <x v="1"/>
    <x v="5"/>
  </r>
  <r>
    <x v="1"/>
    <x v="6"/>
  </r>
  <r>
    <x v="1"/>
    <x v="7"/>
  </r>
  <r>
    <x v="1"/>
    <x v="8"/>
  </r>
  <r>
    <x v="1"/>
    <x v="9"/>
  </r>
  <r>
    <x v="1"/>
    <x v="10"/>
  </r>
  <r>
    <x v="2"/>
    <x v="4"/>
  </r>
  <r>
    <x v="2"/>
    <x v="5"/>
  </r>
  <r>
    <x v="2"/>
    <x v="6"/>
  </r>
  <r>
    <x v="2"/>
    <x v="7"/>
  </r>
  <r>
    <x v="2"/>
    <x v="8"/>
  </r>
  <r>
    <x v="3"/>
    <x v="4"/>
  </r>
  <r>
    <x v="3"/>
    <x v="5"/>
  </r>
  <r>
    <x v="3"/>
    <x v="6"/>
  </r>
  <r>
    <x v="3"/>
    <x v="7"/>
  </r>
  <r>
    <x v="3"/>
    <x v="8"/>
  </r>
  <r>
    <x v="3"/>
    <x v="9"/>
  </r>
  <r>
    <x v="4"/>
    <x v="4"/>
  </r>
  <r>
    <x v="4"/>
    <x v="5"/>
  </r>
  <r>
    <x v="4"/>
    <x v="6"/>
  </r>
  <r>
    <x v="4"/>
    <x v="7"/>
  </r>
  <r>
    <x v="4"/>
    <x v="8"/>
  </r>
  <r>
    <x v="4"/>
    <x v="11"/>
  </r>
  <r>
    <x v="5"/>
    <x v="12"/>
  </r>
  <r>
    <x v="5"/>
    <x v="6"/>
  </r>
  <r>
    <x v="5"/>
    <x v="8"/>
  </r>
  <r>
    <x v="5"/>
    <x v="9"/>
  </r>
  <r>
    <x v="5"/>
    <x v="13"/>
  </r>
  <r>
    <x v="5"/>
    <x v="14"/>
  </r>
  <r>
    <x v="5"/>
    <x v="15"/>
  </r>
  <r>
    <x v="5"/>
    <x v="16"/>
  </r>
  <r>
    <x v="5"/>
    <x v="17"/>
  </r>
  <r>
    <x v="5"/>
    <x v="18"/>
  </r>
  <r>
    <x v="6"/>
    <x v="4"/>
  </r>
  <r>
    <x v="6"/>
    <x v="5"/>
  </r>
  <r>
    <x v="6"/>
    <x v="6"/>
  </r>
  <r>
    <x v="6"/>
    <x v="7"/>
  </r>
  <r>
    <x v="6"/>
    <x v="8"/>
  </r>
  <r>
    <x v="6"/>
    <x v="13"/>
  </r>
  <r>
    <x v="6"/>
    <x v="19"/>
  </r>
  <r>
    <x v="6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x v="0"/>
  </r>
  <r>
    <x v="0"/>
    <x v="1"/>
  </r>
  <r>
    <x v="0"/>
    <x v="2"/>
  </r>
  <r>
    <x v="0"/>
    <x v="3"/>
  </r>
  <r>
    <x v="1"/>
    <x v="4"/>
  </r>
  <r>
    <x v="1"/>
    <x v="5"/>
  </r>
  <r>
    <x v="1"/>
    <x v="6"/>
  </r>
  <r>
    <x v="1"/>
    <x v="7"/>
  </r>
  <r>
    <x v="1"/>
    <x v="8"/>
  </r>
  <r>
    <x v="1"/>
    <x v="0"/>
  </r>
  <r>
    <x v="1"/>
    <x v="9"/>
  </r>
  <r>
    <x v="2"/>
    <x v="4"/>
  </r>
  <r>
    <x v="2"/>
    <x v="5"/>
  </r>
  <r>
    <x v="2"/>
    <x v="6"/>
  </r>
  <r>
    <x v="2"/>
    <x v="7"/>
  </r>
  <r>
    <x v="2"/>
    <x v="8"/>
  </r>
  <r>
    <x v="3"/>
    <x v="4"/>
  </r>
  <r>
    <x v="3"/>
    <x v="5"/>
  </r>
  <r>
    <x v="3"/>
    <x v="6"/>
  </r>
  <r>
    <x v="3"/>
    <x v="7"/>
  </r>
  <r>
    <x v="3"/>
    <x v="8"/>
  </r>
  <r>
    <x v="3"/>
    <x v="0"/>
  </r>
  <r>
    <x v="4"/>
    <x v="4"/>
  </r>
  <r>
    <x v="4"/>
    <x v="5"/>
  </r>
  <r>
    <x v="4"/>
    <x v="6"/>
  </r>
  <r>
    <x v="4"/>
    <x v="7"/>
  </r>
  <r>
    <x v="4"/>
    <x v="8"/>
  </r>
  <r>
    <x v="4"/>
    <x v="10"/>
  </r>
  <r>
    <x v="5"/>
    <x v="5"/>
  </r>
  <r>
    <x v="5"/>
    <x v="6"/>
  </r>
  <r>
    <x v="5"/>
    <x v="8"/>
  </r>
  <r>
    <x v="5"/>
    <x v="0"/>
  </r>
  <r>
    <x v="5"/>
    <x v="11"/>
  </r>
  <r>
    <x v="5"/>
    <x v="12"/>
  </r>
  <r>
    <x v="5"/>
    <x v="13"/>
  </r>
  <r>
    <x v="5"/>
    <x v="14"/>
  </r>
  <r>
    <x v="5"/>
    <x v="15"/>
  </r>
  <r>
    <x v="5"/>
    <x v="16"/>
  </r>
  <r>
    <x v="6"/>
    <x v="4"/>
  </r>
  <r>
    <x v="6"/>
    <x v="5"/>
  </r>
  <r>
    <x v="6"/>
    <x v="6"/>
  </r>
  <r>
    <x v="6"/>
    <x v="7"/>
  </r>
  <r>
    <x v="6"/>
    <x v="8"/>
  </r>
  <r>
    <x v="6"/>
    <x v="11"/>
  </r>
  <r>
    <x v="6"/>
    <x v="17"/>
  </r>
  <r>
    <x v="6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DC6082-4217-47CA-9615-086DE48DDB49}" name="Kimutatás1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3:W12" firstHeaderRow="1" firstDataRow="2" firstDataCol="1"/>
  <pivotFields count="2"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Col" showAll="0">
      <items count="22">
        <item x="9"/>
        <item x="5"/>
        <item x="17"/>
        <item x="3"/>
        <item x="14"/>
        <item x="19"/>
        <item x="1"/>
        <item x="15"/>
        <item x="13"/>
        <item x="16"/>
        <item x="2"/>
        <item x="18"/>
        <item x="8"/>
        <item x="10"/>
        <item x="6"/>
        <item x="11"/>
        <item x="20"/>
        <item x="7"/>
        <item x="0"/>
        <item x="12"/>
        <item x="4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colItems>
  <dataFields count="1">
    <dataField name="Mennyiség / személyek" fld="0" subtotal="count" baseField="0" baseItem="0"/>
  </dataFields>
  <formats count="7"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fieldPosition="0">
        <references count="1">
          <reference field="1" count="1">
            <x v="18"/>
          </reference>
        </references>
      </pivotArea>
    </format>
    <format dxfId="8">
      <pivotArea dataOnly="0" labelOnly="1" fieldPosition="0">
        <references count="1">
          <reference field="1" count="1">
            <x v="0"/>
          </reference>
        </references>
      </pivotArea>
    </format>
    <format dxfId="7">
      <pivotArea dataOnly="0" labelOnly="1" fieldPosition="0">
        <references count="1">
          <reference field="1" count="1">
            <x v="19"/>
          </reference>
        </references>
      </pivotArea>
    </format>
    <format dxfId="6">
      <pivotArea dataOnly="0" labelOnly="1" fieldPosition="0">
        <references count="1">
          <reference field="1" count="1">
            <x v="1"/>
          </reference>
        </references>
      </pivotArea>
    </format>
    <format dxfId="5">
      <pivotArea collapsedLevelsAreSubtotals="1" fieldPosition="0">
        <references count="2">
          <reference field="0" count="1">
            <x v="5"/>
          </reference>
          <reference field="1" count="1" selected="0">
            <x v="19"/>
          </reference>
        </references>
      </pivotArea>
    </format>
    <format dxfId="4">
      <pivotArea collapsedLevelsAreSubtotals="1" fieldPosition="0">
        <references count="2">
          <reference field="0" count="1">
            <x v="0"/>
          </reference>
          <reference field="1" count="1" selected="0"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06B4C3-ABFB-41A7-9969-FBD97A30775E}" name="Kimutatás1" cacheId="1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3:T12" firstHeaderRow="1" firstDataRow="2" firstDataCol="1"/>
  <pivotFields count="2"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Col" showAll="0">
      <items count="19">
        <item x="0"/>
        <item x="5"/>
        <item x="15"/>
        <item x="3"/>
        <item x="12"/>
        <item x="17"/>
        <item x="1"/>
        <item x="13"/>
        <item x="11"/>
        <item x="14"/>
        <item x="2"/>
        <item x="16"/>
        <item x="8"/>
        <item x="9"/>
        <item x="4"/>
        <item x="6"/>
        <item x="10"/>
        <item x="7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Mennyiség / személyek" fld="0" subtotal="count" baseField="0" baseItem="0"/>
  </dataFields>
  <formats count="4"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1" count="1">
            <x v="16"/>
          </reference>
        </references>
      </pivotArea>
    </format>
    <format dxfId="0">
      <pivotArea dataOnly="0" labelOnly="1" fieldPosition="0">
        <references count="1">
          <reference field="1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blob:https://m365.cloud.microsoft/dec342b8-2145-476c-9d77-5435d618625b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C6BB-A09C-4D36-B5D2-D3BDD8518F47}">
  <dimension ref="A33:O33"/>
  <sheetViews>
    <sheetView tabSelected="1" zoomScale="67" workbookViewId="0">
      <selection activeCell="A33" sqref="A33:O33"/>
    </sheetView>
  </sheetViews>
  <sheetFormatPr defaultRowHeight="14.4"/>
  <sheetData>
    <row r="33" spans="1:15">
      <c r="A33" s="22" t="s">
        <v>129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5A1D-97C1-40E3-97A8-EC055C81D272}">
  <dimension ref="A1:G18"/>
  <sheetViews>
    <sheetView workbookViewId="0"/>
  </sheetViews>
  <sheetFormatPr defaultRowHeight="14.4"/>
  <cols>
    <col min="1" max="1" width="16.5546875" style="1" bestFit="1" customWidth="1"/>
    <col min="2" max="16384" width="8.88671875" style="1"/>
  </cols>
  <sheetData>
    <row r="1" spans="1:7" ht="15" thickBot="1">
      <c r="A1" s="1" t="s">
        <v>13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</row>
    <row r="2" spans="1:7">
      <c r="A2" s="1" t="s">
        <v>0</v>
      </c>
      <c r="B2" s="2" t="s">
        <v>12</v>
      </c>
      <c r="C2" s="3" t="s">
        <v>12</v>
      </c>
      <c r="D2" s="3" t="s">
        <v>12</v>
      </c>
      <c r="E2" s="3" t="s">
        <v>12</v>
      </c>
      <c r="F2" s="4"/>
    </row>
    <row r="3" spans="1:7">
      <c r="A3" s="1" t="s">
        <v>1</v>
      </c>
      <c r="B3" s="5"/>
      <c r="C3" s="1" t="s">
        <v>12</v>
      </c>
      <c r="E3" s="1" t="s">
        <v>12</v>
      </c>
      <c r="F3" s="6" t="s">
        <v>12</v>
      </c>
    </row>
    <row r="4" spans="1:7">
      <c r="A4" s="1" t="s">
        <v>2</v>
      </c>
      <c r="B4" s="5"/>
      <c r="C4" s="1" t="s">
        <v>12</v>
      </c>
      <c r="D4" s="1" t="s">
        <v>12</v>
      </c>
      <c r="F4" s="6" t="s">
        <v>12</v>
      </c>
    </row>
    <row r="5" spans="1:7">
      <c r="A5" s="1" t="s">
        <v>3</v>
      </c>
      <c r="B5" s="5" t="s">
        <v>12</v>
      </c>
      <c r="C5" s="1" t="s">
        <v>12</v>
      </c>
      <c r="F5" s="6" t="s">
        <v>12</v>
      </c>
      <c r="G5" s="10" t="s">
        <v>15</v>
      </c>
    </row>
    <row r="6" spans="1:7">
      <c r="A6" s="1" t="s">
        <v>4</v>
      </c>
      <c r="B6" s="5" t="s">
        <v>12</v>
      </c>
      <c r="C6" s="1" t="s">
        <v>12</v>
      </c>
      <c r="D6" s="1" t="s">
        <v>12</v>
      </c>
      <c r="E6" s="1" t="s">
        <v>12</v>
      </c>
      <c r="F6" s="6" t="s">
        <v>12</v>
      </c>
    </row>
    <row r="7" spans="1:7">
      <c r="A7" s="1" t="s">
        <v>5</v>
      </c>
      <c r="B7" s="5" t="s">
        <v>12</v>
      </c>
      <c r="E7" s="1" t="s">
        <v>12</v>
      </c>
      <c r="F7" s="6" t="s">
        <v>12</v>
      </c>
    </row>
    <row r="8" spans="1:7" ht="15" thickBot="1">
      <c r="A8" s="1" t="s">
        <v>6</v>
      </c>
      <c r="B8" s="7" t="s">
        <v>12</v>
      </c>
      <c r="C8" s="8"/>
      <c r="D8" s="8" t="s">
        <v>12</v>
      </c>
      <c r="E8" s="8" t="s">
        <v>12</v>
      </c>
      <c r="F8" s="9"/>
    </row>
    <row r="11" spans="1:7" ht="15" thickBot="1">
      <c r="A11" s="1" t="s">
        <v>13</v>
      </c>
      <c r="B11" s="1" t="s">
        <v>7</v>
      </c>
      <c r="C11" s="1" t="s">
        <v>8</v>
      </c>
      <c r="D11" s="1" t="s">
        <v>9</v>
      </c>
      <c r="E11" s="1" t="s">
        <v>10</v>
      </c>
      <c r="F11" s="1" t="s">
        <v>11</v>
      </c>
    </row>
    <row r="12" spans="1:7">
      <c r="A12" s="1" t="s">
        <v>0</v>
      </c>
      <c r="B12" s="2" t="str">
        <f ca="1">IF(RAND()&gt;0.5,"X","")</f>
        <v/>
      </c>
      <c r="C12" s="3" t="str">
        <f t="shared" ref="C12:F18" ca="1" si="0">IF(RAND()&gt;0.5,"X","")</f>
        <v>X</v>
      </c>
      <c r="D12" s="3" t="str">
        <f t="shared" ca="1" si="0"/>
        <v/>
      </c>
      <c r="E12" s="3" t="str">
        <f t="shared" ca="1" si="0"/>
        <v/>
      </c>
      <c r="F12" s="4" t="str">
        <f t="shared" ca="1" si="0"/>
        <v/>
      </c>
    </row>
    <row r="13" spans="1:7">
      <c r="A13" s="1" t="s">
        <v>1</v>
      </c>
      <c r="B13" s="5" t="str">
        <f t="shared" ref="B13:B18" ca="1" si="1">IF(RAND()&gt;0.5,"X","")</f>
        <v/>
      </c>
      <c r="C13" s="1" t="str">
        <f t="shared" ca="1" si="0"/>
        <v/>
      </c>
      <c r="D13" s="1" t="str">
        <f t="shared" ca="1" si="0"/>
        <v/>
      </c>
      <c r="E13" s="1" t="str">
        <f t="shared" ca="1" si="0"/>
        <v>X</v>
      </c>
      <c r="F13" s="6" t="str">
        <f t="shared" ca="1" si="0"/>
        <v>X</v>
      </c>
    </row>
    <row r="14" spans="1:7">
      <c r="A14" s="1" t="s">
        <v>2</v>
      </c>
      <c r="B14" s="5" t="str">
        <f t="shared" ca="1" si="1"/>
        <v>X</v>
      </c>
      <c r="C14" s="1" t="str">
        <f t="shared" ca="1" si="0"/>
        <v>X</v>
      </c>
      <c r="D14" s="1" t="str">
        <f t="shared" ca="1" si="0"/>
        <v>X</v>
      </c>
      <c r="E14" s="1" t="str">
        <f t="shared" ca="1" si="0"/>
        <v/>
      </c>
      <c r="F14" s="6" t="str">
        <f t="shared" ca="1" si="0"/>
        <v>X</v>
      </c>
    </row>
    <row r="15" spans="1:7">
      <c r="A15" s="1" t="s">
        <v>3</v>
      </c>
      <c r="B15" s="5" t="str">
        <f t="shared" ca="1" si="1"/>
        <v/>
      </c>
      <c r="C15" s="1" t="str">
        <f t="shared" ca="1" si="0"/>
        <v>X</v>
      </c>
      <c r="D15" s="1" t="str">
        <f t="shared" ca="1" si="0"/>
        <v>X</v>
      </c>
      <c r="E15" s="1" t="str">
        <f t="shared" ca="1" si="0"/>
        <v/>
      </c>
      <c r="F15" s="6" t="str">
        <f t="shared" ca="1" si="0"/>
        <v>X</v>
      </c>
    </row>
    <row r="16" spans="1:7">
      <c r="A16" s="1" t="s">
        <v>4</v>
      </c>
      <c r="B16" s="5" t="str">
        <f t="shared" ca="1" si="1"/>
        <v/>
      </c>
      <c r="C16" s="1" t="str">
        <f t="shared" ca="1" si="0"/>
        <v/>
      </c>
      <c r="D16" s="1" t="str">
        <f t="shared" ca="1" si="0"/>
        <v/>
      </c>
      <c r="E16" s="1" t="str">
        <f t="shared" ca="1" si="0"/>
        <v/>
      </c>
      <c r="F16" s="6" t="str">
        <f t="shared" ca="1" si="0"/>
        <v>X</v>
      </c>
      <c r="G16" s="10" t="s">
        <v>14</v>
      </c>
    </row>
    <row r="17" spans="1:6">
      <c r="A17" s="1" t="s">
        <v>5</v>
      </c>
      <c r="B17" s="5" t="str">
        <f t="shared" ca="1" si="1"/>
        <v/>
      </c>
      <c r="C17" s="1" t="str">
        <f t="shared" ca="1" si="0"/>
        <v/>
      </c>
      <c r="D17" s="1" t="str">
        <f t="shared" ca="1" si="0"/>
        <v/>
      </c>
      <c r="E17" s="1" t="str">
        <f t="shared" ca="1" si="0"/>
        <v/>
      </c>
      <c r="F17" s="6" t="str">
        <f t="shared" ca="1" si="0"/>
        <v/>
      </c>
    </row>
    <row r="18" spans="1:6" ht="15" thickBot="1">
      <c r="A18" s="1" t="s">
        <v>6</v>
      </c>
      <c r="B18" s="7" t="str">
        <f t="shared" ca="1" si="1"/>
        <v>X</v>
      </c>
      <c r="C18" s="8" t="str">
        <f t="shared" ca="1" si="0"/>
        <v>X</v>
      </c>
      <c r="D18" s="8" t="str">
        <f t="shared" ca="1" si="0"/>
        <v>X</v>
      </c>
      <c r="E18" s="8" t="str">
        <f t="shared" ca="1" si="0"/>
        <v/>
      </c>
      <c r="F18" s="9" t="str">
        <f t="shared" ca="1" si="0"/>
        <v/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7BE3C-EBB6-499F-96EE-17B19F100FA9}">
  <dimension ref="A1:K80"/>
  <sheetViews>
    <sheetView zoomScale="50" workbookViewId="0">
      <selection sqref="A1:B8"/>
    </sheetView>
  </sheetViews>
  <sheetFormatPr defaultColWidth="28.88671875" defaultRowHeight="14.4"/>
  <cols>
    <col min="1" max="1" width="22.5546875" bestFit="1" customWidth="1"/>
    <col min="2" max="2" width="93.21875" bestFit="1" customWidth="1"/>
    <col min="3" max="3" width="24.33203125" bestFit="1" customWidth="1"/>
    <col min="4" max="4" width="10.6640625" bestFit="1" customWidth="1"/>
    <col min="5" max="5" width="27.44140625" bestFit="1" customWidth="1"/>
    <col min="6" max="6" width="10.6640625" bestFit="1" customWidth="1"/>
    <col min="7" max="7" width="27.44140625" bestFit="1" customWidth="1"/>
    <col min="8" max="8" width="23.44140625" bestFit="1" customWidth="1"/>
    <col min="9" max="9" width="20.5546875" bestFit="1" customWidth="1"/>
    <col min="10" max="10" width="13.88671875" bestFit="1" customWidth="1"/>
    <col min="11" max="11" width="9.33203125" bestFit="1" customWidth="1"/>
    <col min="12" max="17" width="10.109375" customWidth="1"/>
  </cols>
  <sheetData>
    <row r="1" spans="1:8">
      <c r="A1" s="63" t="s">
        <v>130</v>
      </c>
      <c r="B1" s="64" t="s">
        <v>16</v>
      </c>
    </row>
    <row r="2" spans="1:8">
      <c r="A2" s="63" t="s">
        <v>0</v>
      </c>
      <c r="B2" s="65" t="s">
        <v>17</v>
      </c>
    </row>
    <row r="3" spans="1:8">
      <c r="A3" s="63" t="s">
        <v>1</v>
      </c>
      <c r="B3" s="66" t="s">
        <v>18</v>
      </c>
    </row>
    <row r="4" spans="1:8">
      <c r="A4" s="63" t="s">
        <v>2</v>
      </c>
      <c r="B4" s="65" t="s">
        <v>19</v>
      </c>
    </row>
    <row r="5" spans="1:8">
      <c r="A5" s="63" t="s">
        <v>3</v>
      </c>
      <c r="B5" s="66" t="s">
        <v>20</v>
      </c>
    </row>
    <row r="6" spans="1:8">
      <c r="A6" s="63" t="s">
        <v>4</v>
      </c>
      <c r="B6" s="65" t="s">
        <v>21</v>
      </c>
    </row>
    <row r="7" spans="1:8" ht="27.6">
      <c r="A7" s="63" t="s">
        <v>5</v>
      </c>
      <c r="B7" s="66" t="s">
        <v>22</v>
      </c>
    </row>
    <row r="8" spans="1:8">
      <c r="A8" s="63" t="s">
        <v>6</v>
      </c>
      <c r="B8" s="67" t="s">
        <v>23</v>
      </c>
    </row>
    <row r="11" spans="1:8">
      <c r="B11" s="11" t="s">
        <v>16</v>
      </c>
    </row>
    <row r="12" spans="1:8">
      <c r="A12" t="s">
        <v>0</v>
      </c>
      <c r="B12" s="12" t="s">
        <v>24</v>
      </c>
      <c r="C12" t="s">
        <v>25</v>
      </c>
      <c r="D12" t="s">
        <v>26</v>
      </c>
      <c r="E12" t="s">
        <v>27</v>
      </c>
    </row>
    <row r="13" spans="1:8">
      <c r="A13" t="s">
        <v>1</v>
      </c>
      <c r="B13" s="13" t="s">
        <v>28</v>
      </c>
      <c r="C13" t="s">
        <v>29</v>
      </c>
      <c r="D13" t="s">
        <v>30</v>
      </c>
      <c r="E13" t="s">
        <v>31</v>
      </c>
      <c r="F13" t="s">
        <v>32</v>
      </c>
      <c r="G13" t="s">
        <v>33</v>
      </c>
      <c r="H13" t="s">
        <v>34</v>
      </c>
    </row>
    <row r="14" spans="1:8">
      <c r="A14" t="s">
        <v>2</v>
      </c>
      <c r="B14" s="12" t="s">
        <v>28</v>
      </c>
      <c r="C14" t="s">
        <v>29</v>
      </c>
      <c r="D14" t="s">
        <v>30</v>
      </c>
      <c r="E14" t="s">
        <v>31</v>
      </c>
      <c r="F14" t="s">
        <v>32</v>
      </c>
    </row>
    <row r="15" spans="1:8">
      <c r="A15" t="s">
        <v>3</v>
      </c>
      <c r="B15" s="13" t="s">
        <v>28</v>
      </c>
      <c r="C15" t="s">
        <v>29</v>
      </c>
      <c r="D15" t="s">
        <v>30</v>
      </c>
      <c r="E15" t="s">
        <v>31</v>
      </c>
      <c r="F15" t="s">
        <v>32</v>
      </c>
      <c r="G15" t="s">
        <v>33</v>
      </c>
    </row>
    <row r="16" spans="1:8">
      <c r="A16" t="s">
        <v>4</v>
      </c>
      <c r="B16" s="12" t="s">
        <v>28</v>
      </c>
      <c r="C16" t="s">
        <v>29</v>
      </c>
      <c r="D16" t="s">
        <v>30</v>
      </c>
      <c r="E16" t="s">
        <v>31</v>
      </c>
      <c r="F16" t="s">
        <v>32</v>
      </c>
      <c r="G16" t="s">
        <v>35</v>
      </c>
    </row>
    <row r="17" spans="1:11">
      <c r="A17" t="s">
        <v>5</v>
      </c>
      <c r="B17" s="13" t="s">
        <v>36</v>
      </c>
      <c r="C17" t="s">
        <v>30</v>
      </c>
      <c r="D17" t="s">
        <v>32</v>
      </c>
      <c r="E17" t="s">
        <v>33</v>
      </c>
      <c r="F17" t="s">
        <v>37</v>
      </c>
      <c r="G17" t="s">
        <v>38</v>
      </c>
      <c r="H17" t="s">
        <v>39</v>
      </c>
      <c r="I17" t="s">
        <v>40</v>
      </c>
      <c r="J17" t="s">
        <v>41</v>
      </c>
      <c r="K17" t="s">
        <v>42</v>
      </c>
    </row>
    <row r="18" spans="1:11">
      <c r="A18" t="s">
        <v>6</v>
      </c>
      <c r="B18" s="14" t="s">
        <v>28</v>
      </c>
      <c r="C18" t="s">
        <v>29</v>
      </c>
      <c r="D18" t="s">
        <v>30</v>
      </c>
      <c r="E18" t="s">
        <v>31</v>
      </c>
      <c r="F18" t="s">
        <v>32</v>
      </c>
      <c r="G18" t="s">
        <v>37</v>
      </c>
      <c r="H18" t="s">
        <v>43</v>
      </c>
      <c r="I18" t="s">
        <v>44</v>
      </c>
    </row>
    <row r="21" spans="1:11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</row>
    <row r="22" spans="1:11">
      <c r="B22" t="s">
        <v>24</v>
      </c>
      <c r="C22" t="s">
        <v>28</v>
      </c>
      <c r="D22" t="s">
        <v>28</v>
      </c>
      <c r="E22" t="s">
        <v>28</v>
      </c>
      <c r="F22" t="s">
        <v>28</v>
      </c>
      <c r="G22" t="s">
        <v>36</v>
      </c>
      <c r="H22" t="s">
        <v>28</v>
      </c>
    </row>
    <row r="23" spans="1:11">
      <c r="B23" t="s">
        <v>25</v>
      </c>
      <c r="C23" t="s">
        <v>29</v>
      </c>
      <c r="D23" t="s">
        <v>29</v>
      </c>
      <c r="E23" t="s">
        <v>29</v>
      </c>
      <c r="F23" t="s">
        <v>29</v>
      </c>
      <c r="G23" t="s">
        <v>30</v>
      </c>
      <c r="H23" t="s">
        <v>29</v>
      </c>
    </row>
    <row r="24" spans="1:11">
      <c r="B24" t="s">
        <v>26</v>
      </c>
      <c r="C24" t="s">
        <v>30</v>
      </c>
      <c r="D24" t="s">
        <v>30</v>
      </c>
      <c r="E24" t="s">
        <v>30</v>
      </c>
      <c r="F24" t="s">
        <v>30</v>
      </c>
      <c r="G24" t="s">
        <v>32</v>
      </c>
      <c r="H24" t="s">
        <v>30</v>
      </c>
    </row>
    <row r="25" spans="1:11">
      <c r="B25" t="s">
        <v>27</v>
      </c>
      <c r="C25" t="s">
        <v>31</v>
      </c>
      <c r="D25" t="s">
        <v>31</v>
      </c>
      <c r="E25" t="s">
        <v>31</v>
      </c>
      <c r="F25" t="s">
        <v>31</v>
      </c>
      <c r="G25" t="s">
        <v>33</v>
      </c>
      <c r="H25" t="s">
        <v>31</v>
      </c>
    </row>
    <row r="26" spans="1:11">
      <c r="C26" t="s">
        <v>32</v>
      </c>
      <c r="D26" t="s">
        <v>32</v>
      </c>
      <c r="E26" t="s">
        <v>32</v>
      </c>
      <c r="F26" t="s">
        <v>32</v>
      </c>
      <c r="G26" t="s">
        <v>37</v>
      </c>
      <c r="H26" t="s">
        <v>32</v>
      </c>
    </row>
    <row r="27" spans="1:11">
      <c r="C27" t="s">
        <v>33</v>
      </c>
      <c r="E27" t="s">
        <v>33</v>
      </c>
      <c r="F27" t="s">
        <v>35</v>
      </c>
      <c r="G27" t="s">
        <v>38</v>
      </c>
      <c r="H27" t="s">
        <v>37</v>
      </c>
    </row>
    <row r="28" spans="1:11">
      <c r="C28" t="s">
        <v>34</v>
      </c>
      <c r="G28" t="s">
        <v>39</v>
      </c>
      <c r="H28" t="s">
        <v>43</v>
      </c>
    </row>
    <row r="29" spans="1:11">
      <c r="G29" t="s">
        <v>40</v>
      </c>
      <c r="H29" t="s">
        <v>44</v>
      </c>
    </row>
    <row r="30" spans="1:11">
      <c r="G30" t="s">
        <v>41</v>
      </c>
    </row>
    <row r="31" spans="1:11">
      <c r="G31" t="s">
        <v>42</v>
      </c>
    </row>
    <row r="34" spans="1:8">
      <c r="A34" t="s">
        <v>45</v>
      </c>
      <c r="B34" t="s">
        <v>46</v>
      </c>
      <c r="C34" t="s">
        <v>1</v>
      </c>
      <c r="D34" t="s">
        <v>2</v>
      </c>
      <c r="E34" t="s">
        <v>3</v>
      </c>
      <c r="F34" t="s">
        <v>4</v>
      </c>
      <c r="G34" t="s">
        <v>5</v>
      </c>
      <c r="H34" t="s">
        <v>6</v>
      </c>
    </row>
    <row r="35" spans="1:8">
      <c r="A35" t="s">
        <v>0</v>
      </c>
      <c r="B35" t="s">
        <v>24</v>
      </c>
      <c r="C35" t="s">
        <v>28</v>
      </c>
      <c r="D35" t="s">
        <v>28</v>
      </c>
      <c r="E35" t="s">
        <v>28</v>
      </c>
      <c r="F35" t="s">
        <v>28</v>
      </c>
      <c r="G35" t="s">
        <v>36</v>
      </c>
      <c r="H35" t="s">
        <v>28</v>
      </c>
    </row>
    <row r="36" spans="1:8">
      <c r="A36" t="str">
        <f>A35</f>
        <v>Fő1</v>
      </c>
      <c r="B36" t="s">
        <v>25</v>
      </c>
      <c r="C36" t="s">
        <v>29</v>
      </c>
      <c r="D36" t="s">
        <v>29</v>
      </c>
      <c r="E36" t="s">
        <v>29</v>
      </c>
      <c r="F36" t="s">
        <v>29</v>
      </c>
      <c r="G36" t="s">
        <v>30</v>
      </c>
      <c r="H36" t="s">
        <v>29</v>
      </c>
    </row>
    <row r="37" spans="1:8">
      <c r="A37" t="str">
        <f t="shared" ref="A37:A80" si="0">A36</f>
        <v>Fő1</v>
      </c>
      <c r="B37" t="s">
        <v>26</v>
      </c>
      <c r="C37" t="s">
        <v>30</v>
      </c>
      <c r="D37" t="s">
        <v>30</v>
      </c>
      <c r="E37" t="s">
        <v>30</v>
      </c>
      <c r="F37" t="s">
        <v>30</v>
      </c>
      <c r="G37" t="s">
        <v>32</v>
      </c>
      <c r="H37" t="s">
        <v>30</v>
      </c>
    </row>
    <row r="38" spans="1:8">
      <c r="A38" t="str">
        <f t="shared" si="0"/>
        <v>Fő1</v>
      </c>
      <c r="B38" t="s">
        <v>27</v>
      </c>
      <c r="C38" t="s">
        <v>31</v>
      </c>
      <c r="D38" t="s">
        <v>31</v>
      </c>
      <c r="E38" t="s">
        <v>31</v>
      </c>
      <c r="F38" t="s">
        <v>31</v>
      </c>
      <c r="G38" t="s">
        <v>33</v>
      </c>
      <c r="H38" t="s">
        <v>31</v>
      </c>
    </row>
    <row r="39" spans="1:8">
      <c r="A39" t="str">
        <f>C34</f>
        <v>Fő2</v>
      </c>
      <c r="B39" t="str">
        <f>C35</f>
        <v>SBO</v>
      </c>
      <c r="C39" t="s">
        <v>32</v>
      </c>
      <c r="D39" t="s">
        <v>32</v>
      </c>
      <c r="E39" t="s">
        <v>32</v>
      </c>
      <c r="F39" t="s">
        <v>32</v>
      </c>
      <c r="G39" t="s">
        <v>37</v>
      </c>
      <c r="H39" t="s">
        <v>32</v>
      </c>
    </row>
    <row r="40" spans="1:8">
      <c r="A40" t="str">
        <f t="shared" si="0"/>
        <v>Fő2</v>
      </c>
      <c r="B40" t="str">
        <f t="shared" ref="B40:B45" si="1">C36</f>
        <v xml:space="preserve"> Belgyógyászat</v>
      </c>
      <c r="C40" t="s">
        <v>33</v>
      </c>
      <c r="E40" t="s">
        <v>33</v>
      </c>
      <c r="F40" t="s">
        <v>35</v>
      </c>
      <c r="G40" t="s">
        <v>38</v>
      </c>
      <c r="H40" t="s">
        <v>37</v>
      </c>
    </row>
    <row r="41" spans="1:8">
      <c r="A41" t="str">
        <f t="shared" si="0"/>
        <v>Fő2</v>
      </c>
      <c r="B41" t="str">
        <f t="shared" si="1"/>
        <v xml:space="preserve"> Sebészet</v>
      </c>
      <c r="C41" t="s">
        <v>34</v>
      </c>
      <c r="G41" t="s">
        <v>39</v>
      </c>
      <c r="H41" t="s">
        <v>43</v>
      </c>
    </row>
    <row r="42" spans="1:8">
      <c r="A42" t="str">
        <f t="shared" si="0"/>
        <v>Fő2</v>
      </c>
      <c r="B42" t="str">
        <f t="shared" si="1"/>
        <v xml:space="preserve"> Traumatológia</v>
      </c>
      <c r="G42" t="s">
        <v>40</v>
      </c>
      <c r="H42" t="s">
        <v>44</v>
      </c>
    </row>
    <row r="43" spans="1:8">
      <c r="A43" t="str">
        <f t="shared" si="0"/>
        <v>Fő2</v>
      </c>
      <c r="B43" t="str">
        <f t="shared" si="1"/>
        <v xml:space="preserve"> Pszichiátria</v>
      </c>
      <c r="G43" t="s">
        <v>41</v>
      </c>
    </row>
    <row r="44" spans="1:8">
      <c r="A44" t="str">
        <f t="shared" si="0"/>
        <v>Fő2</v>
      </c>
      <c r="B44" t="str">
        <f t="shared" si="1"/>
        <v xml:space="preserve"> Aneszteziológia / Intenzív terápia</v>
      </c>
      <c r="G44" t="s">
        <v>42</v>
      </c>
    </row>
    <row r="45" spans="1:8">
      <c r="A45" t="str">
        <f t="shared" si="0"/>
        <v>Fő2</v>
      </c>
      <c r="B45" t="str">
        <f t="shared" si="1"/>
        <v xml:space="preserve"> PTE-ÁOK Műveleti Medicina</v>
      </c>
    </row>
    <row r="46" spans="1:8">
      <c r="A46" t="str">
        <f>D34</f>
        <v>Fő3</v>
      </c>
      <c r="B46" t="str">
        <f>D35</f>
        <v>SBO</v>
      </c>
    </row>
    <row r="47" spans="1:8">
      <c r="A47" t="str">
        <f t="shared" si="0"/>
        <v>Fő3</v>
      </c>
      <c r="B47" t="str">
        <f t="shared" ref="B47:B50" si="2">D36</f>
        <v xml:space="preserve"> Belgyógyászat</v>
      </c>
    </row>
    <row r="48" spans="1:8">
      <c r="A48" t="str">
        <f t="shared" si="0"/>
        <v>Fő3</v>
      </c>
      <c r="B48" t="str">
        <f t="shared" si="2"/>
        <v xml:space="preserve"> Sebészet</v>
      </c>
    </row>
    <row r="49" spans="1:2">
      <c r="A49" t="str">
        <f t="shared" si="0"/>
        <v>Fő3</v>
      </c>
      <c r="B49" t="str">
        <f t="shared" si="2"/>
        <v xml:space="preserve"> Traumatológia</v>
      </c>
    </row>
    <row r="50" spans="1:2">
      <c r="A50" t="str">
        <f t="shared" si="0"/>
        <v>Fő3</v>
      </c>
      <c r="B50" t="str">
        <f t="shared" si="2"/>
        <v xml:space="preserve"> Pszichiátria</v>
      </c>
    </row>
    <row r="51" spans="1:2">
      <c r="A51" t="str">
        <f>E34</f>
        <v>Fő4</v>
      </c>
      <c r="B51" t="str">
        <f>E35</f>
        <v>SBO</v>
      </c>
    </row>
    <row r="52" spans="1:2">
      <c r="A52" t="str">
        <f t="shared" si="0"/>
        <v>Fő4</v>
      </c>
      <c r="B52" t="str">
        <f t="shared" ref="B52:B56" si="3">E36</f>
        <v xml:space="preserve"> Belgyógyászat</v>
      </c>
    </row>
    <row r="53" spans="1:2">
      <c r="A53" t="str">
        <f t="shared" si="0"/>
        <v>Fő4</v>
      </c>
      <c r="B53" t="str">
        <f t="shared" si="3"/>
        <v xml:space="preserve"> Sebészet</v>
      </c>
    </row>
    <row r="54" spans="1:2">
      <c r="A54" t="str">
        <f t="shared" si="0"/>
        <v>Fő4</v>
      </c>
      <c r="B54" t="str">
        <f t="shared" si="3"/>
        <v xml:space="preserve"> Traumatológia</v>
      </c>
    </row>
    <row r="55" spans="1:2">
      <c r="A55" t="str">
        <f t="shared" si="0"/>
        <v>Fő4</v>
      </c>
      <c r="B55" t="str">
        <f t="shared" si="3"/>
        <v xml:space="preserve"> Pszichiátria</v>
      </c>
    </row>
    <row r="56" spans="1:2">
      <c r="A56" t="str">
        <f t="shared" si="0"/>
        <v>Fő4</v>
      </c>
      <c r="B56" t="str">
        <f t="shared" si="3"/>
        <v xml:space="preserve"> Aneszteziológia / Intenzív terápia</v>
      </c>
    </row>
    <row r="57" spans="1:2">
      <c r="A57" t="str">
        <f>F34</f>
        <v>Fő5</v>
      </c>
      <c r="B57" t="str">
        <f>F35</f>
        <v>SBO</v>
      </c>
    </row>
    <row r="58" spans="1:2">
      <c r="A58" t="str">
        <f t="shared" si="0"/>
        <v>Fő5</v>
      </c>
      <c r="B58" t="str">
        <f t="shared" ref="B58:B62" si="4">F36</f>
        <v xml:space="preserve"> Belgyógyászat</v>
      </c>
    </row>
    <row r="59" spans="1:2">
      <c r="A59" t="str">
        <f t="shared" si="0"/>
        <v>Fő5</v>
      </c>
      <c r="B59" t="str">
        <f t="shared" si="4"/>
        <v xml:space="preserve"> Sebészet</v>
      </c>
    </row>
    <row r="60" spans="1:2">
      <c r="A60" t="str">
        <f t="shared" si="0"/>
        <v>Fő5</v>
      </c>
      <c r="B60" t="str">
        <f t="shared" si="4"/>
        <v xml:space="preserve"> Traumatológia</v>
      </c>
    </row>
    <row r="61" spans="1:2">
      <c r="A61" t="str">
        <f t="shared" si="0"/>
        <v>Fő5</v>
      </c>
      <c r="B61" t="str">
        <f t="shared" si="4"/>
        <v xml:space="preserve"> Pszichiátria</v>
      </c>
    </row>
    <row r="62" spans="1:2">
      <c r="A62" t="str">
        <f t="shared" si="0"/>
        <v>Fő5</v>
      </c>
      <c r="B62" t="str">
        <f t="shared" si="4"/>
        <v xml:space="preserve"> Szülészet - nőgyógyászat</v>
      </c>
    </row>
    <row r="63" spans="1:2">
      <c r="A63" t="str">
        <f>G34</f>
        <v>Fő6</v>
      </c>
      <c r="B63" t="str">
        <f>G35</f>
        <v>Belgyógyászat</v>
      </c>
    </row>
    <row r="64" spans="1:2">
      <c r="A64" t="str">
        <f t="shared" si="0"/>
        <v>Fő6</v>
      </c>
      <c r="B64" t="str">
        <f t="shared" ref="B64:B72" si="5">G36</f>
        <v xml:space="preserve"> Sebészet</v>
      </c>
    </row>
    <row r="65" spans="1:2">
      <c r="A65" t="str">
        <f t="shared" si="0"/>
        <v>Fő6</v>
      </c>
      <c r="B65" t="str">
        <f t="shared" si="5"/>
        <v xml:space="preserve"> Pszichiátria</v>
      </c>
    </row>
    <row r="66" spans="1:2">
      <c r="A66" t="str">
        <f t="shared" si="0"/>
        <v>Fő6</v>
      </c>
      <c r="B66" t="str">
        <f t="shared" si="5"/>
        <v xml:space="preserve"> Aneszteziológia / Intenzív terápia</v>
      </c>
    </row>
    <row r="67" spans="1:2">
      <c r="A67" t="str">
        <f t="shared" si="0"/>
        <v>Fő6</v>
      </c>
      <c r="B67" t="str">
        <f t="shared" si="5"/>
        <v xml:space="preserve"> Neurológia</v>
      </c>
    </row>
    <row r="68" spans="1:2">
      <c r="A68" t="str">
        <f t="shared" si="0"/>
        <v>Fő6</v>
      </c>
      <c r="B68" t="str">
        <f t="shared" si="5"/>
        <v xml:space="preserve"> Gyermekgyógyászat</v>
      </c>
    </row>
    <row r="69" spans="1:2">
      <c r="A69" t="str">
        <f t="shared" si="0"/>
        <v>Fő6</v>
      </c>
      <c r="B69" t="str">
        <f t="shared" si="5"/>
        <v xml:space="preserve"> Idegsebészet</v>
      </c>
    </row>
    <row r="70" spans="1:2">
      <c r="A70" t="str">
        <f t="shared" si="0"/>
        <v>Fő6</v>
      </c>
      <c r="B70" t="str">
        <f t="shared" si="5"/>
        <v xml:space="preserve"> Nőgyógyászat</v>
      </c>
    </row>
    <row r="71" spans="1:2">
      <c r="A71" t="str">
        <f t="shared" si="0"/>
        <v>Fő6</v>
      </c>
      <c r="B71" t="str">
        <f t="shared" si="5"/>
        <v xml:space="preserve"> Családorvostan</v>
      </c>
    </row>
    <row r="72" spans="1:2">
      <c r="A72" t="str">
        <f t="shared" si="0"/>
        <v>Fő6</v>
      </c>
      <c r="B72" t="str">
        <f t="shared" si="5"/>
        <v xml:space="preserve"> Onkológia</v>
      </c>
    </row>
    <row r="73" spans="1:2">
      <c r="A73" t="str">
        <f>H34</f>
        <v>Fő7</v>
      </c>
      <c r="B73" t="str">
        <f>H35</f>
        <v>SBO</v>
      </c>
    </row>
    <row r="74" spans="1:2">
      <c r="A74" t="str">
        <f t="shared" si="0"/>
        <v>Fő7</v>
      </c>
      <c r="B74" t="str">
        <f t="shared" ref="B74:B80" si="6">H36</f>
        <v xml:space="preserve"> Belgyógyászat</v>
      </c>
    </row>
    <row r="75" spans="1:2">
      <c r="A75" t="str">
        <f t="shared" si="0"/>
        <v>Fő7</v>
      </c>
      <c r="B75" t="str">
        <f t="shared" si="6"/>
        <v xml:space="preserve"> Sebészet</v>
      </c>
    </row>
    <row r="76" spans="1:2">
      <c r="A76" t="str">
        <f t="shared" si="0"/>
        <v>Fő7</v>
      </c>
      <c r="B76" t="str">
        <f t="shared" si="6"/>
        <v xml:space="preserve"> Traumatológia</v>
      </c>
    </row>
    <row r="77" spans="1:2">
      <c r="A77" t="str">
        <f t="shared" si="0"/>
        <v>Fő7</v>
      </c>
      <c r="B77" t="str">
        <f t="shared" si="6"/>
        <v xml:space="preserve"> Pszichiátria</v>
      </c>
    </row>
    <row r="78" spans="1:2">
      <c r="A78" t="str">
        <f t="shared" si="0"/>
        <v>Fő7</v>
      </c>
      <c r="B78" t="str">
        <f t="shared" si="6"/>
        <v xml:space="preserve"> Neurológia</v>
      </c>
    </row>
    <row r="79" spans="1:2">
      <c r="A79" t="str">
        <f t="shared" si="0"/>
        <v>Fő7</v>
      </c>
      <c r="B79" t="str">
        <f t="shared" si="6"/>
        <v xml:space="preserve"> Háziorvostan</v>
      </c>
    </row>
    <row r="80" spans="1:2">
      <c r="A80" t="str">
        <f t="shared" si="0"/>
        <v>Fő7</v>
      </c>
      <c r="B80" t="str">
        <f t="shared" si="6"/>
        <v xml:space="preserve"> Szülészet-Nőgyógyászat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B85D-DE97-4595-9FF4-206EADF4E1F9}">
  <dimension ref="A2:W17"/>
  <sheetViews>
    <sheetView zoomScale="51" workbookViewId="0"/>
  </sheetViews>
  <sheetFormatPr defaultColWidth="9.21875" defaultRowHeight="14.4"/>
  <sheetData>
    <row r="2" spans="1:23" ht="43.2">
      <c r="K2" s="29" t="str">
        <f>K4</f>
        <v xml:space="preserve"> Nőgyógyászat</v>
      </c>
      <c r="R2" s="30" t="str">
        <f>R4</f>
        <v xml:space="preserve"> Szülészet-Nőgyógyászat</v>
      </c>
    </row>
    <row r="3" spans="1:23">
      <c r="A3" s="15" t="s">
        <v>50</v>
      </c>
      <c r="B3" s="15" t="s">
        <v>49</v>
      </c>
    </row>
    <row r="4" spans="1:23" ht="72">
      <c r="A4" s="15" t="s">
        <v>47</v>
      </c>
      <c r="B4" s="29" t="s">
        <v>33</v>
      </c>
      <c r="C4" s="30" t="s">
        <v>29</v>
      </c>
      <c r="D4" s="16" t="s">
        <v>41</v>
      </c>
      <c r="E4" s="16" t="s">
        <v>27</v>
      </c>
      <c r="F4" s="16" t="s">
        <v>38</v>
      </c>
      <c r="G4" s="16" t="s">
        <v>43</v>
      </c>
      <c r="H4" s="16" t="s">
        <v>25</v>
      </c>
      <c r="I4" s="16" t="s">
        <v>39</v>
      </c>
      <c r="J4" s="16" t="s">
        <v>37</v>
      </c>
      <c r="K4" s="16" t="s">
        <v>40</v>
      </c>
      <c r="L4" s="16" t="s">
        <v>26</v>
      </c>
      <c r="M4" s="16" t="s">
        <v>42</v>
      </c>
      <c r="N4" s="16" t="s">
        <v>32</v>
      </c>
      <c r="O4" s="16" t="s">
        <v>34</v>
      </c>
      <c r="P4" s="16" t="s">
        <v>30</v>
      </c>
      <c r="Q4" s="16" t="s">
        <v>35</v>
      </c>
      <c r="R4" s="16" t="s">
        <v>44</v>
      </c>
      <c r="S4" s="16" t="s">
        <v>31</v>
      </c>
      <c r="T4" s="29" t="s">
        <v>24</v>
      </c>
      <c r="U4" s="30" t="s">
        <v>36</v>
      </c>
      <c r="V4" s="16" t="s">
        <v>28</v>
      </c>
      <c r="W4" t="s">
        <v>48</v>
      </c>
    </row>
    <row r="5" spans="1:23">
      <c r="A5" s="10" t="s">
        <v>0</v>
      </c>
      <c r="E5">
        <v>1</v>
      </c>
      <c r="H5">
        <v>1</v>
      </c>
      <c r="L5">
        <v>1</v>
      </c>
      <c r="T5" s="32">
        <v>1</v>
      </c>
      <c r="W5">
        <v>4</v>
      </c>
    </row>
    <row r="6" spans="1:23">
      <c r="A6" s="10" t="s">
        <v>1</v>
      </c>
      <c r="B6">
        <v>1</v>
      </c>
      <c r="C6">
        <v>1</v>
      </c>
      <c r="N6">
        <v>1</v>
      </c>
      <c r="O6">
        <v>1</v>
      </c>
      <c r="P6">
        <v>1</v>
      </c>
      <c r="S6">
        <v>1</v>
      </c>
      <c r="V6">
        <v>1</v>
      </c>
      <c r="W6">
        <v>7</v>
      </c>
    </row>
    <row r="7" spans="1:23">
      <c r="A7" s="10" t="s">
        <v>2</v>
      </c>
      <c r="C7">
        <v>1</v>
      </c>
      <c r="N7">
        <v>1</v>
      </c>
      <c r="P7">
        <v>1</v>
      </c>
      <c r="S7">
        <v>1</v>
      </c>
      <c r="V7">
        <v>1</v>
      </c>
      <c r="W7">
        <v>5</v>
      </c>
    </row>
    <row r="8" spans="1:23">
      <c r="A8" s="10" t="s">
        <v>3</v>
      </c>
      <c r="B8">
        <v>1</v>
      </c>
      <c r="C8">
        <v>1</v>
      </c>
      <c r="N8">
        <v>1</v>
      </c>
      <c r="P8">
        <v>1</v>
      </c>
      <c r="S8">
        <v>1</v>
      </c>
      <c r="V8">
        <v>1</v>
      </c>
      <c r="W8">
        <v>6</v>
      </c>
    </row>
    <row r="9" spans="1:23">
      <c r="A9" s="10" t="s">
        <v>4</v>
      </c>
      <c r="C9">
        <v>1</v>
      </c>
      <c r="N9">
        <v>1</v>
      </c>
      <c r="P9">
        <v>1</v>
      </c>
      <c r="Q9">
        <v>1</v>
      </c>
      <c r="S9">
        <v>1</v>
      </c>
      <c r="V9">
        <v>1</v>
      </c>
      <c r="W9">
        <v>6</v>
      </c>
    </row>
    <row r="10" spans="1:23">
      <c r="A10" s="10" t="s">
        <v>5</v>
      </c>
      <c r="B10">
        <v>1</v>
      </c>
      <c r="D10">
        <v>1</v>
      </c>
      <c r="F10">
        <v>1</v>
      </c>
      <c r="I10">
        <v>1</v>
      </c>
      <c r="J10">
        <v>1</v>
      </c>
      <c r="K10">
        <v>1</v>
      </c>
      <c r="M10">
        <v>1</v>
      </c>
      <c r="N10">
        <v>1</v>
      </c>
      <c r="P10">
        <v>1</v>
      </c>
      <c r="U10" s="32">
        <v>1</v>
      </c>
      <c r="W10">
        <v>10</v>
      </c>
    </row>
    <row r="11" spans="1:23">
      <c r="A11" s="10" t="s">
        <v>6</v>
      </c>
      <c r="C11">
        <v>1</v>
      </c>
      <c r="G11">
        <v>1</v>
      </c>
      <c r="J11">
        <v>1</v>
      </c>
      <c r="N11">
        <v>1</v>
      </c>
      <c r="P11">
        <v>1</v>
      </c>
      <c r="R11">
        <v>1</v>
      </c>
      <c r="S11">
        <v>1</v>
      </c>
      <c r="V11">
        <v>1</v>
      </c>
      <c r="W11">
        <v>8</v>
      </c>
    </row>
    <row r="12" spans="1:23">
      <c r="A12" s="10" t="s">
        <v>48</v>
      </c>
      <c r="B12">
        <v>3</v>
      </c>
      <c r="C12">
        <v>5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2</v>
      </c>
      <c r="K12">
        <v>1</v>
      </c>
      <c r="L12">
        <v>1</v>
      </c>
      <c r="M12">
        <v>1</v>
      </c>
      <c r="N12">
        <v>6</v>
      </c>
      <c r="O12">
        <v>1</v>
      </c>
      <c r="P12">
        <v>6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46</v>
      </c>
    </row>
    <row r="15" spans="1:23">
      <c r="A15" s="31" t="s">
        <v>103</v>
      </c>
    </row>
    <row r="17" spans="1:1">
      <c r="A17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E755-B52E-4EF1-97FA-78FBF419C56A}">
  <dimension ref="A1:X72"/>
  <sheetViews>
    <sheetView zoomScale="44" workbookViewId="0"/>
  </sheetViews>
  <sheetFormatPr defaultRowHeight="14.4"/>
  <cols>
    <col min="13" max="13" width="27.6640625" bestFit="1" customWidth="1"/>
  </cols>
  <sheetData>
    <row r="1" spans="1:14">
      <c r="A1" s="22" t="s">
        <v>51</v>
      </c>
      <c r="M1" s="22" t="s">
        <v>78</v>
      </c>
    </row>
    <row r="11" spans="1:14" ht="15" thickBot="1"/>
    <row r="12" spans="1:14">
      <c r="A12" s="22" t="s">
        <v>52</v>
      </c>
      <c r="M12" s="22" t="s">
        <v>79</v>
      </c>
      <c r="N12" s="68" t="s">
        <v>121</v>
      </c>
    </row>
    <row r="13" spans="1:14">
      <c r="A13" s="18" t="s">
        <v>53</v>
      </c>
      <c r="N13" s="69"/>
    </row>
    <row r="14" spans="1:14">
      <c r="A14" s="17"/>
      <c r="N14" s="69"/>
    </row>
    <row r="15" spans="1:14" ht="20.399999999999999">
      <c r="A15" s="19" t="s">
        <v>54</v>
      </c>
      <c r="N15" s="69"/>
    </row>
    <row r="16" spans="1:14">
      <c r="A16" s="20"/>
      <c r="N16" s="69"/>
    </row>
    <row r="17" spans="1:14">
      <c r="A17" s="21" t="s">
        <v>55</v>
      </c>
      <c r="M17" t="str">
        <f>RIGHT(A17,4)</f>
        <v>6 fő</v>
      </c>
      <c r="N17" s="69">
        <f>VALUE(LEFT(M17,1))</f>
        <v>6</v>
      </c>
    </row>
    <row r="18" spans="1:14">
      <c r="A18" s="21" t="s">
        <v>56</v>
      </c>
      <c r="M18" t="str">
        <f t="shared" ref="M18:M22" si="0">RIGHT(A18,4)</f>
        <v>6 fő</v>
      </c>
      <c r="N18" s="69">
        <f t="shared" ref="N18:N22" si="1">VALUE(LEFT(M18,1))</f>
        <v>6</v>
      </c>
    </row>
    <row r="19" spans="1:14">
      <c r="A19" s="21" t="s">
        <v>57</v>
      </c>
      <c r="M19" t="str">
        <f t="shared" si="0"/>
        <v>6 fő</v>
      </c>
      <c r="N19" s="69">
        <f t="shared" si="1"/>
        <v>6</v>
      </c>
    </row>
    <row r="20" spans="1:14">
      <c r="A20" s="21" t="s">
        <v>58</v>
      </c>
      <c r="M20" t="str">
        <f t="shared" si="0"/>
        <v>5 fő</v>
      </c>
      <c r="N20" s="69">
        <f t="shared" si="1"/>
        <v>5</v>
      </c>
    </row>
    <row r="21" spans="1:14">
      <c r="A21" s="21" t="s">
        <v>59</v>
      </c>
      <c r="M21" t="str">
        <f t="shared" si="0"/>
        <v>5 fő</v>
      </c>
      <c r="N21" s="69">
        <f t="shared" si="1"/>
        <v>5</v>
      </c>
    </row>
    <row r="22" spans="1:14">
      <c r="A22" s="21" t="s">
        <v>60</v>
      </c>
      <c r="M22" t="str">
        <f t="shared" si="0"/>
        <v>4 fő</v>
      </c>
      <c r="N22" s="69">
        <f t="shared" si="1"/>
        <v>4</v>
      </c>
    </row>
    <row r="23" spans="1:14">
      <c r="A23" s="17"/>
      <c r="N23" s="69">
        <f>SUM(N17:N22)</f>
        <v>32</v>
      </c>
    </row>
    <row r="24" spans="1:14" ht="20.399999999999999">
      <c r="A24" s="19" t="s">
        <v>61</v>
      </c>
      <c r="N24" s="69"/>
    </row>
    <row r="25" spans="1:14">
      <c r="A25" s="20"/>
      <c r="N25" s="69"/>
    </row>
    <row r="26" spans="1:14">
      <c r="A26" s="21" t="s">
        <v>62</v>
      </c>
      <c r="M26" t="str">
        <f t="shared" ref="M26:M38" si="2">RIGHT(A26,4)</f>
        <v>2 fő</v>
      </c>
      <c r="N26" s="69">
        <f t="shared" ref="N26:N38" si="3">VALUE(LEFT(M26,1))</f>
        <v>2</v>
      </c>
    </row>
    <row r="27" spans="1:14">
      <c r="A27" s="21" t="s">
        <v>63</v>
      </c>
      <c r="M27" t="str">
        <f t="shared" si="2"/>
        <v>1 fő</v>
      </c>
      <c r="N27" s="69">
        <f t="shared" si="3"/>
        <v>1</v>
      </c>
    </row>
    <row r="28" spans="1:14">
      <c r="A28" s="21" t="s">
        <v>64</v>
      </c>
      <c r="M28" t="str">
        <f t="shared" si="2"/>
        <v>1 fő</v>
      </c>
      <c r="N28" s="69">
        <f t="shared" si="3"/>
        <v>1</v>
      </c>
    </row>
    <row r="29" spans="1:14">
      <c r="A29" s="21" t="s">
        <v>65</v>
      </c>
      <c r="M29" t="str">
        <f t="shared" si="2"/>
        <v>1 fő</v>
      </c>
      <c r="N29" s="69">
        <f t="shared" si="3"/>
        <v>1</v>
      </c>
    </row>
    <row r="30" spans="1:14">
      <c r="A30" s="21" t="s">
        <v>66</v>
      </c>
      <c r="M30" t="str">
        <f t="shared" si="2"/>
        <v>1 fő</v>
      </c>
      <c r="N30" s="69">
        <f t="shared" si="3"/>
        <v>1</v>
      </c>
    </row>
    <row r="31" spans="1:14">
      <c r="A31" s="21" t="s">
        <v>67</v>
      </c>
      <c r="M31" t="str">
        <f t="shared" si="2"/>
        <v>1 fő</v>
      </c>
      <c r="N31" s="69">
        <f t="shared" si="3"/>
        <v>1</v>
      </c>
    </row>
    <row r="32" spans="1:14">
      <c r="A32" s="21" t="s">
        <v>68</v>
      </c>
      <c r="M32" t="str">
        <f t="shared" si="2"/>
        <v>1 fő</v>
      </c>
      <c r="N32" s="69">
        <f t="shared" si="3"/>
        <v>1</v>
      </c>
    </row>
    <row r="33" spans="1:14">
      <c r="A33" s="21" t="s">
        <v>69</v>
      </c>
      <c r="M33" t="str">
        <f t="shared" si="2"/>
        <v>1 fő</v>
      </c>
      <c r="N33" s="69">
        <f t="shared" si="3"/>
        <v>1</v>
      </c>
    </row>
    <row r="34" spans="1:14">
      <c r="A34" s="21" t="s">
        <v>70</v>
      </c>
      <c r="M34" t="str">
        <f t="shared" si="2"/>
        <v>1 fő</v>
      </c>
      <c r="N34" s="69">
        <f t="shared" si="3"/>
        <v>1</v>
      </c>
    </row>
    <row r="35" spans="1:14">
      <c r="A35" s="21" t="s">
        <v>71</v>
      </c>
      <c r="M35" t="str">
        <f t="shared" si="2"/>
        <v>1 fő</v>
      </c>
      <c r="N35" s="69">
        <f t="shared" si="3"/>
        <v>1</v>
      </c>
    </row>
    <row r="36" spans="1:14">
      <c r="A36" s="21" t="s">
        <v>72</v>
      </c>
      <c r="M36" t="str">
        <f t="shared" si="2"/>
        <v>1 fő</v>
      </c>
      <c r="N36" s="69">
        <f t="shared" si="3"/>
        <v>1</v>
      </c>
    </row>
    <row r="37" spans="1:14">
      <c r="A37" s="21" t="s">
        <v>73</v>
      </c>
      <c r="M37" t="str">
        <f t="shared" si="2"/>
        <v>1 fő</v>
      </c>
      <c r="N37" s="69">
        <f t="shared" si="3"/>
        <v>1</v>
      </c>
    </row>
    <row r="38" spans="1:14">
      <c r="A38" s="21" t="s">
        <v>74</v>
      </c>
      <c r="M38" t="str">
        <f t="shared" si="2"/>
        <v>1 fő</v>
      </c>
      <c r="N38" s="69">
        <f t="shared" si="3"/>
        <v>1</v>
      </c>
    </row>
    <row r="39" spans="1:14">
      <c r="A39" s="17"/>
      <c r="N39" s="69">
        <f>SUM(N26:N38)</f>
        <v>14</v>
      </c>
    </row>
    <row r="40" spans="1:14">
      <c r="A40" s="18" t="s">
        <v>75</v>
      </c>
      <c r="N40" s="69"/>
    </row>
    <row r="41" spans="1:14" ht="15" thickBot="1">
      <c r="N41" s="70">
        <f>N39+N23</f>
        <v>46</v>
      </c>
    </row>
    <row r="43" spans="1:14">
      <c r="A43" t="s">
        <v>76</v>
      </c>
    </row>
    <row r="45" spans="1:14">
      <c r="A45" s="22" t="s">
        <v>77</v>
      </c>
    </row>
    <row r="46" spans="1:14">
      <c r="A46" s="23" t="s">
        <v>80</v>
      </c>
    </row>
    <row r="48" spans="1:14">
      <c r="A48" s="22" t="s">
        <v>81</v>
      </c>
    </row>
    <row r="49" spans="1:22">
      <c r="A49" s="18" t="s">
        <v>82</v>
      </c>
    </row>
    <row r="50" spans="1:22">
      <c r="A50" s="17"/>
    </row>
    <row r="51" spans="1:22">
      <c r="A51" s="18" t="s">
        <v>83</v>
      </c>
    </row>
    <row r="52" spans="1:22">
      <c r="A52" s="24" t="s">
        <v>84</v>
      </c>
    </row>
    <row r="53" spans="1:22">
      <c r="A53" s="17"/>
    </row>
    <row r="54" spans="1:22">
      <c r="A54" s="18" t="s">
        <v>85</v>
      </c>
    </row>
    <row r="56" spans="1:22" ht="409.6">
      <c r="A56" s="27"/>
      <c r="B56" s="28" t="s">
        <v>24</v>
      </c>
      <c r="C56" s="28" t="s">
        <v>36</v>
      </c>
      <c r="D56" s="28" t="s">
        <v>86</v>
      </c>
      <c r="E56" s="28" t="s">
        <v>87</v>
      </c>
      <c r="F56" s="28" t="s">
        <v>88</v>
      </c>
      <c r="G56" s="28" t="s">
        <v>89</v>
      </c>
      <c r="H56" s="28" t="s">
        <v>90</v>
      </c>
      <c r="I56" s="28" t="s">
        <v>91</v>
      </c>
      <c r="J56" s="28" t="s">
        <v>92</v>
      </c>
      <c r="K56" s="28" t="s">
        <v>93</v>
      </c>
      <c r="L56" s="28" t="s">
        <v>94</v>
      </c>
      <c r="M56" s="28" t="s">
        <v>95</v>
      </c>
      <c r="N56" s="28" t="s">
        <v>96</v>
      </c>
      <c r="O56" s="28" t="s">
        <v>97</v>
      </c>
      <c r="P56" s="28" t="s">
        <v>28</v>
      </c>
      <c r="Q56" s="28" t="s">
        <v>98</v>
      </c>
      <c r="R56" s="35" t="s">
        <v>99</v>
      </c>
      <c r="S56" s="35" t="s">
        <v>100</v>
      </c>
      <c r="T56" s="28" t="s">
        <v>101</v>
      </c>
    </row>
    <row r="57" spans="1:22">
      <c r="A57" s="25" t="s">
        <v>0</v>
      </c>
      <c r="B57">
        <v>1</v>
      </c>
      <c r="C57">
        <v>0</v>
      </c>
      <c r="D57">
        <v>0</v>
      </c>
      <c r="E57">
        <v>1</v>
      </c>
      <c r="F57">
        <v>0</v>
      </c>
      <c r="G57">
        <v>1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V57">
        <f>SUM(B57:T57)</f>
        <v>4</v>
      </c>
    </row>
    <row r="58" spans="1:22">
      <c r="A58" s="25" t="s">
        <v>1</v>
      </c>
      <c r="B58">
        <v>1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1</v>
      </c>
      <c r="O58">
        <v>1</v>
      </c>
      <c r="P58">
        <v>1</v>
      </c>
      <c r="Q58">
        <v>1</v>
      </c>
      <c r="R58">
        <v>0</v>
      </c>
      <c r="S58">
        <v>0</v>
      </c>
      <c r="T58">
        <v>1</v>
      </c>
      <c r="V58">
        <f t="shared" ref="V58:V63" si="4">SUM(B58:T58)</f>
        <v>7</v>
      </c>
    </row>
    <row r="59" spans="1:22">
      <c r="A59" s="25" t="s">
        <v>2</v>
      </c>
      <c r="B59">
        <v>0</v>
      </c>
      <c r="C59">
        <v>1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1</v>
      </c>
      <c r="P59">
        <v>1</v>
      </c>
      <c r="Q59">
        <v>1</v>
      </c>
      <c r="R59">
        <v>0</v>
      </c>
      <c r="S59">
        <v>0</v>
      </c>
      <c r="T59">
        <v>1</v>
      </c>
      <c r="V59">
        <f t="shared" si="4"/>
        <v>5</v>
      </c>
    </row>
    <row r="60" spans="1:22">
      <c r="A60" s="25" t="s">
        <v>3</v>
      </c>
      <c r="B60">
        <v>1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1</v>
      </c>
      <c r="Q60">
        <v>1</v>
      </c>
      <c r="R60">
        <v>0</v>
      </c>
      <c r="S60">
        <v>0</v>
      </c>
      <c r="T60">
        <v>1</v>
      </c>
      <c r="V60">
        <f t="shared" si="4"/>
        <v>6</v>
      </c>
    </row>
    <row r="61" spans="1:22">
      <c r="A61" s="25" t="s">
        <v>4</v>
      </c>
      <c r="B61">
        <v>0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v>1</v>
      </c>
      <c r="Q61">
        <v>1</v>
      </c>
      <c r="R61">
        <v>1</v>
      </c>
      <c r="S61">
        <v>0</v>
      </c>
      <c r="T61">
        <v>1</v>
      </c>
      <c r="V61">
        <f t="shared" si="4"/>
        <v>6</v>
      </c>
    </row>
    <row r="62" spans="1:22">
      <c r="A62" s="25" t="s">
        <v>5</v>
      </c>
      <c r="B62">
        <v>1</v>
      </c>
      <c r="C62">
        <v>1</v>
      </c>
      <c r="D62">
        <v>1</v>
      </c>
      <c r="E62">
        <v>0</v>
      </c>
      <c r="F62">
        <v>1</v>
      </c>
      <c r="G62">
        <v>0</v>
      </c>
      <c r="H62">
        <v>0</v>
      </c>
      <c r="I62">
        <v>1</v>
      </c>
      <c r="J62">
        <v>1</v>
      </c>
      <c r="K62">
        <v>1</v>
      </c>
      <c r="L62">
        <v>0</v>
      </c>
      <c r="M62">
        <v>1</v>
      </c>
      <c r="N62">
        <v>0</v>
      </c>
      <c r="O62">
        <v>1</v>
      </c>
      <c r="P62">
        <v>0</v>
      </c>
      <c r="Q62">
        <v>1</v>
      </c>
      <c r="R62">
        <v>0</v>
      </c>
      <c r="S62">
        <v>0</v>
      </c>
      <c r="T62">
        <v>0</v>
      </c>
      <c r="V62">
        <f t="shared" si="4"/>
        <v>10</v>
      </c>
    </row>
    <row r="63" spans="1:22">
      <c r="A63" s="25" t="s">
        <v>6</v>
      </c>
      <c r="B63">
        <v>0</v>
      </c>
      <c r="C63">
        <v>1</v>
      </c>
      <c r="D63">
        <v>0</v>
      </c>
      <c r="E63">
        <v>0</v>
      </c>
      <c r="F63">
        <v>0</v>
      </c>
      <c r="G63">
        <v>0</v>
      </c>
      <c r="H63">
        <v>1</v>
      </c>
      <c r="I63">
        <v>0</v>
      </c>
      <c r="J63">
        <v>1</v>
      </c>
      <c r="K63">
        <v>0</v>
      </c>
      <c r="L63">
        <v>0</v>
      </c>
      <c r="M63">
        <v>0</v>
      </c>
      <c r="N63">
        <v>0</v>
      </c>
      <c r="O63">
        <v>1</v>
      </c>
      <c r="P63">
        <v>1</v>
      </c>
      <c r="Q63">
        <v>1</v>
      </c>
      <c r="R63">
        <v>0</v>
      </c>
      <c r="S63">
        <v>1</v>
      </c>
      <c r="T63">
        <v>1</v>
      </c>
      <c r="V63">
        <f t="shared" si="4"/>
        <v>8</v>
      </c>
    </row>
    <row r="65" spans="1:24">
      <c r="A65" s="26" t="s">
        <v>102</v>
      </c>
      <c r="B65">
        <f>SUM(B57:B63)</f>
        <v>4</v>
      </c>
      <c r="C65">
        <f t="shared" ref="C65:T65" si="5">SUM(C57:C63)</f>
        <v>6</v>
      </c>
      <c r="D65">
        <f t="shared" si="5"/>
        <v>1</v>
      </c>
      <c r="E65">
        <f t="shared" si="5"/>
        <v>1</v>
      </c>
      <c r="F65">
        <f t="shared" si="5"/>
        <v>1</v>
      </c>
      <c r="G65">
        <f t="shared" si="5"/>
        <v>1</v>
      </c>
      <c r="H65">
        <f t="shared" si="5"/>
        <v>1</v>
      </c>
      <c r="I65">
        <f t="shared" si="5"/>
        <v>1</v>
      </c>
      <c r="J65">
        <f t="shared" si="5"/>
        <v>2</v>
      </c>
      <c r="K65">
        <f t="shared" si="5"/>
        <v>1</v>
      </c>
      <c r="L65">
        <f t="shared" si="5"/>
        <v>1</v>
      </c>
      <c r="M65">
        <f t="shared" si="5"/>
        <v>1</v>
      </c>
      <c r="N65">
        <f t="shared" si="5"/>
        <v>1</v>
      </c>
      <c r="O65">
        <f t="shared" si="5"/>
        <v>6</v>
      </c>
      <c r="P65">
        <f t="shared" si="5"/>
        <v>5</v>
      </c>
      <c r="Q65">
        <f t="shared" si="5"/>
        <v>6</v>
      </c>
      <c r="R65">
        <f t="shared" si="5"/>
        <v>1</v>
      </c>
      <c r="S65">
        <f t="shared" si="5"/>
        <v>1</v>
      </c>
      <c r="T65">
        <f t="shared" si="5"/>
        <v>5</v>
      </c>
      <c r="V65">
        <f>SUM(V57:V63)</f>
        <v>46</v>
      </c>
    </row>
    <row r="67" spans="1:24" ht="72">
      <c r="A67" s="26" t="s">
        <v>102</v>
      </c>
      <c r="B67" s="16" t="str">
        <f>pivot!B4</f>
        <v xml:space="preserve"> Aneszteziológia / Intenzív terápia</v>
      </c>
      <c r="C67" s="16" t="str">
        <f>pivot!C4</f>
        <v xml:space="preserve"> Belgyógyászat</v>
      </c>
      <c r="D67" s="16" t="str">
        <f>pivot!D4</f>
        <v xml:space="preserve"> Családorvostan</v>
      </c>
      <c r="E67" s="16" t="str">
        <f>pivot!E4</f>
        <v xml:space="preserve"> Fül-orr-gégészet</v>
      </c>
      <c r="F67" s="16" t="str">
        <f>pivot!F4</f>
        <v xml:space="preserve"> Gyermekgyógyászat</v>
      </c>
      <c r="G67" s="16" t="str">
        <f>pivot!G4</f>
        <v xml:space="preserve"> Háziorvostan</v>
      </c>
      <c r="H67" s="16" t="str">
        <f>pivot!H4</f>
        <v xml:space="preserve"> Honvédorvosi alapismeretek</v>
      </c>
      <c r="I67" s="16" t="str">
        <f>pivot!I4</f>
        <v xml:space="preserve"> Idegsebészet</v>
      </c>
      <c r="J67" s="16" t="str">
        <f>pivot!J4</f>
        <v xml:space="preserve"> Neurológia</v>
      </c>
      <c r="K67" s="16" t="str">
        <f>pivot!K4</f>
        <v xml:space="preserve"> Nőgyógyászat</v>
      </c>
      <c r="L67" s="16" t="str">
        <f>pivot!L4</f>
        <v xml:space="preserve"> OMSZ</v>
      </c>
      <c r="M67" s="16" t="str">
        <f>pivot!M4</f>
        <v xml:space="preserve"> Onkológia</v>
      </c>
      <c r="N67" s="16" t="str">
        <f>pivot!N4</f>
        <v xml:space="preserve"> Pszichiátria</v>
      </c>
      <c r="O67" s="16" t="str">
        <f>pivot!O4</f>
        <v xml:space="preserve"> PTE-ÁOK Műveleti Medicina</v>
      </c>
      <c r="P67" s="16" t="str">
        <f>pivot!P4</f>
        <v xml:space="preserve"> Sebészet</v>
      </c>
      <c r="Q67" s="16" t="str">
        <f>pivot!Q4</f>
        <v xml:space="preserve"> Szülészet - nőgyógyászat</v>
      </c>
      <c r="R67" s="16" t="str">
        <f>pivot!R4</f>
        <v xml:space="preserve"> Szülészet-Nőgyógyászat</v>
      </c>
      <c r="S67" s="16" t="str">
        <f>pivot!S4</f>
        <v xml:space="preserve"> Traumatológia</v>
      </c>
      <c r="T67" s="16" t="str">
        <f>pivot!T4</f>
        <v>Aneszteziológia / Intenzív terápia</v>
      </c>
      <c r="U67" s="16" t="str">
        <f>pivot!U4</f>
        <v>Belgyógyászat</v>
      </c>
      <c r="V67" s="16" t="str">
        <f>pivot!V4</f>
        <v>SBO</v>
      </c>
      <c r="W67" s="16" t="str">
        <f>pivot!W4</f>
        <v>Végösszeg</v>
      </c>
      <c r="X67" s="16"/>
    </row>
    <row r="68" spans="1:24" ht="57.6">
      <c r="A68" s="26" t="s">
        <v>102</v>
      </c>
      <c r="B68" s="16" t="str">
        <f>MID(B67,2,999)</f>
        <v>Aneszteziológia / Intenzív terápia</v>
      </c>
      <c r="C68" s="16" t="str">
        <f t="shared" ref="C68:T68" si="6">MID(C67,2,999)</f>
        <v>Belgyógyászat</v>
      </c>
      <c r="D68" s="16" t="str">
        <f t="shared" si="6"/>
        <v>Családorvostan</v>
      </c>
      <c r="E68" s="16" t="str">
        <f t="shared" si="6"/>
        <v>Fül-orr-gégészet</v>
      </c>
      <c r="F68" s="16" t="str">
        <f t="shared" si="6"/>
        <v>Gyermekgyógyászat</v>
      </c>
      <c r="G68" s="29" t="str">
        <f t="shared" si="6"/>
        <v>Háziorvostan</v>
      </c>
      <c r="H68" s="29" t="str">
        <f t="shared" si="6"/>
        <v>Honvédorvosi alapismeretek</v>
      </c>
      <c r="I68" s="16" t="str">
        <f t="shared" si="6"/>
        <v>Idegsebészet</v>
      </c>
      <c r="J68" s="16" t="str">
        <f t="shared" si="6"/>
        <v>Neurológia</v>
      </c>
      <c r="K68" s="16" t="str">
        <f t="shared" si="6"/>
        <v>Nőgyógyászat</v>
      </c>
      <c r="L68" s="16" t="str">
        <f t="shared" si="6"/>
        <v>OMSZ</v>
      </c>
      <c r="M68" s="16" t="str">
        <f t="shared" si="6"/>
        <v>Onkológia</v>
      </c>
      <c r="N68" s="16" t="str">
        <f t="shared" si="6"/>
        <v>Pszichiátria</v>
      </c>
      <c r="O68" s="16" t="str">
        <f t="shared" si="6"/>
        <v>PTE-ÁOK Műveleti Medicina</v>
      </c>
      <c r="P68" s="16" t="str">
        <f t="shared" si="6"/>
        <v>Sebészet</v>
      </c>
      <c r="Q68" s="16" t="str">
        <f t="shared" si="6"/>
        <v>Szülészet - nőgyógyászat</v>
      </c>
      <c r="R68" s="16" t="str">
        <f t="shared" si="6"/>
        <v>Szülészet-Nőgyógyászat</v>
      </c>
      <c r="S68" s="16" t="str">
        <f t="shared" si="6"/>
        <v>Traumatológia</v>
      </c>
      <c r="T68" s="16" t="str">
        <f t="shared" si="6"/>
        <v>neszteziológia / Intenzív terápia</v>
      </c>
      <c r="U68" s="16" t="str">
        <f t="shared" ref="U68" si="7">MID(U67,2,999)</f>
        <v>elgyógyászat</v>
      </c>
      <c r="V68" s="16" t="str">
        <f t="shared" ref="V68" si="8">MID(V67,2,999)</f>
        <v>BO</v>
      </c>
      <c r="W68" s="16" t="str">
        <f t="shared" ref="W68" si="9">MID(W67,2,999)</f>
        <v>égösszeg</v>
      </c>
      <c r="X68" s="16"/>
    </row>
    <row r="69" spans="1:24" ht="57.6">
      <c r="A69" s="26"/>
      <c r="B69" s="16" t="str">
        <f>B56</f>
        <v>Aneszteziológia / Intenzív terápia</v>
      </c>
      <c r="C69" s="16" t="str">
        <f t="shared" ref="C69:T69" si="10">C56</f>
        <v>Belgyógyászat</v>
      </c>
      <c r="D69" s="16" t="str">
        <f t="shared" si="10"/>
        <v>Családorvostan</v>
      </c>
      <c r="E69" s="16" t="str">
        <f t="shared" si="10"/>
        <v>Fül-orr-gégészet</v>
      </c>
      <c r="F69" s="16" t="str">
        <f t="shared" si="10"/>
        <v>Gyermekgyógyászat</v>
      </c>
      <c r="G69" s="16" t="str">
        <f t="shared" si="10"/>
        <v>Honvédorvosi alapismeretek</v>
      </c>
      <c r="H69" s="16" t="str">
        <f t="shared" si="10"/>
        <v>Háziorvostan</v>
      </c>
      <c r="I69" s="16" t="str">
        <f t="shared" si="10"/>
        <v>Idegsebészet</v>
      </c>
      <c r="J69" s="16" t="str">
        <f t="shared" si="10"/>
        <v>Neurológia</v>
      </c>
      <c r="K69" s="16" t="str">
        <f t="shared" si="10"/>
        <v>Nőgyógyászat</v>
      </c>
      <c r="L69" s="16" t="str">
        <f t="shared" si="10"/>
        <v>OMSZ</v>
      </c>
      <c r="M69" s="16" t="str">
        <f t="shared" si="10"/>
        <v>Onkológia</v>
      </c>
      <c r="N69" s="16" t="str">
        <f t="shared" si="10"/>
        <v>PTE-ÁOK Műveleti Medicina</v>
      </c>
      <c r="O69" s="16" t="str">
        <f t="shared" si="10"/>
        <v>Pszichiátria</v>
      </c>
      <c r="P69" s="16" t="str">
        <f t="shared" si="10"/>
        <v>SBO</v>
      </c>
      <c r="Q69" s="16" t="str">
        <f t="shared" si="10"/>
        <v>Sebészet</v>
      </c>
      <c r="R69" s="16" t="str">
        <f t="shared" si="10"/>
        <v>Szülészet - nőgyógyászat</v>
      </c>
      <c r="S69" s="16" t="str">
        <f t="shared" si="10"/>
        <v>Szülészet-Nőgyógyászat</v>
      </c>
      <c r="T69" s="16" t="str">
        <f t="shared" si="10"/>
        <v>Traumatológia</v>
      </c>
      <c r="U69" s="16">
        <f t="shared" ref="U69:W69" si="11">U56</f>
        <v>0</v>
      </c>
      <c r="V69" s="16">
        <f t="shared" si="11"/>
        <v>0</v>
      </c>
      <c r="W69" s="16">
        <f t="shared" si="11"/>
        <v>0</v>
      </c>
      <c r="X69" s="16"/>
    </row>
    <row r="70" spans="1:24" ht="57.6">
      <c r="A70" s="26"/>
      <c r="B70" s="16" t="s">
        <v>24</v>
      </c>
      <c r="C70" s="16" t="s">
        <v>36</v>
      </c>
      <c r="D70" s="16" t="s">
        <v>86</v>
      </c>
      <c r="E70" s="16" t="s">
        <v>87</v>
      </c>
      <c r="F70" s="16" t="s">
        <v>88</v>
      </c>
      <c r="G70" s="29" t="s">
        <v>89</v>
      </c>
      <c r="H70" s="29" t="s">
        <v>90</v>
      </c>
      <c r="I70" s="16" t="s">
        <v>91</v>
      </c>
      <c r="J70" s="16" t="s">
        <v>92</v>
      </c>
      <c r="K70" s="16" t="s">
        <v>93</v>
      </c>
      <c r="L70" s="16" t="s">
        <v>94</v>
      </c>
      <c r="M70" s="16" t="s">
        <v>95</v>
      </c>
      <c r="N70" s="16" t="s">
        <v>96</v>
      </c>
      <c r="O70" s="16" t="s">
        <v>97</v>
      </c>
      <c r="P70" s="16" t="s">
        <v>28</v>
      </c>
      <c r="Q70" s="16" t="s">
        <v>98</v>
      </c>
      <c r="R70" s="16" t="s">
        <v>99</v>
      </c>
      <c r="S70" s="16" t="s">
        <v>100</v>
      </c>
      <c r="T70" s="16" t="s">
        <v>101</v>
      </c>
      <c r="U70" s="16"/>
      <c r="V70" s="16"/>
      <c r="W70" s="16"/>
      <c r="X70" s="16"/>
    </row>
    <row r="71" spans="1:24">
      <c r="A71" s="26" t="s">
        <v>102</v>
      </c>
      <c r="B71">
        <f>IF(B67=B56,1,0)</f>
        <v>0</v>
      </c>
      <c r="C71">
        <f t="shared" ref="C71:T71" si="12">IF(C67=C56,1,0)</f>
        <v>0</v>
      </c>
      <c r="D71">
        <f t="shared" si="12"/>
        <v>0</v>
      </c>
      <c r="E71">
        <f t="shared" si="12"/>
        <v>0</v>
      </c>
      <c r="F71">
        <f t="shared" si="12"/>
        <v>0</v>
      </c>
      <c r="G71">
        <f t="shared" si="12"/>
        <v>0</v>
      </c>
      <c r="H71">
        <f t="shared" si="12"/>
        <v>0</v>
      </c>
      <c r="I71">
        <f t="shared" si="12"/>
        <v>0</v>
      </c>
      <c r="J71">
        <f t="shared" si="12"/>
        <v>0</v>
      </c>
      <c r="K71">
        <f t="shared" si="12"/>
        <v>0</v>
      </c>
      <c r="L71">
        <f t="shared" si="12"/>
        <v>0</v>
      </c>
      <c r="M71">
        <f t="shared" si="12"/>
        <v>0</v>
      </c>
      <c r="N71">
        <f t="shared" si="12"/>
        <v>0</v>
      </c>
      <c r="O71">
        <f t="shared" si="12"/>
        <v>0</v>
      </c>
      <c r="P71">
        <f t="shared" si="12"/>
        <v>0</v>
      </c>
      <c r="Q71">
        <f t="shared" si="12"/>
        <v>0</v>
      </c>
      <c r="R71">
        <f t="shared" si="12"/>
        <v>0</v>
      </c>
      <c r="S71">
        <f t="shared" si="12"/>
        <v>0</v>
      </c>
      <c r="T71">
        <f t="shared" si="12"/>
        <v>0</v>
      </c>
    </row>
    <row r="72" spans="1:24">
      <c r="A72" s="26" t="s">
        <v>102</v>
      </c>
      <c r="B72">
        <f>IF(B70=B68,1,0)</f>
        <v>1</v>
      </c>
      <c r="C72">
        <f t="shared" ref="C72:T72" si="13">IF(C70=C68,1,0)</f>
        <v>1</v>
      </c>
      <c r="D72">
        <f t="shared" si="13"/>
        <v>1</v>
      </c>
      <c r="E72">
        <f t="shared" si="13"/>
        <v>1</v>
      </c>
      <c r="F72">
        <f t="shared" si="13"/>
        <v>1</v>
      </c>
      <c r="G72">
        <f t="shared" si="13"/>
        <v>0</v>
      </c>
      <c r="H72">
        <f t="shared" si="13"/>
        <v>0</v>
      </c>
      <c r="I72">
        <f t="shared" si="13"/>
        <v>1</v>
      </c>
      <c r="J72">
        <f t="shared" si="13"/>
        <v>1</v>
      </c>
      <c r="K72">
        <f t="shared" si="13"/>
        <v>1</v>
      </c>
      <c r="L72">
        <f t="shared" si="13"/>
        <v>1</v>
      </c>
      <c r="M72">
        <f t="shared" si="13"/>
        <v>1</v>
      </c>
      <c r="N72">
        <f t="shared" si="13"/>
        <v>0</v>
      </c>
      <c r="O72">
        <f t="shared" si="13"/>
        <v>0</v>
      </c>
      <c r="P72">
        <f t="shared" si="13"/>
        <v>0</v>
      </c>
      <c r="Q72">
        <f t="shared" si="13"/>
        <v>0</v>
      </c>
      <c r="R72">
        <f t="shared" si="13"/>
        <v>0</v>
      </c>
      <c r="S72">
        <f t="shared" si="13"/>
        <v>0</v>
      </c>
      <c r="T72">
        <f t="shared" si="13"/>
        <v>0</v>
      </c>
    </row>
  </sheetData>
  <hyperlinks>
    <hyperlink ref="A52" r:id="rId1" display="blob:https://m365.cloud.microsoft/dec342b8-2145-476c-9d77-5435d618625b" xr:uid="{85F4352D-790B-4B91-B8F8-F8A362B00614}"/>
  </hyperlinks>
  <pageMargins left="0.7" right="0.7" top="0.75" bottom="0.75" header="0.3" footer="0.3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63E7-33BB-40CE-9366-7C2778F02B4B}">
  <dimension ref="A1:E47"/>
  <sheetViews>
    <sheetView workbookViewId="0"/>
  </sheetViews>
  <sheetFormatPr defaultRowHeight="14.4"/>
  <cols>
    <col min="1" max="1" width="9.33203125" bestFit="1" customWidth="1"/>
    <col min="2" max="2" width="27.44140625" bestFit="1" customWidth="1"/>
    <col min="4" max="4" width="9.33203125" bestFit="1" customWidth="1"/>
    <col min="5" max="5" width="27.44140625" bestFit="1" customWidth="1"/>
  </cols>
  <sheetData>
    <row r="1" spans="1:5">
      <c r="A1" t="s">
        <v>45</v>
      </c>
      <c r="B1" t="s">
        <v>46</v>
      </c>
      <c r="D1" t="s">
        <v>45</v>
      </c>
      <c r="E1" t="s">
        <v>108</v>
      </c>
    </row>
    <row r="2" spans="1:5">
      <c r="A2" t="s">
        <v>0</v>
      </c>
      <c r="B2" t="s">
        <v>24</v>
      </c>
      <c r="D2" t="s">
        <v>0</v>
      </c>
      <c r="E2" t="s">
        <v>104</v>
      </c>
    </row>
    <row r="3" spans="1:5">
      <c r="A3" t="s">
        <v>0</v>
      </c>
      <c r="B3" t="s">
        <v>25</v>
      </c>
      <c r="D3" t="s">
        <v>0</v>
      </c>
      <c r="E3" t="s">
        <v>105</v>
      </c>
    </row>
    <row r="4" spans="1:5">
      <c r="A4" t="s">
        <v>0</v>
      </c>
      <c r="B4" t="s">
        <v>26</v>
      </c>
      <c r="D4" t="s">
        <v>0</v>
      </c>
      <c r="E4" t="s">
        <v>94</v>
      </c>
    </row>
    <row r="5" spans="1:5">
      <c r="A5" t="s">
        <v>0</v>
      </c>
      <c r="B5" t="s">
        <v>27</v>
      </c>
      <c r="D5" t="s">
        <v>0</v>
      </c>
      <c r="E5" t="s">
        <v>87</v>
      </c>
    </row>
    <row r="6" spans="1:5">
      <c r="A6" t="s">
        <v>1</v>
      </c>
      <c r="B6" t="s">
        <v>28</v>
      </c>
      <c r="D6" t="s">
        <v>1</v>
      </c>
      <c r="E6" t="s">
        <v>28</v>
      </c>
    </row>
    <row r="7" spans="1:5">
      <c r="A7" t="s">
        <v>1</v>
      </c>
      <c r="B7" t="s">
        <v>29</v>
      </c>
      <c r="D7" t="s">
        <v>1</v>
      </c>
      <c r="E7" t="s">
        <v>36</v>
      </c>
    </row>
    <row r="8" spans="1:5">
      <c r="A8" t="s">
        <v>1</v>
      </c>
      <c r="B8" t="s">
        <v>30</v>
      </c>
      <c r="D8" t="s">
        <v>1</v>
      </c>
      <c r="E8" t="s">
        <v>98</v>
      </c>
    </row>
    <row r="9" spans="1:5">
      <c r="A9" t="s">
        <v>1</v>
      </c>
      <c r="B9" t="s">
        <v>31</v>
      </c>
      <c r="D9" t="s">
        <v>1</v>
      </c>
      <c r="E9" t="s">
        <v>101</v>
      </c>
    </row>
    <row r="10" spans="1:5">
      <c r="A10" t="s">
        <v>1</v>
      </c>
      <c r="B10" t="s">
        <v>32</v>
      </c>
      <c r="D10" t="s">
        <v>1</v>
      </c>
      <c r="E10" t="s">
        <v>97</v>
      </c>
    </row>
    <row r="11" spans="1:5">
      <c r="A11" t="s">
        <v>1</v>
      </c>
      <c r="B11" t="s">
        <v>33</v>
      </c>
      <c r="D11" t="s">
        <v>1</v>
      </c>
      <c r="E11" t="s">
        <v>104</v>
      </c>
    </row>
    <row r="12" spans="1:5">
      <c r="A12" t="s">
        <v>1</v>
      </c>
      <c r="B12" t="s">
        <v>34</v>
      </c>
      <c r="D12" t="s">
        <v>1</v>
      </c>
      <c r="E12" t="s">
        <v>106</v>
      </c>
    </row>
    <row r="13" spans="1:5">
      <c r="A13" t="s">
        <v>2</v>
      </c>
      <c r="B13" t="s">
        <v>28</v>
      </c>
      <c r="D13" t="s">
        <v>2</v>
      </c>
      <c r="E13" t="s">
        <v>28</v>
      </c>
    </row>
    <row r="14" spans="1:5">
      <c r="A14" t="s">
        <v>2</v>
      </c>
      <c r="B14" t="s">
        <v>29</v>
      </c>
      <c r="D14" t="s">
        <v>2</v>
      </c>
      <c r="E14" t="s">
        <v>36</v>
      </c>
    </row>
    <row r="15" spans="1:5">
      <c r="A15" t="s">
        <v>2</v>
      </c>
      <c r="B15" t="s">
        <v>30</v>
      </c>
      <c r="D15" t="s">
        <v>2</v>
      </c>
      <c r="E15" t="s">
        <v>98</v>
      </c>
    </row>
    <row r="16" spans="1:5">
      <c r="A16" t="s">
        <v>2</v>
      </c>
      <c r="B16" t="s">
        <v>31</v>
      </c>
      <c r="D16" t="s">
        <v>2</v>
      </c>
      <c r="E16" t="s">
        <v>101</v>
      </c>
    </row>
    <row r="17" spans="1:5">
      <c r="A17" t="s">
        <v>2</v>
      </c>
      <c r="B17" t="s">
        <v>32</v>
      </c>
      <c r="D17" t="s">
        <v>2</v>
      </c>
      <c r="E17" t="s">
        <v>97</v>
      </c>
    </row>
    <row r="18" spans="1:5">
      <c r="A18" t="s">
        <v>3</v>
      </c>
      <c r="B18" t="s">
        <v>28</v>
      </c>
      <c r="D18" t="s">
        <v>3</v>
      </c>
      <c r="E18" t="s">
        <v>28</v>
      </c>
    </row>
    <row r="19" spans="1:5">
      <c r="A19" t="s">
        <v>3</v>
      </c>
      <c r="B19" t="s">
        <v>29</v>
      </c>
      <c r="D19" t="s">
        <v>3</v>
      </c>
      <c r="E19" t="s">
        <v>36</v>
      </c>
    </row>
    <row r="20" spans="1:5">
      <c r="A20" t="s">
        <v>3</v>
      </c>
      <c r="B20" t="s">
        <v>30</v>
      </c>
      <c r="D20" t="s">
        <v>3</v>
      </c>
      <c r="E20" t="s">
        <v>98</v>
      </c>
    </row>
    <row r="21" spans="1:5">
      <c r="A21" t="s">
        <v>3</v>
      </c>
      <c r="B21" t="s">
        <v>31</v>
      </c>
      <c r="D21" t="s">
        <v>3</v>
      </c>
      <c r="E21" t="s">
        <v>101</v>
      </c>
    </row>
    <row r="22" spans="1:5">
      <c r="A22" t="s">
        <v>3</v>
      </c>
      <c r="B22" t="s">
        <v>32</v>
      </c>
      <c r="D22" t="s">
        <v>3</v>
      </c>
      <c r="E22" t="s">
        <v>97</v>
      </c>
    </row>
    <row r="23" spans="1:5">
      <c r="A23" t="s">
        <v>3</v>
      </c>
      <c r="B23" t="s">
        <v>33</v>
      </c>
      <c r="D23" t="s">
        <v>3</v>
      </c>
      <c r="E23" t="s">
        <v>104</v>
      </c>
    </row>
    <row r="24" spans="1:5">
      <c r="A24" t="s">
        <v>4</v>
      </c>
      <c r="B24" t="s">
        <v>28</v>
      </c>
      <c r="D24" t="s">
        <v>4</v>
      </c>
      <c r="E24" t="s">
        <v>28</v>
      </c>
    </row>
    <row r="25" spans="1:5">
      <c r="A25" t="s">
        <v>4</v>
      </c>
      <c r="B25" t="s">
        <v>29</v>
      </c>
      <c r="D25" t="s">
        <v>4</v>
      </c>
      <c r="E25" t="s">
        <v>36</v>
      </c>
    </row>
    <row r="26" spans="1:5">
      <c r="A26" t="s">
        <v>4</v>
      </c>
      <c r="B26" t="s">
        <v>30</v>
      </c>
      <c r="D26" t="s">
        <v>4</v>
      </c>
      <c r="E26" t="s">
        <v>98</v>
      </c>
    </row>
    <row r="27" spans="1:5">
      <c r="A27" t="s">
        <v>4</v>
      </c>
      <c r="B27" t="s">
        <v>31</v>
      </c>
      <c r="D27" t="s">
        <v>4</v>
      </c>
      <c r="E27" t="s">
        <v>101</v>
      </c>
    </row>
    <row r="28" spans="1:5">
      <c r="A28" t="s">
        <v>4</v>
      </c>
      <c r="B28" t="s">
        <v>32</v>
      </c>
      <c r="D28" t="s">
        <v>4</v>
      </c>
      <c r="E28" t="s">
        <v>97</v>
      </c>
    </row>
    <row r="29" spans="1:5">
      <c r="A29" t="s">
        <v>4</v>
      </c>
      <c r="B29" t="s">
        <v>35</v>
      </c>
      <c r="D29" t="s">
        <v>4</v>
      </c>
      <c r="E29" t="s">
        <v>107</v>
      </c>
    </row>
    <row r="30" spans="1:5">
      <c r="A30" t="s">
        <v>5</v>
      </c>
      <c r="B30" t="s">
        <v>36</v>
      </c>
      <c r="D30" t="s">
        <v>5</v>
      </c>
      <c r="E30" t="s">
        <v>36</v>
      </c>
    </row>
    <row r="31" spans="1:5">
      <c r="A31" t="s">
        <v>5</v>
      </c>
      <c r="B31" t="s">
        <v>30</v>
      </c>
      <c r="D31" t="s">
        <v>5</v>
      </c>
      <c r="E31" t="s">
        <v>98</v>
      </c>
    </row>
    <row r="32" spans="1:5">
      <c r="A32" t="s">
        <v>5</v>
      </c>
      <c r="B32" t="s">
        <v>32</v>
      </c>
      <c r="D32" t="s">
        <v>5</v>
      </c>
      <c r="E32" t="s">
        <v>97</v>
      </c>
    </row>
    <row r="33" spans="1:5">
      <c r="A33" t="s">
        <v>5</v>
      </c>
      <c r="B33" t="s">
        <v>33</v>
      </c>
      <c r="D33" t="s">
        <v>5</v>
      </c>
      <c r="E33" t="s">
        <v>104</v>
      </c>
    </row>
    <row r="34" spans="1:5">
      <c r="A34" t="s">
        <v>5</v>
      </c>
      <c r="B34" t="s">
        <v>37</v>
      </c>
      <c r="D34" t="s">
        <v>5</v>
      </c>
      <c r="E34" t="s">
        <v>92</v>
      </c>
    </row>
    <row r="35" spans="1:5">
      <c r="A35" t="s">
        <v>5</v>
      </c>
      <c r="B35" t="s">
        <v>38</v>
      </c>
      <c r="D35" t="s">
        <v>5</v>
      </c>
      <c r="E35" t="s">
        <v>88</v>
      </c>
    </row>
    <row r="36" spans="1:5">
      <c r="A36" t="s">
        <v>5</v>
      </c>
      <c r="B36" t="s">
        <v>39</v>
      </c>
      <c r="D36" t="s">
        <v>5</v>
      </c>
      <c r="E36" t="s">
        <v>91</v>
      </c>
    </row>
    <row r="37" spans="1:5">
      <c r="A37" t="s">
        <v>5</v>
      </c>
      <c r="B37" t="s">
        <v>40</v>
      </c>
      <c r="D37" t="s">
        <v>5</v>
      </c>
      <c r="E37" t="s">
        <v>93</v>
      </c>
    </row>
    <row r="38" spans="1:5">
      <c r="A38" t="s">
        <v>5</v>
      </c>
      <c r="B38" t="s">
        <v>41</v>
      </c>
      <c r="D38" t="s">
        <v>5</v>
      </c>
      <c r="E38" t="s">
        <v>86</v>
      </c>
    </row>
    <row r="39" spans="1:5">
      <c r="A39" t="s">
        <v>5</v>
      </c>
      <c r="B39" t="s">
        <v>42</v>
      </c>
      <c r="D39" t="s">
        <v>5</v>
      </c>
      <c r="E39" t="s">
        <v>95</v>
      </c>
    </row>
    <row r="40" spans="1:5">
      <c r="A40" t="s">
        <v>6</v>
      </c>
      <c r="B40" t="s">
        <v>28</v>
      </c>
      <c r="D40" t="s">
        <v>6</v>
      </c>
      <c r="E40" t="s">
        <v>28</v>
      </c>
    </row>
    <row r="41" spans="1:5">
      <c r="A41" t="s">
        <v>6</v>
      </c>
      <c r="B41" t="s">
        <v>29</v>
      </c>
      <c r="D41" t="s">
        <v>6</v>
      </c>
      <c r="E41" t="s">
        <v>36</v>
      </c>
    </row>
    <row r="42" spans="1:5">
      <c r="A42" t="s">
        <v>6</v>
      </c>
      <c r="B42" t="s">
        <v>30</v>
      </c>
      <c r="D42" t="s">
        <v>6</v>
      </c>
      <c r="E42" t="s">
        <v>98</v>
      </c>
    </row>
    <row r="43" spans="1:5">
      <c r="A43" t="s">
        <v>6</v>
      </c>
      <c r="B43" t="s">
        <v>31</v>
      </c>
      <c r="D43" t="s">
        <v>6</v>
      </c>
      <c r="E43" t="s">
        <v>101</v>
      </c>
    </row>
    <row r="44" spans="1:5">
      <c r="A44" t="s">
        <v>6</v>
      </c>
      <c r="B44" t="s">
        <v>32</v>
      </c>
      <c r="D44" t="s">
        <v>6</v>
      </c>
      <c r="E44" t="s">
        <v>97</v>
      </c>
    </row>
    <row r="45" spans="1:5">
      <c r="A45" t="s">
        <v>6</v>
      </c>
      <c r="B45" t="s">
        <v>37</v>
      </c>
      <c r="D45" t="s">
        <v>6</v>
      </c>
      <c r="E45" t="s">
        <v>92</v>
      </c>
    </row>
    <row r="46" spans="1:5">
      <c r="A46" t="s">
        <v>6</v>
      </c>
      <c r="B46" t="s">
        <v>43</v>
      </c>
      <c r="D46" t="s">
        <v>6</v>
      </c>
      <c r="E46" t="s">
        <v>90</v>
      </c>
    </row>
    <row r="47" spans="1:5">
      <c r="A47" t="s">
        <v>6</v>
      </c>
      <c r="B47" t="s">
        <v>44</v>
      </c>
      <c r="D47" t="s">
        <v>6</v>
      </c>
      <c r="E47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293B-94DA-47BF-875B-9905A9AE2056}">
  <dimension ref="A2:V16"/>
  <sheetViews>
    <sheetView zoomScale="75" workbookViewId="0"/>
  </sheetViews>
  <sheetFormatPr defaultColWidth="6.5546875" defaultRowHeight="14.4"/>
  <sheetData>
    <row r="2" spans="1:22" ht="57.6">
      <c r="K2" s="29" t="str">
        <f>K4</f>
        <v>Nőgyógyászat</v>
      </c>
      <c r="R2" s="30" t="str">
        <f>R4</f>
        <v>Szülészet-nőgyógyászat</v>
      </c>
    </row>
    <row r="3" spans="1:22">
      <c r="A3" s="15" t="s">
        <v>50</v>
      </c>
      <c r="B3" s="15" t="s">
        <v>49</v>
      </c>
    </row>
    <row r="4" spans="1:22" ht="72">
      <c r="A4" s="15" t="s">
        <v>47</v>
      </c>
      <c r="B4" s="16" t="s">
        <v>104</v>
      </c>
      <c r="C4" s="16" t="s">
        <v>36</v>
      </c>
      <c r="D4" s="16" t="s">
        <v>86</v>
      </c>
      <c r="E4" s="16" t="s">
        <v>87</v>
      </c>
      <c r="F4" s="16" t="s">
        <v>88</v>
      </c>
      <c r="G4" s="16" t="s">
        <v>90</v>
      </c>
      <c r="H4" s="16" t="s">
        <v>105</v>
      </c>
      <c r="I4" s="16" t="s">
        <v>91</v>
      </c>
      <c r="J4" s="16" t="s">
        <v>92</v>
      </c>
      <c r="K4" s="29" t="s">
        <v>93</v>
      </c>
      <c r="L4" s="16" t="s">
        <v>94</v>
      </c>
      <c r="M4" s="16" t="s">
        <v>95</v>
      </c>
      <c r="N4" s="16" t="s">
        <v>97</v>
      </c>
      <c r="O4" s="16" t="s">
        <v>106</v>
      </c>
      <c r="P4" s="16" t="s">
        <v>28</v>
      </c>
      <c r="Q4" s="16" t="s">
        <v>98</v>
      </c>
      <c r="R4" s="34" t="s">
        <v>107</v>
      </c>
      <c r="S4" s="16" t="s">
        <v>101</v>
      </c>
      <c r="T4" s="16" t="s">
        <v>48</v>
      </c>
      <c r="V4" s="16" t="s">
        <v>109</v>
      </c>
    </row>
    <row r="5" spans="1:22">
      <c r="A5" s="10" t="s">
        <v>0</v>
      </c>
      <c r="B5">
        <v>1</v>
      </c>
      <c r="E5">
        <v>1</v>
      </c>
      <c r="H5">
        <v>1</v>
      </c>
      <c r="L5">
        <v>1</v>
      </c>
      <c r="T5">
        <v>4</v>
      </c>
    </row>
    <row r="6" spans="1:22">
      <c r="A6" s="10" t="s">
        <v>1</v>
      </c>
      <c r="B6">
        <v>1</v>
      </c>
      <c r="C6">
        <v>1</v>
      </c>
      <c r="N6">
        <v>1</v>
      </c>
      <c r="O6">
        <v>1</v>
      </c>
      <c r="P6">
        <v>1</v>
      </c>
      <c r="Q6">
        <v>1</v>
      </c>
      <c r="S6">
        <v>1</v>
      </c>
      <c r="T6">
        <v>7</v>
      </c>
    </row>
    <row r="7" spans="1:22">
      <c r="A7" s="10" t="s">
        <v>2</v>
      </c>
      <c r="C7">
        <v>1</v>
      </c>
      <c r="N7">
        <v>1</v>
      </c>
      <c r="P7">
        <v>1</v>
      </c>
      <c r="Q7">
        <v>1</v>
      </c>
      <c r="S7">
        <v>1</v>
      </c>
      <c r="T7">
        <v>5</v>
      </c>
    </row>
    <row r="8" spans="1:22">
      <c r="A8" s="10" t="s">
        <v>3</v>
      </c>
      <c r="B8">
        <v>1</v>
      </c>
      <c r="C8">
        <v>1</v>
      </c>
      <c r="N8">
        <v>1</v>
      </c>
      <c r="P8">
        <v>1</v>
      </c>
      <c r="Q8">
        <v>1</v>
      </c>
      <c r="S8">
        <v>1</v>
      </c>
      <c r="T8">
        <v>6</v>
      </c>
    </row>
    <row r="9" spans="1:22">
      <c r="A9" s="10" t="s">
        <v>4</v>
      </c>
      <c r="C9">
        <v>1</v>
      </c>
      <c r="N9">
        <v>1</v>
      </c>
      <c r="P9">
        <v>1</v>
      </c>
      <c r="Q9">
        <v>1</v>
      </c>
      <c r="R9">
        <v>1</v>
      </c>
      <c r="S9">
        <v>1</v>
      </c>
      <c r="T9">
        <v>6</v>
      </c>
    </row>
    <row r="10" spans="1:22">
      <c r="A10" s="10" t="s">
        <v>5</v>
      </c>
      <c r="B10">
        <v>1</v>
      </c>
      <c r="C10">
        <v>1</v>
      </c>
      <c r="D10">
        <v>1</v>
      </c>
      <c r="F10">
        <v>1</v>
      </c>
      <c r="I10">
        <v>1</v>
      </c>
      <c r="J10">
        <v>1</v>
      </c>
      <c r="K10">
        <v>1</v>
      </c>
      <c r="M10">
        <v>1</v>
      </c>
      <c r="N10">
        <v>1</v>
      </c>
      <c r="Q10">
        <v>1</v>
      </c>
      <c r="T10">
        <v>10</v>
      </c>
    </row>
    <row r="11" spans="1:22">
      <c r="A11" s="10" t="s">
        <v>6</v>
      </c>
      <c r="C11">
        <v>1</v>
      </c>
      <c r="G11">
        <v>1</v>
      </c>
      <c r="J11">
        <v>1</v>
      </c>
      <c r="N11">
        <v>1</v>
      </c>
      <c r="P11">
        <v>1</v>
      </c>
      <c r="Q11">
        <v>1</v>
      </c>
      <c r="R11">
        <v>1</v>
      </c>
      <c r="S11">
        <v>1</v>
      </c>
      <c r="T11">
        <v>8</v>
      </c>
    </row>
    <row r="12" spans="1:22">
      <c r="A12" s="10" t="s">
        <v>48</v>
      </c>
      <c r="B12">
        <v>4</v>
      </c>
      <c r="C12">
        <v>6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2</v>
      </c>
      <c r="K12">
        <v>1</v>
      </c>
      <c r="L12">
        <v>1</v>
      </c>
      <c r="M12">
        <v>1</v>
      </c>
      <c r="N12">
        <v>6</v>
      </c>
      <c r="O12">
        <v>1</v>
      </c>
      <c r="P12">
        <v>5</v>
      </c>
      <c r="Q12">
        <v>6</v>
      </c>
      <c r="R12">
        <v>2</v>
      </c>
      <c r="S12">
        <v>5</v>
      </c>
      <c r="T12">
        <v>46</v>
      </c>
      <c r="V12">
        <f>COUNT(B12:S12)</f>
        <v>18</v>
      </c>
    </row>
    <row r="14" spans="1:22" ht="100.8">
      <c r="B14" s="16" t="str">
        <f>copilot!B56</f>
        <v>Aneszteziológia / Intenzív terápia</v>
      </c>
      <c r="C14" s="16" t="str">
        <f>copilot!C56</f>
        <v>Belgyógyászat</v>
      </c>
      <c r="D14" s="16" t="str">
        <f>copilot!D56</f>
        <v>Családorvostan</v>
      </c>
      <c r="E14" s="16" t="str">
        <f>copilot!E56</f>
        <v>Fül-orr-gégészet</v>
      </c>
      <c r="F14" s="16" t="str">
        <f>copilot!F56</f>
        <v>Gyermekgyógyászat</v>
      </c>
      <c r="G14" s="16" t="str">
        <f>copilot!G56</f>
        <v>Honvédorvosi alapismeretek</v>
      </c>
      <c r="H14" s="16" t="str">
        <f>copilot!H56</f>
        <v>Háziorvostan</v>
      </c>
      <c r="I14" s="16" t="str">
        <f>copilot!I56</f>
        <v>Idegsebészet</v>
      </c>
      <c r="J14" s="16" t="str">
        <f>copilot!J56</f>
        <v>Neurológia</v>
      </c>
      <c r="K14" s="29" t="str">
        <f>copilot!K56</f>
        <v>Nőgyógyászat</v>
      </c>
      <c r="L14" s="16" t="str">
        <f>copilot!L56</f>
        <v>OMSZ</v>
      </c>
      <c r="M14" s="16" t="str">
        <f>copilot!M56</f>
        <v>Onkológia</v>
      </c>
      <c r="N14" s="16" t="str">
        <f>copilot!N56</f>
        <v>PTE-ÁOK Műveleti Medicina</v>
      </c>
      <c r="O14" s="16" t="str">
        <f>copilot!O56</f>
        <v>Pszichiátria</v>
      </c>
      <c r="P14" s="16" t="str">
        <f>copilot!P56</f>
        <v>SBO</v>
      </c>
      <c r="Q14" s="16" t="str">
        <f>copilot!Q56</f>
        <v>Sebészet</v>
      </c>
      <c r="R14" s="30" t="str">
        <f>copilot!R56</f>
        <v>Szülészet - nőgyógyászat</v>
      </c>
      <c r="S14" s="30" t="str">
        <f>copilot!S56</f>
        <v>Szülészet-Nőgyógyászat</v>
      </c>
      <c r="T14" s="16" t="str">
        <f>copilot!T56</f>
        <v>Traumatológia</v>
      </c>
      <c r="U14" s="16">
        <f>copilot!U56</f>
        <v>0</v>
      </c>
    </row>
    <row r="15" spans="1:22" ht="72">
      <c r="B15" s="16" t="s">
        <v>104</v>
      </c>
      <c r="C15" s="16" t="s">
        <v>36</v>
      </c>
      <c r="D15" s="16" t="s">
        <v>86</v>
      </c>
      <c r="E15" s="16" t="s">
        <v>87</v>
      </c>
      <c r="F15" s="16" t="s">
        <v>88</v>
      </c>
      <c r="G15" s="33" t="s">
        <v>105</v>
      </c>
      <c r="H15" s="33" t="s">
        <v>90</v>
      </c>
      <c r="I15" s="16" t="s">
        <v>91</v>
      </c>
      <c r="J15" s="16" t="s">
        <v>92</v>
      </c>
      <c r="K15" s="16" t="s">
        <v>93</v>
      </c>
      <c r="L15" s="16" t="s">
        <v>94</v>
      </c>
      <c r="M15" s="16" t="s">
        <v>95</v>
      </c>
      <c r="N15" s="33" t="s">
        <v>106</v>
      </c>
      <c r="O15" s="33" t="s">
        <v>97</v>
      </c>
      <c r="P15" s="16" t="s">
        <v>28</v>
      </c>
      <c r="Q15" s="16" t="s">
        <v>98</v>
      </c>
      <c r="R15" s="16" t="s">
        <v>107</v>
      </c>
      <c r="S15" s="16" t="s">
        <v>100</v>
      </c>
      <c r="T15" s="16" t="s">
        <v>101</v>
      </c>
      <c r="U15" s="16">
        <v>0</v>
      </c>
    </row>
    <row r="16" spans="1:22">
      <c r="B16">
        <f>IF(B15=B4,1,0)</f>
        <v>1</v>
      </c>
      <c r="C16">
        <f t="shared" ref="C16:T16" si="0">IF(C15=C4,1,0)</f>
        <v>1</v>
      </c>
      <c r="D16">
        <f t="shared" si="0"/>
        <v>1</v>
      </c>
      <c r="E16">
        <f t="shared" si="0"/>
        <v>1</v>
      </c>
      <c r="F16">
        <f t="shared" si="0"/>
        <v>1</v>
      </c>
      <c r="G16">
        <f t="shared" si="0"/>
        <v>0</v>
      </c>
      <c r="H16">
        <f t="shared" si="0"/>
        <v>0</v>
      </c>
      <c r="I16">
        <f t="shared" si="0"/>
        <v>1</v>
      </c>
      <c r="J16">
        <f t="shared" si="0"/>
        <v>1</v>
      </c>
      <c r="K16">
        <f t="shared" si="0"/>
        <v>1</v>
      </c>
      <c r="L16">
        <f t="shared" si="0"/>
        <v>1</v>
      </c>
      <c r="M16">
        <f t="shared" si="0"/>
        <v>1</v>
      </c>
      <c r="N16">
        <f t="shared" si="0"/>
        <v>0</v>
      </c>
      <c r="O16">
        <f t="shared" si="0"/>
        <v>0</v>
      </c>
      <c r="P16">
        <f t="shared" si="0"/>
        <v>1</v>
      </c>
      <c r="Q16">
        <f t="shared" si="0"/>
        <v>1</v>
      </c>
      <c r="R16">
        <f t="shared" si="0"/>
        <v>1</v>
      </c>
      <c r="S16">
        <f t="shared" si="0"/>
        <v>0</v>
      </c>
      <c r="T16">
        <f t="shared" si="0"/>
        <v>0</v>
      </c>
      <c r="V16">
        <f>COUNT(B16:T16)</f>
        <v>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E256-B82B-4DE3-8C8A-D7F5030C0701}">
  <dimension ref="A1:V90"/>
  <sheetViews>
    <sheetView zoomScale="21" zoomScaleNormal="55" workbookViewId="0"/>
  </sheetViews>
  <sheetFormatPr defaultRowHeight="14.4"/>
  <sheetData>
    <row r="1" spans="19:19">
      <c r="S1" t="s">
        <v>110</v>
      </c>
    </row>
    <row r="76" spans="1:20" ht="86.4" thickBot="1">
      <c r="A76" s="36"/>
      <c r="B76" s="37" t="s">
        <v>33</v>
      </c>
      <c r="C76" s="38" t="s">
        <v>29</v>
      </c>
      <c r="D76" s="38" t="s">
        <v>41</v>
      </c>
      <c r="E76" s="38" t="s">
        <v>27</v>
      </c>
      <c r="F76" s="38" t="s">
        <v>38</v>
      </c>
      <c r="G76" s="38" t="s">
        <v>43</v>
      </c>
      <c r="H76" s="38" t="s">
        <v>25</v>
      </c>
      <c r="I76" s="38" t="s">
        <v>39</v>
      </c>
      <c r="J76" s="38" t="s">
        <v>111</v>
      </c>
      <c r="K76" s="38" t="s">
        <v>37</v>
      </c>
      <c r="L76" s="38" t="s">
        <v>26</v>
      </c>
      <c r="M76" s="38" t="s">
        <v>42</v>
      </c>
      <c r="N76" s="38" t="s">
        <v>32</v>
      </c>
      <c r="O76" s="38" t="s">
        <v>28</v>
      </c>
      <c r="P76" s="38" t="s">
        <v>30</v>
      </c>
      <c r="Q76" s="38" t="s">
        <v>35</v>
      </c>
      <c r="R76" s="39" t="s">
        <v>31</v>
      </c>
      <c r="S76" s="61" t="s">
        <v>120</v>
      </c>
      <c r="T76" s="61" t="s">
        <v>121</v>
      </c>
    </row>
    <row r="77" spans="1:20" ht="28.2" thickBot="1">
      <c r="A77" s="40" t="s">
        <v>112</v>
      </c>
      <c r="B77" s="41" t="s">
        <v>113</v>
      </c>
      <c r="C77" s="41"/>
      <c r="D77" s="41"/>
      <c r="E77" s="41" t="s">
        <v>113</v>
      </c>
      <c r="F77" s="41"/>
      <c r="G77" s="41"/>
      <c r="H77" s="41" t="s">
        <v>113</v>
      </c>
      <c r="I77" s="41"/>
      <c r="J77" s="41"/>
      <c r="K77" s="41"/>
      <c r="L77" s="41" t="s">
        <v>113</v>
      </c>
      <c r="M77" s="41"/>
      <c r="N77" s="41"/>
      <c r="O77" s="41"/>
      <c r="P77" s="41"/>
      <c r="Q77" s="41"/>
      <c r="R77" s="42"/>
      <c r="S77">
        <f>COUNTIFS(B77:R77,"*")</f>
        <v>4</v>
      </c>
      <c r="T77">
        <f>pivot2!T5</f>
        <v>4</v>
      </c>
    </row>
    <row r="78" spans="1:20" ht="28.2" thickBot="1">
      <c r="A78" s="43" t="s">
        <v>114</v>
      </c>
      <c r="B78" s="44" t="s">
        <v>113</v>
      </c>
      <c r="C78" s="44" t="s">
        <v>113</v>
      </c>
      <c r="D78" s="44"/>
      <c r="E78" s="44"/>
      <c r="F78" s="44"/>
      <c r="G78" s="44"/>
      <c r="H78" s="44"/>
      <c r="I78" s="44"/>
      <c r="J78" s="44" t="s">
        <v>113</v>
      </c>
      <c r="K78" s="44"/>
      <c r="L78" s="44"/>
      <c r="M78" s="44"/>
      <c r="N78" s="44" t="s">
        <v>113</v>
      </c>
      <c r="O78" s="44" t="s">
        <v>113</v>
      </c>
      <c r="P78" s="44" t="s">
        <v>113</v>
      </c>
      <c r="Q78" s="44"/>
      <c r="R78" s="45" t="s">
        <v>113</v>
      </c>
      <c r="S78">
        <f t="shared" ref="S78:S83" si="0">COUNTIFS(B78:R78,"*")</f>
        <v>7</v>
      </c>
      <c r="T78">
        <f>pivot2!T6</f>
        <v>7</v>
      </c>
    </row>
    <row r="79" spans="1:20" ht="28.2" thickBot="1">
      <c r="A79" s="46" t="s">
        <v>115</v>
      </c>
      <c r="B79" s="47"/>
      <c r="C79" s="47" t="s">
        <v>113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 t="s">
        <v>113</v>
      </c>
      <c r="O79" s="47" t="s">
        <v>113</v>
      </c>
      <c r="P79" s="47" t="s">
        <v>113</v>
      </c>
      <c r="Q79" s="47"/>
      <c r="R79" s="48" t="s">
        <v>113</v>
      </c>
      <c r="S79">
        <f t="shared" si="0"/>
        <v>5</v>
      </c>
      <c r="T79">
        <f>pivot2!T7</f>
        <v>5</v>
      </c>
    </row>
    <row r="80" spans="1:20" ht="28.2" thickBot="1">
      <c r="A80" s="49" t="s">
        <v>116</v>
      </c>
      <c r="B80" s="50" t="s">
        <v>113</v>
      </c>
      <c r="C80" s="50" t="s">
        <v>113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 t="s">
        <v>113</v>
      </c>
      <c r="O80" s="50" t="s">
        <v>113</v>
      </c>
      <c r="P80" s="50" t="s">
        <v>113</v>
      </c>
      <c r="Q80" s="50"/>
      <c r="R80" s="51" t="s">
        <v>113</v>
      </c>
      <c r="S80">
        <f t="shared" si="0"/>
        <v>6</v>
      </c>
      <c r="T80">
        <f>pivot2!T8</f>
        <v>6</v>
      </c>
    </row>
    <row r="81" spans="1:22" ht="28.2" thickBot="1">
      <c r="A81" s="52" t="s">
        <v>117</v>
      </c>
      <c r="B81" s="53"/>
      <c r="C81" s="53" t="s">
        <v>113</v>
      </c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 t="s">
        <v>113</v>
      </c>
      <c r="O81" s="53" t="s">
        <v>113</v>
      </c>
      <c r="P81" s="53" t="s">
        <v>113</v>
      </c>
      <c r="Q81" s="53" t="s">
        <v>113</v>
      </c>
      <c r="R81" s="54" t="s">
        <v>113</v>
      </c>
      <c r="S81">
        <f t="shared" si="0"/>
        <v>6</v>
      </c>
      <c r="T81">
        <f>pivot2!T9</f>
        <v>6</v>
      </c>
    </row>
    <row r="82" spans="1:22" ht="28.2" thickBot="1">
      <c r="A82" s="55" t="s">
        <v>118</v>
      </c>
      <c r="B82" s="56" t="s">
        <v>113</v>
      </c>
      <c r="C82" s="56" t="s">
        <v>113</v>
      </c>
      <c r="D82" s="56" t="s">
        <v>113</v>
      </c>
      <c r="E82" s="56"/>
      <c r="F82" s="56" t="s">
        <v>113</v>
      </c>
      <c r="G82" s="56"/>
      <c r="H82" s="56"/>
      <c r="I82" s="56" t="s">
        <v>113</v>
      </c>
      <c r="J82" s="56"/>
      <c r="K82" s="56" t="s">
        <v>113</v>
      </c>
      <c r="L82" s="56"/>
      <c r="M82" s="56" t="s">
        <v>113</v>
      </c>
      <c r="N82" s="56" t="s">
        <v>113</v>
      </c>
      <c r="O82" s="56"/>
      <c r="P82" s="56" t="s">
        <v>113</v>
      </c>
      <c r="Q82" s="56" t="s">
        <v>113</v>
      </c>
      <c r="R82" s="57"/>
      <c r="S82">
        <f t="shared" si="0"/>
        <v>10</v>
      </c>
      <c r="T82">
        <f>pivot2!T10</f>
        <v>10</v>
      </c>
    </row>
    <row r="83" spans="1:22" ht="27.6">
      <c r="A83" s="58" t="s">
        <v>119</v>
      </c>
      <c r="B83" s="59"/>
      <c r="C83" s="59" t="s">
        <v>113</v>
      </c>
      <c r="D83" s="59"/>
      <c r="E83" s="59"/>
      <c r="F83" s="59"/>
      <c r="G83" s="59" t="s">
        <v>113</v>
      </c>
      <c r="H83" s="59"/>
      <c r="I83" s="59"/>
      <c r="J83" s="59"/>
      <c r="K83" s="59" t="s">
        <v>113</v>
      </c>
      <c r="L83" s="59"/>
      <c r="M83" s="59"/>
      <c r="N83" s="62"/>
      <c r="O83" s="59" t="s">
        <v>113</v>
      </c>
      <c r="P83" s="59" t="s">
        <v>113</v>
      </c>
      <c r="Q83" s="59" t="s">
        <v>113</v>
      </c>
      <c r="R83" s="60" t="s">
        <v>113</v>
      </c>
      <c r="S83" s="22">
        <f t="shared" si="0"/>
        <v>7</v>
      </c>
      <c r="T83" s="22">
        <f>pivot2!T11</f>
        <v>8</v>
      </c>
      <c r="V83" t="s">
        <v>122</v>
      </c>
    </row>
    <row r="84" spans="1:22">
      <c r="B84">
        <f>COUNTIFS(B77:B83,"*")</f>
        <v>4</v>
      </c>
      <c r="C84">
        <f t="shared" ref="C84:R84" si="1">COUNTIFS(C77:C83,"*")</f>
        <v>6</v>
      </c>
      <c r="D84">
        <f t="shared" si="1"/>
        <v>1</v>
      </c>
      <c r="E84">
        <f t="shared" si="1"/>
        <v>1</v>
      </c>
      <c r="F84">
        <f t="shared" si="1"/>
        <v>1</v>
      </c>
      <c r="G84">
        <f t="shared" si="1"/>
        <v>1</v>
      </c>
      <c r="H84">
        <f t="shared" si="1"/>
        <v>1</v>
      </c>
      <c r="I84">
        <f t="shared" si="1"/>
        <v>1</v>
      </c>
      <c r="J84">
        <f t="shared" si="1"/>
        <v>1</v>
      </c>
      <c r="K84">
        <f t="shared" si="1"/>
        <v>2</v>
      </c>
      <c r="L84">
        <f t="shared" si="1"/>
        <v>1</v>
      </c>
      <c r="M84">
        <f t="shared" si="1"/>
        <v>1</v>
      </c>
      <c r="N84">
        <f t="shared" si="1"/>
        <v>5</v>
      </c>
      <c r="O84">
        <f t="shared" si="1"/>
        <v>5</v>
      </c>
      <c r="P84">
        <f t="shared" si="1"/>
        <v>6</v>
      </c>
      <c r="Q84">
        <f t="shared" si="1"/>
        <v>3</v>
      </c>
      <c r="R84">
        <f t="shared" si="1"/>
        <v>5</v>
      </c>
      <c r="S84">
        <f>SUM(S77:S83)</f>
        <v>45</v>
      </c>
      <c r="T84">
        <f>SUM(T77:T83)</f>
        <v>46</v>
      </c>
      <c r="V84">
        <f>COUNT(B84:R84)</f>
        <v>17</v>
      </c>
    </row>
    <row r="87" spans="1:22" ht="57.6">
      <c r="J87" s="16" t="str">
        <f>J76</f>
        <v>Műveleti Medicina</v>
      </c>
      <c r="O87" s="16" t="str">
        <f>O90</f>
        <v>PTE-ÁOKMűveletiMedicina</v>
      </c>
    </row>
    <row r="88" spans="1:22" ht="57.6">
      <c r="K88" s="16" t="str">
        <f>K90</f>
        <v>Nőgyógyászat</v>
      </c>
      <c r="Q88" s="16" t="str">
        <f>Q76</f>
        <v xml:space="preserve"> Szülészet - nőgyógyászat</v>
      </c>
      <c r="R88" s="16" t="str">
        <f>R90</f>
        <v>Szülészet-nőgyógyászat</v>
      </c>
    </row>
    <row r="90" spans="1:22" ht="57.6">
      <c r="B90" s="16" t="str">
        <f>pivot2!B4</f>
        <v>Aneszteziológia/Intenzívterápia</v>
      </c>
      <c r="C90" s="16" t="str">
        <f>pivot2!C4</f>
        <v>Belgyógyászat</v>
      </c>
      <c r="D90" s="16" t="str">
        <f>pivot2!D4</f>
        <v>Családorvostan</v>
      </c>
      <c r="E90" s="16" t="str">
        <f>pivot2!E4</f>
        <v>Fül-orr-gégészet</v>
      </c>
      <c r="F90" s="16" t="str">
        <f>pivot2!F4</f>
        <v>Gyermekgyógyászat</v>
      </c>
      <c r="G90" s="16" t="str">
        <f>pivot2!G4</f>
        <v>Háziorvostan</v>
      </c>
      <c r="H90" s="16" t="str">
        <f>pivot2!H4</f>
        <v>Honvédorvosialapismeretek</v>
      </c>
      <c r="I90" s="16" t="str">
        <f>pivot2!I4</f>
        <v>Idegsebészet</v>
      </c>
      <c r="J90" s="16" t="str">
        <f>pivot2!J4</f>
        <v>Neurológia</v>
      </c>
      <c r="K90" s="30" t="str">
        <f>pivot2!K4</f>
        <v>Nőgyógyászat</v>
      </c>
      <c r="L90" s="16" t="str">
        <f>pivot2!L4</f>
        <v>OMSZ</v>
      </c>
      <c r="M90" s="16" t="str">
        <f>pivot2!M4</f>
        <v>Onkológia</v>
      </c>
      <c r="N90" s="16" t="str">
        <f>pivot2!N4</f>
        <v>Pszichiátria</v>
      </c>
      <c r="O90" s="16" t="str">
        <f>pivot2!O4</f>
        <v>PTE-ÁOKMűveletiMedicina</v>
      </c>
      <c r="P90" s="16" t="str">
        <f>pivot2!P4</f>
        <v>SBO</v>
      </c>
      <c r="Q90" s="16" t="str">
        <f>pivot2!Q4</f>
        <v>Sebészet</v>
      </c>
      <c r="R90" s="30" t="str">
        <f>pivot2!R4</f>
        <v>Szülészet-nőgyógyászat</v>
      </c>
      <c r="S90" s="16" t="str">
        <f>pivot2!S4</f>
        <v>Traumatológia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60C9-C52B-4428-9CA3-7D3297A8DBB0}">
  <dimension ref="A1:C7"/>
  <sheetViews>
    <sheetView workbookViewId="0"/>
  </sheetViews>
  <sheetFormatPr defaultRowHeight="14.4"/>
  <cols>
    <col min="1" max="1" width="12" bestFit="1" customWidth="1"/>
    <col min="3" max="3" width="58.44140625" bestFit="1" customWidth="1"/>
  </cols>
  <sheetData>
    <row r="1" spans="1:3">
      <c r="A1">
        <f>FACT('word anomalia'!V84)</f>
        <v>355687428096000</v>
      </c>
      <c r="B1" t="s">
        <v>123</v>
      </c>
    </row>
    <row r="2" spans="1:3">
      <c r="A2">
        <f>FACT(7)</f>
        <v>5040</v>
      </c>
      <c r="B2" t="s">
        <v>124</v>
      </c>
    </row>
    <row r="3" spans="1:3">
      <c r="A3">
        <f>A1*A2</f>
        <v>1.79266463760384E+18</v>
      </c>
      <c r="B3" t="s">
        <v>125</v>
      </c>
      <c r="C3" t="s">
        <v>126</v>
      </c>
    </row>
    <row r="4" spans="1:3">
      <c r="C4" t="s">
        <v>127</v>
      </c>
    </row>
    <row r="5" spans="1:3">
      <c r="C5" t="s">
        <v>128</v>
      </c>
    </row>
    <row r="6" spans="1:3">
      <c r="C6" t="s">
        <v>132</v>
      </c>
    </row>
    <row r="7" spans="1:3">
      <c r="C7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LLM-támogatás</vt:lpstr>
      <vt:lpstr>demo</vt:lpstr>
      <vt:lpstr>nyers vs adatbazis-alapu</vt:lpstr>
      <vt:lpstr>pivot</vt:lpstr>
      <vt:lpstr>copilot</vt:lpstr>
      <vt:lpstr>javitas</vt:lpstr>
      <vt:lpstr>pivot2</vt:lpstr>
      <vt:lpstr>word anomalia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Lttd</dc:creator>
  <cp:lastModifiedBy>Lttd</cp:lastModifiedBy>
  <dcterms:created xsi:type="dcterms:W3CDTF">2025-06-13T07:34:56Z</dcterms:created>
  <dcterms:modified xsi:type="dcterms:W3CDTF">2025-09-29T14:18:38Z</dcterms:modified>
</cp:coreProperties>
</file>