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5" documentId="8_{D820F4D2-A331-470B-8C2F-561D94E1201B}" xr6:coauthVersionLast="47" xr6:coauthVersionMax="47" xr10:uidLastSave="{025EC88C-F7BD-4E4A-A152-5D40332EB747}"/>
  <bookViews>
    <workbookView xWindow="-108" yWindow="-108" windowWidth="23256" windowHeight="12456" xr2:uid="{D2AE506A-016B-4567-B725-FD62B1DE2953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2" i="1" s="1"/>
  <c r="F12" i="1" s="1"/>
  <c r="F13" i="1" s="1"/>
  <c r="E21" i="1"/>
  <c r="E20" i="1"/>
  <c r="E26" i="1" s="1"/>
  <c r="F26" i="1" s="1"/>
  <c r="F6" i="1"/>
  <c r="F5" i="1"/>
  <c r="D5" i="1"/>
  <c r="D13" i="1" l="1"/>
  <c r="D17" i="1" s="1"/>
  <c r="F25" i="1"/>
  <c r="F14" i="1" s="1"/>
  <c r="D25" i="1" l="1"/>
  <c r="D19" i="1"/>
  <c r="F15" i="1"/>
  <c r="F16" i="1" s="1"/>
  <c r="F24" i="1"/>
  <c r="F20" i="1" l="1"/>
  <c r="F28" i="1" s="1"/>
  <c r="F29" i="1" s="1"/>
  <c r="D22" i="1"/>
  <c r="D21" i="1"/>
  <c r="D20" i="1"/>
  <c r="D29" i="1" s="1"/>
</calcChain>
</file>

<file path=xl/sharedStrings.xml><?xml version="1.0" encoding="utf-8"?>
<sst xmlns="http://schemas.openxmlformats.org/spreadsheetml/2006/main" count="38" uniqueCount="38">
  <si>
    <t>Adókulcs mértéke</t>
  </si>
  <si>
    <t>Egyéni vállalkozás</t>
  </si>
  <si>
    <t>Korlátolt felelősségű társaság</t>
  </si>
  <si>
    <t>10.18. MNB árfolyam FT/€</t>
  </si>
  <si>
    <t>Adózási mód:</t>
  </si>
  <si>
    <t>Átalányadó</t>
  </si>
  <si>
    <t>Társasági adó</t>
  </si>
  <si>
    <t>Havi bérelszámolás</t>
  </si>
  <si>
    <t>Tervezett éves nettó bevétel:</t>
  </si>
  <si>
    <t xml:space="preserve">Forintban: </t>
  </si>
  <si>
    <t>Tervezett minimum bér</t>
  </si>
  <si>
    <t>Alkalmazott költséghányad tev. Kör alapján:</t>
  </si>
  <si>
    <t>Elszámolható költségek</t>
  </si>
  <si>
    <t>Könyvelési díj</t>
  </si>
  <si>
    <t>Ebben az esetben nem lehet költséget elszámolni.</t>
  </si>
  <si>
    <t>Egész éves költség</t>
  </si>
  <si>
    <t>Egyéb költségek</t>
  </si>
  <si>
    <t>Tárgyi eszköz után elszámolható értékcsökkenés</t>
  </si>
  <si>
    <t>Igénybevett szolgáltatások</t>
  </si>
  <si>
    <t>Összes bérktg.</t>
  </si>
  <si>
    <t>Elismert költség</t>
  </si>
  <si>
    <t xml:space="preserve">Adózás előtti eredmény </t>
  </si>
  <si>
    <t>Adózott eredmény</t>
  </si>
  <si>
    <t>Adózott eredményből felvehető osztalék</t>
  </si>
  <si>
    <t>JÖVEDELEM</t>
  </si>
  <si>
    <t>Mentesített adóalap (egész évre)</t>
  </si>
  <si>
    <t>Módosított adóalap</t>
  </si>
  <si>
    <t xml:space="preserve">SZJA </t>
  </si>
  <si>
    <t>TB-járulék</t>
  </si>
  <si>
    <t>Szocho</t>
  </si>
  <si>
    <t>Osztalék után fizetendő szocho</t>
  </si>
  <si>
    <t>Fizetendő társasági adó</t>
  </si>
  <si>
    <t>Iparűzési adó</t>
  </si>
  <si>
    <t>Éves eredmény elszámolás</t>
  </si>
  <si>
    <t>Kivehető nettó fizetés</t>
  </si>
  <si>
    <t>Év végi SZJA bevallásban visszajáró adó</t>
  </si>
  <si>
    <t>Felvehető osztalék</t>
  </si>
  <si>
    <t>Ami az adózás után megmarad: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</si>
</sst>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_-* #,##0\ [$€-1]_-;\-* #,##0\ [$€-1]_-;_-* &quot;-&quot;??\ [$€-1]_-;_-@_-"/>
    <numFmt numFmtId="165" formatCode="_-* #,##0\ [$Ft-40E]_-;\-* #,##0\ [$Ft-40E]_-;_-* &quot;-&quot;??\ [$Ft-40E]_-;_-@_-"/>
    <numFmt numFmtId="166" formatCode="_-* #,##0\ &quot;Ft&quot;_-;\-* #,##0\ &quot;Ft&quot;_-;_-* &quot;-&quot;??\ &quot;Ft&quot;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166" fontId="0" fillId="2" borderId="0" xfId="1" applyNumberFormat="1" applyFont="1" applyFill="1" applyBorder="1"/>
    <xf numFmtId="9" fontId="0" fillId="0" borderId="0" xfId="0" applyNumberFormat="1"/>
    <xf numFmtId="0" fontId="0" fillId="3" borderId="0" xfId="0" applyFill="1"/>
    <xf numFmtId="166" fontId="0" fillId="3" borderId="0" xfId="1" applyNumberFormat="1" applyFont="1" applyFill="1" applyBorder="1"/>
    <xf numFmtId="166" fontId="0" fillId="3" borderId="0" xfId="0" applyNumberFormat="1" applyFill="1"/>
    <xf numFmtId="165" fontId="0" fillId="3" borderId="0" xfId="0" applyNumberFormat="1" applyFill="1"/>
    <xf numFmtId="0" fontId="0" fillId="4" borderId="0" xfId="0" applyFill="1"/>
    <xf numFmtId="165" fontId="0" fillId="4" borderId="0" xfId="0" applyNumberFormat="1" applyFill="1"/>
    <xf numFmtId="166" fontId="0" fillId="4" borderId="0" xfId="0" applyNumberFormat="1" applyFill="1"/>
    <xf numFmtId="0" fontId="2" fillId="4" borderId="0" xfId="0" applyFont="1" applyFill="1"/>
    <xf numFmtId="165" fontId="2" fillId="4" borderId="0" xfId="0" applyNumberFormat="1" applyFont="1" applyFill="1"/>
    <xf numFmtId="0" fontId="0" fillId="5" borderId="0" xfId="0" applyFill="1"/>
    <xf numFmtId="166" fontId="0" fillId="5" borderId="0" xfId="1" applyNumberFormat="1" applyFont="1" applyFill="1" applyBorder="1"/>
    <xf numFmtId="165" fontId="0" fillId="5" borderId="0" xfId="0" applyNumberFormat="1" applyFill="1"/>
    <xf numFmtId="9" fontId="0" fillId="5" borderId="0" xfId="0" applyNumberFormat="1" applyFill="1"/>
    <xf numFmtId="166" fontId="0" fillId="5" borderId="0" xfId="0" applyNumberFormat="1" applyFill="1"/>
    <xf numFmtId="10" fontId="0" fillId="5" borderId="0" xfId="0" applyNumberFormat="1" applyFill="1"/>
    <xf numFmtId="0" fontId="0" fillId="5" borderId="0" xfId="0" applyFill="1" applyAlignment="1">
      <alignment horizontal="left" vertical="center"/>
    </xf>
    <xf numFmtId="10" fontId="0" fillId="5" borderId="0" xfId="0" applyNumberFormat="1" applyFill="1" applyAlignment="1">
      <alignment horizontal="right" vertical="center"/>
    </xf>
    <xf numFmtId="165" fontId="0" fillId="5" borderId="0" xfId="0" applyNumberFormat="1" applyFill="1" applyAlignment="1">
      <alignment horizontal="center" vertical="center"/>
    </xf>
    <xf numFmtId="0" fontId="0" fillId="6" borderId="0" xfId="0" applyFill="1"/>
    <xf numFmtId="166" fontId="4" fillId="6" borderId="0" xfId="0" applyNumberFormat="1" applyFont="1" applyFill="1"/>
    <xf numFmtId="166" fontId="2" fillId="6" borderId="0" xfId="0" applyNumberFormat="1" applyFont="1" applyFill="1"/>
    <xf numFmtId="165" fontId="0" fillId="6" borderId="0" xfId="0" applyNumberFormat="1" applyFill="1" applyAlignment="1">
      <alignment horizontal="center" vertical="center"/>
    </xf>
    <xf numFmtId="166" fontId="2" fillId="6" borderId="0" xfId="1" applyNumberFormat="1" applyFont="1" applyFill="1" applyBorder="1"/>
    <xf numFmtId="10" fontId="0" fillId="0" borderId="0" xfId="0" applyNumberFormat="1" applyAlignment="1">
      <alignment horizontal="right" vertical="center"/>
    </xf>
    <xf numFmtId="165" fontId="2" fillId="6" borderId="0" xfId="0" applyNumberFormat="1" applyFont="1" applyFill="1"/>
    <xf numFmtId="165" fontId="3" fillId="6" borderId="0" xfId="0" applyNumberFormat="1" applyFont="1" applyFill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7E04-FB9C-460F-B972-42B9C759F61D}">
  <dimension ref="A1:G30"/>
  <sheetViews>
    <sheetView tabSelected="1" zoomScale="76" workbookViewId="0">
      <selection activeCell="E29" sqref="E29"/>
    </sheetView>
  </sheetViews>
  <sheetFormatPr defaultRowHeight="14.4" x14ac:dyDescent="0.3"/>
  <cols>
    <col min="1" max="1" width="23.5546875" bestFit="1" customWidth="1"/>
    <col min="2" max="2" width="41.33203125" bestFit="1" customWidth="1"/>
    <col min="3" max="3" width="15.5546875" customWidth="1"/>
    <col min="4" max="4" width="42.6640625" bestFit="1" customWidth="1"/>
    <col min="5" max="5" width="17.109375" bestFit="1" customWidth="1"/>
    <col min="6" max="6" width="17.21875" bestFit="1" customWidth="1"/>
    <col min="7" max="7" width="22.6640625" bestFit="1" customWidth="1"/>
  </cols>
  <sheetData>
    <row r="1" spans="1:7" ht="18" x14ac:dyDescent="0.35">
      <c r="C1" t="s">
        <v>0</v>
      </c>
      <c r="D1" s="1" t="s">
        <v>1</v>
      </c>
      <c r="E1" s="34" t="s">
        <v>2</v>
      </c>
      <c r="F1" s="34"/>
      <c r="G1" t="s">
        <v>3</v>
      </c>
    </row>
    <row r="2" spans="1:7" x14ac:dyDescent="0.3">
      <c r="B2" t="s">
        <v>4</v>
      </c>
      <c r="D2" t="s">
        <v>5</v>
      </c>
      <c r="E2" s="35" t="s">
        <v>6</v>
      </c>
      <c r="F2" s="35"/>
      <c r="G2">
        <v>412.52</v>
      </c>
    </row>
    <row r="3" spans="1:7" ht="18" x14ac:dyDescent="0.35">
      <c r="E3" t="s">
        <v>7</v>
      </c>
      <c r="F3" s="1"/>
    </row>
    <row r="4" spans="1:7" x14ac:dyDescent="0.3">
      <c r="B4" s="2" t="s">
        <v>8</v>
      </c>
      <c r="C4" s="2"/>
      <c r="D4" s="3">
        <v>80640</v>
      </c>
      <c r="E4" s="2"/>
      <c r="F4" s="3">
        <v>80640</v>
      </c>
    </row>
    <row r="5" spans="1:7" x14ac:dyDescent="0.3">
      <c r="B5" s="2" t="s">
        <v>9</v>
      </c>
      <c r="C5" s="2"/>
      <c r="D5" s="4">
        <f>D4*G2</f>
        <v>33265612.799999997</v>
      </c>
      <c r="E5" s="2"/>
      <c r="F5" s="4">
        <f>F4*G2</f>
        <v>33265612.799999997</v>
      </c>
    </row>
    <row r="6" spans="1:7" x14ac:dyDescent="0.3">
      <c r="B6" s="2" t="s">
        <v>10</v>
      </c>
      <c r="C6" s="2"/>
      <c r="D6" s="2"/>
      <c r="E6" s="5">
        <v>260000</v>
      </c>
      <c r="F6" s="5">
        <f>E6*12</f>
        <v>3120000</v>
      </c>
    </row>
    <row r="7" spans="1:7" ht="15" thickBot="1" x14ac:dyDescent="0.35">
      <c r="B7" t="s">
        <v>11</v>
      </c>
      <c r="D7" s="6">
        <v>0.4</v>
      </c>
    </row>
    <row r="8" spans="1:7" x14ac:dyDescent="0.3">
      <c r="A8" s="39" t="s">
        <v>12</v>
      </c>
      <c r="B8" s="7" t="s">
        <v>13</v>
      </c>
      <c r="C8" s="7"/>
      <c r="D8" s="36" t="s">
        <v>14</v>
      </c>
      <c r="E8" s="7"/>
      <c r="F8" s="8">
        <v>300000</v>
      </c>
      <c r="G8" s="39" t="s">
        <v>15</v>
      </c>
    </row>
    <row r="9" spans="1:7" x14ac:dyDescent="0.3">
      <c r="A9" s="40"/>
      <c r="B9" s="7" t="s">
        <v>16</v>
      </c>
      <c r="C9" s="7"/>
      <c r="D9" s="37"/>
      <c r="E9" s="7"/>
      <c r="F9" s="8">
        <v>100000</v>
      </c>
      <c r="G9" s="40"/>
    </row>
    <row r="10" spans="1:7" x14ac:dyDescent="0.3">
      <c r="A10" s="40"/>
      <c r="B10" s="7" t="s">
        <v>17</v>
      </c>
      <c r="C10" s="7"/>
      <c r="D10" s="37"/>
      <c r="E10" s="7"/>
      <c r="F10" s="8">
        <v>200000</v>
      </c>
      <c r="G10" s="40"/>
    </row>
    <row r="11" spans="1:7" x14ac:dyDescent="0.3">
      <c r="A11" s="40"/>
      <c r="B11" s="7" t="s">
        <v>18</v>
      </c>
      <c r="C11" s="7"/>
      <c r="D11" s="37"/>
      <c r="E11" s="7"/>
      <c r="F11" s="8">
        <v>400000</v>
      </c>
      <c r="G11" s="40"/>
    </row>
    <row r="12" spans="1:7" ht="15" thickBot="1" x14ac:dyDescent="0.35">
      <c r="A12" s="40"/>
      <c r="B12" s="7" t="s">
        <v>19</v>
      </c>
      <c r="C12" s="7"/>
      <c r="D12" s="38"/>
      <c r="E12" s="9">
        <f>E6+E22</f>
        <v>293800</v>
      </c>
      <c r="F12" s="9">
        <f>E12*12</f>
        <v>3525600</v>
      </c>
      <c r="G12" s="41"/>
    </row>
    <row r="13" spans="1:7" ht="15" thickBot="1" x14ac:dyDescent="0.35">
      <c r="A13" s="41"/>
      <c r="B13" s="7" t="s">
        <v>20</v>
      </c>
      <c r="C13" s="7"/>
      <c r="D13" s="10">
        <f>D5*D7</f>
        <v>13306245.119999999</v>
      </c>
      <c r="E13" s="7"/>
      <c r="F13" s="9">
        <f>SUM(F12+F8+F9+F10+F11)</f>
        <v>4525600</v>
      </c>
    </row>
    <row r="14" spans="1:7" x14ac:dyDescent="0.3">
      <c r="B14" s="11" t="s">
        <v>21</v>
      </c>
      <c r="C14" s="11"/>
      <c r="D14" s="12"/>
      <c r="E14" s="13"/>
      <c r="F14" s="12">
        <f>F5-F13-F25</f>
        <v>28074700.543999996</v>
      </c>
    </row>
    <row r="15" spans="1:7" x14ac:dyDescent="0.3">
      <c r="B15" s="11" t="s">
        <v>22</v>
      </c>
      <c r="C15" s="11"/>
      <c r="D15" s="12"/>
      <c r="E15" s="13"/>
      <c r="F15" s="12">
        <f>F14-F24</f>
        <v>25547977.495039996</v>
      </c>
    </row>
    <row r="16" spans="1:7" x14ac:dyDescent="0.3">
      <c r="B16" s="11" t="s">
        <v>23</v>
      </c>
      <c r="C16" s="11"/>
      <c r="D16" s="12"/>
      <c r="E16" s="13"/>
      <c r="F16" s="12">
        <f>F15</f>
        <v>25547977.495039996</v>
      </c>
    </row>
    <row r="17" spans="1:7" x14ac:dyDescent="0.3">
      <c r="B17" s="14" t="s">
        <v>24</v>
      </c>
      <c r="C17" s="14"/>
      <c r="D17" s="15">
        <f>D5-D13</f>
        <v>19959367.68</v>
      </c>
      <c r="E17" s="12"/>
      <c r="F17" s="11"/>
    </row>
    <row r="18" spans="1:7" x14ac:dyDescent="0.3">
      <c r="B18" s="16" t="s">
        <v>25</v>
      </c>
      <c r="C18" s="16"/>
      <c r="D18" s="17">
        <v>1200000</v>
      </c>
      <c r="E18" s="16"/>
      <c r="F18" s="16"/>
    </row>
    <row r="19" spans="1:7" x14ac:dyDescent="0.3">
      <c r="B19" s="16" t="s">
        <v>26</v>
      </c>
      <c r="C19" s="16"/>
      <c r="D19" s="18">
        <f>D17-D18</f>
        <v>18759367.68</v>
      </c>
      <c r="E19" s="16"/>
      <c r="F19" s="16"/>
    </row>
    <row r="20" spans="1:7" x14ac:dyDescent="0.3">
      <c r="B20" s="16" t="s">
        <v>27</v>
      </c>
      <c r="C20" s="19">
        <v>0.15</v>
      </c>
      <c r="D20" s="18">
        <f>D19*C20</f>
        <v>2813905.1519999998</v>
      </c>
      <c r="E20" s="20">
        <f>E6*C20</f>
        <v>39000</v>
      </c>
      <c r="F20" s="18">
        <f>F16*C20</f>
        <v>3832196.624255999</v>
      </c>
    </row>
    <row r="21" spans="1:7" x14ac:dyDescent="0.3">
      <c r="B21" s="16" t="s">
        <v>28</v>
      </c>
      <c r="C21" s="21">
        <v>0.185</v>
      </c>
      <c r="D21" s="18">
        <f>D19*C21</f>
        <v>3470483.0208000001</v>
      </c>
      <c r="E21" s="20">
        <f>E6*C21</f>
        <v>48100</v>
      </c>
      <c r="F21" s="20"/>
    </row>
    <row r="22" spans="1:7" x14ac:dyDescent="0.3">
      <c r="B22" s="16" t="s">
        <v>29</v>
      </c>
      <c r="C22" s="19">
        <v>0.13</v>
      </c>
      <c r="D22" s="18">
        <f>D19*C22</f>
        <v>2438717.7984000002</v>
      </c>
      <c r="E22" s="20">
        <f>E6*C22</f>
        <v>33800</v>
      </c>
      <c r="F22" s="16"/>
    </row>
    <row r="23" spans="1:7" x14ac:dyDescent="0.3">
      <c r="B23" s="16" t="s">
        <v>30</v>
      </c>
      <c r="C23" s="16"/>
      <c r="D23" s="16"/>
      <c r="E23" s="16"/>
      <c r="F23" s="18">
        <v>624000</v>
      </c>
    </row>
    <row r="24" spans="1:7" x14ac:dyDescent="0.3">
      <c r="B24" s="16" t="s">
        <v>31</v>
      </c>
      <c r="C24" s="19">
        <v>0.09</v>
      </c>
      <c r="D24" s="18"/>
      <c r="E24" s="20"/>
      <c r="F24" s="18">
        <f>F14*C24</f>
        <v>2526723.0489599993</v>
      </c>
    </row>
    <row r="25" spans="1:7" ht="15" thickBot="1" x14ac:dyDescent="0.35">
      <c r="B25" s="22" t="s">
        <v>32</v>
      </c>
      <c r="C25" s="23">
        <v>0.02</v>
      </c>
      <c r="D25" s="24">
        <f>D17*1.2*C25</f>
        <v>479024.82431999996</v>
      </c>
      <c r="E25" s="16"/>
      <c r="F25" s="18">
        <f>F5*C25</f>
        <v>665312.25599999994</v>
      </c>
    </row>
    <row r="26" spans="1:7" x14ac:dyDescent="0.3">
      <c r="A26" s="39" t="s">
        <v>33</v>
      </c>
      <c r="B26" s="25" t="s">
        <v>34</v>
      </c>
      <c r="C26" s="25"/>
      <c r="D26" s="25"/>
      <c r="E26" s="26">
        <f>E6-E20-E21</f>
        <v>172900</v>
      </c>
      <c r="F26" s="27">
        <f>E26*12</f>
        <v>2074800</v>
      </c>
    </row>
    <row r="27" spans="1:7" x14ac:dyDescent="0.3">
      <c r="A27" s="40"/>
      <c r="B27" s="25" t="s">
        <v>35</v>
      </c>
      <c r="C27" s="25"/>
      <c r="D27" s="28"/>
      <c r="E27" s="25"/>
      <c r="F27" s="29">
        <v>405600</v>
      </c>
      <c r="G27" s="30"/>
    </row>
    <row r="28" spans="1:7" x14ac:dyDescent="0.3">
      <c r="A28" s="40"/>
      <c r="B28" s="25" t="s">
        <v>36</v>
      </c>
      <c r="C28" s="25"/>
      <c r="D28" s="28"/>
      <c r="E28" s="25"/>
      <c r="F28" s="31">
        <f>F16-F20-F23</f>
        <v>21091780.870783996</v>
      </c>
      <c r="G28" s="30"/>
    </row>
    <row r="29" spans="1:7" ht="18.600000000000001" thickBot="1" x14ac:dyDescent="0.4">
      <c r="A29" s="41"/>
      <c r="B29" s="25" t="s">
        <v>37</v>
      </c>
      <c r="C29" s="25"/>
      <c r="D29" s="32">
        <f>D5-D20-D21-D22-D25</f>
        <v>24063482.004480001</v>
      </c>
      <c r="E29" s="25"/>
      <c r="F29" s="32">
        <f>F26+F28+F27</f>
        <v>23572180.870783996</v>
      </c>
    </row>
    <row r="30" spans="1:7" ht="18" x14ac:dyDescent="0.35">
      <c r="D30" s="33"/>
    </row>
  </sheetData>
  <mergeCells count="6">
    <mergeCell ref="G8:G12"/>
    <mergeCell ref="A26:A29"/>
    <mergeCell ref="E1:F1"/>
    <mergeCell ref="E2:F2"/>
    <mergeCell ref="A8:A13"/>
    <mergeCell ref="D8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f8f300-98b3-458f-a884-c9ea77b2b2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895AA7F7F91774B94CB86D02726F218" ma:contentTypeVersion="9" ma:contentTypeDescription="Új dokumentum létrehozása." ma:contentTypeScope="" ma:versionID="a1ada857133d504c459288bf6936466c">
  <xsd:schema xmlns:xsd="http://www.w3.org/2001/XMLSchema" xmlns:xs="http://www.w3.org/2001/XMLSchema" xmlns:p="http://schemas.microsoft.com/office/2006/metadata/properties" xmlns:ns3="4ff8f300-98b3-458f-a884-c9ea77b2b217" targetNamespace="http://schemas.microsoft.com/office/2006/metadata/properties" ma:root="true" ma:fieldsID="27c9740973531de5b25b54e829f051ca" ns3:_="">
    <xsd:import namespace="4ff8f300-98b3-458f-a884-c9ea77b2b21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8f300-98b3-458f-a884-c9ea77b2b21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7BCF9D-A844-4FA7-BB3C-D0463250298A}">
  <ds:schemaRefs>
    <ds:schemaRef ds:uri="http://schemas.microsoft.com/office/2006/metadata/properties"/>
    <ds:schemaRef ds:uri="http://schemas.microsoft.com/office/infopath/2007/PartnerControls"/>
    <ds:schemaRef ds:uri="4ff8f300-98b3-458f-a884-c9ea77b2b217"/>
  </ds:schemaRefs>
</ds:datastoreItem>
</file>

<file path=customXml/itemProps2.xml><?xml version="1.0" encoding="utf-8"?>
<ds:datastoreItem xmlns:ds="http://schemas.openxmlformats.org/officeDocument/2006/customXml" ds:itemID="{02487BFB-21B8-4DC9-8526-CE36FA4D1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8f300-98b3-458f-a884-c9ea77b2b2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76CC3F-D357-49AD-8177-7074301038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>SIPOS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Szakál Norbert László</dc:creator>
  <cp:keywords/>
  <dc:description/>
  <cp:lastModifiedBy>Lttd</cp:lastModifiedBy>
  <cp:revision/>
  <dcterms:created xsi:type="dcterms:W3CDTF">2025-05-29T11:46:51Z</dcterms:created>
  <dcterms:modified xsi:type="dcterms:W3CDTF">2025-05-29T20:22:02Z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0x0101006895AA7F7F91774B94CB86D02726F218</vt:lpwstr>
  </property>
</Properties>
</file>