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0" documentId="11_6DB9F950BA343A555A5B8E6626BEF4E50F6790C5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azat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5" l="1"/>
  <c r="J15" i="5"/>
  <c r="J16" i="5"/>
  <c r="J17" i="5"/>
  <c r="J18" i="5"/>
  <c r="J13" i="5"/>
  <c r="B76" i="5" l="1"/>
  <c r="B75" i="5"/>
  <c r="B74" i="5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D40" i="5" s="1"/>
  <c r="C4" i="5"/>
  <c r="C45" i="5" s="1"/>
  <c r="B4" i="5"/>
  <c r="B43" i="5" s="1"/>
  <c r="D3" i="5"/>
  <c r="C3" i="5"/>
  <c r="B3" i="5"/>
  <c r="B44" i="5" l="1"/>
  <c r="D41" i="5"/>
  <c r="C40" i="5"/>
  <c r="D42" i="5"/>
  <c r="C41" i="5"/>
  <c r="D43" i="5"/>
  <c r="B45" i="5"/>
  <c r="C42" i="5"/>
  <c r="D44" i="5"/>
  <c r="B40" i="5"/>
  <c r="H40" i="5" s="1"/>
  <c r="C43" i="5"/>
  <c r="D45" i="5"/>
  <c r="G45" i="5" s="1"/>
  <c r="B41" i="5"/>
  <c r="B30" i="5" s="1"/>
  <c r="G57" i="5" s="1"/>
  <c r="C44" i="5"/>
  <c r="B42" i="5"/>
  <c r="L44" i="5"/>
  <c r="G40" i="5"/>
  <c r="G44" i="5"/>
  <c r="L60" i="5" a="1"/>
  <c r="L59" i="5" a="1"/>
  <c r="P64" i="5" a="1"/>
  <c r="P59" i="5" a="1"/>
  <c r="Q59" i="5" a="1"/>
  <c r="D50" i="5" l="1"/>
  <c r="D57" i="5" s="1"/>
  <c r="C38" i="5"/>
  <c r="H65" i="5" s="1"/>
  <c r="B37" i="5"/>
  <c r="G64" i="5" s="1"/>
  <c r="F45" i="5"/>
  <c r="I44" i="5"/>
  <c r="E43" i="5"/>
  <c r="L42" i="5"/>
  <c r="K44" i="5"/>
  <c r="I45" i="5"/>
  <c r="L45" i="5"/>
  <c r="D32" i="5"/>
  <c r="I59" i="5" s="1"/>
  <c r="G42" i="5"/>
  <c r="F44" i="5"/>
  <c r="C52" i="5"/>
  <c r="C59" i="5" s="1"/>
  <c r="B32" i="5"/>
  <c r="G59" i="5" s="1"/>
  <c r="L41" i="5"/>
  <c r="M44" i="5"/>
  <c r="K43" i="5"/>
  <c r="C36" i="5"/>
  <c r="H63" i="5" s="1"/>
  <c r="E44" i="5"/>
  <c r="C50" i="5"/>
  <c r="C57" i="5" s="1"/>
  <c r="D37" i="5"/>
  <c r="I64" i="5" s="1"/>
  <c r="C35" i="5" a="1"/>
  <c r="C35" i="5" s="1"/>
  <c r="M43" i="5"/>
  <c r="D36" i="5"/>
  <c r="I63" i="5" s="1"/>
  <c r="J43" i="5"/>
  <c r="C31" i="5"/>
  <c r="H58" i="5" s="1"/>
  <c r="D35" i="5" a="1"/>
  <c r="D35" i="5" s="1"/>
  <c r="M42" i="5"/>
  <c r="H43" i="5"/>
  <c r="K42" i="5"/>
  <c r="D30" i="5"/>
  <c r="I57" i="5" s="1"/>
  <c r="J40" i="5"/>
  <c r="J44" i="5"/>
  <c r="H44" i="5"/>
  <c r="B31" i="5"/>
  <c r="G58" i="5" s="1"/>
  <c r="F40" i="5"/>
  <c r="I41" i="5"/>
  <c r="G41" i="5"/>
  <c r="D34" i="5"/>
  <c r="I61" i="5" s="1"/>
  <c r="I40" i="5"/>
  <c r="J41" i="5"/>
  <c r="C33" i="5"/>
  <c r="H60" i="5" s="1"/>
  <c r="B33" i="5"/>
  <c r="G60" i="5" s="1"/>
  <c r="M41" i="5"/>
  <c r="C51" i="5"/>
  <c r="C58" i="5" s="1"/>
  <c r="B36" i="5"/>
  <c r="G63" i="5" s="1"/>
  <c r="F41" i="5"/>
  <c r="G62" i="5" a="1"/>
  <c r="G62" i="5" s="1"/>
  <c r="D31" i="5"/>
  <c r="I58" i="5" s="1"/>
  <c r="B34" i="5"/>
  <c r="G61" i="5" s="1"/>
  <c r="B38" i="5"/>
  <c r="G65" i="5" s="1"/>
  <c r="I43" i="5"/>
  <c r="G43" i="5"/>
  <c r="L43" i="5"/>
  <c r="M40" i="5"/>
  <c r="H41" i="5"/>
  <c r="K40" i="5"/>
  <c r="D38" i="5"/>
  <c r="I65" i="5" s="1"/>
  <c r="F43" i="5"/>
  <c r="B50" i="5"/>
  <c r="B57" i="5" s="1"/>
  <c r="J45" i="5"/>
  <c r="E45" i="5"/>
  <c r="H42" i="5"/>
  <c r="F42" i="5"/>
  <c r="E40" i="5"/>
  <c r="L40" i="5"/>
  <c r="B35" i="5" a="1"/>
  <c r="B35" i="5" s="1"/>
  <c r="B52" i="5"/>
  <c r="B59" i="5" s="1"/>
  <c r="C30" i="5"/>
  <c r="H57" i="5" s="1"/>
  <c r="E41" i="5"/>
  <c r="K41" i="5"/>
  <c r="H62" i="5" a="1"/>
  <c r="H62" i="5" s="1"/>
  <c r="I62" i="5" a="1"/>
  <c r="I62" i="5" s="1"/>
  <c r="K45" i="5"/>
  <c r="E42" i="5"/>
  <c r="H45" i="5"/>
  <c r="C32" i="5"/>
  <c r="H59" i="5" s="1"/>
  <c r="D51" i="5"/>
  <c r="D58" i="5" s="1"/>
  <c r="J42" i="5"/>
  <c r="M45" i="5"/>
  <c r="B51" i="5"/>
  <c r="B58" i="5" s="1"/>
  <c r="I42" i="5"/>
  <c r="D52" i="5"/>
  <c r="D59" i="5" s="1"/>
  <c r="C34" i="5"/>
  <c r="H61" i="5" s="1"/>
  <c r="C37" i="5"/>
  <c r="H64" i="5" s="1"/>
  <c r="D33" i="5"/>
  <c r="I60" i="5" s="1"/>
  <c r="P64" i="5"/>
  <c r="L60" i="5"/>
  <c r="P59" i="5"/>
  <c r="Q59" i="5"/>
  <c r="L59" i="5"/>
  <c r="Q58" i="5" a="1"/>
  <c r="P61" i="5" a="1"/>
  <c r="O57" i="5" a="1"/>
  <c r="N64" i="5" a="1"/>
  <c r="P58" i="5" a="1"/>
  <c r="P63" i="5" a="1"/>
  <c r="M64" i="5" a="1"/>
  <c r="O65" i="5" a="1"/>
  <c r="Q61" i="5" a="1"/>
  <c r="P65" i="5" a="1"/>
  <c r="Q64" i="5" a="1"/>
  <c r="O63" i="5" a="1"/>
  <c r="N59" i="5" a="1"/>
  <c r="P57" i="5" a="1"/>
  <c r="L61" i="5" a="1"/>
  <c r="M60" i="5" a="1"/>
  <c r="N58" i="5" a="1"/>
  <c r="L64" i="5" a="1"/>
  <c r="O58" i="5" a="1"/>
  <c r="N65" i="5" a="1"/>
  <c r="L58" i="5" a="1"/>
  <c r="M65" i="5" a="1"/>
  <c r="O61" i="5" a="1"/>
  <c r="O60" i="5" a="1"/>
  <c r="M61" i="5" a="1"/>
  <c r="O59" i="5" a="1"/>
  <c r="Q62" i="5" a="1"/>
  <c r="N63" i="5" a="1"/>
  <c r="M59" i="5" a="1"/>
  <c r="O64" i="5" a="1"/>
  <c r="Q57" i="5" a="1"/>
  <c r="M57" i="5" a="1"/>
  <c r="O62" i="5" a="1"/>
  <c r="M62" i="5" a="1"/>
  <c r="L57" i="5" a="1"/>
  <c r="M58" i="5" a="1"/>
  <c r="L65" i="5" a="1"/>
  <c r="N60" i="5" a="1"/>
  <c r="M63" i="5" a="1"/>
  <c r="L62" i="5" a="1"/>
  <c r="P62" i="5" a="1"/>
  <c r="L63" i="5" a="1"/>
  <c r="P60" i="5" a="1"/>
  <c r="Q65" i="5" a="1"/>
  <c r="Q63" i="5" a="1"/>
  <c r="N61" i="5" a="1"/>
  <c r="N57" i="5" a="1"/>
  <c r="Q60" i="5" a="1"/>
  <c r="N62" i="5" a="1"/>
  <c r="O57" i="5" l="1"/>
  <c r="P61" i="5"/>
  <c r="Q58" i="5"/>
  <c r="P57" i="5"/>
  <c r="N59" i="5"/>
  <c r="O63" i="5"/>
  <c r="Q64" i="5"/>
  <c r="P65" i="5"/>
  <c r="Q61" i="5"/>
  <c r="O65" i="5"/>
  <c r="M64" i="5"/>
  <c r="P63" i="5"/>
  <c r="P58" i="5"/>
  <c r="N64" i="5"/>
  <c r="G67" i="5"/>
  <c r="C75" i="5" s="1"/>
  <c r="P60" i="5"/>
  <c r="L63" i="5"/>
  <c r="P62" i="5"/>
  <c r="L62" i="5"/>
  <c r="M63" i="5"/>
  <c r="N60" i="5"/>
  <c r="L65" i="5"/>
  <c r="M58" i="5"/>
  <c r="L57" i="5"/>
  <c r="M62" i="5"/>
  <c r="O62" i="5"/>
  <c r="M57" i="5"/>
  <c r="Q57" i="5"/>
  <c r="O64" i="5"/>
  <c r="M59" i="5"/>
  <c r="N63" i="5"/>
  <c r="Q62" i="5"/>
  <c r="O59" i="5"/>
  <c r="M61" i="5"/>
  <c r="O60" i="5"/>
  <c r="O61" i="5"/>
  <c r="M65" i="5"/>
  <c r="L58" i="5"/>
  <c r="N65" i="5"/>
  <c r="O58" i="5"/>
  <c r="L64" i="5"/>
  <c r="N58" i="5"/>
  <c r="M60" i="5"/>
  <c r="L61" i="5"/>
  <c r="B67" i="5" a="1"/>
  <c r="B67" i="5" s="1"/>
  <c r="C74" i="5" s="1"/>
  <c r="N62" i="5"/>
  <c r="Q60" i="5"/>
  <c r="N57" i="5"/>
  <c r="N61" i="5"/>
  <c r="Q63" i="5"/>
  <c r="Q65" i="5"/>
  <c r="L67" i="5" l="1"/>
  <c r="C76" i="5" s="1"/>
  <c r="B71" i="5" s="1"/>
  <c r="AC3" i="5"/>
  <c r="AB3" i="5"/>
  <c r="AD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<sst xmlns="http://schemas.openxmlformats.org/spreadsheetml/2006/main" count="103" uniqueCount="31">
  <si>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</si>
  <si>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</si>
  <si>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</si>
  <si>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</si>
  <si>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</si>
  <si>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</si>
  <si>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</si>
  <si>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</si>
  <si>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</si>
  <si>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</si>
  <si>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</si>
  <si>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</si>
  <si>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</si>
  <si>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</si>
  <si>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</si>
  <si>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</si>
  <si>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</si>
  <si>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</si>
  <si>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</si>
  <si>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</si>
  <si>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azonos nagyságrend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</si>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</sst>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2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6" borderId="5" xfId="0" applyFill="1" applyBorder="1"/>
    <xf numFmtId="0" fontId="0" fillId="6" borderId="21" xfId="0" applyFill="1" applyBorder="1"/>
    <xf numFmtId="0" fontId="0" fillId="6" borderId="7" xfId="0" applyFill="1" applyBorder="1"/>
    <xf numFmtId="164" fontId="0" fillId="6" borderId="1" xfId="0" applyNumberFormat="1" applyFill="1" applyBorder="1"/>
    <xf numFmtId="164" fontId="0" fillId="6" borderId="6" xfId="0" applyNumberFormat="1" applyFill="1" applyBorder="1"/>
    <xf numFmtId="0" fontId="0" fillId="6" borderId="1" xfId="0" applyFill="1" applyBorder="1"/>
    <xf numFmtId="0" fontId="0" fillId="6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0" fillId="5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0" borderId="22" xfId="0" applyBorder="1"/>
    <xf numFmtId="0" fontId="0" fillId="0" borderId="25" xfId="0" applyBorder="1" applyAlignment="1">
      <alignment vertical="center" wrapText="1"/>
    </xf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6" borderId="12" xfId="0" applyNumberFormat="1" applyFill="1" applyBorder="1" applyAlignment="1">
      <alignment horizontal="center"/>
    </xf>
    <xf numFmtId="164" fontId="0" fillId="6" borderId="13" xfId="0" applyNumberFormat="1" applyFill="1" applyBorder="1" applyAlignment="1">
      <alignment horizontal="center"/>
    </xf>
    <xf numFmtId="164" fontId="0" fillId="6" borderId="14" xfId="0" applyNumberFormat="1" applyFill="1" applyBorder="1" applyAlignment="1">
      <alignment horizontal="center"/>
    </xf>
    <xf numFmtId="164" fontId="0" fillId="6" borderId="15" xfId="0" applyNumberFormat="1" applyFill="1" applyBorder="1" applyAlignment="1">
      <alignment horizontal="center"/>
    </xf>
    <xf numFmtId="164" fontId="0" fillId="6" borderId="16" xfId="0" applyNumberFormat="1" applyFill="1" applyBorder="1" applyAlignment="1">
      <alignment horizontal="center"/>
    </xf>
    <xf numFmtId="164" fontId="0" fillId="6" borderId="17" xfId="0" applyNumberFormat="1" applyFill="1" applyBorder="1" applyAlignment="1">
      <alignment horizontal="center"/>
    </xf>
    <xf numFmtId="164" fontId="0" fillId="6" borderId="18" xfId="0" applyNumberFormat="1" applyFill="1" applyBorder="1" applyAlignment="1">
      <alignment horizontal="center"/>
    </xf>
    <xf numFmtId="164" fontId="0" fillId="6" borderId="19" xfId="0" applyNumberFormat="1" applyFill="1" applyBorder="1" applyAlignment="1">
      <alignment horizontal="center"/>
    </xf>
    <xf numFmtId="164" fontId="0" fillId="6" borderId="20" xfId="0" applyNumberFormat="1" applyFill="1" applyBorder="1" applyAlignment="1">
      <alignment horizontal="center"/>
    </xf>
    <xf numFmtId="0" fontId="0" fillId="6" borderId="22" xfId="0" applyFill="1" applyBorder="1" applyAlignment="1">
      <alignment horizontal="center" vertical="center"/>
    </xf>
    <xf numFmtId="0" fontId="0" fillId="6" borderId="23" xfId="0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1">
    <cellStyle name="Normál" xfId="0" builtinId="0"/>
  </cellStyles>
  <dxfs count="3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03"/>
  <sheetViews>
    <sheetView tabSelected="1" zoomScale="50" zoomScaleNormal="50" workbookViewId="0">
      <selection activeCell="D73" sqref="D73"/>
    </sheetView>
  </sheetViews>
  <sheetFormatPr defaultColWidth="11.09765625" defaultRowHeight="15.6" x14ac:dyDescent="0.3"/>
  <cols>
    <col min="1" max="1" width="17.69921875" bestFit="1" customWidth="1"/>
    <col min="3" max="3" width="11.796875" customWidth="1"/>
    <col min="7" max="7" width="11.69921875" bestFit="1" customWidth="1"/>
    <col min="8" max="8" width="12.3984375" bestFit="1" customWidth="1"/>
    <col min="10" max="10" width="11.69921875" bestFit="1" customWidth="1"/>
    <col min="17" max="17" width="13.09765625" bestFit="1" customWidth="1"/>
  </cols>
  <sheetData>
    <row r="1" spans="1:30" x14ac:dyDescent="0.3">
      <c r="A1" s="47" t="s">
        <v>21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9"/>
    </row>
    <row r="2" spans="1:30" x14ac:dyDescent="0.3">
      <c r="A2" s="50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2"/>
      <c r="Z2" s="1">
        <v>0.2</v>
      </c>
      <c r="AB2" t="s">
        <v>16</v>
      </c>
      <c r="AC2" t="s">
        <v>15</v>
      </c>
      <c r="AD2" t="s">
        <v>14</v>
      </c>
    </row>
    <row r="3" spans="1:3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53"/>
      <c r="F3" s="54"/>
      <c r="G3" s="54"/>
      <c r="H3" s="54"/>
      <c r="I3" s="54"/>
      <c r="J3" s="54"/>
      <c r="K3" s="54"/>
      <c r="L3" s="54"/>
      <c r="M3" s="55"/>
      <c r="AB3" s="1">
        <f ca="1">B67</f>
        <v>6.9465357292844505</v>
      </c>
      <c r="AC3" s="1">
        <f ca="1">G67</f>
        <v>0.31388747977949621</v>
      </c>
      <c r="AD3" s="1">
        <f ca="1">L67</f>
        <v>3.423148782030732</v>
      </c>
    </row>
    <row r="4" spans="1:3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56"/>
      <c r="F4" s="57"/>
      <c r="G4" s="57"/>
      <c r="H4" s="57"/>
      <c r="I4" s="57"/>
      <c r="J4" s="57"/>
      <c r="K4" s="57"/>
      <c r="L4" s="57"/>
      <c r="M4" s="58"/>
      <c r="AA4">
        <v>1</v>
      </c>
      <c r="AB4" s="1">
        <f t="dataTable" ref="AB4:AD203" dt2D="0" dtr="0" r1="K47" ca="1"/>
        <v>2.9398450088723362</v>
      </c>
      <c r="AC4" s="1">
        <v>0.25130121185380977</v>
      </c>
      <c r="AD4" s="1">
        <v>3.272084155910949</v>
      </c>
    </row>
    <row r="5" spans="1:3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56"/>
      <c r="F5" s="57"/>
      <c r="G5" s="57"/>
      <c r="H5" s="57"/>
      <c r="I5" s="57"/>
      <c r="J5" s="57"/>
      <c r="K5" s="57"/>
      <c r="L5" s="57"/>
      <c r="M5" s="58"/>
      <c r="AA5">
        <v>2</v>
      </c>
      <c r="AB5" s="1">
        <v>6.4104725660484245</v>
      </c>
      <c r="AC5" s="1">
        <v>0.40968498411894372</v>
      </c>
      <c r="AD5" s="1">
        <v>1.9296947585790198</v>
      </c>
    </row>
    <row r="6" spans="1:3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56"/>
      <c r="F6" s="57"/>
      <c r="G6" s="57"/>
      <c r="H6" s="57"/>
      <c r="I6" s="57"/>
      <c r="J6" s="57"/>
      <c r="K6" s="57"/>
      <c r="L6" s="57"/>
      <c r="M6" s="58"/>
      <c r="AA6">
        <v>3</v>
      </c>
      <c r="AB6" s="1">
        <v>2.1081906582886054</v>
      </c>
      <c r="AC6" s="1">
        <v>0.67693537008318339</v>
      </c>
      <c r="AD6" s="1">
        <v>2.2261510321569964</v>
      </c>
    </row>
    <row r="7" spans="1:30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56"/>
      <c r="F7" s="57"/>
      <c r="G7" s="57"/>
      <c r="H7" s="57"/>
      <c r="I7" s="57"/>
      <c r="J7" s="57"/>
      <c r="K7" s="57"/>
      <c r="L7" s="57"/>
      <c r="M7" s="58"/>
      <c r="AA7">
        <v>4</v>
      </c>
      <c r="AB7" s="1">
        <v>7.0246609848801214</v>
      </c>
      <c r="AC7" s="1">
        <v>0.93190913236672546</v>
      </c>
      <c r="AD7" s="1">
        <v>2.3930963438645483</v>
      </c>
    </row>
    <row r="8" spans="1:3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56"/>
      <c r="F8" s="57"/>
      <c r="G8" s="57"/>
      <c r="H8" s="57"/>
      <c r="I8" s="57"/>
      <c r="J8" s="57"/>
      <c r="K8" s="57"/>
      <c r="L8" s="57"/>
      <c r="M8" s="58"/>
      <c r="AA8">
        <v>5</v>
      </c>
      <c r="AB8" s="1">
        <v>4.9469175150584581</v>
      </c>
      <c r="AC8" s="1">
        <v>0.4430851309845355</v>
      </c>
      <c r="AD8" s="1">
        <v>1.2090476643510826</v>
      </c>
    </row>
    <row r="9" spans="1:3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56"/>
      <c r="F9" s="57"/>
      <c r="G9" s="57"/>
      <c r="H9" s="57"/>
      <c r="I9" s="57"/>
      <c r="J9" s="57"/>
      <c r="K9" s="57"/>
      <c r="L9" s="57"/>
      <c r="M9" s="58"/>
      <c r="AA9">
        <v>6</v>
      </c>
      <c r="AB9" s="1">
        <v>4.0318380828759013</v>
      </c>
      <c r="AC9" s="1">
        <v>0.40297615711257689</v>
      </c>
      <c r="AD9" s="1">
        <v>1.6130195175092217</v>
      </c>
    </row>
    <row r="10" spans="1:3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56"/>
      <c r="F10" s="57"/>
      <c r="G10" s="57"/>
      <c r="H10" s="57"/>
      <c r="I10" s="57"/>
      <c r="J10" s="57"/>
      <c r="K10" s="57"/>
      <c r="L10" s="57"/>
      <c r="M10" s="58"/>
      <c r="AA10">
        <v>7</v>
      </c>
      <c r="AB10" s="1">
        <v>2.4129142859420165</v>
      </c>
      <c r="AC10" s="1">
        <v>0.45723785506204045</v>
      </c>
      <c r="AD10" s="1">
        <v>2.1569959081525152</v>
      </c>
    </row>
    <row r="11" spans="1:30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59"/>
      <c r="F11" s="60"/>
      <c r="G11" s="60"/>
      <c r="H11" s="60"/>
      <c r="I11" s="60"/>
      <c r="J11" s="60"/>
      <c r="K11" s="60"/>
      <c r="L11" s="60"/>
      <c r="M11" s="61"/>
      <c r="AA11">
        <v>8</v>
      </c>
      <c r="AB11" s="1">
        <v>4.4687208536781187</v>
      </c>
      <c r="AC11" s="1">
        <v>1.0315280813641099</v>
      </c>
      <c r="AD11" s="1">
        <v>2.487153440016165</v>
      </c>
    </row>
    <row r="12" spans="1:3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AA12">
        <v>9</v>
      </c>
      <c r="AB12" s="1">
        <v>7.5514126302550899</v>
      </c>
      <c r="AC12" s="1">
        <v>0.49229444930670857</v>
      </c>
      <c r="AD12" s="1">
        <v>1.3510079003828919</v>
      </c>
    </row>
    <row r="13" spans="1:3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AA13">
        <v>10</v>
      </c>
      <c r="AB13" s="1">
        <v>3.0431497151535503</v>
      </c>
      <c r="AC13" s="1">
        <v>0.55933948974037639</v>
      </c>
      <c r="AD13" s="1">
        <v>3.3231991924807049</v>
      </c>
    </row>
    <row r="14" spans="1:3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AA14">
        <v>11</v>
      </c>
      <c r="AB14" s="1">
        <v>6.5792437373920976</v>
      </c>
      <c r="AC14" s="1">
        <v>0.5210729008776025</v>
      </c>
      <c r="AD14" s="1">
        <v>1.4357306604575792</v>
      </c>
    </row>
    <row r="15" spans="1:3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AA15">
        <v>12</v>
      </c>
      <c r="AB15" s="1">
        <v>3.2636667314997307</v>
      </c>
      <c r="AC15" s="1">
        <v>0.44750206231283185</v>
      </c>
      <c r="AD15" s="1">
        <v>1.0150438917790894</v>
      </c>
    </row>
    <row r="16" spans="1:3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AA16">
        <v>13</v>
      </c>
      <c r="AB16" s="1">
        <v>5.1620488879703075</v>
      </c>
      <c r="AC16" s="1">
        <v>0.37081756222746476</v>
      </c>
      <c r="AD16" s="1">
        <v>3.1652887893354404</v>
      </c>
    </row>
    <row r="17" spans="1:30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AA17">
        <v>14</v>
      </c>
      <c r="AB17" s="1">
        <v>5.4880585480067392</v>
      </c>
      <c r="AC17" s="1">
        <v>1.4060814762325544</v>
      </c>
      <c r="AD17" s="1">
        <v>4.0422574604271988</v>
      </c>
    </row>
    <row r="18" spans="1:30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AA18">
        <v>15</v>
      </c>
      <c r="AB18" s="1">
        <v>6.24737258140396</v>
      </c>
      <c r="AC18" s="1">
        <v>0.80280509263469035</v>
      </c>
      <c r="AD18" s="1">
        <v>1.49936301292742</v>
      </c>
    </row>
    <row r="19" spans="1:30" ht="16.2" thickBot="1" x14ac:dyDescent="0.35">
      <c r="AA19">
        <v>16</v>
      </c>
      <c r="AB19" s="1">
        <v>4.2987315373629444</v>
      </c>
      <c r="AC19" s="1">
        <v>0.88098986364410203</v>
      </c>
      <c r="AD19" s="1">
        <v>2.447829267446469</v>
      </c>
    </row>
    <row r="20" spans="1:30" x14ac:dyDescent="0.3">
      <c r="A20" s="72" t="s">
        <v>22</v>
      </c>
      <c r="B20" s="73"/>
      <c r="C20" s="73"/>
      <c r="D20" s="74"/>
      <c r="AA20">
        <v>17</v>
      </c>
      <c r="AB20" s="1">
        <v>5.6503238657191428</v>
      </c>
      <c r="AC20" s="1">
        <v>0.26641157544999394</v>
      </c>
      <c r="AD20" s="1">
        <v>1.2136987279838172</v>
      </c>
    </row>
    <row r="21" spans="1:30" x14ac:dyDescent="0.3">
      <c r="A21" s="75"/>
      <c r="B21" s="76"/>
      <c r="C21" s="76"/>
      <c r="D21" s="77"/>
      <c r="AA21">
        <v>18</v>
      </c>
      <c r="AB21" s="1">
        <v>5.7211683879148518</v>
      </c>
      <c r="AC21" s="1">
        <v>0.58095590086041971</v>
      </c>
      <c r="AD21" s="1">
        <v>2.0037004955450843</v>
      </c>
    </row>
    <row r="22" spans="1:30" x14ac:dyDescent="0.3">
      <c r="A22" s="19"/>
      <c r="B22" s="21" t="s">
        <v>0</v>
      </c>
      <c r="C22" s="21" t="s">
        <v>1</v>
      </c>
      <c r="D22" s="22" t="s">
        <v>2</v>
      </c>
      <c r="AA22">
        <v>19</v>
      </c>
      <c r="AB22" s="1">
        <v>8.3331958702427364</v>
      </c>
      <c r="AC22" s="1">
        <v>0.6701329689416623</v>
      </c>
      <c r="AD22" s="1">
        <v>1.5883351490963675</v>
      </c>
    </row>
    <row r="23" spans="1:30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AA23">
        <v>20</v>
      </c>
      <c r="AB23" s="1">
        <v>6.6897200386269766</v>
      </c>
      <c r="AC23" s="1">
        <v>0.82962950685751702</v>
      </c>
      <c r="AD23" s="1">
        <v>2.6835347483844978</v>
      </c>
    </row>
    <row r="24" spans="1:30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AA24">
        <v>21</v>
      </c>
      <c r="AB24" s="1">
        <v>4.0430503504679534</v>
      </c>
      <c r="AC24" s="1">
        <v>0.92733975347180175</v>
      </c>
      <c r="AD24" s="1">
        <v>2.5713584598853396</v>
      </c>
    </row>
    <row r="25" spans="1:30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AA25">
        <v>22</v>
      </c>
      <c r="AB25" s="1">
        <v>6.4483683815913455</v>
      </c>
      <c r="AC25" s="1">
        <v>0.72664709371954728</v>
      </c>
      <c r="AD25" s="1">
        <v>2.3464549414493514</v>
      </c>
    </row>
    <row r="26" spans="1:30" x14ac:dyDescent="0.3">
      <c r="AA26">
        <v>23</v>
      </c>
      <c r="AB26" s="1">
        <v>3.5798320877216669</v>
      </c>
      <c r="AC26" s="1">
        <v>0.90608657968694839</v>
      </c>
      <c r="AD26" s="1">
        <v>2.8190701098016424</v>
      </c>
    </row>
    <row r="27" spans="1:30" ht="16.2" thickBot="1" x14ac:dyDescent="0.35">
      <c r="AA27">
        <v>24</v>
      </c>
      <c r="AB27" s="1">
        <v>1.3011382026909559</v>
      </c>
      <c r="AC27" s="1">
        <v>0.41712670045980654</v>
      </c>
      <c r="AD27" s="1">
        <v>0.90516825586250527</v>
      </c>
    </row>
    <row r="28" spans="1:30" x14ac:dyDescent="0.3">
      <c r="A28" s="87" t="s">
        <v>23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9"/>
      <c r="AA28">
        <v>25</v>
      </c>
      <c r="AB28" s="1">
        <v>0.44905938111440469</v>
      </c>
      <c r="AC28" s="1">
        <v>0.96511406902589192</v>
      </c>
      <c r="AD28" s="1">
        <v>1.819677434952446</v>
      </c>
    </row>
    <row r="29" spans="1:30" x14ac:dyDescent="0.3">
      <c r="A29" s="90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2"/>
      <c r="AA29">
        <v>26</v>
      </c>
      <c r="AB29" s="1">
        <v>5.4437320210344975</v>
      </c>
      <c r="AC29" s="1">
        <v>0.65836804988379671</v>
      </c>
      <c r="AD29" s="1">
        <v>2.2834758142915739</v>
      </c>
    </row>
    <row r="30" spans="1:30" x14ac:dyDescent="0.3">
      <c r="A30" s="25" t="s">
        <v>3</v>
      </c>
      <c r="B30" s="2">
        <f ca="1">MAX(B40:B45)</f>
        <v>0.54529210402589567</v>
      </c>
      <c r="C30" s="2">
        <f ca="1">MAX(C40:C45)</f>
        <v>0.67376787716297337</v>
      </c>
      <c r="D30" s="2">
        <f ca="1">MAX(D40:D45)</f>
        <v>0.85311118908594474</v>
      </c>
      <c r="E30" s="78"/>
      <c r="F30" s="79"/>
      <c r="G30" s="79"/>
      <c r="H30" s="79"/>
      <c r="I30" s="79"/>
      <c r="J30" s="79"/>
      <c r="K30" s="79"/>
      <c r="L30" s="79"/>
      <c r="M30" s="80"/>
      <c r="AA30">
        <v>27</v>
      </c>
      <c r="AB30" s="1">
        <v>0.52148437801400505</v>
      </c>
      <c r="AC30" s="1">
        <v>0.60003110787598379</v>
      </c>
      <c r="AD30" s="1">
        <v>2.8065526603674877</v>
      </c>
    </row>
    <row r="31" spans="1:30" x14ac:dyDescent="0.3">
      <c r="A31" s="25" t="s">
        <v>4</v>
      </c>
      <c r="B31" s="2">
        <f ca="1">MIN(B40:B45)</f>
        <v>0.15479372359910185</v>
      </c>
      <c r="C31" s="2">
        <f t="shared" ref="C31:D31" ca="1" si="19">MIN(C40:C45)</f>
        <v>0.24373273600856812</v>
      </c>
      <c r="D31" s="2">
        <f t="shared" ca="1" si="19"/>
        <v>0.12555521001073597</v>
      </c>
      <c r="E31" s="81"/>
      <c r="F31" s="82"/>
      <c r="G31" s="82"/>
      <c r="H31" s="82"/>
      <c r="I31" s="82"/>
      <c r="J31" s="82"/>
      <c r="K31" s="82"/>
      <c r="L31" s="82"/>
      <c r="M31" s="83"/>
      <c r="AA31">
        <v>28</v>
      </c>
      <c r="AB31" s="1">
        <v>7.7466211303120343</v>
      </c>
      <c r="AC31" s="1">
        <v>0.47504202049727096</v>
      </c>
      <c r="AD31" s="1">
        <v>2.3166545281574979</v>
      </c>
    </row>
    <row r="32" spans="1:30" x14ac:dyDescent="0.3">
      <c r="A32" s="25" t="s">
        <v>5</v>
      </c>
      <c r="B32" s="2">
        <f ca="1">AVERAGE(B40:B45)</f>
        <v>0.38687537428481594</v>
      </c>
      <c r="C32" s="2">
        <f t="shared" ref="C32:D32" ca="1" si="20">AVERAGE(C40:C45)</f>
        <v>0.46962721726293905</v>
      </c>
      <c r="D32" s="2">
        <f t="shared" ca="1" si="20"/>
        <v>0.50866049587533446</v>
      </c>
      <c r="E32" s="81"/>
      <c r="F32" s="82"/>
      <c r="G32" s="82"/>
      <c r="H32" s="82"/>
      <c r="I32" s="82"/>
      <c r="J32" s="82"/>
      <c r="K32" s="82"/>
      <c r="L32" s="82"/>
      <c r="M32" s="83"/>
      <c r="AA32">
        <v>29</v>
      </c>
      <c r="AB32" s="1">
        <v>4.4488742352370902</v>
      </c>
      <c r="AC32" s="1">
        <v>1.0364958220586376</v>
      </c>
      <c r="AD32" s="1">
        <v>2.56868936644153</v>
      </c>
    </row>
    <row r="33" spans="1:30" x14ac:dyDescent="0.3">
      <c r="A33" s="25" t="s">
        <v>6</v>
      </c>
      <c r="B33" s="2">
        <f ca="1">STDEV(B40:B45)</f>
        <v>0.17648912823242072</v>
      </c>
      <c r="C33" s="2">
        <f t="shared" ref="C33:D33" ca="1" si="21">STDEV(C40:C45)</f>
        <v>0.17218435456889739</v>
      </c>
      <c r="D33" s="2">
        <f t="shared" ca="1" si="21"/>
        <v>0.26626946750561026</v>
      </c>
      <c r="E33" s="81"/>
      <c r="F33" s="82"/>
      <c r="G33" s="82"/>
      <c r="H33" s="82"/>
      <c r="I33" s="82"/>
      <c r="J33" s="82"/>
      <c r="K33" s="82"/>
      <c r="L33" s="82"/>
      <c r="M33" s="83"/>
      <c r="AA33">
        <v>30</v>
      </c>
      <c r="AB33" s="1">
        <v>2.3242478627278422</v>
      </c>
      <c r="AC33" s="1">
        <v>0.80629920408740696</v>
      </c>
      <c r="AD33" s="1">
        <v>2.422514277557327</v>
      </c>
    </row>
    <row r="34" spans="1:30" x14ac:dyDescent="0.3">
      <c r="A34" s="25" t="s">
        <v>7</v>
      </c>
      <c r="B34" s="2">
        <f ca="1">MEDIAN(B40:B45)</f>
        <v>0.45869820975387099</v>
      </c>
      <c r="C34" s="2">
        <f t="shared" ref="C34:D34" ca="1" si="22">MEDIAN(C40:C45)</f>
        <v>0.42810891293917458</v>
      </c>
      <c r="D34" s="2">
        <f t="shared" ca="1" si="22"/>
        <v>0.54747415123739973</v>
      </c>
      <c r="E34" s="81"/>
      <c r="F34" s="82"/>
      <c r="G34" s="82"/>
      <c r="H34" s="82"/>
      <c r="I34" s="82"/>
      <c r="J34" s="82"/>
      <c r="K34" s="82"/>
      <c r="L34" s="82"/>
      <c r="M34" s="83"/>
      <c r="AA34">
        <v>31</v>
      </c>
      <c r="AB34" s="1">
        <v>0.58363779072368538</v>
      </c>
      <c r="AC34" s="1">
        <v>0.99798002789993123</v>
      </c>
      <c r="AD34" s="1">
        <v>2.930435761528468</v>
      </c>
    </row>
    <row r="35" spans="1:30" x14ac:dyDescent="0.3">
      <c r="A35" s="25" t="s">
        <v>8</v>
      </c>
      <c r="B35" s="2" cm="1">
        <f t="array" aca="1" ref="B35" ca="1">IFERROR(_xlfn.MODE.SNGL(ROUND(B40:B45,1)),0)</f>
        <v>0.5</v>
      </c>
      <c r="C35" s="2" cm="1">
        <f t="array" aca="1" ref="C35" ca="1">IFERROR(_xlfn.MODE.SNGL(ROUND(C40:C45,1)),0)</f>
        <v>0.7</v>
      </c>
      <c r="D35" s="2" cm="1">
        <f t="array" aca="1" ref="D35" ca="1">IFERROR(_xlfn.MODE.SNGL(ROUND(D40:D45,1)),0)</f>
        <v>0</v>
      </c>
      <c r="E35" s="81"/>
      <c r="F35" s="82"/>
      <c r="G35" s="82"/>
      <c r="H35" s="82"/>
      <c r="I35" s="82"/>
      <c r="J35" s="82"/>
      <c r="K35" s="82"/>
      <c r="L35" s="82"/>
      <c r="M35" s="83"/>
      <c r="AA35">
        <v>32</v>
      </c>
      <c r="AB35" s="1">
        <v>4.4744177622302432</v>
      </c>
      <c r="AC35" s="1">
        <v>0.83392516608929235</v>
      </c>
      <c r="AD35" s="1">
        <v>3.2261963677981753</v>
      </c>
    </row>
    <row r="36" spans="1:30" x14ac:dyDescent="0.3">
      <c r="A36" s="25" t="s">
        <v>9</v>
      </c>
      <c r="B36" s="2">
        <f ca="1">QUARTILE(B40:B45,1)</f>
        <v>0.237592533306452</v>
      </c>
      <c r="C36" s="2">
        <f t="shared" ref="C36:D36" ca="1" si="23">QUARTILE(C40:C45,1)</f>
        <v>0.37857183353134216</v>
      </c>
      <c r="D36" s="2">
        <f t="shared" ca="1" si="23"/>
        <v>0.34056423591866147</v>
      </c>
      <c r="E36" s="81"/>
      <c r="F36" s="82"/>
      <c r="G36" s="82"/>
      <c r="H36" s="82"/>
      <c r="I36" s="82"/>
      <c r="J36" s="82"/>
      <c r="K36" s="82"/>
      <c r="L36" s="82"/>
      <c r="M36" s="83"/>
      <c r="AA36">
        <v>33</v>
      </c>
      <c r="AB36" s="1">
        <v>6.3273897302357156</v>
      </c>
      <c r="AC36" s="1">
        <v>0.63035308898463793</v>
      </c>
      <c r="AD36" s="1">
        <v>3.4808723446871435</v>
      </c>
    </row>
    <row r="37" spans="1:30" x14ac:dyDescent="0.3">
      <c r="A37" s="25" t="s">
        <v>10</v>
      </c>
      <c r="B37" s="2">
        <f ca="1">QUARTILE(B40:B45,2)</f>
        <v>0.45869820975387099</v>
      </c>
      <c r="C37" s="2">
        <f t="shared" ref="C37:D37" ca="1" si="24">QUARTILE(C40:C45,2)</f>
        <v>0.42810891293917458</v>
      </c>
      <c r="D37" s="2">
        <f t="shared" ca="1" si="24"/>
        <v>0.54747415123739973</v>
      </c>
      <c r="E37" s="81"/>
      <c r="F37" s="82"/>
      <c r="G37" s="82"/>
      <c r="H37" s="82"/>
      <c r="I37" s="82"/>
      <c r="J37" s="82"/>
      <c r="K37" s="82"/>
      <c r="L37" s="82"/>
      <c r="M37" s="83"/>
      <c r="AA37">
        <v>34</v>
      </c>
      <c r="AB37" s="1">
        <v>3.734135803062248</v>
      </c>
      <c r="AC37" s="1">
        <v>1.5456032837289282</v>
      </c>
      <c r="AD37" s="1">
        <v>3.1695751267429308</v>
      </c>
    </row>
    <row r="38" spans="1:30" x14ac:dyDescent="0.3">
      <c r="A38" s="25" t="s">
        <v>11</v>
      </c>
      <c r="B38" s="2">
        <f ca="1">QUARTILE(B40:B45,3)</f>
        <v>0.5195840705026008</v>
      </c>
      <c r="C38" s="2">
        <f t="shared" ref="C38:D38" ca="1" si="25">QUARTILE(C40:C45,3)</f>
        <v>0.61851627133405318</v>
      </c>
      <c r="D38" s="2">
        <f t="shared" ca="1" si="25"/>
        <v>0.66693404496043329</v>
      </c>
      <c r="E38" s="84"/>
      <c r="F38" s="85"/>
      <c r="G38" s="85"/>
      <c r="H38" s="85"/>
      <c r="I38" s="85"/>
      <c r="J38" s="85"/>
      <c r="K38" s="85"/>
      <c r="L38" s="85"/>
      <c r="M38" s="86"/>
      <c r="AA38">
        <v>35</v>
      </c>
      <c r="AB38" s="1">
        <v>3.9844830327737144</v>
      </c>
      <c r="AC38" s="1">
        <v>0.93734376140973263</v>
      </c>
      <c r="AD38" s="1">
        <v>1.6385968975087384</v>
      </c>
    </row>
    <row r="39" spans="1:30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1.131472889530051</v>
      </c>
      <c r="AC39" s="1">
        <v>1.3708689987624187</v>
      </c>
      <c r="AD39" s="1">
        <v>1.9249104265529104</v>
      </c>
    </row>
    <row r="40" spans="1:30" x14ac:dyDescent="0.3">
      <c r="A40" s="25">
        <v>1</v>
      </c>
      <c r="B40" s="23">
        <f ca="1">B4 + (B3-B4)*RAND() + 0*$K$47</f>
        <v>0.52557010734626064</v>
      </c>
      <c r="C40" s="23">
        <f ca="1">C4 + (C3-C4)*RAND() + 0*$K$47</f>
        <v>0.67117952470679532</v>
      </c>
      <c r="D40" s="23">
        <f ca="1">D4 + (D3-D4)*RAND() + 0*$K$47</f>
        <v>0.85311118908594474</v>
      </c>
      <c r="E40" s="2">
        <f ca="1">MAX(B40:D40)</f>
        <v>0.85311118908594474</v>
      </c>
      <c r="F40" s="2">
        <f ca="1">MIN(B40:D40)</f>
        <v>0.52557010734626064</v>
      </c>
      <c r="G40" s="2">
        <f ca="1">AVERAGE(B40:D40)</f>
        <v>0.68328694037966686</v>
      </c>
      <c r="H40" s="2">
        <f ca="1">STDEV(B40:D40)</f>
        <v>0.1641058566672973</v>
      </c>
      <c r="I40" s="2">
        <f ca="1">MEDIAN(B40:D40)</f>
        <v>0.67117952470679532</v>
      </c>
      <c r="J40" s="2">
        <f t="shared" ref="J40:J41" ca="1" si="26">IFERROR(
  _xlfn.MODE.SNGL(ROUND(B40,1),ROUND(C40,1),ROUND(D40,1)),
  MEDIAN(   ROUND(B40,1),ROUND(C40,1),ROUND(D40,1))
)</f>
        <v>0.7</v>
      </c>
      <c r="K40" s="2">
        <f ca="1">QUARTILE(B40:D40,1)</f>
        <v>0.59837481602652798</v>
      </c>
      <c r="L40" s="2">
        <f ca="1">QUARTILE(B40:D40,2)</f>
        <v>0.67117952470679532</v>
      </c>
      <c r="M40" s="3">
        <f ca="1">QUARTILE(B40:D40,3)</f>
        <v>0.76214535689637009</v>
      </c>
      <c r="AA40">
        <v>37</v>
      </c>
      <c r="AB40" s="1">
        <v>5.4087871001807075</v>
      </c>
      <c r="AC40" s="1">
        <v>0.69569897453911533</v>
      </c>
      <c r="AD40" s="1">
        <v>0.61355767600111766</v>
      </c>
    </row>
    <row r="41" spans="1:30" x14ac:dyDescent="0.3">
      <c r="A41" s="25">
        <v>2</v>
      </c>
      <c r="B41" s="23">
        <f ca="1">B4 + (B3-B4)*RAND() + 0*$K$47</f>
        <v>0.41577045953612057</v>
      </c>
      <c r="C41" s="23">
        <f ca="1">C4 + (C3-C4)*RAND() + 0*$K$47</f>
        <v>0.3956913146625225</v>
      </c>
      <c r="D41" s="23">
        <f ca="1">D4 + (D3-D4)*RAND() + 0*$K$47</f>
        <v>0.47566291983549192</v>
      </c>
      <c r="E41" s="2">
        <f t="shared" ref="E41:E45" ca="1" si="27">MAX(B41:D41)</f>
        <v>0.47566291983549192</v>
      </c>
      <c r="F41" s="2">
        <f t="shared" ref="F41:F45" ca="1" si="28">MIN(B41:D41)</f>
        <v>0.3956913146625225</v>
      </c>
      <c r="G41" s="2">
        <f t="shared" ref="G41:G45" ca="1" si="29">AVERAGE(B41:D41)</f>
        <v>0.429041564678045</v>
      </c>
      <c r="H41" s="2">
        <f t="shared" ref="H41:H45" ca="1" si="30">STDEV(B41:D41)</f>
        <v>4.1604760331617544E-2</v>
      </c>
      <c r="I41" s="2">
        <f t="shared" ref="I41:I45" ca="1" si="31">MEDIAN(B41:D41)</f>
        <v>0.41577045953612057</v>
      </c>
      <c r="J41" s="2">
        <f t="shared" ca="1" si="26"/>
        <v>0.4</v>
      </c>
      <c r="K41" s="2">
        <f t="shared" ref="K41:K45" ca="1" si="32">QUARTILE(B41:D41,1)</f>
        <v>0.40573088709932154</v>
      </c>
      <c r="L41" s="2">
        <f t="shared" ref="L41:L45" ca="1" si="33">QUARTILE(B41:D41,2)</f>
        <v>0.41577045953612057</v>
      </c>
      <c r="M41" s="3">
        <f t="shared" ref="M41:M45" ca="1" si="34">QUARTILE(B41:D41,3)</f>
        <v>0.44571668968580624</v>
      </c>
      <c r="AA41">
        <v>38</v>
      </c>
      <c r="AB41" s="1">
        <v>5.7848593548522604</v>
      </c>
      <c r="AC41" s="1">
        <v>0.51268902003157768</v>
      </c>
      <c r="AD41" s="1">
        <v>1.0460209215714806</v>
      </c>
    </row>
    <row r="42" spans="1:30" x14ac:dyDescent="0.3">
      <c r="A42" s="25">
        <v>3</v>
      </c>
      <c r="B42" s="23">
        <f ca="1">B4 + (B3-B4)*RAND() + 0*$K$47</f>
        <v>0.1781998912298958</v>
      </c>
      <c r="C42" s="23">
        <f ca="1">C4 + (C3-C4)*RAND() + 0*$K$47</f>
        <v>0.24373273600856812</v>
      </c>
      <c r="D42" s="23">
        <f ca="1">D4 + (D3-D4)*RAND() + 0*$K$47</f>
        <v>0.12555521001073597</v>
      </c>
      <c r="E42" s="2">
        <f t="shared" ca="1" si="27"/>
        <v>0.24373273600856812</v>
      </c>
      <c r="F42" s="2">
        <f t="shared" ca="1" si="28"/>
        <v>0.12555521001073597</v>
      </c>
      <c r="G42" s="2">
        <f t="shared" ca="1" si="29"/>
        <v>0.1824959457497333</v>
      </c>
      <c r="H42" s="2">
        <f t="shared" ca="1" si="30"/>
        <v>5.9205776543088534E-2</v>
      </c>
      <c r="I42" s="2">
        <f t="shared" ca="1" si="31"/>
        <v>0.1781998912298958</v>
      </c>
      <c r="J42" s="2">
        <f ca="1">IFERROR(
  _xlfn.MODE.SNGL(ROUND(B42,1),ROUND(C42,1),ROUND(D42,1)),
  MEDIAN(   ROUND(B42,1),ROUND(C42,1),ROUND(D42,1))
)</f>
        <v>0.2</v>
      </c>
      <c r="K42" s="2">
        <f t="shared" ca="1" si="32"/>
        <v>0.15187755062031588</v>
      </c>
      <c r="L42" s="2">
        <f t="shared" ca="1" si="33"/>
        <v>0.1781998912298958</v>
      </c>
      <c r="M42" s="3">
        <f t="shared" ca="1" si="34"/>
        <v>0.21096631361923196</v>
      </c>
      <c r="AA42">
        <v>39</v>
      </c>
      <c r="AB42" s="1">
        <v>4.5821357510624523</v>
      </c>
      <c r="AC42" s="1">
        <v>0.64768541630345888</v>
      </c>
      <c r="AD42" s="1">
        <v>2.0205288838862256</v>
      </c>
    </row>
    <row r="43" spans="1:30" x14ac:dyDescent="0.3">
      <c r="A43" s="25">
        <v>4</v>
      </c>
      <c r="B43" s="23">
        <f ca="1">B4 + (B3-B4)*RAND() + 0*$K$47</f>
        <v>0.5016259599716214</v>
      </c>
      <c r="C43" s="23">
        <f ca="1">C4 + (C3-C4)*RAND() + 0*$K$47</f>
        <v>0.37286533982094872</v>
      </c>
      <c r="D43" s="23">
        <f ca="1">D4 + (D3-D4)*RAND() + 0*$K$47</f>
        <v>0.61928538263930766</v>
      </c>
      <c r="E43" s="2">
        <f t="shared" ca="1" si="27"/>
        <v>0.61928538263930766</v>
      </c>
      <c r="F43" s="2">
        <f t="shared" ca="1" si="28"/>
        <v>0.37286533982094872</v>
      </c>
      <c r="G43" s="2">
        <f t="shared" ca="1" si="29"/>
        <v>0.49792556081062589</v>
      </c>
      <c r="H43" s="2">
        <f t="shared" ca="1" si="30"/>
        <v>0.12325169001321441</v>
      </c>
      <c r="I43" s="2">
        <f t="shared" ca="1" si="31"/>
        <v>0.5016259599716214</v>
      </c>
      <c r="J43" s="2">
        <f ca="1">IFERROR(
  _xlfn.MODE.SNGL(ROUND(B43,1),ROUND(C43,1),ROUND(D43,1)),
  MEDIAN(   ROUND(B43,1),ROUND(C43,1),ROUND(D43,1))
)</f>
        <v>0.5</v>
      </c>
      <c r="K43" s="2">
        <f t="shared" ca="1" si="32"/>
        <v>0.43724564989628506</v>
      </c>
      <c r="L43" s="2">
        <f t="shared" ca="1" si="33"/>
        <v>0.5016259599716214</v>
      </c>
      <c r="M43" s="3">
        <f t="shared" ca="1" si="34"/>
        <v>0.56045567130546448</v>
      </c>
      <c r="AA43">
        <v>40</v>
      </c>
      <c r="AB43" s="1">
        <v>8.3360408505433821</v>
      </c>
      <c r="AC43" s="1">
        <v>1.0181382295114902</v>
      </c>
      <c r="AD43" s="1">
        <v>2.4648645286975315</v>
      </c>
    </row>
    <row r="44" spans="1:30" x14ac:dyDescent="0.3">
      <c r="A44" s="25">
        <v>5</v>
      </c>
      <c r="B44" s="23">
        <f ca="1">B4 + (B3-B4)*RAND() + 0*$K$47</f>
        <v>0.54529210402589567</v>
      </c>
      <c r="C44" s="23">
        <f ca="1">C4 + (C3-C4)*RAND() + 0*$K$47</f>
        <v>0.46052651121582666</v>
      </c>
      <c r="D44" s="23">
        <f ca="1">D4 + (D3-D4)*RAND() + 0*$K$47</f>
        <v>0.68281693240080843</v>
      </c>
      <c r="E44" s="2">
        <f t="shared" ca="1" si="27"/>
        <v>0.68281693240080843</v>
      </c>
      <c r="F44" s="2">
        <f t="shared" ca="1" si="28"/>
        <v>0.46052651121582666</v>
      </c>
      <c r="G44" s="2">
        <f t="shared" ca="1" si="29"/>
        <v>0.56287851588084359</v>
      </c>
      <c r="H44" s="2">
        <f t="shared" ca="1" si="30"/>
        <v>0.11218386358607042</v>
      </c>
      <c r="I44" s="2">
        <f t="shared" ca="1" si="31"/>
        <v>0.54529210402589567</v>
      </c>
      <c r="J44" s="2">
        <f t="shared" ref="J44:J45" ca="1" si="35">IFERROR(
  _xlfn.MODE.SNGL(ROUND(B44,1),ROUND(C44,1),ROUND(D44,1)),
  MEDIAN(   ROUND(B44,1),ROUND(C44,1),ROUND(D44,1))
)</f>
        <v>0.5</v>
      </c>
      <c r="K44" s="2">
        <f t="shared" ca="1" si="32"/>
        <v>0.50290930762086117</v>
      </c>
      <c r="L44" s="2">
        <f t="shared" ca="1" si="33"/>
        <v>0.54529210402589567</v>
      </c>
      <c r="M44" s="3">
        <f t="shared" ca="1" si="34"/>
        <v>0.61405451821335211</v>
      </c>
      <c r="AA44">
        <v>41</v>
      </c>
      <c r="AB44" s="1">
        <v>0.55914351861671829</v>
      </c>
      <c r="AC44" s="1">
        <v>0.96014441792728011</v>
      </c>
      <c r="AD44" s="1">
        <v>2.3353943753440469</v>
      </c>
    </row>
    <row r="45" spans="1:30" ht="16.2" thickBot="1" x14ac:dyDescent="0.35">
      <c r="A45" s="27">
        <v>6</v>
      </c>
      <c r="B45" s="24">
        <f ca="1">B4 + (B3-B4)*RAND() + 0*$K$47</f>
        <v>0.15479372359910185</v>
      </c>
      <c r="C45" s="24">
        <f ca="1">C4 + (C3-C4)*RAND() + 0*$K$47</f>
        <v>0.67376787716297337</v>
      </c>
      <c r="D45" s="24">
        <f ca="1">D4 + (D3-D4)*RAND() + 0*$K$47</f>
        <v>0.29553134127971803</v>
      </c>
      <c r="E45" s="4">
        <f t="shared" ca="1" si="27"/>
        <v>0.67376787716297337</v>
      </c>
      <c r="F45" s="4">
        <f t="shared" ca="1" si="28"/>
        <v>0.15479372359910185</v>
      </c>
      <c r="G45" s="4">
        <f t="shared" ca="1" si="29"/>
        <v>0.37469764734726435</v>
      </c>
      <c r="H45" s="4">
        <f t="shared" ca="1" si="30"/>
        <v>0.26839154425786144</v>
      </c>
      <c r="I45" s="4">
        <f t="shared" ca="1" si="31"/>
        <v>0.29553134127971803</v>
      </c>
      <c r="J45" s="4">
        <f t="shared" ca="1" si="35"/>
        <v>0.3</v>
      </c>
      <c r="K45" s="4">
        <f t="shared" ca="1" si="32"/>
        <v>0.22516253243940992</v>
      </c>
      <c r="L45" s="4">
        <f t="shared" ca="1" si="33"/>
        <v>0.29553134127971803</v>
      </c>
      <c r="M45" s="5">
        <f t="shared" ca="1" si="34"/>
        <v>0.4846496092213457</v>
      </c>
      <c r="AA45">
        <v>42</v>
      </c>
      <c r="AB45" s="1">
        <v>5.5575578362677795</v>
      </c>
      <c r="AC45" s="1">
        <v>0.38996027630325747</v>
      </c>
      <c r="AD45" s="1">
        <v>1.7916091642134451</v>
      </c>
    </row>
    <row r="46" spans="1:30" ht="16.2" thickBot="1" x14ac:dyDescent="0.35">
      <c r="AA46">
        <v>43</v>
      </c>
      <c r="AB46" s="1">
        <v>9.2458682896388478</v>
      </c>
      <c r="AC46" s="1">
        <v>1.0135336108140238</v>
      </c>
      <c r="AD46" s="1">
        <v>2.638010280244778</v>
      </c>
    </row>
    <row r="47" spans="1:30" x14ac:dyDescent="0.3">
      <c r="A47" s="66" t="s">
        <v>24</v>
      </c>
      <c r="B47" s="67"/>
      <c r="C47" s="67"/>
      <c r="D47" s="68"/>
      <c r="K47">
        <v>0</v>
      </c>
      <c r="AA47">
        <v>44</v>
      </c>
      <c r="AB47" s="1">
        <v>5.7580685086253611</v>
      </c>
      <c r="AC47" s="1">
        <v>0.38769671298887631</v>
      </c>
      <c r="AD47" s="1">
        <v>2.5795523630367647</v>
      </c>
    </row>
    <row r="48" spans="1:30" x14ac:dyDescent="0.3">
      <c r="A48" s="69"/>
      <c r="B48" s="70"/>
      <c r="C48" s="70"/>
      <c r="D48" s="71"/>
      <c r="AA48">
        <v>45</v>
      </c>
      <c r="AB48" s="1">
        <v>3.9687356562606428</v>
      </c>
      <c r="AC48" s="1">
        <v>0.72943372756620284</v>
      </c>
      <c r="AD48" s="1">
        <v>1.5984916990641933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7.6058295703350591</v>
      </c>
      <c r="AC49" s="1">
        <v>0.87554024938663355</v>
      </c>
      <c r="AD49" s="1">
        <v>2.8575668178543165</v>
      </c>
    </row>
    <row r="50" spans="1:30" x14ac:dyDescent="0.3">
      <c r="A50" s="25" t="s">
        <v>0</v>
      </c>
      <c r="B50" s="2">
        <f ca="1">IFERROR(CORREL($B$40:$B$45,B40:B45),0)</f>
        <v>1</v>
      </c>
      <c r="C50" s="2">
        <f t="shared" ref="C50:D50" ca="1" si="36">IFERROR(CORREL($B$40:$B$45,C40:C45),0)</f>
        <v>8.5782057515140578E-2</v>
      </c>
      <c r="D50" s="3">
        <f t="shared" ca="1" si="36"/>
        <v>0.92145030165781006</v>
      </c>
      <c r="AA50">
        <v>47</v>
      </c>
      <c r="AB50" s="1">
        <v>1.079017669857067</v>
      </c>
      <c r="AC50" s="1">
        <v>0.885479506468</v>
      </c>
      <c r="AD50" s="1">
        <v>2.2694539139503513</v>
      </c>
    </row>
    <row r="51" spans="1:30" x14ac:dyDescent="0.3">
      <c r="A51" s="25" t="s">
        <v>1</v>
      </c>
      <c r="B51" s="2">
        <f ca="1">IFERROR(CORREL($C$40:$C$45,B40:B45),0)</f>
        <v>8.5782057515140578E-2</v>
      </c>
      <c r="C51" s="2">
        <f ca="1">IFERROR(CORREL($C$40:$C$45,C40:C45),0)</f>
        <v>0.99999999999999989</v>
      </c>
      <c r="D51" s="3">
        <f ca="1">IFERROR(CORREL($C$40:$C$45,D40:D45),0)</f>
        <v>0.44760785298659644</v>
      </c>
      <c r="AA51">
        <v>48</v>
      </c>
      <c r="AB51" s="1">
        <v>5.7645206071263901</v>
      </c>
      <c r="AC51" s="1">
        <v>0.60220182687898915</v>
      </c>
      <c r="AD51" s="1">
        <v>1.5586726189302997</v>
      </c>
    </row>
    <row r="52" spans="1:30" ht="16.2" thickBot="1" x14ac:dyDescent="0.35">
      <c r="A52" s="27" t="s">
        <v>2</v>
      </c>
      <c r="B52" s="5">
        <f t="shared" ref="B52:C52" ca="1" si="37">IFERROR(CORREL($D$40:$D$45,B40:B45),0)</f>
        <v>0.92145030165781006</v>
      </c>
      <c r="C52" s="5">
        <f t="shared" ca="1" si="37"/>
        <v>0.44760785298659644</v>
      </c>
      <c r="D52" s="5">
        <f ca="1">IFERROR(CORREL($D$40:$D$45,D40:D45),0)</f>
        <v>0.99999999999999989</v>
      </c>
      <c r="AA52">
        <v>49</v>
      </c>
      <c r="AB52" s="1">
        <v>3.5037794104159703</v>
      </c>
      <c r="AC52" s="1">
        <v>0.48134499865278274</v>
      </c>
      <c r="AD52" s="1">
        <v>1.9477837937085218</v>
      </c>
    </row>
    <row r="53" spans="1:30" ht="16.2" thickBot="1" x14ac:dyDescent="0.35">
      <c r="AA53">
        <v>50</v>
      </c>
      <c r="AB53" s="1">
        <v>2.9864589904478471</v>
      </c>
      <c r="AC53" s="1">
        <v>0.77284118782815392</v>
      </c>
      <c r="AD53" s="1">
        <v>2.2799430701563215</v>
      </c>
    </row>
    <row r="54" spans="1:30" x14ac:dyDescent="0.3">
      <c r="A54" s="93" t="s">
        <v>25</v>
      </c>
      <c r="B54" s="62"/>
      <c r="C54" s="62"/>
      <c r="D54" s="63"/>
      <c r="E54" s="32"/>
      <c r="F54" s="93" t="s">
        <v>12</v>
      </c>
      <c r="G54" s="62"/>
      <c r="H54" s="62"/>
      <c r="I54" s="63"/>
      <c r="J54" s="32"/>
      <c r="K54" s="62" t="s">
        <v>27</v>
      </c>
      <c r="L54" s="62"/>
      <c r="M54" s="62"/>
      <c r="N54" s="62"/>
      <c r="O54" s="62"/>
      <c r="P54" s="62"/>
      <c r="Q54" s="63"/>
      <c r="AA54">
        <v>51</v>
      </c>
      <c r="AB54" s="1">
        <v>4.1535607330372173</v>
      </c>
      <c r="AC54" s="1">
        <v>0.53076936679827391</v>
      </c>
      <c r="AD54" s="1">
        <v>1.107047628316125</v>
      </c>
    </row>
    <row r="55" spans="1:30" x14ac:dyDescent="0.3">
      <c r="A55" s="94"/>
      <c r="B55" s="64"/>
      <c r="C55" s="64"/>
      <c r="D55" s="65"/>
      <c r="F55" s="94"/>
      <c r="G55" s="64"/>
      <c r="H55" s="64"/>
      <c r="I55" s="65"/>
      <c r="K55" s="64"/>
      <c r="L55" s="64"/>
      <c r="M55" s="64"/>
      <c r="N55" s="64"/>
      <c r="O55" s="64"/>
      <c r="P55" s="64"/>
      <c r="Q55" s="65"/>
      <c r="AA55">
        <v>52</v>
      </c>
      <c r="AB55" s="1">
        <v>5.503522931236283</v>
      </c>
      <c r="AC55" s="1">
        <v>0.58799004649940279</v>
      </c>
      <c r="AD55" s="1">
        <v>1.2823648620465546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4.3852280276289202</v>
      </c>
      <c r="AC56" s="1">
        <v>1.3258019196413027</v>
      </c>
      <c r="AD56" s="1">
        <v>3.8984093340940977</v>
      </c>
    </row>
    <row r="57" spans="1:30" x14ac:dyDescent="0.3">
      <c r="A57" s="6" t="s">
        <v>0</v>
      </c>
      <c r="B57" s="11">
        <f ca="1">(B23-B50)^2</f>
        <v>4.9303806576313238E-32</v>
      </c>
      <c r="C57" s="11">
        <f t="shared" ref="C57:D57" ca="1" si="38">(C23-C50)^2</f>
        <v>0.64886809891993813</v>
      </c>
      <c r="D57" s="12">
        <f t="shared" ca="1" si="38"/>
        <v>2.79671830482682</v>
      </c>
      <c r="F57" s="6" t="s">
        <v>3</v>
      </c>
      <c r="G57" s="2">
        <f t="shared" ref="G57:I61" ca="1" si="39">B3-B30</f>
        <v>5.4707895974104304E-2</v>
      </c>
      <c r="H57" s="2">
        <f t="shared" ca="1" si="39"/>
        <v>2.6232122837026584E-2</v>
      </c>
      <c r="I57" s="3">
        <f t="shared" ca="1" si="39"/>
        <v>4.6888810914055279E-2</v>
      </c>
      <c r="K57" s="7" t="s">
        <v>3</v>
      </c>
      <c r="L57" s="2" cm="1">
        <f t="array" aca="1" ref="L57" ca="1">INDIRECT("E"&amp; (13+COLUMNS($A:A)-1)) - INDIRECT("E"&amp; (40+COLUMNS($A:A)-1))</f>
        <v>4.6888810914055279E-2</v>
      </c>
      <c r="M57" s="2" cm="1">
        <f t="array" aca="1" ref="M57" ca="1">INDIRECT("E"&amp; (13+COLUMNS($A:B)-1)) - INDIRECT("E"&amp; (40+COLUMNS($A:B)-1))</f>
        <v>0.12433708016450806</v>
      </c>
      <c r="N57" s="2" cm="1">
        <f t="array" aca="1" ref="N57" ca="1">INDIRECT("E"&amp; (13+COLUMNS($A:C)-1)) - INDIRECT("E"&amp; (40+COLUMNS($A:C)-1))</f>
        <v>0.55626726399143189</v>
      </c>
      <c r="O57" s="2" cm="1">
        <f t="array" aca="1" ref="O57" ca="1">INDIRECT("E"&amp; (13+COLUMNS($A:D)-1)) - INDIRECT("E"&amp; (40+COLUMNS($A:D)-1))</f>
        <v>8.0714617360692298E-2</v>
      </c>
      <c r="P57" s="2" cm="1">
        <f t="array" aca="1" ref="P57" ca="1">INDIRECT("E"&amp; (13+COLUMNS($A:E)-1)) - INDIRECT("E"&amp; (40+COLUMNS($A:E)-1))</f>
        <v>-8.2816932400808452E-2</v>
      </c>
      <c r="Q57" s="3" cm="1">
        <f t="array" aca="1" ref="Q57" ca="1">INDIRECT("E"&amp; (13+COLUMNS($A:F)-1)) - INDIRECT("E"&amp; (40+COLUMNS($A:F)-1))</f>
        <v>2.6232122837026584E-2</v>
      </c>
      <c r="AA57">
        <v>54</v>
      </c>
      <c r="AB57" s="1">
        <v>2.6637922201104387</v>
      </c>
      <c r="AC57" s="1">
        <v>1.0388256849452739</v>
      </c>
      <c r="AD57" s="1">
        <v>2.0295907398917743</v>
      </c>
    </row>
    <row r="58" spans="1:30" x14ac:dyDescent="0.3">
      <c r="A58" s="6" t="s">
        <v>1</v>
      </c>
      <c r="B58" s="11">
        <f ca="1">(B24-B51)^2</f>
        <v>0.64886809891993813</v>
      </c>
      <c r="C58" s="11">
        <f t="shared" ref="C58:D58" ca="1" si="40">(C24-C51)^2</f>
        <v>1.1093356479670479E-31</v>
      </c>
      <c r="D58" s="12">
        <f t="shared" ca="1" si="40"/>
        <v>2.7681460895466622E-2</v>
      </c>
      <c r="F58" s="6" t="s">
        <v>4</v>
      </c>
      <c r="G58" s="2">
        <f t="shared" ca="1" si="39"/>
        <v>-5.479372359910184E-2</v>
      </c>
      <c r="H58" s="2">
        <f t="shared" ca="1" si="39"/>
        <v>-0.14373273600856812</v>
      </c>
      <c r="I58" s="3">
        <f t="shared" ca="1" si="39"/>
        <v>-2.5555210010735963E-2</v>
      </c>
      <c r="K58" s="7" t="s">
        <v>4</v>
      </c>
      <c r="L58" s="2" cm="1">
        <f t="array" aca="1" ref="L58" ca="1">INDIRECT("F"&amp; (13+COLUMNS($A:A)-1)) - INDIRECT("F"&amp; (40+COLUMNS($A:A)-1))</f>
        <v>-0.42557010734626066</v>
      </c>
      <c r="M58" s="2" cm="1">
        <f t="array" aca="1" ref="M58" ca="1">INDIRECT("F"&amp; (13+COLUMNS($A:B)-1)) - INDIRECT("F"&amp; (40+COLUMNS($A:B)-1))</f>
        <v>-0.29569131466252252</v>
      </c>
      <c r="N58" s="2" cm="1">
        <f t="array" aca="1" ref="N58" ca="1">INDIRECT("F"&amp; (13+COLUMNS($A:C)-1)) - INDIRECT("F"&amp; (40+COLUMNS($A:C)-1))</f>
        <v>0.374444789989264</v>
      </c>
      <c r="O58" s="2" cm="1">
        <f t="array" aca="1" ref="O58" ca="1">INDIRECT("F"&amp; (13+COLUMNS($A:D)-1)) - INDIRECT("F"&amp; (40+COLUMNS($A:D)-1))</f>
        <v>-0.1728653398209487</v>
      </c>
      <c r="P58" s="2" cm="1">
        <f t="array" aca="1" ref="P58" ca="1">INDIRECT("F"&amp; (13+COLUMNS($A:E)-1)) - INDIRECT("F"&amp; (40+COLUMNS($A:E)-1))</f>
        <v>-0.36052651121582668</v>
      </c>
      <c r="Q58" s="3" cm="1">
        <f t="array" aca="1" ref="Q58" ca="1">INDIRECT("F"&amp; (13+COLUMNS($A:F)-1)) - INDIRECT("F"&amp; (40+COLUMNS($A:F)-1))</f>
        <v>-5.479372359910184E-2</v>
      </c>
      <c r="AA58">
        <v>55</v>
      </c>
      <c r="AB58" s="1">
        <v>2.9997420228299787</v>
      </c>
      <c r="AC58" s="1">
        <v>0.2524676822191439</v>
      </c>
      <c r="AD58" s="1">
        <v>2.2752373469895004</v>
      </c>
    </row>
    <row r="59" spans="1:30" ht="16.2" thickBot="1" x14ac:dyDescent="0.35">
      <c r="A59" s="9" t="s">
        <v>2</v>
      </c>
      <c r="B59" s="13">
        <f ca="1">(B25-B52)^2</f>
        <v>2.79671830482682</v>
      </c>
      <c r="C59" s="13">
        <f t="shared" ref="C59:D59" ca="1" si="41">(C25-C52)^2</f>
        <v>2.7681460895466622E-2</v>
      </c>
      <c r="D59" s="14">
        <f t="shared" ca="1" si="41"/>
        <v>1.2325951644078309E-32</v>
      </c>
      <c r="F59" s="6" t="s">
        <v>5</v>
      </c>
      <c r="G59" s="2">
        <f t="shared" ca="1" si="39"/>
        <v>-3.6875374284815909E-2</v>
      </c>
      <c r="H59" s="2">
        <f t="shared" ca="1" si="39"/>
        <v>-1.9627217262939034E-2</v>
      </c>
      <c r="I59" s="3">
        <f t="shared" ca="1" si="39"/>
        <v>7.4672837457998908E-2</v>
      </c>
      <c r="K59" s="7" t="s">
        <v>5</v>
      </c>
      <c r="L59" s="2" cm="1">
        <f t="array" aca="1" ref="L59" ca="1">INDIRECT("G"&amp; (13+COLUMNS($A:A)-1)) - INDIRECT("G"&amp; (40+COLUMNS($A:A)-1))</f>
        <v>-0.21662027371300024</v>
      </c>
      <c r="M59" s="2" cm="1">
        <f t="array" aca="1" ref="M59" ca="1">INDIRECT("G"&amp; (13+COLUMNS($A:B)-1)) - INDIRECT("G"&amp; (40+COLUMNS($A:B)-1))</f>
        <v>-9.5708231344711681E-2</v>
      </c>
      <c r="N59" s="2" cm="1">
        <f t="array" aca="1" ref="N59" ca="1">INDIRECT("G"&amp; (13+COLUMNS($A:C)-1)) - INDIRECT("G"&amp; (40+COLUMNS($A:C)-1))</f>
        <v>0.41750405425026671</v>
      </c>
      <c r="O59" s="2" cm="1">
        <f t="array" aca="1" ref="O59" ca="1">INDIRECT("G"&amp; (13+COLUMNS($A:D)-1)) - INDIRECT("G"&amp; (40+COLUMNS($A:D)-1))</f>
        <v>3.5407772522707437E-2</v>
      </c>
      <c r="P59" s="2" cm="1">
        <f t="array" aca="1" ref="P59" ca="1">INDIRECT("G"&amp; (13+COLUMNS($A:E)-1)) - INDIRECT("G"&amp; (40+COLUMNS($A:E)-1))</f>
        <v>-0.22954518254751027</v>
      </c>
      <c r="Q59" s="3" cm="1">
        <f t="array" aca="1" ref="Q59" ca="1">INDIRECT("G"&amp; (13+COLUMNS($A:F)-1)) - INDIRECT("G"&amp; (40+COLUMNS($A:F)-1))</f>
        <v>0.12530235265273565</v>
      </c>
      <c r="AA59">
        <v>56</v>
      </c>
      <c r="AB59" s="1">
        <v>0.28334153448235927</v>
      </c>
      <c r="AC59" s="1">
        <v>0.46510161679355788</v>
      </c>
      <c r="AD59" s="1">
        <v>2.183052498602144</v>
      </c>
    </row>
    <row r="60" spans="1:30" x14ac:dyDescent="0.3">
      <c r="A60" s="33"/>
      <c r="F60" s="6" t="s">
        <v>6</v>
      </c>
      <c r="G60" s="2">
        <f t="shared" ca="1" si="39"/>
        <v>6.6410027797401683E-2</v>
      </c>
      <c r="H60" s="2">
        <f t="shared" ca="1" si="39"/>
        <v>6.2336433422273962E-2</v>
      </c>
      <c r="I60" s="3">
        <f t="shared" ca="1" si="39"/>
        <v>4.6247198716635518E-2</v>
      </c>
      <c r="K60" s="7" t="s">
        <v>6</v>
      </c>
      <c r="L60" s="2" cm="1">
        <f t="array" aca="1" ref="L60" ca="1">INDIRECT("H"&amp; (13+COLUMNS($A:A)-1)) - INDIRECT("H"&amp; (40+COLUMNS($A:A)-1))</f>
        <v>0.24003933176544087</v>
      </c>
      <c r="M60" s="2" cm="1">
        <f t="array" aca="1" ref="M60" ca="1">INDIRECT("H"&amp; (13+COLUMNS($A:B)-1)) - INDIRECT("H"&amp; (40+COLUMNS($A:B)-1))</f>
        <v>0.21005638751074079</v>
      </c>
      <c r="N60" s="2" cm="1">
        <f t="array" aca="1" ref="N60" ca="1">INDIRECT("H"&amp; (13+COLUMNS($A:C)-1)) - INDIRECT("H"&amp; (40+COLUMNS($A:C)-1))</f>
        <v>0.11399930421379928</v>
      </c>
      <c r="O60" s="2" cm="1">
        <f t="array" aca="1" ref="O60" ca="1">INDIRECT("H"&amp; (13+COLUMNS($A:D)-1)) - INDIRECT("H"&amp; (40+COLUMNS($A:D)-1))</f>
        <v>0.16542344458159847</v>
      </c>
      <c r="P60" s="2" cm="1">
        <f t="array" aca="1" ref="P60" ca="1">INDIRECT("H"&amp; (13+COLUMNS($A:E)-1)) - INDIRECT("H"&amp; (40+COLUMNS($A:E)-1))</f>
        <v>0.13947728425628797</v>
      </c>
      <c r="Q60" s="3" cm="1">
        <f t="array" aca="1" ref="Q60" ca="1">INDIRECT("H"&amp; (13+COLUMNS($A:F)-1)) - INDIRECT("H"&amp; (40+COLUMNS($A:F)-1))</f>
        <v>7.8018617255913913E-2</v>
      </c>
      <c r="AA60">
        <v>57</v>
      </c>
      <c r="AB60" s="1">
        <v>5.5136756084330614</v>
      </c>
      <c r="AC60" s="1">
        <v>0.28428827439021687</v>
      </c>
      <c r="AD60" s="1">
        <v>2.0463118287162243</v>
      </c>
    </row>
    <row r="61" spans="1:30" x14ac:dyDescent="0.3">
      <c r="A61" s="39" t="s">
        <v>28</v>
      </c>
      <c r="F61" s="6" t="s">
        <v>7</v>
      </c>
      <c r="G61" s="2">
        <f t="shared" ca="1" si="39"/>
        <v>-0.10869820975387101</v>
      </c>
      <c r="H61" s="2">
        <f t="shared" ca="1" si="39"/>
        <v>2.1891087060825432E-2</v>
      </c>
      <c r="I61" s="3">
        <f t="shared" ca="1" si="39"/>
        <v>0.15252584876260022</v>
      </c>
      <c r="K61" s="7" t="s">
        <v>7</v>
      </c>
      <c r="L61" s="2" cm="1">
        <f t="array" aca="1" ref="L61" ca="1">INDIRECT("I"&amp; (13+COLUMNS($A:A)-1)) - INDIRECT("I"&amp; (40+COLUMNS($A:A)-1))</f>
        <v>-0.27117952470679529</v>
      </c>
      <c r="M61" s="2" cm="1">
        <f t="array" aca="1" ref="M61" ca="1">INDIRECT("I"&amp; (13+COLUMNS($A:B)-1)) - INDIRECT("I"&amp; (40+COLUMNS($A:B)-1))</f>
        <v>-0.11577045953612058</v>
      </c>
      <c r="N61" s="2" cm="1">
        <f t="array" aca="1" ref="N61" ca="1">INDIRECT("I"&amp; (13+COLUMNS($A:C)-1)) - INDIRECT("I"&amp; (40+COLUMNS($A:C)-1))</f>
        <v>0.32180010877010423</v>
      </c>
      <c r="O61" s="2" cm="1">
        <f t="array" aca="1" ref="O61" ca="1">INDIRECT("I"&amp; (13+COLUMNS($A:D)-1)) - INDIRECT("I"&amp; (40+COLUMNS($A:D)-1))</f>
        <v>0.19837404002837855</v>
      </c>
      <c r="P61" s="2" cm="1">
        <f t="array" aca="1" ref="P61" ca="1">INDIRECT("I"&amp; (13+COLUMNS($A:E)-1)) - INDIRECT("I"&amp; (40+COLUMNS($A:E)-1))</f>
        <v>-0.24529210402589569</v>
      </c>
      <c r="Q61" s="3" cm="1">
        <f t="array" aca="1" ref="Q61" ca="1">INDIRECT("I"&amp; (13+COLUMNS($A:F)-1)) - INDIRECT("I"&amp; (40+COLUMNS($A:F)-1))</f>
        <v>0.40446865872028193</v>
      </c>
      <c r="AA61">
        <v>58</v>
      </c>
      <c r="AB61" s="1">
        <v>4.6211278232626967</v>
      </c>
      <c r="AC61" s="1">
        <v>0.46031437583515489</v>
      </c>
      <c r="AD61" s="1">
        <v>2.9179508257092732</v>
      </c>
    </row>
    <row r="62" spans="1:30" x14ac:dyDescent="0.3">
      <c r="A62" s="40" t="s">
        <v>29</v>
      </c>
      <c r="F62" s="6" t="s">
        <v>8</v>
      </c>
      <c r="G62" s="2" cm="1">
        <f t="array" aca="1" ref="G62" ca="1">IFERROR( _xlfn.MODE.SNGL( ROUND(B40:B45, 1) )
        -_xlfn.MODE.SNGL( ROUND(B13:B18, 1) ), 0 )</f>
        <v>0.4</v>
      </c>
      <c r="H62" s="2" cm="1">
        <f t="array" aca="1" ref="H62" ca="1">IFERROR( _xlfn.MODE.SNGL( ROUND(C40:C45, 1) )
        -_xlfn.MODE.SNGL( ROUND(C13:C18, 1) ), 0 )</f>
        <v>0</v>
      </c>
      <c r="I62" s="3" cm="1">
        <f t="array" aca="1" ref="I62" ca="1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-0.29999999999999993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-0.2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6.2961418118823254</v>
      </c>
      <c r="AC62" s="1">
        <v>0.68011911564614158</v>
      </c>
      <c r="AD62" s="1">
        <v>1.3928016556811098</v>
      </c>
    </row>
    <row r="63" spans="1:30" x14ac:dyDescent="0.3">
      <c r="A63" s="41" t="s">
        <v>30</v>
      </c>
      <c r="F63" s="6" t="s">
        <v>9</v>
      </c>
      <c r="G63" s="2">
        <f t="shared" ref="G63:I65" ca="1" si="42">B9-B36</f>
        <v>-0.112592533306452</v>
      </c>
      <c r="H63" s="2">
        <f t="shared" ca="1" si="42"/>
        <v>-5.357183353134215E-2</v>
      </c>
      <c r="I63" s="3">
        <f t="shared" ca="1" si="42"/>
        <v>5.9435764081338494E-2</v>
      </c>
      <c r="K63" s="7" t="s">
        <v>9</v>
      </c>
      <c r="L63" s="2" cm="1">
        <f t="array" aca="1" ref="L63" ca="1">INDIRECT("K"&amp; (13+COLUMNS($A:A)-1)) - INDIRECT("K"&amp; (40+COLUMNS($A:A)-1))</f>
        <v>-0.34837481602652798</v>
      </c>
      <c r="M63" s="2" cm="1">
        <f t="array" aca="1" ref="M63" ca="1">INDIRECT("K"&amp; (13+COLUMNS($A:B)-1)) - INDIRECT("K"&amp; (40+COLUMNS($A:B)-1))</f>
        <v>-0.20573088709932152</v>
      </c>
      <c r="N63" s="2" cm="1">
        <f t="array" aca="1" ref="N63" ca="1">INDIRECT("K"&amp; (13+COLUMNS($A:C)-1)) - INDIRECT("K"&amp; (40+COLUMNS($A:C)-1))</f>
        <v>0.34812244937968412</v>
      </c>
      <c r="O63" s="2" cm="1">
        <f t="array" aca="1" ref="O63" ca="1">INDIRECT("K"&amp; (13+COLUMNS($A:D)-1)) - INDIRECT("K"&amp; (40+COLUMNS($A:D)-1))</f>
        <v>1.2754350103714895E-2</v>
      </c>
      <c r="P63" s="2" cm="1">
        <f t="array" aca="1" ref="P63" ca="1">INDIRECT("K"&amp; (13+COLUMNS($A:E)-1)) - INDIRECT("K"&amp; (40+COLUMNS($A:E)-1))</f>
        <v>-0.30290930762086116</v>
      </c>
      <c r="Q63" s="3" cm="1">
        <f t="array" aca="1" ref="Q63" ca="1">INDIRECT("K"&amp; (13+COLUMNS($A:F)-1)) - INDIRECT("K"&amp; (40+COLUMNS($A:F)-1))</f>
        <v>0.1748374675605901</v>
      </c>
      <c r="AA63">
        <v>60</v>
      </c>
      <c r="AB63" s="1">
        <v>0.88191213603576257</v>
      </c>
      <c r="AC63" s="1">
        <v>1.2816872512809496</v>
      </c>
      <c r="AD63" s="1">
        <v>1.1756022712398078</v>
      </c>
    </row>
    <row r="64" spans="1:30" x14ac:dyDescent="0.3">
      <c r="A64" s="33"/>
      <c r="F64" s="6" t="s">
        <v>10</v>
      </c>
      <c r="G64" s="2">
        <f t="shared" ca="1" si="42"/>
        <v>-0.10869820975387101</v>
      </c>
      <c r="H64" s="2">
        <f t="shared" ca="1" si="42"/>
        <v>2.1891087060825432E-2</v>
      </c>
      <c r="I64" s="3">
        <f t="shared" ca="1" si="42"/>
        <v>0.15252584876260022</v>
      </c>
      <c r="K64" s="7" t="s">
        <v>10</v>
      </c>
      <c r="L64" s="2" cm="1">
        <f t="array" aca="1" ref="L64" ca="1">INDIRECT("L"&amp; (13+COLUMNS($A:A)-1)) - INDIRECT("L"&amp; (40+COLUMNS($A:A)-1))</f>
        <v>-0.27117952470679529</v>
      </c>
      <c r="M64" s="2" cm="1">
        <f t="array" aca="1" ref="M64" ca="1">INDIRECT("L"&amp; (13+COLUMNS($A:B)-1)) - INDIRECT("L"&amp; (40+COLUMNS($A:B)-1))</f>
        <v>-0.11577045953612058</v>
      </c>
      <c r="N64" s="2" cm="1">
        <f t="array" aca="1" ref="N64" ca="1">INDIRECT("L"&amp; (13+COLUMNS($A:C)-1)) - INDIRECT("L"&amp; (40+COLUMNS($A:C)-1))</f>
        <v>0.32180010877010423</v>
      </c>
      <c r="O64" s="2" cm="1">
        <f t="array" aca="1" ref="O64" ca="1">INDIRECT("L"&amp; (13+COLUMNS($A:D)-1)) - INDIRECT("L"&amp; (40+COLUMNS($A:D)-1))</f>
        <v>0.19837404002837855</v>
      </c>
      <c r="P64" s="2" cm="1">
        <f t="array" aca="1" ref="P64" ca="1">INDIRECT("L"&amp; (13+COLUMNS($A:E)-1)) - INDIRECT("L"&amp; (40+COLUMNS($A:E)-1))</f>
        <v>-0.24529210402589569</v>
      </c>
      <c r="Q64" s="3" cm="1">
        <f t="array" aca="1" ref="Q64" ca="1">INDIRECT("L"&amp; (13+COLUMNS($A:F)-1)) - INDIRECT("L"&amp; (40+COLUMNS($A:F)-1))</f>
        <v>0.40446865872028193</v>
      </c>
      <c r="AA64">
        <v>61</v>
      </c>
      <c r="AB64" s="1">
        <v>4.8707157860229318</v>
      </c>
      <c r="AC64" s="1">
        <v>0.87260676145464933</v>
      </c>
      <c r="AD64" s="1">
        <v>1.1672091828657478</v>
      </c>
    </row>
    <row r="65" spans="1:30" ht="16.2" thickBot="1" x14ac:dyDescent="0.35">
      <c r="A65" s="33"/>
      <c r="F65" s="9" t="s">
        <v>11</v>
      </c>
      <c r="G65" s="4">
        <f t="shared" ca="1" si="42"/>
        <v>5.5415929497399152E-2</v>
      </c>
      <c r="H65" s="4">
        <f t="shared" ca="1" si="42"/>
        <v>3.1483728665946731E-2</v>
      </c>
      <c r="I65" s="5">
        <f t="shared" ca="1" si="42"/>
        <v>0.10806595503956673</v>
      </c>
      <c r="K65" s="7" t="s">
        <v>11</v>
      </c>
      <c r="L65" s="2" cm="1">
        <f t="array" aca="1" ref="L65" ca="1">INDIRECT("M"&amp; (13+COLUMNS($A:A)-1)) - INDIRECT("M"&amp; (40+COLUMNS($A:A)-1))</f>
        <v>-0.11214535689637006</v>
      </c>
      <c r="M65" s="2" cm="1">
        <f t="array" aca="1" ref="M65" ca="1">INDIRECT("M"&amp; (13+COLUMNS($A:B)-1)) - INDIRECT("M"&amp; (40+COLUMNS($A:B)-1))</f>
        <v>4.2833103141937112E-3</v>
      </c>
      <c r="N65" s="2" cm="1">
        <f t="array" aca="1" ref="N65" ca="1">INDIRECT("M"&amp; (13+COLUMNS($A:C)-1)) - INDIRECT("M"&amp; (40+COLUMNS($A:C)-1))</f>
        <v>0.43903368638076806</v>
      </c>
      <c r="O65" s="2" cm="1">
        <f t="array" aca="1" ref="O65" ca="1">INDIRECT("M"&amp; (13+COLUMNS($A:D)-1)) - INDIRECT("M"&amp; (40+COLUMNS($A:D)-1))</f>
        <v>0.13954432869453548</v>
      </c>
      <c r="P65" s="2" cm="1">
        <f t="array" aca="1" ref="P65" ca="1">INDIRECT("M"&amp; (13+COLUMNS($A:E)-1)) - INDIRECT("M"&amp; (40+COLUMNS($A:E)-1))</f>
        <v>-0.16405451821335215</v>
      </c>
      <c r="Q65" s="3" cm="1">
        <f t="array" aca="1" ref="Q65" ca="1">INDIRECT("M"&amp; (13+COLUMNS($A:F)-1)) - INDIRECT("M"&amp; (40+COLUMNS($A:F)-1))</f>
        <v>0.21535039077865425</v>
      </c>
      <c r="AA65">
        <v>62</v>
      </c>
      <c r="AB65" s="1">
        <v>4.6423071906926374</v>
      </c>
      <c r="AC65" s="1">
        <v>1.3728737551725192</v>
      </c>
      <c r="AD65" s="1">
        <v>3.0928859214094677</v>
      </c>
    </row>
    <row r="66" spans="1:30" x14ac:dyDescent="0.3">
      <c r="A66" s="33"/>
      <c r="J66" s="1"/>
      <c r="Q66" s="34"/>
      <c r="AA66">
        <v>63</v>
      </c>
      <c r="AB66" s="1">
        <v>6.7366753199687031</v>
      </c>
      <c r="AC66" s="1">
        <v>0.68417443376735576</v>
      </c>
      <c r="AD66" s="1">
        <v>1.6718911792299993</v>
      </c>
    </row>
    <row r="67" spans="1:30" ht="16.2" thickBot="1" x14ac:dyDescent="0.35">
      <c r="A67" s="9" t="s">
        <v>16</v>
      </c>
      <c r="B67" s="35" cm="1">
        <f t="array" aca="1" ref="B67" ca="1">SUMPRODUCT((B23:D25-B50:D52)^2)</f>
        <v>6.9465357292844505</v>
      </c>
      <c r="C67" s="36"/>
      <c r="D67" s="36"/>
      <c r="E67" s="36"/>
      <c r="F67" s="37" t="s">
        <v>15</v>
      </c>
      <c r="G67" s="35">
        <f ca="1">SUMPRODUCT(G57:I65, G57:I65)</f>
        <v>0.31388747977949621</v>
      </c>
      <c r="H67" s="36"/>
      <c r="I67" s="36"/>
      <c r="J67" s="36"/>
      <c r="K67" s="37" t="s">
        <v>14</v>
      </c>
      <c r="L67" s="35">
        <f ca="1">SUMPRODUCT(L57:Q65, L57:Q65)</f>
        <v>3.423148782030732</v>
      </c>
      <c r="M67" s="36"/>
      <c r="N67" s="36"/>
      <c r="O67" s="36"/>
      <c r="P67" s="36"/>
      <c r="Q67" s="38"/>
      <c r="AA67">
        <v>64</v>
      </c>
      <c r="AB67" s="1">
        <v>5.4901866833464679</v>
      </c>
      <c r="AC67" s="1">
        <v>0.83048661418054814</v>
      </c>
      <c r="AD67" s="1">
        <v>1.9990395465205191</v>
      </c>
    </row>
    <row r="68" spans="1:30" x14ac:dyDescent="0.3">
      <c r="AA68">
        <v>65</v>
      </c>
      <c r="AB68" s="1">
        <v>3.2883564215811627</v>
      </c>
      <c r="AC68" s="1">
        <v>0.61854912589213362</v>
      </c>
      <c r="AD68" s="1">
        <v>2.7620971032980211</v>
      </c>
    </row>
    <row r="69" spans="1:30" x14ac:dyDescent="0.3">
      <c r="AA69">
        <v>66</v>
      </c>
      <c r="AB69" s="1">
        <v>6.4413402099442321</v>
      </c>
      <c r="AC69" s="1">
        <v>1.093493711466331</v>
      </c>
      <c r="AD69" s="1">
        <v>2.1524374757271589</v>
      </c>
    </row>
    <row r="70" spans="1:30" x14ac:dyDescent="0.3">
      <c r="AA70">
        <v>67</v>
      </c>
      <c r="AB70" s="1">
        <v>6.6195768420100443</v>
      </c>
      <c r="AC70" s="1">
        <v>0.63396614633446413</v>
      </c>
      <c r="AD70" s="1">
        <v>2.3164249060389022</v>
      </c>
    </row>
    <row r="71" spans="1:30" x14ac:dyDescent="0.3">
      <c r="A71" s="16" t="s">
        <v>13</v>
      </c>
      <c r="B71" s="17">
        <f ca="1">(1+C74)*(1+C75)*(1+C76)-1</f>
        <v>2.5315711261286391</v>
      </c>
      <c r="AA71">
        <v>68</v>
      </c>
      <c r="AB71" s="1">
        <v>2.5039926703563489</v>
      </c>
      <c r="AC71" s="1">
        <v>0.64886359346292632</v>
      </c>
      <c r="AD71" s="1">
        <v>2.3536940720065829</v>
      </c>
    </row>
    <row r="72" spans="1:30" ht="16.2" thickBot="1" x14ac:dyDescent="0.35">
      <c r="AA72">
        <v>69</v>
      </c>
      <c r="AB72" s="1">
        <v>2.0238780367958755</v>
      </c>
      <c r="AC72" s="1">
        <v>0.91021589109973333</v>
      </c>
      <c r="AD72" s="1">
        <v>2.8440165038197018</v>
      </c>
    </row>
    <row r="73" spans="1:30" ht="31.2" x14ac:dyDescent="0.3">
      <c r="A73" s="42"/>
      <c r="B73" s="32"/>
      <c r="C73" s="43" t="s">
        <v>20</v>
      </c>
      <c r="AA73">
        <v>70</v>
      </c>
      <c r="AB73" s="1">
        <v>1.7777458641311841</v>
      </c>
      <c r="AC73" s="1">
        <v>0.28891252449293986</v>
      </c>
      <c r="AD73" s="1">
        <v>1.90457213130185</v>
      </c>
    </row>
    <row r="74" spans="1:30" x14ac:dyDescent="0.3">
      <c r="A74" s="44" t="s">
        <v>17</v>
      </c>
      <c r="B74" s="2">
        <f>MAX(AB4:AB203)</f>
        <v>9.3627918206708074</v>
      </c>
      <c r="C74" s="3">
        <f ca="1">IFERROR(B67/$B$74, 0)</f>
        <v>0.74192995661274441</v>
      </c>
      <c r="AA74">
        <v>71</v>
      </c>
      <c r="AB74" s="1">
        <v>7.4639661253340721</v>
      </c>
      <c r="AC74" s="1">
        <v>1.1640052233782492</v>
      </c>
      <c r="AD74" s="1">
        <v>1.7821015451503237</v>
      </c>
    </row>
    <row r="75" spans="1:30" x14ac:dyDescent="0.3">
      <c r="A75" s="44" t="s">
        <v>18</v>
      </c>
      <c r="B75" s="2">
        <f>MAX(AC4:AC203)</f>
        <v>2.0506746550235242</v>
      </c>
      <c r="C75" s="3">
        <f ca="1">IFERROR(G67/$B$75, 0)</f>
        <v>0.15306546994696019</v>
      </c>
      <c r="AA75">
        <v>72</v>
      </c>
      <c r="AB75" s="1">
        <v>5.2326281231188538</v>
      </c>
      <c r="AC75" s="1">
        <v>0.73294105702884149</v>
      </c>
      <c r="AD75" s="1">
        <v>2.4589578453423164</v>
      </c>
    </row>
    <row r="76" spans="1:30" x14ac:dyDescent="0.3">
      <c r="A76" s="44" t="s">
        <v>19</v>
      </c>
      <c r="B76" s="2">
        <f>MAX(AD4:AD203)</f>
        <v>4.5144739369459295</v>
      </c>
      <c r="C76" s="3">
        <f ca="1">IFERROR(L67/$B$76, 0)</f>
        <v>0.75826083611117578</v>
      </c>
      <c r="AA76">
        <v>73</v>
      </c>
      <c r="AB76" s="1">
        <v>6.0053689922262636</v>
      </c>
      <c r="AC76" s="1">
        <v>0.38774933766169273</v>
      </c>
      <c r="AD76" s="1">
        <v>1.3138742554585796</v>
      </c>
    </row>
    <row r="77" spans="1:30" x14ac:dyDescent="0.3">
      <c r="A77" s="33"/>
      <c r="C77" s="34"/>
      <c r="AA77">
        <v>74</v>
      </c>
      <c r="AB77" s="1">
        <v>2.6577198732351408</v>
      </c>
      <c r="AC77" s="1">
        <v>0.78797699415731526</v>
      </c>
      <c r="AD77" s="1">
        <v>1.4964661900370935</v>
      </c>
    </row>
    <row r="78" spans="1:30" ht="16.2" thickBot="1" x14ac:dyDescent="0.35">
      <c r="A78" s="45" t="s">
        <v>26</v>
      </c>
      <c r="B78" s="46"/>
      <c r="C78" s="38"/>
      <c r="AA78">
        <v>75</v>
      </c>
      <c r="AB78" s="1">
        <v>7.3610262539020574</v>
      </c>
      <c r="AC78" s="1">
        <v>1.6044198275935475</v>
      </c>
      <c r="AD78" s="1">
        <v>3.4983687496648685</v>
      </c>
    </row>
    <row r="79" spans="1:30" x14ac:dyDescent="0.3">
      <c r="AA79">
        <v>76</v>
      </c>
      <c r="AB79" s="1">
        <v>7.317616168067647</v>
      </c>
      <c r="AC79" s="1">
        <v>1.0426772869556398</v>
      </c>
      <c r="AD79" s="1">
        <v>2.7137849417739526</v>
      </c>
    </row>
    <row r="80" spans="1:30" x14ac:dyDescent="0.3">
      <c r="AA80">
        <v>77</v>
      </c>
      <c r="AB80" s="1">
        <v>3.9406864481114159</v>
      </c>
      <c r="AC80" s="1">
        <v>0.42357911730683584</v>
      </c>
      <c r="AD80" s="1">
        <v>3.0394534156092439</v>
      </c>
    </row>
    <row r="81" spans="27:30" x14ac:dyDescent="0.3">
      <c r="AA81">
        <v>78</v>
      </c>
      <c r="AB81" s="1">
        <v>1.7227648297655611</v>
      </c>
      <c r="AC81" s="1">
        <v>1.0120760763113974</v>
      </c>
      <c r="AD81" s="1">
        <v>2.2269170024582392</v>
      </c>
    </row>
    <row r="82" spans="27:30" x14ac:dyDescent="0.3">
      <c r="AA82">
        <v>79</v>
      </c>
      <c r="AB82" s="1">
        <v>2.5397057376106993</v>
      </c>
      <c r="AC82" s="1">
        <v>0.50022221379573006</v>
      </c>
      <c r="AD82" s="1">
        <v>3.0646415220118821</v>
      </c>
    </row>
    <row r="83" spans="27:30" x14ac:dyDescent="0.3">
      <c r="AA83">
        <v>80</v>
      </c>
      <c r="AB83" s="1">
        <v>4.1024437529115509</v>
      </c>
      <c r="AC83" s="1">
        <v>0.59866336627265504</v>
      </c>
      <c r="AD83" s="1">
        <v>2.8597779207628249</v>
      </c>
    </row>
    <row r="84" spans="27:30" x14ac:dyDescent="0.3">
      <c r="AA84">
        <v>81</v>
      </c>
      <c r="AB84" s="1">
        <v>0.31654562155524618</v>
      </c>
      <c r="AC84" s="1">
        <v>1.123105673298473</v>
      </c>
      <c r="AD84" s="1">
        <v>3.5999557346125592</v>
      </c>
    </row>
    <row r="85" spans="27:30" x14ac:dyDescent="0.3">
      <c r="AA85">
        <v>82</v>
      </c>
      <c r="AB85" s="1">
        <v>7.0602114356769201</v>
      </c>
      <c r="AC85" s="1">
        <v>0.64215370900723867</v>
      </c>
      <c r="AD85" s="1">
        <v>2.1451316074572881</v>
      </c>
    </row>
    <row r="86" spans="27:30" x14ac:dyDescent="0.3">
      <c r="AA86">
        <v>83</v>
      </c>
      <c r="AB86" s="1">
        <v>0.6778501642077851</v>
      </c>
      <c r="AC86" s="1">
        <v>0.56252293475410531</v>
      </c>
      <c r="AD86" s="1">
        <v>1.9607843047372202</v>
      </c>
    </row>
    <row r="87" spans="27:30" x14ac:dyDescent="0.3">
      <c r="AA87">
        <v>84</v>
      </c>
      <c r="AB87" s="1">
        <v>4.9432749676116998</v>
      </c>
      <c r="AC87" s="1">
        <v>1.3246884473475868</v>
      </c>
      <c r="AD87" s="1">
        <v>2.6347304807735044</v>
      </c>
    </row>
    <row r="88" spans="27:30" x14ac:dyDescent="0.3">
      <c r="AA88">
        <v>85</v>
      </c>
      <c r="AB88" s="1">
        <v>2.4958792400187422</v>
      </c>
      <c r="AC88" s="1">
        <v>0.68979814277644669</v>
      </c>
      <c r="AD88" s="1">
        <v>1.3513225106267301</v>
      </c>
    </row>
    <row r="89" spans="27:30" x14ac:dyDescent="0.3">
      <c r="AA89">
        <v>86</v>
      </c>
      <c r="AB89" s="1">
        <v>5.2968051479749443</v>
      </c>
      <c r="AC89" s="1">
        <v>0.99312989555500686</v>
      </c>
      <c r="AD89" s="1">
        <v>1.9454371072295356</v>
      </c>
    </row>
    <row r="90" spans="27:30" x14ac:dyDescent="0.3">
      <c r="AA90">
        <v>87</v>
      </c>
      <c r="AB90" s="1">
        <v>6.0972282689304187</v>
      </c>
      <c r="AC90" s="1">
        <v>0.94679040171844686</v>
      </c>
      <c r="AD90" s="1">
        <v>1.9955792322249288</v>
      </c>
    </row>
    <row r="91" spans="27:30" x14ac:dyDescent="0.3">
      <c r="AA91">
        <v>88</v>
      </c>
      <c r="AB91" s="1">
        <v>3.7305441372074215</v>
      </c>
      <c r="AC91" s="1">
        <v>0.8170825088715552</v>
      </c>
      <c r="AD91" s="1">
        <v>1.2438132912202104</v>
      </c>
    </row>
    <row r="92" spans="27:30" x14ac:dyDescent="0.3">
      <c r="AA92">
        <v>89</v>
      </c>
      <c r="AB92" s="1">
        <v>4.6315556357006553</v>
      </c>
      <c r="AC92" s="1">
        <v>0.94231067628220211</v>
      </c>
      <c r="AD92" s="1">
        <v>3.0637662676476132</v>
      </c>
    </row>
    <row r="93" spans="27:30" x14ac:dyDescent="0.3">
      <c r="AA93">
        <v>90</v>
      </c>
      <c r="AB93" s="1">
        <v>4.5519181375136641</v>
      </c>
      <c r="AC93" s="1">
        <v>0.1228687820269396</v>
      </c>
      <c r="AD93" s="1">
        <v>3.1804245287047652</v>
      </c>
    </row>
    <row r="94" spans="27:30" x14ac:dyDescent="0.3">
      <c r="AA94">
        <v>91</v>
      </c>
      <c r="AB94" s="1">
        <v>5.0981722045133875</v>
      </c>
      <c r="AC94" s="1">
        <v>0.82250220265322471</v>
      </c>
      <c r="AD94" s="1">
        <v>2.1453515774661942</v>
      </c>
    </row>
    <row r="95" spans="27:30" x14ac:dyDescent="0.3">
      <c r="AA95">
        <v>92</v>
      </c>
      <c r="AB95" s="1">
        <v>0.1493161631822344</v>
      </c>
      <c r="AC95" s="1">
        <v>0.43968825946968837</v>
      </c>
      <c r="AD95" s="1">
        <v>2.3675945588864913</v>
      </c>
    </row>
    <row r="96" spans="27:30" x14ac:dyDescent="0.3">
      <c r="AA96">
        <v>93</v>
      </c>
      <c r="AB96" s="1">
        <v>1.9076838193723238</v>
      </c>
      <c r="AC96" s="1">
        <v>0.83909287450472714</v>
      </c>
      <c r="AD96" s="1">
        <v>1.6119489749001203</v>
      </c>
    </row>
    <row r="97" spans="27:30" x14ac:dyDescent="0.3">
      <c r="AA97">
        <v>94</v>
      </c>
      <c r="AB97" s="1">
        <v>4.9761453273167637</v>
      </c>
      <c r="AC97" s="1">
        <v>0.66405315221790839</v>
      </c>
      <c r="AD97" s="1">
        <v>2.066450512050074</v>
      </c>
    </row>
    <row r="98" spans="27:30" x14ac:dyDescent="0.3">
      <c r="AA98">
        <v>95</v>
      </c>
      <c r="AB98" s="1">
        <v>1.213754609258648</v>
      </c>
      <c r="AC98" s="1">
        <v>0.91067147880030785</v>
      </c>
      <c r="AD98" s="1">
        <v>2.9227928042463285</v>
      </c>
    </row>
    <row r="99" spans="27:30" x14ac:dyDescent="0.3">
      <c r="AA99">
        <v>96</v>
      </c>
      <c r="AB99" s="1">
        <v>7.0503298653145849</v>
      </c>
      <c r="AC99" s="1">
        <v>0.65793924445613783</v>
      </c>
      <c r="AD99" s="1">
        <v>3.4024523798170039</v>
      </c>
    </row>
    <row r="100" spans="27:30" x14ac:dyDescent="0.3">
      <c r="AA100">
        <v>97</v>
      </c>
      <c r="AB100" s="1">
        <v>3.1895222094045632</v>
      </c>
      <c r="AC100" s="1">
        <v>0.61265865499561589</v>
      </c>
      <c r="AD100" s="1">
        <v>2.1148880194629243</v>
      </c>
    </row>
    <row r="101" spans="27:30" x14ac:dyDescent="0.3">
      <c r="AA101">
        <v>98</v>
      </c>
      <c r="AB101" s="1">
        <v>0.77456952763598874</v>
      </c>
      <c r="AC101" s="1">
        <v>0.3657926622082775</v>
      </c>
      <c r="AD101" s="1">
        <v>1.5652239654040363</v>
      </c>
    </row>
    <row r="102" spans="27:30" x14ac:dyDescent="0.3">
      <c r="AA102">
        <v>99</v>
      </c>
      <c r="AB102" s="1">
        <v>4.7688016182713824</v>
      </c>
      <c r="AC102" s="1">
        <v>0.45300608554133909</v>
      </c>
      <c r="AD102" s="1">
        <v>1.7017596324558397</v>
      </c>
    </row>
    <row r="103" spans="27:30" x14ac:dyDescent="0.3">
      <c r="AA103">
        <v>100</v>
      </c>
      <c r="AB103" s="1">
        <v>3.4627625769816857</v>
      </c>
      <c r="AC103" s="1">
        <v>0.80066800995021326</v>
      </c>
      <c r="AD103" s="1">
        <v>1.9550398922172958</v>
      </c>
    </row>
    <row r="104" spans="27:30" x14ac:dyDescent="0.3">
      <c r="AA104">
        <v>101</v>
      </c>
      <c r="AB104" s="1">
        <v>1.1441687748842349</v>
      </c>
      <c r="AC104" s="1">
        <v>1.3593027871806922</v>
      </c>
      <c r="AD104" s="1">
        <v>3.4958674859438879</v>
      </c>
    </row>
    <row r="105" spans="27:30" x14ac:dyDescent="0.3">
      <c r="AA105">
        <v>102</v>
      </c>
      <c r="AB105" s="1">
        <v>1.8573432807526689</v>
      </c>
      <c r="AC105" s="1">
        <v>0.69373730939073619</v>
      </c>
      <c r="AD105" s="1">
        <v>1.8230227896787328</v>
      </c>
    </row>
    <row r="106" spans="27:30" x14ac:dyDescent="0.3">
      <c r="AA106">
        <v>103</v>
      </c>
      <c r="AB106" s="1">
        <v>5.2073013019026178</v>
      </c>
      <c r="AC106" s="1">
        <v>0.43733714268993673</v>
      </c>
      <c r="AD106" s="1">
        <v>2.7070434561825572</v>
      </c>
    </row>
    <row r="107" spans="27:30" x14ac:dyDescent="0.3">
      <c r="AA107">
        <v>104</v>
      </c>
      <c r="AB107" s="1">
        <v>3.6611436873251253</v>
      </c>
      <c r="AC107" s="1">
        <v>1.7647179968775417</v>
      </c>
      <c r="AD107" s="1">
        <v>1.0757119793533321</v>
      </c>
    </row>
    <row r="108" spans="27:30" x14ac:dyDescent="0.3">
      <c r="AA108">
        <v>105</v>
      </c>
      <c r="AB108" s="1">
        <v>3.4463269449670753</v>
      </c>
      <c r="AC108" s="1">
        <v>0.90316430241785151</v>
      </c>
      <c r="AD108" s="1">
        <v>2.6359154062315309</v>
      </c>
    </row>
    <row r="109" spans="27:30" x14ac:dyDescent="0.3">
      <c r="AA109">
        <v>106</v>
      </c>
      <c r="AB109" s="1">
        <v>1.0862198247134276</v>
      </c>
      <c r="AC109" s="1">
        <v>0.60314772653748328</v>
      </c>
      <c r="AD109" s="1">
        <v>1.000376753705488</v>
      </c>
    </row>
    <row r="110" spans="27:30" x14ac:dyDescent="0.3">
      <c r="AA110">
        <v>107</v>
      </c>
      <c r="AB110" s="1">
        <v>1.7239789004358652</v>
      </c>
      <c r="AC110" s="1">
        <v>0.81032237229349624</v>
      </c>
      <c r="AD110" s="1">
        <v>2.0029470155768201</v>
      </c>
    </row>
    <row r="111" spans="27:30" x14ac:dyDescent="0.3">
      <c r="AA111">
        <v>108</v>
      </c>
      <c r="AB111" s="1">
        <v>6.7213391486570613</v>
      </c>
      <c r="AC111" s="1">
        <v>1.0694032752817713</v>
      </c>
      <c r="AD111" s="1">
        <v>2.3099301691375089</v>
      </c>
    </row>
    <row r="112" spans="27:30" x14ac:dyDescent="0.3">
      <c r="AA112">
        <v>109</v>
      </c>
      <c r="AB112" s="1">
        <v>3.8772281494878613</v>
      </c>
      <c r="AC112" s="1">
        <v>0.98516246177638112</v>
      </c>
      <c r="AD112" s="1">
        <v>1.2256510983091857</v>
      </c>
    </row>
    <row r="113" spans="27:30" x14ac:dyDescent="0.3">
      <c r="AA113">
        <v>110</v>
      </c>
      <c r="AB113" s="1">
        <v>4.3512849558329547</v>
      </c>
      <c r="AC113" s="1">
        <v>0.62903300229642978</v>
      </c>
      <c r="AD113" s="1">
        <v>2.5541443571677895</v>
      </c>
    </row>
    <row r="114" spans="27:30" x14ac:dyDescent="0.3">
      <c r="AA114">
        <v>111</v>
      </c>
      <c r="AB114" s="1">
        <v>2.1662833496973053</v>
      </c>
      <c r="AC114" s="1">
        <v>0.80574728573130916</v>
      </c>
      <c r="AD114" s="1">
        <v>1.5868381264301274</v>
      </c>
    </row>
    <row r="115" spans="27:30" x14ac:dyDescent="0.3">
      <c r="AA115">
        <v>112</v>
      </c>
      <c r="AB115" s="1">
        <v>5.5442425356817839</v>
      </c>
      <c r="AC115" s="1">
        <v>0.80897529006620128</v>
      </c>
      <c r="AD115" s="1">
        <v>1.5811893343009207</v>
      </c>
    </row>
    <row r="116" spans="27:30" x14ac:dyDescent="0.3">
      <c r="AA116">
        <v>113</v>
      </c>
      <c r="AB116" s="1">
        <v>2.9502081984557789</v>
      </c>
      <c r="AC116" s="1">
        <v>1.6451547270876112</v>
      </c>
      <c r="AD116" s="1">
        <v>4.5144739369459295</v>
      </c>
    </row>
    <row r="117" spans="27:30" x14ac:dyDescent="0.3">
      <c r="AA117">
        <v>114</v>
      </c>
      <c r="AB117" s="1">
        <v>2.9507932002264159</v>
      </c>
      <c r="AC117" s="1">
        <v>0.54727880982678045</v>
      </c>
      <c r="AD117" s="1">
        <v>2.0030449829107368</v>
      </c>
    </row>
    <row r="118" spans="27:30" x14ac:dyDescent="0.3">
      <c r="AA118">
        <v>115</v>
      </c>
      <c r="AB118" s="1">
        <v>1.7211079140191048</v>
      </c>
      <c r="AC118" s="1">
        <v>0.40452518568762974</v>
      </c>
      <c r="AD118" s="1">
        <v>1.609747429126221</v>
      </c>
    </row>
    <row r="119" spans="27:30" x14ac:dyDescent="0.3">
      <c r="AA119">
        <v>116</v>
      </c>
      <c r="AB119" s="1">
        <v>3.7693961157116602</v>
      </c>
      <c r="AC119" s="1">
        <v>1.029799835578318</v>
      </c>
      <c r="AD119" s="1">
        <v>2.1393056280177811</v>
      </c>
    </row>
    <row r="120" spans="27:30" x14ac:dyDescent="0.3">
      <c r="AA120">
        <v>117</v>
      </c>
      <c r="AB120" s="1">
        <v>3.7742962263765607</v>
      </c>
      <c r="AC120" s="1">
        <v>0.39677396967924711</v>
      </c>
      <c r="AD120" s="1">
        <v>1.8146523231115212</v>
      </c>
    </row>
    <row r="121" spans="27:30" x14ac:dyDescent="0.3">
      <c r="AA121">
        <v>118</v>
      </c>
      <c r="AB121" s="1">
        <v>7.100350329052052</v>
      </c>
      <c r="AC121" s="1">
        <v>1.070411297939305</v>
      </c>
      <c r="AD121" s="1">
        <v>2.7362889661964247</v>
      </c>
    </row>
    <row r="122" spans="27:30" x14ac:dyDescent="0.3">
      <c r="AA122">
        <v>119</v>
      </c>
      <c r="AB122" s="1">
        <v>5.5044791713143688</v>
      </c>
      <c r="AC122" s="1">
        <v>0.66932477229042919</v>
      </c>
      <c r="AD122" s="1">
        <v>2.0191926054904115</v>
      </c>
    </row>
    <row r="123" spans="27:30" x14ac:dyDescent="0.3">
      <c r="AA123">
        <v>120</v>
      </c>
      <c r="AB123" s="1">
        <v>1.3364216661495723</v>
      </c>
      <c r="AC123" s="1">
        <v>0.90078924966024565</v>
      </c>
      <c r="AD123" s="1">
        <v>1.6938275061479038</v>
      </c>
    </row>
    <row r="124" spans="27:30" x14ac:dyDescent="0.3">
      <c r="AA124">
        <v>121</v>
      </c>
      <c r="AB124" s="1">
        <v>5.6515023239593116</v>
      </c>
      <c r="AC124" s="1">
        <v>0.67539388261627531</v>
      </c>
      <c r="AD124" s="1">
        <v>1.8163317037229243</v>
      </c>
    </row>
    <row r="125" spans="27:30" x14ac:dyDescent="0.3">
      <c r="AA125">
        <v>122</v>
      </c>
      <c r="AB125" s="1">
        <v>3.0505731587630338</v>
      </c>
      <c r="AC125" s="1">
        <v>0.49773061876682378</v>
      </c>
      <c r="AD125" s="1">
        <v>1.7650671639875564</v>
      </c>
    </row>
    <row r="126" spans="27:30" x14ac:dyDescent="0.3">
      <c r="AA126">
        <v>123</v>
      </c>
      <c r="AB126" s="1">
        <v>3.7261656631251014</v>
      </c>
      <c r="AC126" s="1">
        <v>0.88072729082915502</v>
      </c>
      <c r="AD126" s="1">
        <v>2.2101185362616702</v>
      </c>
    </row>
    <row r="127" spans="27:30" x14ac:dyDescent="0.3">
      <c r="AA127">
        <v>124</v>
      </c>
      <c r="AB127" s="1">
        <v>2.284046200477476</v>
      </c>
      <c r="AC127" s="1">
        <v>0.56873133004554699</v>
      </c>
      <c r="AD127" s="1">
        <v>1.9869438413541769</v>
      </c>
    </row>
    <row r="128" spans="27:30" x14ac:dyDescent="0.3">
      <c r="AA128">
        <v>125</v>
      </c>
      <c r="AB128" s="1">
        <v>6.8404953022376684</v>
      </c>
      <c r="AC128" s="1">
        <v>0.95802784824991605</v>
      </c>
      <c r="AD128" s="1">
        <v>3.5240667415956533</v>
      </c>
    </row>
    <row r="129" spans="27:30" x14ac:dyDescent="0.3">
      <c r="AA129">
        <v>126</v>
      </c>
      <c r="AB129" s="1">
        <v>1.5802750405854544</v>
      </c>
      <c r="AC129" s="1">
        <v>0.26253835107927992</v>
      </c>
      <c r="AD129" s="1">
        <v>2.1290922587302519</v>
      </c>
    </row>
    <row r="130" spans="27:30" x14ac:dyDescent="0.3">
      <c r="AA130">
        <v>127</v>
      </c>
      <c r="AB130" s="1">
        <v>0.30786210800364</v>
      </c>
      <c r="AC130" s="1">
        <v>0.52542785317573126</v>
      </c>
      <c r="AD130" s="1">
        <v>2.2234243732783727</v>
      </c>
    </row>
    <row r="131" spans="27:30" x14ac:dyDescent="0.3">
      <c r="AA131">
        <v>128</v>
      </c>
      <c r="AB131" s="1">
        <v>1.5993935609957755</v>
      </c>
      <c r="AC131" s="1">
        <v>0.68073495945302354</v>
      </c>
      <c r="AD131" s="1">
        <v>2.7158075132548456</v>
      </c>
    </row>
    <row r="132" spans="27:30" x14ac:dyDescent="0.3">
      <c r="AA132">
        <v>129</v>
      </c>
      <c r="AB132" s="1">
        <v>0.43984898942099671</v>
      </c>
      <c r="AC132" s="1">
        <v>1.1454611519978606</v>
      </c>
      <c r="AD132" s="1">
        <v>1.9978768005286083</v>
      </c>
    </row>
    <row r="133" spans="27:30" x14ac:dyDescent="0.3">
      <c r="AA133">
        <v>130</v>
      </c>
      <c r="AB133" s="1">
        <v>2.5776802519462274</v>
      </c>
      <c r="AC133" s="1">
        <v>0.83680738583081604</v>
      </c>
      <c r="AD133" s="1">
        <v>2.1858160092283994</v>
      </c>
    </row>
    <row r="134" spans="27:30" x14ac:dyDescent="0.3">
      <c r="AA134">
        <v>131</v>
      </c>
      <c r="AB134" s="1">
        <v>5.58287889423341</v>
      </c>
      <c r="AC134" s="1">
        <v>0.47929554513331774</v>
      </c>
      <c r="AD134" s="1">
        <v>3.4084900138771528</v>
      </c>
    </row>
    <row r="135" spans="27:30" x14ac:dyDescent="0.3">
      <c r="AA135">
        <v>132</v>
      </c>
      <c r="AB135" s="1">
        <v>3.9634572369000134</v>
      </c>
      <c r="AC135" s="1">
        <v>0.52089413700822285</v>
      </c>
      <c r="AD135" s="1">
        <v>2.132718231761682</v>
      </c>
    </row>
    <row r="136" spans="27:30" x14ac:dyDescent="0.3">
      <c r="AA136">
        <v>133</v>
      </c>
      <c r="AB136" s="1">
        <v>4.3178486683341699</v>
      </c>
      <c r="AC136" s="1">
        <v>0.40135709878125292</v>
      </c>
      <c r="AD136" s="1">
        <v>3.2458372678389491</v>
      </c>
    </row>
    <row r="137" spans="27:30" x14ac:dyDescent="0.3">
      <c r="AA137">
        <v>134</v>
      </c>
      <c r="AB137" s="1">
        <v>8.1025647791145694</v>
      </c>
      <c r="AC137" s="1">
        <v>0.81774048905597874</v>
      </c>
      <c r="AD137" s="1">
        <v>2.182880475184358</v>
      </c>
    </row>
    <row r="138" spans="27:30" x14ac:dyDescent="0.3">
      <c r="AA138">
        <v>135</v>
      </c>
      <c r="AB138" s="1">
        <v>3.8129293947931004</v>
      </c>
      <c r="AC138" s="1">
        <v>0.73711674084860324</v>
      </c>
      <c r="AD138" s="1">
        <v>2.4121498063327032</v>
      </c>
    </row>
    <row r="139" spans="27:30" x14ac:dyDescent="0.3">
      <c r="AA139">
        <v>136</v>
      </c>
      <c r="AB139" s="1">
        <v>0.14061255908792875</v>
      </c>
      <c r="AC139" s="1">
        <v>1.1310886552816724</v>
      </c>
      <c r="AD139" s="1">
        <v>1.5236810853757992</v>
      </c>
    </row>
    <row r="140" spans="27:30" x14ac:dyDescent="0.3">
      <c r="AA140">
        <v>137</v>
      </c>
      <c r="AB140" s="1">
        <v>6.992483678008468</v>
      </c>
      <c r="AC140" s="1">
        <v>1.7407560243928735</v>
      </c>
      <c r="AD140" s="1">
        <v>1.8593233475144726</v>
      </c>
    </row>
    <row r="141" spans="27:30" x14ac:dyDescent="0.3">
      <c r="AA141">
        <v>138</v>
      </c>
      <c r="AB141" s="1">
        <v>5.2066351172841889</v>
      </c>
      <c r="AC141" s="1">
        <v>0.63372856863026661</v>
      </c>
      <c r="AD141" s="1">
        <v>1.6253044896438251</v>
      </c>
    </row>
    <row r="142" spans="27:30" x14ac:dyDescent="0.3">
      <c r="AA142">
        <v>139</v>
      </c>
      <c r="AB142" s="1">
        <v>2.4923281203246277</v>
      </c>
      <c r="AC142" s="1">
        <v>0.39191086624816163</v>
      </c>
      <c r="AD142" s="1">
        <v>2.8101284645073457</v>
      </c>
    </row>
    <row r="143" spans="27:30" x14ac:dyDescent="0.3">
      <c r="AA143">
        <v>140</v>
      </c>
      <c r="AB143" s="1">
        <v>0.6117870971457392</v>
      </c>
      <c r="AC143" s="1">
        <v>0.69872718261543776</v>
      </c>
      <c r="AD143" s="1">
        <v>1.6476955842835288</v>
      </c>
    </row>
    <row r="144" spans="27:30" x14ac:dyDescent="0.3">
      <c r="AA144">
        <v>141</v>
      </c>
      <c r="AB144" s="1">
        <v>4.0228437722063921</v>
      </c>
      <c r="AC144" s="1">
        <v>0.75207545125396036</v>
      </c>
      <c r="AD144" s="1">
        <v>1.5934749677666202</v>
      </c>
    </row>
    <row r="145" spans="27:30" x14ac:dyDescent="0.3">
      <c r="AA145">
        <v>142</v>
      </c>
      <c r="AB145" s="1">
        <v>3.3662940375483941</v>
      </c>
      <c r="AC145" s="1">
        <v>0.46424689074573222</v>
      </c>
      <c r="AD145" s="1">
        <v>2.0871002716183478</v>
      </c>
    </row>
    <row r="146" spans="27:30" x14ac:dyDescent="0.3">
      <c r="AA146">
        <v>143</v>
      </c>
      <c r="AB146" s="1">
        <v>5.5494152674674728</v>
      </c>
      <c r="AC146" s="1">
        <v>0.38653821527498766</v>
      </c>
      <c r="AD146" s="1">
        <v>1.9226459837180891</v>
      </c>
    </row>
    <row r="147" spans="27:30" x14ac:dyDescent="0.3">
      <c r="AA147">
        <v>144</v>
      </c>
      <c r="AB147" s="1">
        <v>0.46734511912069043</v>
      </c>
      <c r="AC147" s="1">
        <v>2.0506746550235242</v>
      </c>
      <c r="AD147" s="1">
        <v>1.8790271573735793</v>
      </c>
    </row>
    <row r="148" spans="27:30" x14ac:dyDescent="0.3">
      <c r="AA148">
        <v>145</v>
      </c>
      <c r="AB148" s="1">
        <v>8.1936412587856289</v>
      </c>
      <c r="AC148" s="1">
        <v>0.86199979578863228</v>
      </c>
      <c r="AD148" s="1">
        <v>1.5835791968508854</v>
      </c>
    </row>
    <row r="149" spans="27:30" x14ac:dyDescent="0.3">
      <c r="AA149">
        <v>146</v>
      </c>
      <c r="AB149" s="1">
        <v>6.4529397449337962</v>
      </c>
      <c r="AC149" s="1">
        <v>0.42919218302968731</v>
      </c>
      <c r="AD149" s="1">
        <v>2.3908947867502039</v>
      </c>
    </row>
    <row r="150" spans="27:30" x14ac:dyDescent="0.3">
      <c r="AA150">
        <v>147</v>
      </c>
      <c r="AB150" s="1">
        <v>0.52869615630823508</v>
      </c>
      <c r="AC150" s="1">
        <v>0.48010214537042378</v>
      </c>
      <c r="AD150" s="1">
        <v>2.0239217372269422</v>
      </c>
    </row>
    <row r="151" spans="27:30" x14ac:dyDescent="0.3">
      <c r="AA151">
        <v>148</v>
      </c>
      <c r="AB151" s="1">
        <v>6.5771153728375582</v>
      </c>
      <c r="AC151" s="1">
        <v>0.7148378648654381</v>
      </c>
      <c r="AD151" s="1">
        <v>2.1177556485140459</v>
      </c>
    </row>
    <row r="152" spans="27:30" x14ac:dyDescent="0.3">
      <c r="AA152">
        <v>149</v>
      </c>
      <c r="AB152" s="1">
        <v>1.7564606202717301</v>
      </c>
      <c r="AC152" s="1">
        <v>0.47676854143843977</v>
      </c>
      <c r="AD152" s="1">
        <v>1.272153005931699</v>
      </c>
    </row>
    <row r="153" spans="27:30" x14ac:dyDescent="0.3">
      <c r="AA153">
        <v>150</v>
      </c>
      <c r="AB153" s="1">
        <v>3.8153652382572689</v>
      </c>
      <c r="AC153" s="1">
        <v>0.83765189855891253</v>
      </c>
      <c r="AD153" s="1">
        <v>3.2795347603050087</v>
      </c>
    </row>
    <row r="154" spans="27:30" x14ac:dyDescent="0.3">
      <c r="AA154">
        <v>151</v>
      </c>
      <c r="AB154" s="1">
        <v>3.0926729924972012</v>
      </c>
      <c r="AC154" s="1">
        <v>0.52678800203958775</v>
      </c>
      <c r="AD154" s="1">
        <v>1.8954604420719192</v>
      </c>
    </row>
    <row r="155" spans="27:30" x14ac:dyDescent="0.3">
      <c r="AA155">
        <v>152</v>
      </c>
      <c r="AB155" s="1">
        <v>1.6935652354249848</v>
      </c>
      <c r="AC155" s="1">
        <v>0.68914362636120718</v>
      </c>
      <c r="AD155" s="1">
        <v>1.8172782252087223</v>
      </c>
    </row>
    <row r="156" spans="27:30" x14ac:dyDescent="0.3">
      <c r="AA156">
        <v>153</v>
      </c>
      <c r="AB156" s="1">
        <v>3.6706904449996913</v>
      </c>
      <c r="AC156" s="1">
        <v>1.1108365800259412</v>
      </c>
      <c r="AD156" s="1">
        <v>1.2282997115453849</v>
      </c>
    </row>
    <row r="157" spans="27:30" x14ac:dyDescent="0.3">
      <c r="AA157">
        <v>154</v>
      </c>
      <c r="AB157" s="1">
        <v>4.9811123007769655</v>
      </c>
      <c r="AC157" s="1">
        <v>0.72418321825950294</v>
      </c>
      <c r="AD157" s="1">
        <v>2.7045776399979946</v>
      </c>
    </row>
    <row r="158" spans="27:30" x14ac:dyDescent="0.3">
      <c r="AA158">
        <v>155</v>
      </c>
      <c r="AB158" s="1">
        <v>3.9640243218692977</v>
      </c>
      <c r="AC158" s="1">
        <v>0.51001969699120131</v>
      </c>
      <c r="AD158" s="1">
        <v>1.71751698882069</v>
      </c>
    </row>
    <row r="159" spans="27:30" x14ac:dyDescent="0.3">
      <c r="AA159">
        <v>156</v>
      </c>
      <c r="AB159" s="1">
        <v>0.93824473231531225</v>
      </c>
      <c r="AC159" s="1">
        <v>0.89645749840456102</v>
      </c>
      <c r="AD159" s="1">
        <v>2.4863875320069972</v>
      </c>
    </row>
    <row r="160" spans="27:30" x14ac:dyDescent="0.3">
      <c r="AA160">
        <v>157</v>
      </c>
      <c r="AB160" s="1">
        <v>3.1154513593859634</v>
      </c>
      <c r="AC160" s="1">
        <v>1.1298071779158061</v>
      </c>
      <c r="AD160" s="1">
        <v>3.2356517443713657</v>
      </c>
    </row>
    <row r="161" spans="27:30" x14ac:dyDescent="0.3">
      <c r="AA161">
        <v>158</v>
      </c>
      <c r="AB161" s="1">
        <v>1.9719145835127265</v>
      </c>
      <c r="AC161" s="1">
        <v>0.84441215700474825</v>
      </c>
      <c r="AD161" s="1">
        <v>1.8060071436059764</v>
      </c>
    </row>
    <row r="162" spans="27:30" x14ac:dyDescent="0.3">
      <c r="AA162">
        <v>159</v>
      </c>
      <c r="AB162" s="1">
        <v>1.4401849926558299</v>
      </c>
      <c r="AC162" s="1">
        <v>0.33924106796325371</v>
      </c>
      <c r="AD162" s="1">
        <v>2.3437836124912805</v>
      </c>
    </row>
    <row r="163" spans="27:30" x14ac:dyDescent="0.3">
      <c r="AA163">
        <v>160</v>
      </c>
      <c r="AB163" s="1">
        <v>0.21847242631319966</v>
      </c>
      <c r="AC163" s="1">
        <v>0.35863168794952693</v>
      </c>
      <c r="AD163" s="1">
        <v>1.9345232409875603</v>
      </c>
    </row>
    <row r="164" spans="27:30" x14ac:dyDescent="0.3">
      <c r="AA164">
        <v>161</v>
      </c>
      <c r="AB164" s="1">
        <v>5.105134543987238</v>
      </c>
      <c r="AC164" s="1">
        <v>0.88670005010680608</v>
      </c>
      <c r="AD164" s="1">
        <v>3.0229523682923776</v>
      </c>
    </row>
    <row r="165" spans="27:30" x14ac:dyDescent="0.3">
      <c r="AA165">
        <v>162</v>
      </c>
      <c r="AB165" s="1">
        <v>1.1931204731396809</v>
      </c>
      <c r="AC165" s="1">
        <v>1.0470269601545277</v>
      </c>
      <c r="AD165" s="1">
        <v>3.0317475561307581</v>
      </c>
    </row>
    <row r="166" spans="27:30" x14ac:dyDescent="0.3">
      <c r="AA166">
        <v>163</v>
      </c>
      <c r="AB166" s="1">
        <v>2.5802703034574264</v>
      </c>
      <c r="AC166" s="1">
        <v>1.1322028516807845</v>
      </c>
      <c r="AD166" s="1">
        <v>1.4039388690151897</v>
      </c>
    </row>
    <row r="167" spans="27:30" x14ac:dyDescent="0.3">
      <c r="AA167">
        <v>164</v>
      </c>
      <c r="AB167" s="1">
        <v>2.2333950840189085</v>
      </c>
      <c r="AC167" s="1">
        <v>0.53555507676657044</v>
      </c>
      <c r="AD167" s="1">
        <v>2.5877252737660474</v>
      </c>
    </row>
    <row r="168" spans="27:30" x14ac:dyDescent="0.3">
      <c r="AA168">
        <v>165</v>
      </c>
      <c r="AB168" s="1">
        <v>0.14896540852560372</v>
      </c>
      <c r="AC168" s="1">
        <v>0.41479268299196842</v>
      </c>
      <c r="AD168" s="1">
        <v>2.127922503916829</v>
      </c>
    </row>
    <row r="169" spans="27:30" x14ac:dyDescent="0.3">
      <c r="AA169">
        <v>166</v>
      </c>
      <c r="AB169" s="1">
        <v>7.3611114716737305</v>
      </c>
      <c r="AC169" s="1">
        <v>1.4940272399715324</v>
      </c>
      <c r="AD169" s="1">
        <v>3.0242221199696333</v>
      </c>
    </row>
    <row r="170" spans="27:30" x14ac:dyDescent="0.3">
      <c r="AA170">
        <v>167</v>
      </c>
      <c r="AB170" s="1">
        <v>5.7180418302383096</v>
      </c>
      <c r="AC170" s="1">
        <v>0.28931103093341021</v>
      </c>
      <c r="AD170" s="1">
        <v>3.6160357657847197</v>
      </c>
    </row>
    <row r="171" spans="27:30" x14ac:dyDescent="0.3">
      <c r="AA171">
        <v>168</v>
      </c>
      <c r="AB171" s="1">
        <v>2.0843593996347032</v>
      </c>
      <c r="AC171" s="1">
        <v>0.42677523227406672</v>
      </c>
      <c r="AD171" s="1">
        <v>2.5673260613688025</v>
      </c>
    </row>
    <row r="172" spans="27:30" x14ac:dyDescent="0.3">
      <c r="AA172">
        <v>169</v>
      </c>
      <c r="AB172" s="1">
        <v>6.2814717731206766</v>
      </c>
      <c r="AC172" s="1">
        <v>0.85956457447016987</v>
      </c>
      <c r="AD172" s="1">
        <v>2.3260956951986445</v>
      </c>
    </row>
    <row r="173" spans="27:30" x14ac:dyDescent="0.3">
      <c r="AA173">
        <v>170</v>
      </c>
      <c r="AB173" s="1">
        <v>5.0834241673772853</v>
      </c>
      <c r="AC173" s="1">
        <v>0.61112609413113428</v>
      </c>
      <c r="AD173" s="1">
        <v>1.51313992406266</v>
      </c>
    </row>
    <row r="174" spans="27:30" x14ac:dyDescent="0.3">
      <c r="AA174">
        <v>171</v>
      </c>
      <c r="AB174" s="1">
        <v>2.1285633727073674</v>
      </c>
      <c r="AC174" s="1">
        <v>0.77713550431566791</v>
      </c>
      <c r="AD174" s="1">
        <v>1.5329750916531852</v>
      </c>
    </row>
    <row r="175" spans="27:30" x14ac:dyDescent="0.3">
      <c r="AA175">
        <v>172</v>
      </c>
      <c r="AB175" s="1">
        <v>6.2661223402608712</v>
      </c>
      <c r="AC175" s="1">
        <v>0.5663363395609794</v>
      </c>
      <c r="AD175" s="1">
        <v>1.7125493416471274</v>
      </c>
    </row>
    <row r="176" spans="27:30" x14ac:dyDescent="0.3">
      <c r="AA176">
        <v>173</v>
      </c>
      <c r="AB176" s="1">
        <v>4.0876087590345636</v>
      </c>
      <c r="AC176" s="1">
        <v>0.53105648130048855</v>
      </c>
      <c r="AD176" s="1">
        <v>1.2486165264246287</v>
      </c>
    </row>
    <row r="177" spans="27:30" x14ac:dyDescent="0.3">
      <c r="AA177">
        <v>174</v>
      </c>
      <c r="AB177" s="1">
        <v>4.9053402194544988</v>
      </c>
      <c r="AC177" s="1">
        <v>0.46701792390373459</v>
      </c>
      <c r="AD177" s="1">
        <v>1.4358990784720571</v>
      </c>
    </row>
    <row r="178" spans="27:30" x14ac:dyDescent="0.3">
      <c r="AA178">
        <v>175</v>
      </c>
      <c r="AB178" s="1">
        <v>3.8491249497094264</v>
      </c>
      <c r="AC178" s="1">
        <v>0.99897453772265099</v>
      </c>
      <c r="AD178" s="1">
        <v>2.0517816262867923</v>
      </c>
    </row>
    <row r="179" spans="27:30" x14ac:dyDescent="0.3">
      <c r="AA179">
        <v>176</v>
      </c>
      <c r="AB179" s="1">
        <v>0.34561896725751329</v>
      </c>
      <c r="AC179" s="1">
        <v>0.67139938323726855</v>
      </c>
      <c r="AD179" s="1">
        <v>2.0469656818134268</v>
      </c>
    </row>
    <row r="180" spans="27:30" x14ac:dyDescent="0.3">
      <c r="AA180">
        <v>177</v>
      </c>
      <c r="AB180" s="1">
        <v>6.8299313764688483</v>
      </c>
      <c r="AC180" s="1">
        <v>0.92575916307175132</v>
      </c>
      <c r="AD180" s="1">
        <v>2.2046587675056233</v>
      </c>
    </row>
    <row r="181" spans="27:30" x14ac:dyDescent="0.3">
      <c r="AA181">
        <v>178</v>
      </c>
      <c r="AB181" s="1">
        <v>3.2585962327812532</v>
      </c>
      <c r="AC181" s="1">
        <v>0.87848558203189819</v>
      </c>
      <c r="AD181" s="1">
        <v>2.2861415150258555</v>
      </c>
    </row>
    <row r="182" spans="27:30" x14ac:dyDescent="0.3">
      <c r="AA182">
        <v>179</v>
      </c>
      <c r="AB182" s="1">
        <v>7.0286584329537511</v>
      </c>
      <c r="AC182" s="1">
        <v>0.57319818806869283</v>
      </c>
      <c r="AD182" s="1">
        <v>2.1726230464524554</v>
      </c>
    </row>
    <row r="183" spans="27:30" x14ac:dyDescent="0.3">
      <c r="AA183">
        <v>180</v>
      </c>
      <c r="AB183" s="1">
        <v>3.3376005124976817</v>
      </c>
      <c r="AC183" s="1">
        <v>0.35691502768839012</v>
      </c>
      <c r="AD183" s="1">
        <v>1.9757743032296466</v>
      </c>
    </row>
    <row r="184" spans="27:30" x14ac:dyDescent="0.3">
      <c r="AA184">
        <v>181</v>
      </c>
      <c r="AB184" s="1">
        <v>9.3627918206708074</v>
      </c>
      <c r="AC184" s="1">
        <v>0.28871704681751359</v>
      </c>
      <c r="AD184" s="1">
        <v>2.298544775083216</v>
      </c>
    </row>
    <row r="185" spans="27:30" x14ac:dyDescent="0.3">
      <c r="AA185">
        <v>182</v>
      </c>
      <c r="AB185" s="1">
        <v>2.0022684399852899</v>
      </c>
      <c r="AC185" s="1">
        <v>0.7538686745736517</v>
      </c>
      <c r="AD185" s="1">
        <v>1.6095992803243329</v>
      </c>
    </row>
    <row r="186" spans="27:30" x14ac:dyDescent="0.3">
      <c r="AA186">
        <v>183</v>
      </c>
      <c r="AB186" s="1">
        <v>1.4674952529554131</v>
      </c>
      <c r="AC186" s="1">
        <v>0.7065563481722259</v>
      </c>
      <c r="AD186" s="1">
        <v>1.6711410791397958</v>
      </c>
    </row>
    <row r="187" spans="27:30" x14ac:dyDescent="0.3">
      <c r="AA187">
        <v>184</v>
      </c>
      <c r="AB187" s="1">
        <v>2.5757190535627497</v>
      </c>
      <c r="AC187" s="1">
        <v>0.47989781019683075</v>
      </c>
      <c r="AD187" s="1">
        <v>1.7044624977394622</v>
      </c>
    </row>
    <row r="188" spans="27:30" x14ac:dyDescent="0.3">
      <c r="AA188">
        <v>185</v>
      </c>
      <c r="AB188" s="1">
        <v>3.4437703171222451</v>
      </c>
      <c r="AC188" s="1">
        <v>0.59385699282994653</v>
      </c>
      <c r="AD188" s="1">
        <v>1.8501727600110285</v>
      </c>
    </row>
    <row r="189" spans="27:30" x14ac:dyDescent="0.3">
      <c r="AA189">
        <v>186</v>
      </c>
      <c r="AB189" s="1">
        <v>3.673125865849443</v>
      </c>
      <c r="AC189" s="1">
        <v>0.56962232941060542</v>
      </c>
      <c r="AD189" s="1">
        <v>2.619486784729276</v>
      </c>
    </row>
    <row r="190" spans="27:30" x14ac:dyDescent="0.3">
      <c r="AA190">
        <v>187</v>
      </c>
      <c r="AB190" s="1">
        <v>2.8741657994004832</v>
      </c>
      <c r="AC190" s="1">
        <v>0.67637672030763518</v>
      </c>
      <c r="AD190" s="1">
        <v>1.2770936916610107</v>
      </c>
    </row>
    <row r="191" spans="27:30" x14ac:dyDescent="0.3">
      <c r="AA191">
        <v>188</v>
      </c>
      <c r="AB191" s="1">
        <v>6.492050533935406</v>
      </c>
      <c r="AC191" s="1">
        <v>0.36038952283701842</v>
      </c>
      <c r="AD191" s="1">
        <v>2.5515709725496634</v>
      </c>
    </row>
    <row r="192" spans="27:30" x14ac:dyDescent="0.3">
      <c r="AA192">
        <v>189</v>
      </c>
      <c r="AB192" s="1">
        <v>6.8682773060081077</v>
      </c>
      <c r="AC192" s="1">
        <v>0.74022648902822685</v>
      </c>
      <c r="AD192" s="1">
        <v>3.349008353969801</v>
      </c>
    </row>
    <row r="193" spans="27:30" x14ac:dyDescent="0.3">
      <c r="AA193">
        <v>190</v>
      </c>
      <c r="AB193" s="1">
        <v>6.211607875930925</v>
      </c>
      <c r="AC193" s="1">
        <v>0.82784273669072395</v>
      </c>
      <c r="AD193" s="1">
        <v>2.5373840413458715</v>
      </c>
    </row>
    <row r="194" spans="27:30" x14ac:dyDescent="0.3">
      <c r="AA194">
        <v>191</v>
      </c>
      <c r="AB194" s="1">
        <v>3.9232222623094941</v>
      </c>
      <c r="AC194" s="1">
        <v>1.1784156716014496</v>
      </c>
      <c r="AD194" s="1">
        <v>2.4566626223724835</v>
      </c>
    </row>
    <row r="195" spans="27:30" x14ac:dyDescent="0.3">
      <c r="AA195">
        <v>192</v>
      </c>
      <c r="AB195" s="1">
        <v>2.1292585131626942</v>
      </c>
      <c r="AC195" s="1">
        <v>0.48242640931064612</v>
      </c>
      <c r="AD195" s="1">
        <v>2.3939265990853875</v>
      </c>
    </row>
    <row r="196" spans="27:30" x14ac:dyDescent="0.3">
      <c r="AA196">
        <v>193</v>
      </c>
      <c r="AB196" s="1">
        <v>1.7026950700467669</v>
      </c>
      <c r="AC196" s="1">
        <v>0.54103006311283564</v>
      </c>
      <c r="AD196" s="1">
        <v>1.4296985223429324</v>
      </c>
    </row>
    <row r="197" spans="27:30" x14ac:dyDescent="0.3">
      <c r="AA197">
        <v>194</v>
      </c>
      <c r="AB197" s="1">
        <v>4.2182914788930983</v>
      </c>
      <c r="AC197" s="1">
        <v>1.0940056733264085</v>
      </c>
      <c r="AD197" s="1">
        <v>2.5024450388774242</v>
      </c>
    </row>
    <row r="198" spans="27:30" x14ac:dyDescent="0.3">
      <c r="AA198">
        <v>195</v>
      </c>
      <c r="AB198" s="1">
        <v>6.2945444591360902</v>
      </c>
      <c r="AC198" s="1">
        <v>0.76337758628003982</v>
      </c>
      <c r="AD198" s="1">
        <v>2.1608792445942244</v>
      </c>
    </row>
    <row r="199" spans="27:30" x14ac:dyDescent="0.3">
      <c r="AA199">
        <v>196</v>
      </c>
      <c r="AB199" s="1">
        <v>2.0869423133569396</v>
      </c>
      <c r="AC199" s="1">
        <v>0.43729099665205129</v>
      </c>
      <c r="AD199" s="1">
        <v>0.90608761292440565</v>
      </c>
    </row>
    <row r="200" spans="27:30" x14ac:dyDescent="0.3">
      <c r="AA200">
        <v>197</v>
      </c>
      <c r="AB200" s="1">
        <v>4.7646749623225997</v>
      </c>
      <c r="AC200" s="1">
        <v>0.80646780263780138</v>
      </c>
      <c r="AD200" s="1">
        <v>1.7472408804921455</v>
      </c>
    </row>
    <row r="201" spans="27:30" x14ac:dyDescent="0.3">
      <c r="AA201">
        <v>198</v>
      </c>
      <c r="AB201" s="1">
        <v>2.3708293263517692</v>
      </c>
      <c r="AC201" s="1">
        <v>0.56092305130825237</v>
      </c>
      <c r="AD201" s="1">
        <v>2.7254856037809163</v>
      </c>
    </row>
    <row r="202" spans="27:30" x14ac:dyDescent="0.3">
      <c r="AA202">
        <v>199</v>
      </c>
      <c r="AB202" s="1">
        <v>5.6616676903415986</v>
      </c>
      <c r="AC202" s="1">
        <v>0.9006253515353807</v>
      </c>
      <c r="AD202" s="1">
        <v>1.4129865930278485</v>
      </c>
    </row>
    <row r="203" spans="27:30" x14ac:dyDescent="0.3">
      <c r="AA203">
        <v>200</v>
      </c>
      <c r="AB203" s="1">
        <v>2.3179062000809387</v>
      </c>
      <c r="AC203" s="1">
        <v>0.63920641515316023</v>
      </c>
      <c r="AD203" s="1">
        <v>2.6630782172017069</v>
      </c>
    </row>
  </sheetData>
  <mergeCells count="9"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conditionalFormatting sqref="B57:D59">
    <cfRule type="expression" dxfId="2" priority="1">
      <formula>ABS(B57)&gt;0.4</formula>
    </cfRule>
    <cfRule type="expression" dxfId="1" priority="2">
      <formula>AND(ABS(B57)&gt;0.2, ABS(B57)&lt;=0.4)</formula>
    </cfRule>
    <cfRule type="expression" dxfId="0" priority="3">
      <formula>ABS(B57)&lt;=0.2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tablazat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2025-10-08T11:52:49Z</dcterms:modified>
</cp:coreProperties>
</file>