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36" documentId="8_{7F3118A5-196C-1340-8D9A-48C72A0859D4}" xr6:coauthVersionLast="47" xr6:coauthVersionMax="47" xr10:uidLastSave="{DA8A40CA-E731-364A-8763-A07342288DE7}"/>
  <bookViews>
    <workbookView xWindow="-108" yWindow="-108" windowWidth="23256" windowHeight="12456" xr2:uid="{00000000-000D-0000-FFFF-FFFF00000000}"/>
  </bookViews>
  <sheets>
    <sheet name="tablazat" sheetId="5" r:id="rId1"/>
    <sheet name="tablazat1" sheetId="8" r:id="rId2"/>
    <sheet name="tablazat2" sheetId="10" r:id="rId3"/>
    <sheet name="tablazat3" sheetId="11" r:id="rId4"/>
    <sheet name="tablazat4" sheetId="12" r:id="rId5"/>
    <sheet name="tablazat5" sheetId="13" r:id="rId6"/>
    <sheet name="tablazat6" sheetId="14" r:id="rId7"/>
    <sheet name="tablazat7" sheetId="15" r:id="rId8"/>
    <sheet name="tablazat8" sheetId="16" r:id="rId9"/>
    <sheet name="tablazat9" sheetId="17" r:id="rId10"/>
    <sheet name="tablazat10" sheetId="18" r:id="rId11"/>
    <sheet name="tablazat11" sheetId="19" r:id="rId12"/>
    <sheet name="tablazat12" sheetId="20" r:id="rId13"/>
    <sheet name="tablazat13" sheetId="21" r:id="rId14"/>
    <sheet name="tablazat14" sheetId="22" r:id="rId15"/>
    <sheet name="tablazat15" sheetId="23" r:id="rId16"/>
    <sheet name="tablazat16" sheetId="24" r:id="rId17"/>
    <sheet name="tablazat17" sheetId="25" r:id="rId18"/>
    <sheet name="tablazat18" sheetId="27" r:id="rId19"/>
    <sheet name="tablazat19" sheetId="28" r:id="rId20"/>
    <sheet name="tablazat20" sheetId="26" r:id="rId21"/>
  </sheets>
  <definedNames>
    <definedName name="solver_adj" localSheetId="1" hidden="1">tablazat1!$B$40:$D$45</definedName>
    <definedName name="solver_adj" localSheetId="10" hidden="1">tablazat10!$B$40:$D$45</definedName>
    <definedName name="solver_adj" localSheetId="11" hidden="1">tablazat11!$B$40:$D$45</definedName>
    <definedName name="solver_adj" localSheetId="12" hidden="1">tablazat12!$B$40:$D$45</definedName>
    <definedName name="solver_adj" localSheetId="13" hidden="1">tablazat13!$B$40:$D$45</definedName>
    <definedName name="solver_adj" localSheetId="14" hidden="1">tablazat14!$B$40:$D$45</definedName>
    <definedName name="solver_adj" localSheetId="15" hidden="1">tablazat15!$B$40:$D$45</definedName>
    <definedName name="solver_adj" localSheetId="16" hidden="1">tablazat16!$B$40:$D$45</definedName>
    <definedName name="solver_adj" localSheetId="17" hidden="1">tablazat17!$B$40:$D$45</definedName>
    <definedName name="solver_adj" localSheetId="18" hidden="1">tablazat18!$B$40:$D$45</definedName>
    <definedName name="solver_adj" localSheetId="19" hidden="1">tablazat19!$B$40:$D$45</definedName>
    <definedName name="solver_adj" localSheetId="2" hidden="1">tablazat2!$B$40:$D$45</definedName>
    <definedName name="solver_adj" localSheetId="20" hidden="1">tablazat20!$B$40:$D$45</definedName>
    <definedName name="solver_adj" localSheetId="3" hidden="1">tablazat3!$B$40:$D$45</definedName>
    <definedName name="solver_adj" localSheetId="4" hidden="1">tablazat4!$B$40:$D$45</definedName>
    <definedName name="solver_adj" localSheetId="5" hidden="1">tablazat5!$B$40:$D$45</definedName>
    <definedName name="solver_adj" localSheetId="6" hidden="1">tablazat6!$B$40:$D$45</definedName>
    <definedName name="solver_adj" localSheetId="7" hidden="1">tablazat7!$B$40:$D$45</definedName>
    <definedName name="solver_adj" localSheetId="8" hidden="1">tablazat8!$B$40:$D$45</definedName>
    <definedName name="solver_adj" localSheetId="9" hidden="1">tablazat9!$B$40:$D$45</definedName>
    <definedName name="solver_cvg" localSheetId="1" hidden="1">0.0001</definedName>
    <definedName name="solver_cvg" localSheetId="10" hidden="1">0.0001</definedName>
    <definedName name="solver_cvg" localSheetId="11" hidden="1">0.0001</definedName>
    <definedName name="solver_cvg" localSheetId="12" hidden="1">0.0001</definedName>
    <definedName name="solver_cvg" localSheetId="13" hidden="1">0.0001</definedName>
    <definedName name="solver_cvg" localSheetId="14" hidden="1">0.0001</definedName>
    <definedName name="solver_cvg" localSheetId="15" hidden="1">0.0001</definedName>
    <definedName name="solver_cvg" localSheetId="16" hidden="1">0.0001</definedName>
    <definedName name="solver_cvg" localSheetId="17" hidden="1">0.0001</definedName>
    <definedName name="solver_cvg" localSheetId="18" hidden="1">0.0001</definedName>
    <definedName name="solver_cvg" localSheetId="19" hidden="1">0.0001</definedName>
    <definedName name="solver_cvg" localSheetId="2" hidden="1">0.0001</definedName>
    <definedName name="solver_cvg" localSheetId="20" hidden="1">0.0001</definedName>
    <definedName name="solver_cvg" localSheetId="3" hidden="1">0.0001</definedName>
    <definedName name="solver_cvg" localSheetId="4" hidden="1">0.0001</definedName>
    <definedName name="solver_cvg" localSheetId="5" hidden="1">0.0001</definedName>
    <definedName name="solver_cvg" localSheetId="6" hidden="1">0.0001</definedName>
    <definedName name="solver_cvg" localSheetId="7" hidden="1">0.0001</definedName>
    <definedName name="solver_cvg" localSheetId="8" hidden="1">0.0001</definedName>
    <definedName name="solver_cvg" localSheetId="9" hidden="1">0.0001</definedName>
    <definedName name="solver_drv" localSheetId="1" hidden="1">1</definedName>
    <definedName name="solver_drv" localSheetId="10" hidden="1">1</definedName>
    <definedName name="solver_drv" localSheetId="11" hidden="1">1</definedName>
    <definedName name="solver_drv" localSheetId="12" hidden="1">1</definedName>
    <definedName name="solver_drv" localSheetId="13" hidden="1">1</definedName>
    <definedName name="solver_drv" localSheetId="14" hidden="1">1</definedName>
    <definedName name="solver_drv" localSheetId="15" hidden="1">1</definedName>
    <definedName name="solver_drv" localSheetId="16" hidden="1">1</definedName>
    <definedName name="solver_drv" localSheetId="17" hidden="1">1</definedName>
    <definedName name="solver_drv" localSheetId="18" hidden="1">1</definedName>
    <definedName name="solver_drv" localSheetId="19" hidden="1">1</definedName>
    <definedName name="solver_drv" localSheetId="2" hidden="1">1</definedName>
    <definedName name="solver_drv" localSheetId="20" hidden="1">1</definedName>
    <definedName name="solver_drv" localSheetId="3" hidden="1">1</definedName>
    <definedName name="solver_drv" localSheetId="4" hidden="1">1</definedName>
    <definedName name="solver_drv" localSheetId="5" hidden="1">1</definedName>
    <definedName name="solver_drv" localSheetId="6" hidden="1">1</definedName>
    <definedName name="solver_drv" localSheetId="7" hidden="1">1</definedName>
    <definedName name="solver_drv" localSheetId="8" hidden="1">1</definedName>
    <definedName name="solver_drv" localSheetId="9" hidden="1">1</definedName>
    <definedName name="solver_eng" localSheetId="1" hidden="1">1</definedName>
    <definedName name="solver_eng" localSheetId="10" hidden="1">1</definedName>
    <definedName name="solver_eng" localSheetId="11" hidden="1">1</definedName>
    <definedName name="solver_eng" localSheetId="12" hidden="1">1</definedName>
    <definedName name="solver_eng" localSheetId="13" hidden="1">1</definedName>
    <definedName name="solver_eng" localSheetId="14" hidden="1">1</definedName>
    <definedName name="solver_eng" localSheetId="15" hidden="1">1</definedName>
    <definedName name="solver_eng" localSheetId="16" hidden="1">1</definedName>
    <definedName name="solver_eng" localSheetId="17" hidden="1">1</definedName>
    <definedName name="solver_eng" localSheetId="18" hidden="1">1</definedName>
    <definedName name="solver_eng" localSheetId="19" hidden="1">1</definedName>
    <definedName name="solver_eng" localSheetId="2" hidden="1">1</definedName>
    <definedName name="solver_eng" localSheetId="20" hidden="1">1</definedName>
    <definedName name="solver_eng" localSheetId="3" hidden="1">1</definedName>
    <definedName name="solver_eng" localSheetId="4" hidden="1">1</definedName>
    <definedName name="solver_eng" localSheetId="5" hidden="1">1</definedName>
    <definedName name="solver_eng" localSheetId="6" hidden="1">1</definedName>
    <definedName name="solver_eng" localSheetId="7" hidden="1">1</definedName>
    <definedName name="solver_eng" localSheetId="8" hidden="1">1</definedName>
    <definedName name="solver_eng" localSheetId="9" hidden="1">1</definedName>
    <definedName name="solver_est" localSheetId="10" hidden="1">1</definedName>
    <definedName name="solver_est" localSheetId="11" hidden="1">1</definedName>
    <definedName name="solver_est" localSheetId="12" hidden="1">1</definedName>
    <definedName name="solver_est" localSheetId="13" hidden="1">1</definedName>
    <definedName name="solver_est" localSheetId="14" hidden="1">1</definedName>
    <definedName name="solver_est" localSheetId="15" hidden="1">1</definedName>
    <definedName name="solver_est" localSheetId="16" hidden="1">1</definedName>
    <definedName name="solver_est" localSheetId="17" hidden="1">1</definedName>
    <definedName name="solver_est" localSheetId="18" hidden="1">1</definedName>
    <definedName name="solver_est" localSheetId="19" hidden="1">1</definedName>
    <definedName name="solver_est" localSheetId="20" hidden="1">1</definedName>
    <definedName name="solver_est" localSheetId="6" hidden="1">1</definedName>
    <definedName name="solver_est" localSheetId="8" hidden="1">1</definedName>
    <definedName name="solver_est" localSheetId="9" hidden="1">1</definedName>
    <definedName name="solver_itr" localSheetId="1" hidden="1">2147483647</definedName>
    <definedName name="solver_itr" localSheetId="10" hidden="1">2147483647</definedName>
    <definedName name="solver_itr" localSheetId="11" hidden="1">2147483647</definedName>
    <definedName name="solver_itr" localSheetId="12" hidden="1">2147483647</definedName>
    <definedName name="solver_itr" localSheetId="13" hidden="1">2147483647</definedName>
    <definedName name="solver_itr" localSheetId="14" hidden="1">2147483647</definedName>
    <definedName name="solver_itr" localSheetId="15" hidden="1">2147483647</definedName>
    <definedName name="solver_itr" localSheetId="16" hidden="1">2147483647</definedName>
    <definedName name="solver_itr" localSheetId="17" hidden="1">2147483647</definedName>
    <definedName name="solver_itr" localSheetId="18" hidden="1">2147483647</definedName>
    <definedName name="solver_itr" localSheetId="19" hidden="1">2147483647</definedName>
    <definedName name="solver_itr" localSheetId="2" hidden="1">2147483647</definedName>
    <definedName name="solver_itr" localSheetId="20" hidden="1">2147483647</definedName>
    <definedName name="solver_itr" localSheetId="3" hidden="1">2147483647</definedName>
    <definedName name="solver_itr" localSheetId="4" hidden="1">2147483647</definedName>
    <definedName name="solver_itr" localSheetId="5" hidden="1">2147483647</definedName>
    <definedName name="solver_itr" localSheetId="6" hidden="1">2147483647</definedName>
    <definedName name="solver_itr" localSheetId="7" hidden="1">2147483647</definedName>
    <definedName name="solver_itr" localSheetId="8" hidden="1">2147483647</definedName>
    <definedName name="solver_itr" localSheetId="9" hidden="1">2147483647</definedName>
    <definedName name="solver_lhs1" localSheetId="1" hidden="1">tablazat1!$B$57:$D$59</definedName>
    <definedName name="solver_lhs1" localSheetId="10" hidden="1">tablazat10!$B$57:$D$59</definedName>
    <definedName name="solver_lhs1" localSheetId="11" hidden="1">tablazat11!$B$57:$D$59</definedName>
    <definedName name="solver_lhs1" localSheetId="12" hidden="1">tablazat12!$B$57:$D$59</definedName>
    <definedName name="solver_lhs1" localSheetId="13" hidden="1">tablazat13!$B$57:$D$59</definedName>
    <definedName name="solver_lhs1" localSheetId="14" hidden="1">tablazat14!$B$57:$D$59</definedName>
    <definedName name="solver_lhs1" localSheetId="15" hidden="1">tablazat15!$B$57:$D$59</definedName>
    <definedName name="solver_lhs1" localSheetId="16" hidden="1">tablazat16!$B$57:$D$59</definedName>
    <definedName name="solver_lhs1" localSheetId="17" hidden="1">tablazat17!$B$57:$D$59</definedName>
    <definedName name="solver_lhs1" localSheetId="18" hidden="1">tablazat18!$B$57:$D$59</definedName>
    <definedName name="solver_lhs1" localSheetId="19" hidden="1">tablazat19!$B$57:$D$59</definedName>
    <definedName name="solver_lhs1" localSheetId="2" hidden="1">tablazat2!$B$57:$D$59</definedName>
    <definedName name="solver_lhs1" localSheetId="20" hidden="1">tablazat20!$B$57:$D$59</definedName>
    <definedName name="solver_lhs1" localSheetId="3" hidden="1">tablazat3!$B$57:$D$59</definedName>
    <definedName name="solver_lhs1" localSheetId="4" hidden="1">tablazat4!$B$57:$D$59</definedName>
    <definedName name="solver_lhs1" localSheetId="5" hidden="1">tablazat5!$B$57:$D$59</definedName>
    <definedName name="solver_lhs1" localSheetId="6" hidden="1">tablazat6!$B$57:$D$59</definedName>
    <definedName name="solver_lhs1" localSheetId="7" hidden="1">tablazat7!$B$57:$D$59</definedName>
    <definedName name="solver_lhs1" localSheetId="8" hidden="1">tablazat8!$B$57:$D$59</definedName>
    <definedName name="solver_lhs1" localSheetId="9" hidden="1">tablazat9!$B$57:$D$59</definedName>
    <definedName name="solver_lin" localSheetId="1" hidden="1">2</definedName>
    <definedName name="solver_lin" localSheetId="10" hidden="1">2</definedName>
    <definedName name="solver_lin" localSheetId="11" hidden="1">2</definedName>
    <definedName name="solver_lin" localSheetId="12" hidden="1">2</definedName>
    <definedName name="solver_lin" localSheetId="13" hidden="1">2</definedName>
    <definedName name="solver_lin" localSheetId="14" hidden="1">2</definedName>
    <definedName name="solver_lin" localSheetId="15" hidden="1">2</definedName>
    <definedName name="solver_lin" localSheetId="16" hidden="1">2</definedName>
    <definedName name="solver_lin" localSheetId="17" hidden="1">2</definedName>
    <definedName name="solver_lin" localSheetId="18" hidden="1">2</definedName>
    <definedName name="solver_lin" localSheetId="19" hidden="1">2</definedName>
    <definedName name="solver_lin" localSheetId="2" hidden="1">2</definedName>
    <definedName name="solver_lin" localSheetId="20" hidden="1">2</definedName>
    <definedName name="solver_lin" localSheetId="3" hidden="1">2</definedName>
    <definedName name="solver_lin" localSheetId="4" hidden="1">2</definedName>
    <definedName name="solver_lin" localSheetId="5" hidden="1">2</definedName>
    <definedName name="solver_lin" localSheetId="6" hidden="1">2</definedName>
    <definedName name="solver_lin" localSheetId="7" hidden="1">2</definedName>
    <definedName name="solver_lin" localSheetId="8" hidden="1">2</definedName>
    <definedName name="solver_lin" localSheetId="9" hidden="1">2</definedName>
    <definedName name="solver_mip" localSheetId="1" hidden="1">2147483647</definedName>
    <definedName name="solver_mip" localSheetId="10" hidden="1">2147483647</definedName>
    <definedName name="solver_mip" localSheetId="11" hidden="1">2147483647</definedName>
    <definedName name="solver_mip" localSheetId="12" hidden="1">2147483647</definedName>
    <definedName name="solver_mip" localSheetId="13" hidden="1">2147483647</definedName>
    <definedName name="solver_mip" localSheetId="14" hidden="1">2147483647</definedName>
    <definedName name="solver_mip" localSheetId="15" hidden="1">2147483647</definedName>
    <definedName name="solver_mip" localSheetId="16" hidden="1">2147483647</definedName>
    <definedName name="solver_mip" localSheetId="17" hidden="1">2147483647</definedName>
    <definedName name="solver_mip" localSheetId="18" hidden="1">2147483647</definedName>
    <definedName name="solver_mip" localSheetId="19" hidden="1">2147483647</definedName>
    <definedName name="solver_mip" localSheetId="2" hidden="1">2147483647</definedName>
    <definedName name="solver_mip" localSheetId="20" hidden="1">2147483647</definedName>
    <definedName name="solver_mip" localSheetId="3" hidden="1">2147483647</definedName>
    <definedName name="solver_mip" localSheetId="4" hidden="1">2147483647</definedName>
    <definedName name="solver_mip" localSheetId="5" hidden="1">2147483647</definedName>
    <definedName name="solver_mip" localSheetId="6" hidden="1">2147483647</definedName>
    <definedName name="solver_mip" localSheetId="7" hidden="1">2147483647</definedName>
    <definedName name="solver_mip" localSheetId="8" hidden="1">2147483647</definedName>
    <definedName name="solver_mip" localSheetId="9" hidden="1">2147483647</definedName>
    <definedName name="solver_mni" localSheetId="1" hidden="1">30</definedName>
    <definedName name="solver_mni" localSheetId="10" hidden="1">30</definedName>
    <definedName name="solver_mni" localSheetId="11" hidden="1">30</definedName>
    <definedName name="solver_mni" localSheetId="12" hidden="1">30</definedName>
    <definedName name="solver_mni" localSheetId="13" hidden="1">30</definedName>
    <definedName name="solver_mni" localSheetId="14" hidden="1">30</definedName>
    <definedName name="solver_mni" localSheetId="15" hidden="1">30</definedName>
    <definedName name="solver_mni" localSheetId="16" hidden="1">30</definedName>
    <definedName name="solver_mni" localSheetId="17" hidden="1">30</definedName>
    <definedName name="solver_mni" localSheetId="18" hidden="1">30</definedName>
    <definedName name="solver_mni" localSheetId="19" hidden="1">30</definedName>
    <definedName name="solver_mni" localSheetId="2" hidden="1">30</definedName>
    <definedName name="solver_mni" localSheetId="20" hidden="1">30</definedName>
    <definedName name="solver_mni" localSheetId="3" hidden="1">30</definedName>
    <definedName name="solver_mni" localSheetId="4" hidden="1">30</definedName>
    <definedName name="solver_mni" localSheetId="5" hidden="1">30</definedName>
    <definedName name="solver_mni" localSheetId="6" hidden="1">30</definedName>
    <definedName name="solver_mni" localSheetId="7" hidden="1">30</definedName>
    <definedName name="solver_mni" localSheetId="8" hidden="1">30</definedName>
    <definedName name="solver_mni" localSheetId="9" hidden="1">30</definedName>
    <definedName name="solver_mrt" localSheetId="1" hidden="1">0.075</definedName>
    <definedName name="solver_mrt" localSheetId="10" hidden="1">0.075</definedName>
    <definedName name="solver_mrt" localSheetId="11" hidden="1">0.075</definedName>
    <definedName name="solver_mrt" localSheetId="12" hidden="1">0.075</definedName>
    <definedName name="solver_mrt" localSheetId="13" hidden="1">0.075</definedName>
    <definedName name="solver_mrt" localSheetId="14" hidden="1">0.075</definedName>
    <definedName name="solver_mrt" localSheetId="15" hidden="1">0.075</definedName>
    <definedName name="solver_mrt" localSheetId="16" hidden="1">0.075</definedName>
    <definedName name="solver_mrt" localSheetId="17" hidden="1">0.075</definedName>
    <definedName name="solver_mrt" localSheetId="18" hidden="1">0.075</definedName>
    <definedName name="solver_mrt" localSheetId="19" hidden="1">0.075</definedName>
    <definedName name="solver_mrt" localSheetId="2" hidden="1">0.075</definedName>
    <definedName name="solver_mrt" localSheetId="20" hidden="1">0.075</definedName>
    <definedName name="solver_mrt" localSheetId="3" hidden="1">0.075</definedName>
    <definedName name="solver_mrt" localSheetId="4" hidden="1">0.075</definedName>
    <definedName name="solver_mrt" localSheetId="5" hidden="1">0.075</definedName>
    <definedName name="solver_mrt" localSheetId="6" hidden="1">0.075</definedName>
    <definedName name="solver_mrt" localSheetId="7" hidden="1">0.075</definedName>
    <definedName name="solver_mrt" localSheetId="8" hidden="1">0.075</definedName>
    <definedName name="solver_mrt" localSheetId="9" hidden="1">0.075</definedName>
    <definedName name="solver_msl" localSheetId="1" hidden="1">2</definedName>
    <definedName name="solver_msl" localSheetId="10" hidden="1">2</definedName>
    <definedName name="solver_msl" localSheetId="11" hidden="1">2</definedName>
    <definedName name="solver_msl" localSheetId="12" hidden="1">2</definedName>
    <definedName name="solver_msl" localSheetId="13" hidden="1">2</definedName>
    <definedName name="solver_msl" localSheetId="14" hidden="1">2</definedName>
    <definedName name="solver_msl" localSheetId="15" hidden="1">2</definedName>
    <definedName name="solver_msl" localSheetId="16" hidden="1">2</definedName>
    <definedName name="solver_msl" localSheetId="17" hidden="1">2</definedName>
    <definedName name="solver_msl" localSheetId="18" hidden="1">2</definedName>
    <definedName name="solver_msl" localSheetId="19" hidden="1">2</definedName>
    <definedName name="solver_msl" localSheetId="2" hidden="1">2</definedName>
    <definedName name="solver_msl" localSheetId="20" hidden="1">2</definedName>
    <definedName name="solver_msl" localSheetId="3" hidden="1">2</definedName>
    <definedName name="solver_msl" localSheetId="4" hidden="1">2</definedName>
    <definedName name="solver_msl" localSheetId="5" hidden="1">2</definedName>
    <definedName name="solver_msl" localSheetId="6" hidden="1">2</definedName>
    <definedName name="solver_msl" localSheetId="7" hidden="1">2</definedName>
    <definedName name="solver_msl" localSheetId="8" hidden="1">2</definedName>
    <definedName name="solver_msl" localSheetId="9" hidden="1">2</definedName>
    <definedName name="solver_neg" localSheetId="1" hidden="1">1</definedName>
    <definedName name="solver_neg" localSheetId="10" hidden="1">1</definedName>
    <definedName name="solver_neg" localSheetId="11" hidden="1">1</definedName>
    <definedName name="solver_neg" localSheetId="12" hidden="1">1</definedName>
    <definedName name="solver_neg" localSheetId="13" hidden="1">1</definedName>
    <definedName name="solver_neg" localSheetId="14" hidden="1">1</definedName>
    <definedName name="solver_neg" localSheetId="15" hidden="1">1</definedName>
    <definedName name="solver_neg" localSheetId="16" hidden="1">1</definedName>
    <definedName name="solver_neg" localSheetId="17" hidden="1">1</definedName>
    <definedName name="solver_neg" localSheetId="18" hidden="1">1</definedName>
    <definedName name="solver_neg" localSheetId="19" hidden="1">1</definedName>
    <definedName name="solver_neg" localSheetId="2" hidden="1">1</definedName>
    <definedName name="solver_neg" localSheetId="20" hidden="1">1</definedName>
    <definedName name="solver_neg" localSheetId="3" hidden="1">1</definedName>
    <definedName name="solver_neg" localSheetId="4" hidden="1">1</definedName>
    <definedName name="solver_neg" localSheetId="5" hidden="1">1</definedName>
    <definedName name="solver_neg" localSheetId="6" hidden="1">1</definedName>
    <definedName name="solver_neg" localSheetId="7" hidden="1">1</definedName>
    <definedName name="solver_neg" localSheetId="8" hidden="1">1</definedName>
    <definedName name="solver_neg" localSheetId="9" hidden="1">1</definedName>
    <definedName name="solver_nod" localSheetId="1" hidden="1">2147483647</definedName>
    <definedName name="solver_nod" localSheetId="10" hidden="1">2147483647</definedName>
    <definedName name="solver_nod" localSheetId="11" hidden="1">2147483647</definedName>
    <definedName name="solver_nod" localSheetId="12" hidden="1">2147483647</definedName>
    <definedName name="solver_nod" localSheetId="13" hidden="1">2147483647</definedName>
    <definedName name="solver_nod" localSheetId="14" hidden="1">2147483647</definedName>
    <definedName name="solver_nod" localSheetId="15" hidden="1">2147483647</definedName>
    <definedName name="solver_nod" localSheetId="16" hidden="1">2147483647</definedName>
    <definedName name="solver_nod" localSheetId="17" hidden="1">2147483647</definedName>
    <definedName name="solver_nod" localSheetId="18" hidden="1">2147483647</definedName>
    <definedName name="solver_nod" localSheetId="19" hidden="1">2147483647</definedName>
    <definedName name="solver_nod" localSheetId="2" hidden="1">2147483647</definedName>
    <definedName name="solver_nod" localSheetId="20" hidden="1">2147483647</definedName>
    <definedName name="solver_nod" localSheetId="3" hidden="1">2147483647</definedName>
    <definedName name="solver_nod" localSheetId="4" hidden="1">2147483647</definedName>
    <definedName name="solver_nod" localSheetId="5" hidden="1">2147483647</definedName>
    <definedName name="solver_nod" localSheetId="6" hidden="1">2147483647</definedName>
    <definedName name="solver_nod" localSheetId="7" hidden="1">2147483647</definedName>
    <definedName name="solver_nod" localSheetId="8" hidden="1">2147483647</definedName>
    <definedName name="solver_nod" localSheetId="9" hidden="1">2147483647</definedName>
    <definedName name="solver_num" localSheetId="1" hidden="1">1</definedName>
    <definedName name="solver_num" localSheetId="10" hidden="1">1</definedName>
    <definedName name="solver_num" localSheetId="11" hidden="1">1</definedName>
    <definedName name="solver_num" localSheetId="12" hidden="1">1</definedName>
    <definedName name="solver_num" localSheetId="13" hidden="1">1</definedName>
    <definedName name="solver_num" localSheetId="14" hidden="1">1</definedName>
    <definedName name="solver_num" localSheetId="15" hidden="1">1</definedName>
    <definedName name="solver_num" localSheetId="16" hidden="1">1</definedName>
    <definedName name="solver_num" localSheetId="17" hidden="1">1</definedName>
    <definedName name="solver_num" localSheetId="18" hidden="1">1</definedName>
    <definedName name="solver_num" localSheetId="19" hidden="1">1</definedName>
    <definedName name="solver_num" localSheetId="2" hidden="1">1</definedName>
    <definedName name="solver_num" localSheetId="20" hidden="1">1</definedName>
    <definedName name="solver_num" localSheetId="3" hidden="1">1</definedName>
    <definedName name="solver_num" localSheetId="4" hidden="1">1</definedName>
    <definedName name="solver_num" localSheetId="5" hidden="1">1</definedName>
    <definedName name="solver_num" localSheetId="6" hidden="1">1</definedName>
    <definedName name="solver_num" localSheetId="7" hidden="1">1</definedName>
    <definedName name="solver_num" localSheetId="8" hidden="1">1</definedName>
    <definedName name="solver_num" localSheetId="9" hidden="1">1</definedName>
    <definedName name="solver_nwt" localSheetId="10" hidden="1">1</definedName>
    <definedName name="solver_nwt" localSheetId="11" hidden="1">1</definedName>
    <definedName name="solver_nwt" localSheetId="12" hidden="1">1</definedName>
    <definedName name="solver_nwt" localSheetId="13" hidden="1">1</definedName>
    <definedName name="solver_nwt" localSheetId="14" hidden="1">1</definedName>
    <definedName name="solver_nwt" localSheetId="15" hidden="1">1</definedName>
    <definedName name="solver_nwt" localSheetId="16" hidden="1">1</definedName>
    <definedName name="solver_nwt" localSheetId="17" hidden="1">1</definedName>
    <definedName name="solver_nwt" localSheetId="18" hidden="1">1</definedName>
    <definedName name="solver_nwt" localSheetId="19" hidden="1">1</definedName>
    <definedName name="solver_nwt" localSheetId="20" hidden="1">1</definedName>
    <definedName name="solver_nwt" localSheetId="6" hidden="1">1</definedName>
    <definedName name="solver_nwt" localSheetId="8" hidden="1">1</definedName>
    <definedName name="solver_nwt" localSheetId="9" hidden="1">1</definedName>
    <definedName name="solver_opt" localSheetId="1" hidden="1">tablazat1!$B$71</definedName>
    <definedName name="solver_opt" localSheetId="10" hidden="1">tablazat10!$B$71</definedName>
    <definedName name="solver_opt" localSheetId="11" hidden="1">tablazat11!$B$71</definedName>
    <definedName name="solver_opt" localSheetId="12" hidden="1">tablazat12!$B$71</definedName>
    <definedName name="solver_opt" localSheetId="13" hidden="1">tablazat13!$B$71</definedName>
    <definedName name="solver_opt" localSheetId="14" hidden="1">tablazat14!$B$71</definedName>
    <definedName name="solver_opt" localSheetId="15" hidden="1">tablazat15!$B$71</definedName>
    <definedName name="solver_opt" localSheetId="16" hidden="1">tablazat16!$B$71</definedName>
    <definedName name="solver_opt" localSheetId="17" hidden="1">tablazat17!$B$71</definedName>
    <definedName name="solver_opt" localSheetId="18" hidden="1">tablazat18!$B$71</definedName>
    <definedName name="solver_opt" localSheetId="19" hidden="1">tablazat19!$B$71</definedName>
    <definedName name="solver_opt" localSheetId="2" hidden="1">tablazat2!$B$71</definedName>
    <definedName name="solver_opt" localSheetId="20" hidden="1">tablazat20!$B$71</definedName>
    <definedName name="solver_opt" localSheetId="3" hidden="1">tablazat3!$B$71</definedName>
    <definedName name="solver_opt" localSheetId="4" hidden="1">tablazat4!$B$71</definedName>
    <definedName name="solver_opt" localSheetId="5" hidden="1">tablazat5!$B$71</definedName>
    <definedName name="solver_opt" localSheetId="6" hidden="1">tablazat6!$B$71</definedName>
    <definedName name="solver_opt" localSheetId="7" hidden="1">tablazat7!$B$71</definedName>
    <definedName name="solver_opt" localSheetId="8" hidden="1">tablazat8!$B$71</definedName>
    <definedName name="solver_opt" localSheetId="9" hidden="1">tablazat9!$B$71</definedName>
    <definedName name="solver_pre" localSheetId="1" hidden="1">0.000001</definedName>
    <definedName name="solver_pre" localSheetId="10" hidden="1">0.000001</definedName>
    <definedName name="solver_pre" localSheetId="11" hidden="1">0.000001</definedName>
    <definedName name="solver_pre" localSheetId="12" hidden="1">0.000001</definedName>
    <definedName name="solver_pre" localSheetId="13" hidden="1">0.000001</definedName>
    <definedName name="solver_pre" localSheetId="14" hidden="1">0.000001</definedName>
    <definedName name="solver_pre" localSheetId="15" hidden="1">0.000001</definedName>
    <definedName name="solver_pre" localSheetId="16" hidden="1">0.000001</definedName>
    <definedName name="solver_pre" localSheetId="17" hidden="1">0.000001</definedName>
    <definedName name="solver_pre" localSheetId="18" hidden="1">0.000001</definedName>
    <definedName name="solver_pre" localSheetId="19" hidden="1">0.000001</definedName>
    <definedName name="solver_pre" localSheetId="2" hidden="1">0.000001</definedName>
    <definedName name="solver_pre" localSheetId="20" hidden="1">0.000001</definedName>
    <definedName name="solver_pre" localSheetId="3" hidden="1">0.000001</definedName>
    <definedName name="solver_pre" localSheetId="4" hidden="1">0.000001</definedName>
    <definedName name="solver_pre" localSheetId="5" hidden="1">0.000001</definedName>
    <definedName name="solver_pre" localSheetId="6" hidden="1">0.000001</definedName>
    <definedName name="solver_pre" localSheetId="7" hidden="1">0.000001</definedName>
    <definedName name="solver_pre" localSheetId="8" hidden="1">0.000001</definedName>
    <definedName name="solver_pre" localSheetId="9" hidden="1">0.000001</definedName>
    <definedName name="solver_rbv" localSheetId="1" hidden="1">1</definedName>
    <definedName name="solver_rbv" localSheetId="10" hidden="1">1</definedName>
    <definedName name="solver_rbv" localSheetId="11" hidden="1">1</definedName>
    <definedName name="solver_rbv" localSheetId="12" hidden="1">1</definedName>
    <definedName name="solver_rbv" localSheetId="13" hidden="1">1</definedName>
    <definedName name="solver_rbv" localSheetId="14" hidden="1">1</definedName>
    <definedName name="solver_rbv" localSheetId="15" hidden="1">1</definedName>
    <definedName name="solver_rbv" localSheetId="16" hidden="1">1</definedName>
    <definedName name="solver_rbv" localSheetId="17" hidden="1">1</definedName>
    <definedName name="solver_rbv" localSheetId="18" hidden="1">1</definedName>
    <definedName name="solver_rbv" localSheetId="19" hidden="1">1</definedName>
    <definedName name="solver_rbv" localSheetId="2" hidden="1">1</definedName>
    <definedName name="solver_rbv" localSheetId="20" hidden="1">1</definedName>
    <definedName name="solver_rbv" localSheetId="3" hidden="1">1</definedName>
    <definedName name="solver_rbv" localSheetId="4" hidden="1">1</definedName>
    <definedName name="solver_rbv" localSheetId="5" hidden="1">1</definedName>
    <definedName name="solver_rbv" localSheetId="6" hidden="1">1</definedName>
    <definedName name="solver_rbv" localSheetId="7" hidden="1">1</definedName>
    <definedName name="solver_rbv" localSheetId="8" hidden="1">1</definedName>
    <definedName name="solver_rbv" localSheetId="9" hidden="1">1</definedName>
    <definedName name="solver_rel1" localSheetId="1" hidden="1">1</definedName>
    <definedName name="solver_rel1" localSheetId="10" hidden="1">1</definedName>
    <definedName name="solver_rel1" localSheetId="11" hidden="1">1</definedName>
    <definedName name="solver_rel1" localSheetId="12" hidden="1">1</definedName>
    <definedName name="solver_rel1" localSheetId="13" hidden="1">1</definedName>
    <definedName name="solver_rel1" localSheetId="14" hidden="1">1</definedName>
    <definedName name="solver_rel1" localSheetId="15" hidden="1">1</definedName>
    <definedName name="solver_rel1" localSheetId="16" hidden="1">1</definedName>
    <definedName name="solver_rel1" localSheetId="17" hidden="1">1</definedName>
    <definedName name="solver_rel1" localSheetId="18" hidden="1">1</definedName>
    <definedName name="solver_rel1" localSheetId="19" hidden="1">1</definedName>
    <definedName name="solver_rel1" localSheetId="2" hidden="1">1</definedName>
    <definedName name="solver_rel1" localSheetId="20" hidden="1">1</definedName>
    <definedName name="solver_rel1" localSheetId="3" hidden="1">1</definedName>
    <definedName name="solver_rel1" localSheetId="4" hidden="1">1</definedName>
    <definedName name="solver_rel1" localSheetId="5" hidden="1">1</definedName>
    <definedName name="solver_rel1" localSheetId="6" hidden="1">1</definedName>
    <definedName name="solver_rel1" localSheetId="7" hidden="1">1</definedName>
    <definedName name="solver_rel1" localSheetId="8" hidden="1">1</definedName>
    <definedName name="solver_rel1" localSheetId="9" hidden="1">1</definedName>
    <definedName name="solver_rhs1" localSheetId="1" hidden="1">tablazat1!$Z$2</definedName>
    <definedName name="solver_rhs1" localSheetId="10" hidden="1">tablazat10!$Z$2</definedName>
    <definedName name="solver_rhs1" localSheetId="11" hidden="1">tablazat11!$Z$2</definedName>
    <definedName name="solver_rhs1" localSheetId="12" hidden="1">tablazat12!$Z$2</definedName>
    <definedName name="solver_rhs1" localSheetId="13" hidden="1">tablazat13!$Z$2</definedName>
    <definedName name="solver_rhs1" localSheetId="14" hidden="1">tablazat14!$Z$2</definedName>
    <definedName name="solver_rhs1" localSheetId="15" hidden="1">tablazat15!$Z$2</definedName>
    <definedName name="solver_rhs1" localSheetId="16" hidden="1">tablazat16!$Z$2</definedName>
    <definedName name="solver_rhs1" localSheetId="17" hidden="1">tablazat17!$Z$2</definedName>
    <definedName name="solver_rhs1" localSheetId="18" hidden="1">tablazat18!$Z$2</definedName>
    <definedName name="solver_rhs1" localSheetId="19" hidden="1">tablazat19!$Z$2</definedName>
    <definedName name="solver_rhs1" localSheetId="2" hidden="1">tablazat2!$Z$2</definedName>
    <definedName name="solver_rhs1" localSheetId="20" hidden="1">tablazat20!$Z$2</definedName>
    <definedName name="solver_rhs1" localSheetId="3" hidden="1">tablazat3!$Z$2</definedName>
    <definedName name="solver_rhs1" localSheetId="4" hidden="1">tablazat4!$Z$2</definedName>
    <definedName name="solver_rhs1" localSheetId="5" hidden="1">tablazat5!$Z$2</definedName>
    <definedName name="solver_rhs1" localSheetId="6" hidden="1">tablazat6!$Z$2</definedName>
    <definedName name="solver_rhs1" localSheetId="7" hidden="1">tablazat7!$Z$2</definedName>
    <definedName name="solver_rhs1" localSheetId="8" hidden="1">tablazat8!$Z$2</definedName>
    <definedName name="solver_rhs1" localSheetId="9" hidden="1">tablazat9!$Z$2</definedName>
    <definedName name="solver_rlx" localSheetId="1" hidden="1">2</definedName>
    <definedName name="solver_rlx" localSheetId="10" hidden="1">2</definedName>
    <definedName name="solver_rlx" localSheetId="11" hidden="1">2</definedName>
    <definedName name="solver_rlx" localSheetId="12" hidden="1">2</definedName>
    <definedName name="solver_rlx" localSheetId="13" hidden="1">2</definedName>
    <definedName name="solver_rlx" localSheetId="14" hidden="1">2</definedName>
    <definedName name="solver_rlx" localSheetId="15" hidden="1">2</definedName>
    <definedName name="solver_rlx" localSheetId="16" hidden="1">2</definedName>
    <definedName name="solver_rlx" localSheetId="17" hidden="1">2</definedName>
    <definedName name="solver_rlx" localSheetId="18" hidden="1">2</definedName>
    <definedName name="solver_rlx" localSheetId="19" hidden="1">2</definedName>
    <definedName name="solver_rlx" localSheetId="2" hidden="1">2</definedName>
    <definedName name="solver_rlx" localSheetId="20" hidden="1">2</definedName>
    <definedName name="solver_rlx" localSheetId="3" hidden="1">2</definedName>
    <definedName name="solver_rlx" localSheetId="4" hidden="1">2</definedName>
    <definedName name="solver_rlx" localSheetId="5" hidden="1">2</definedName>
    <definedName name="solver_rlx" localSheetId="6" hidden="1">2</definedName>
    <definedName name="solver_rlx" localSheetId="7" hidden="1">2</definedName>
    <definedName name="solver_rlx" localSheetId="8" hidden="1">2</definedName>
    <definedName name="solver_rlx" localSheetId="9" hidden="1">2</definedName>
    <definedName name="solver_rsd" localSheetId="1" hidden="1">0</definedName>
    <definedName name="solver_rsd" localSheetId="10" hidden="1">0</definedName>
    <definedName name="solver_rsd" localSheetId="11" hidden="1">0</definedName>
    <definedName name="solver_rsd" localSheetId="12" hidden="1">0</definedName>
    <definedName name="solver_rsd" localSheetId="13" hidden="1">0</definedName>
    <definedName name="solver_rsd" localSheetId="14" hidden="1">0</definedName>
    <definedName name="solver_rsd" localSheetId="15" hidden="1">0</definedName>
    <definedName name="solver_rsd" localSheetId="16" hidden="1">0</definedName>
    <definedName name="solver_rsd" localSheetId="17" hidden="1">0</definedName>
    <definedName name="solver_rsd" localSheetId="18" hidden="1">0</definedName>
    <definedName name="solver_rsd" localSheetId="19" hidden="1">0</definedName>
    <definedName name="solver_rsd" localSheetId="2" hidden="1">0</definedName>
    <definedName name="solver_rsd" localSheetId="20" hidden="1">0</definedName>
    <definedName name="solver_rsd" localSheetId="3" hidden="1">0</definedName>
    <definedName name="solver_rsd" localSheetId="4" hidden="1">0</definedName>
    <definedName name="solver_rsd" localSheetId="5" hidden="1">0</definedName>
    <definedName name="solver_rsd" localSheetId="6" hidden="1">0</definedName>
    <definedName name="solver_rsd" localSheetId="7" hidden="1">0</definedName>
    <definedName name="solver_rsd" localSheetId="8" hidden="1">0</definedName>
    <definedName name="solver_rsd" localSheetId="9" hidden="1">0</definedName>
    <definedName name="solver_scl" localSheetId="1" hidden="1">1</definedName>
    <definedName name="solver_scl" localSheetId="10" hidden="1">1</definedName>
    <definedName name="solver_scl" localSheetId="11" hidden="1">1</definedName>
    <definedName name="solver_scl" localSheetId="12" hidden="1">1</definedName>
    <definedName name="solver_scl" localSheetId="13" hidden="1">1</definedName>
    <definedName name="solver_scl" localSheetId="14" hidden="1">1</definedName>
    <definedName name="solver_scl" localSheetId="15" hidden="1">1</definedName>
    <definedName name="solver_scl" localSheetId="16" hidden="1">1</definedName>
    <definedName name="solver_scl" localSheetId="17" hidden="1">1</definedName>
    <definedName name="solver_scl" localSheetId="18" hidden="1">1</definedName>
    <definedName name="solver_scl" localSheetId="19" hidden="1">1</definedName>
    <definedName name="solver_scl" localSheetId="2" hidden="1">1</definedName>
    <definedName name="solver_scl" localSheetId="20" hidden="1">1</definedName>
    <definedName name="solver_scl" localSheetId="3" hidden="1">1</definedName>
    <definedName name="solver_scl" localSheetId="4" hidden="1">1</definedName>
    <definedName name="solver_scl" localSheetId="5" hidden="1">1</definedName>
    <definedName name="solver_scl" localSheetId="6" hidden="1">1</definedName>
    <definedName name="solver_scl" localSheetId="7" hidden="1">1</definedName>
    <definedName name="solver_scl" localSheetId="8" hidden="1">1</definedName>
    <definedName name="solver_scl" localSheetId="9" hidden="1">1</definedName>
    <definedName name="solver_sho" localSheetId="1" hidden="1">2</definedName>
    <definedName name="solver_sho" localSheetId="10" hidden="1">2</definedName>
    <definedName name="solver_sho" localSheetId="11" hidden="1">2</definedName>
    <definedName name="solver_sho" localSheetId="12" hidden="1">2</definedName>
    <definedName name="solver_sho" localSheetId="13" hidden="1">2</definedName>
    <definedName name="solver_sho" localSheetId="14" hidden="1">2</definedName>
    <definedName name="solver_sho" localSheetId="15" hidden="1">2</definedName>
    <definedName name="solver_sho" localSheetId="16" hidden="1">2</definedName>
    <definedName name="solver_sho" localSheetId="17" hidden="1">2</definedName>
    <definedName name="solver_sho" localSheetId="18" hidden="1">2</definedName>
    <definedName name="solver_sho" localSheetId="19" hidden="1">2</definedName>
    <definedName name="solver_sho" localSheetId="2" hidden="1">2</definedName>
    <definedName name="solver_sho" localSheetId="20" hidden="1">2</definedName>
    <definedName name="solver_sho" localSheetId="3" hidden="1">2</definedName>
    <definedName name="solver_sho" localSheetId="4" hidden="1">2</definedName>
    <definedName name="solver_sho" localSheetId="5" hidden="1">2</definedName>
    <definedName name="solver_sho" localSheetId="6" hidden="1">2</definedName>
    <definedName name="solver_sho" localSheetId="7" hidden="1">2</definedName>
    <definedName name="solver_sho" localSheetId="8" hidden="1">2</definedName>
    <definedName name="solver_sho" localSheetId="9" hidden="1">2</definedName>
    <definedName name="solver_ssz" localSheetId="1" hidden="1">100</definedName>
    <definedName name="solver_ssz" localSheetId="10" hidden="1">100</definedName>
    <definedName name="solver_ssz" localSheetId="11" hidden="1">100</definedName>
    <definedName name="solver_ssz" localSheetId="12" hidden="1">100</definedName>
    <definedName name="solver_ssz" localSheetId="13" hidden="1">100</definedName>
    <definedName name="solver_ssz" localSheetId="14" hidden="1">100</definedName>
    <definedName name="solver_ssz" localSheetId="15" hidden="1">100</definedName>
    <definedName name="solver_ssz" localSheetId="16" hidden="1">100</definedName>
    <definedName name="solver_ssz" localSheetId="17" hidden="1">100</definedName>
    <definedName name="solver_ssz" localSheetId="18" hidden="1">100</definedName>
    <definedName name="solver_ssz" localSheetId="19" hidden="1">100</definedName>
    <definedName name="solver_ssz" localSheetId="2" hidden="1">100</definedName>
    <definedName name="solver_ssz" localSheetId="20" hidden="1">100</definedName>
    <definedName name="solver_ssz" localSheetId="3" hidden="1">100</definedName>
    <definedName name="solver_ssz" localSheetId="4" hidden="1">100</definedName>
    <definedName name="solver_ssz" localSheetId="5" hidden="1">100</definedName>
    <definedName name="solver_ssz" localSheetId="6" hidden="1">100</definedName>
    <definedName name="solver_ssz" localSheetId="7" hidden="1">100</definedName>
    <definedName name="solver_ssz" localSheetId="8" hidden="1">100</definedName>
    <definedName name="solver_ssz" localSheetId="9" hidden="1">100</definedName>
    <definedName name="solver_tim" localSheetId="1" hidden="1">2147483647</definedName>
    <definedName name="solver_tim" localSheetId="10" hidden="1">2147483647</definedName>
    <definedName name="solver_tim" localSheetId="11" hidden="1">2147483647</definedName>
    <definedName name="solver_tim" localSheetId="12" hidden="1">2147483647</definedName>
    <definedName name="solver_tim" localSheetId="13" hidden="1">2147483647</definedName>
    <definedName name="solver_tim" localSheetId="14" hidden="1">2147483647</definedName>
    <definedName name="solver_tim" localSheetId="15" hidden="1">2147483647</definedName>
    <definedName name="solver_tim" localSheetId="16" hidden="1">2147483647</definedName>
    <definedName name="solver_tim" localSheetId="17" hidden="1">2147483647</definedName>
    <definedName name="solver_tim" localSheetId="18" hidden="1">2147483647</definedName>
    <definedName name="solver_tim" localSheetId="19" hidden="1">2147483647</definedName>
    <definedName name="solver_tim" localSheetId="2" hidden="1">2147483647</definedName>
    <definedName name="solver_tim" localSheetId="20" hidden="1">2147483647</definedName>
    <definedName name="solver_tim" localSheetId="3" hidden="1">2147483647</definedName>
    <definedName name="solver_tim" localSheetId="4" hidden="1">2147483647</definedName>
    <definedName name="solver_tim" localSheetId="5" hidden="1">2147483647</definedName>
    <definedName name="solver_tim" localSheetId="6" hidden="1">2147483647</definedName>
    <definedName name="solver_tim" localSheetId="7" hidden="1">2147483647</definedName>
    <definedName name="solver_tim" localSheetId="8" hidden="1">2147483647</definedName>
    <definedName name="solver_tim" localSheetId="9" hidden="1">2147483647</definedName>
    <definedName name="solver_tol" localSheetId="1" hidden="1">0.01</definedName>
    <definedName name="solver_tol" localSheetId="10" hidden="1">0.01</definedName>
    <definedName name="solver_tol" localSheetId="11" hidden="1">0.01</definedName>
    <definedName name="solver_tol" localSheetId="12" hidden="1">0.01</definedName>
    <definedName name="solver_tol" localSheetId="13" hidden="1">0.01</definedName>
    <definedName name="solver_tol" localSheetId="14" hidden="1">0.01</definedName>
    <definedName name="solver_tol" localSheetId="15" hidden="1">0.01</definedName>
    <definedName name="solver_tol" localSheetId="16" hidden="1">0.01</definedName>
    <definedName name="solver_tol" localSheetId="17" hidden="1">0.01</definedName>
    <definedName name="solver_tol" localSheetId="18" hidden="1">0.01</definedName>
    <definedName name="solver_tol" localSheetId="19" hidden="1">0.01</definedName>
    <definedName name="solver_tol" localSheetId="2" hidden="1">0.01</definedName>
    <definedName name="solver_tol" localSheetId="20" hidden="1">0.01</definedName>
    <definedName name="solver_tol" localSheetId="3" hidden="1">0.01</definedName>
    <definedName name="solver_tol" localSheetId="4" hidden="1">0.01</definedName>
    <definedName name="solver_tol" localSheetId="5" hidden="1">0.01</definedName>
    <definedName name="solver_tol" localSheetId="6" hidden="1">0.01</definedName>
    <definedName name="solver_tol" localSheetId="7" hidden="1">0.01</definedName>
    <definedName name="solver_tol" localSheetId="8" hidden="1">0.01</definedName>
    <definedName name="solver_tol" localSheetId="9" hidden="1">0.01</definedName>
    <definedName name="solver_typ" localSheetId="1" hidden="1">2</definedName>
    <definedName name="solver_typ" localSheetId="10" hidden="1">2</definedName>
    <definedName name="solver_typ" localSheetId="11" hidden="1">2</definedName>
    <definedName name="solver_typ" localSheetId="12" hidden="1">2</definedName>
    <definedName name="solver_typ" localSheetId="13" hidden="1">2</definedName>
    <definedName name="solver_typ" localSheetId="14" hidden="1">2</definedName>
    <definedName name="solver_typ" localSheetId="15" hidden="1">2</definedName>
    <definedName name="solver_typ" localSheetId="16" hidden="1">2</definedName>
    <definedName name="solver_typ" localSheetId="17" hidden="1">2</definedName>
    <definedName name="solver_typ" localSheetId="18" hidden="1">2</definedName>
    <definedName name="solver_typ" localSheetId="19" hidden="1">2</definedName>
    <definedName name="solver_typ" localSheetId="2" hidden="1">2</definedName>
    <definedName name="solver_typ" localSheetId="20" hidden="1">2</definedName>
    <definedName name="solver_typ" localSheetId="3" hidden="1">2</definedName>
    <definedName name="solver_typ" localSheetId="4" hidden="1">2</definedName>
    <definedName name="solver_typ" localSheetId="5" hidden="1">2</definedName>
    <definedName name="solver_typ" localSheetId="6" hidden="1">2</definedName>
    <definedName name="solver_typ" localSheetId="7" hidden="1">2</definedName>
    <definedName name="solver_typ" localSheetId="8" hidden="1">2</definedName>
    <definedName name="solver_typ" localSheetId="9" hidden="1">2</definedName>
    <definedName name="solver_val" localSheetId="1" hidden="1">0</definedName>
    <definedName name="solver_val" localSheetId="10" hidden="1">0</definedName>
    <definedName name="solver_val" localSheetId="11" hidden="1">0</definedName>
    <definedName name="solver_val" localSheetId="12" hidden="1">0</definedName>
    <definedName name="solver_val" localSheetId="13" hidden="1">0</definedName>
    <definedName name="solver_val" localSheetId="14" hidden="1">0</definedName>
    <definedName name="solver_val" localSheetId="15" hidden="1">0</definedName>
    <definedName name="solver_val" localSheetId="16" hidden="1">0</definedName>
    <definedName name="solver_val" localSheetId="17" hidden="1">0</definedName>
    <definedName name="solver_val" localSheetId="18" hidden="1">0</definedName>
    <definedName name="solver_val" localSheetId="19" hidden="1">0</definedName>
    <definedName name="solver_val" localSheetId="2" hidden="1">0</definedName>
    <definedName name="solver_val" localSheetId="20" hidden="1">0</definedName>
    <definedName name="solver_val" localSheetId="3" hidden="1">0</definedName>
    <definedName name="solver_val" localSheetId="4" hidden="1">0</definedName>
    <definedName name="solver_val" localSheetId="5" hidden="1">0</definedName>
    <definedName name="solver_val" localSheetId="6" hidden="1">0</definedName>
    <definedName name="solver_val" localSheetId="7" hidden="1">0</definedName>
    <definedName name="solver_val" localSheetId="8" hidden="1">0</definedName>
    <definedName name="solver_val" localSheetId="9" hidden="1">0</definedName>
    <definedName name="solver_ver" localSheetId="1" hidden="1">2</definedName>
    <definedName name="solver_ver" localSheetId="10" hidden="1">3</definedName>
    <definedName name="solver_ver" localSheetId="11" hidden="1">3</definedName>
    <definedName name="solver_ver" localSheetId="12" hidden="1">3</definedName>
    <definedName name="solver_ver" localSheetId="13" hidden="1">3</definedName>
    <definedName name="solver_ver" localSheetId="14" hidden="1">3</definedName>
    <definedName name="solver_ver" localSheetId="15" hidden="1">3</definedName>
    <definedName name="solver_ver" localSheetId="16" hidden="1">2</definedName>
    <definedName name="solver_ver" localSheetId="17" hidden="1">2</definedName>
    <definedName name="solver_ver" localSheetId="18" hidden="1">2</definedName>
    <definedName name="solver_ver" localSheetId="19" hidden="1">2</definedName>
    <definedName name="solver_ver" localSheetId="2" hidden="1">2</definedName>
    <definedName name="solver_ver" localSheetId="20" hidden="1">2</definedName>
    <definedName name="solver_ver" localSheetId="3" hidden="1">2</definedName>
    <definedName name="solver_ver" localSheetId="4" hidden="1">2</definedName>
    <definedName name="solver_ver" localSheetId="5" hidden="1">2</definedName>
    <definedName name="solver_ver" localSheetId="6" hidden="1">3</definedName>
    <definedName name="solver_ver" localSheetId="7" hidden="1">2</definedName>
    <definedName name="solver_ver" localSheetId="8" hidden="1">3</definedName>
    <definedName name="solver_ver" localSheetId="9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9" i="5" l="1"/>
  <c r="D87" i="28"/>
  <c r="C87" i="28"/>
  <c r="B87" i="28"/>
  <c r="D86" i="28"/>
  <c r="C86" i="28"/>
  <c r="C85" i="28"/>
  <c r="B85" i="28"/>
  <c r="D84" i="28"/>
  <c r="C84" i="28"/>
  <c r="D83" i="28"/>
  <c r="B83" i="28"/>
  <c r="C82" i="28"/>
  <c r="B82" i="28"/>
  <c r="E91" i="28"/>
  <c r="E109" i="5" s="1"/>
  <c r="D91" i="28"/>
  <c r="C91" i="28"/>
  <c r="C109" i="5" s="1"/>
  <c r="B91" i="28"/>
  <c r="B109" i="5" s="1"/>
  <c r="B76" i="28"/>
  <c r="B75" i="28"/>
  <c r="B74" i="28"/>
  <c r="D25" i="28"/>
  <c r="C25" i="28"/>
  <c r="B25" i="28"/>
  <c r="D24" i="28"/>
  <c r="C24" i="28"/>
  <c r="B24" i="28"/>
  <c r="D23" i="28"/>
  <c r="C23" i="28"/>
  <c r="B23" i="28"/>
  <c r="M18" i="28"/>
  <c r="L18" i="28"/>
  <c r="K18" i="28"/>
  <c r="J18" i="28"/>
  <c r="I18" i="28"/>
  <c r="H18" i="28"/>
  <c r="G18" i="28"/>
  <c r="F18" i="28"/>
  <c r="E18" i="28"/>
  <c r="M17" i="28"/>
  <c r="L17" i="28"/>
  <c r="K17" i="28"/>
  <c r="J17" i="28"/>
  <c r="I17" i="28"/>
  <c r="H17" i="28"/>
  <c r="G17" i="28"/>
  <c r="F17" i="28"/>
  <c r="E17" i="28"/>
  <c r="M16" i="28"/>
  <c r="L16" i="28"/>
  <c r="K16" i="28"/>
  <c r="J16" i="28"/>
  <c r="I16" i="28"/>
  <c r="H16" i="28"/>
  <c r="G16" i="28"/>
  <c r="F16" i="28"/>
  <c r="E16" i="28"/>
  <c r="M15" i="28"/>
  <c r="L15" i="28"/>
  <c r="K15" i="28"/>
  <c r="J15" i="28"/>
  <c r="I15" i="28"/>
  <c r="H15" i="28"/>
  <c r="G15" i="28"/>
  <c r="F15" i="28"/>
  <c r="E15" i="28"/>
  <c r="Y14" i="28"/>
  <c r="M14" i="28"/>
  <c r="L14" i="28"/>
  <c r="K14" i="28"/>
  <c r="J14" i="28"/>
  <c r="I14" i="28"/>
  <c r="H14" i="28"/>
  <c r="G14" i="28"/>
  <c r="F14" i="28"/>
  <c r="E14" i="28"/>
  <c r="M13" i="28"/>
  <c r="L13" i="28"/>
  <c r="K13" i="28"/>
  <c r="J13" i="28"/>
  <c r="I13" i="28"/>
  <c r="H13" i="28"/>
  <c r="G13" i="28"/>
  <c r="F13" i="28"/>
  <c r="E13" i="28"/>
  <c r="D11" i="28"/>
  <c r="C11" i="28"/>
  <c r="B11" i="28"/>
  <c r="D10" i="28"/>
  <c r="C10" i="28"/>
  <c r="B10" i="28"/>
  <c r="D9" i="28"/>
  <c r="C9" i="28"/>
  <c r="B9" i="28"/>
  <c r="D8" i="28"/>
  <c r="C8" i="28"/>
  <c r="B8" i="28"/>
  <c r="D7" i="28"/>
  <c r="C7" i="28"/>
  <c r="B7" i="28"/>
  <c r="D6" i="28"/>
  <c r="C6" i="28"/>
  <c r="B6" i="28"/>
  <c r="D5" i="28"/>
  <c r="C5" i="28"/>
  <c r="B5" i="28"/>
  <c r="D4" i="28"/>
  <c r="C4" i="28"/>
  <c r="B4" i="28"/>
  <c r="D3" i="28"/>
  <c r="C3" i="28"/>
  <c r="B3" i="28"/>
  <c r="D87" i="27"/>
  <c r="C87" i="27"/>
  <c r="B87" i="27"/>
  <c r="D86" i="27"/>
  <c r="C86" i="27"/>
  <c r="D85" i="27"/>
  <c r="B85" i="27"/>
  <c r="D84" i="27"/>
  <c r="C84" i="27"/>
  <c r="D83" i="27"/>
  <c r="B83" i="27"/>
  <c r="C82" i="27"/>
  <c r="B82" i="27"/>
  <c r="E91" i="27"/>
  <c r="E108" i="5" s="1"/>
  <c r="D91" i="27"/>
  <c r="D108" i="5" s="1"/>
  <c r="C91" i="27"/>
  <c r="C108" i="5" s="1"/>
  <c r="B91" i="27"/>
  <c r="B108" i="5" s="1"/>
  <c r="B76" i="27"/>
  <c r="B75" i="27"/>
  <c r="B74" i="27"/>
  <c r="D25" i="27"/>
  <c r="C25" i="27"/>
  <c r="B25" i="27"/>
  <c r="D24" i="27"/>
  <c r="C24" i="27"/>
  <c r="B24" i="27"/>
  <c r="D23" i="27"/>
  <c r="C23" i="27"/>
  <c r="B23" i="27"/>
  <c r="M18" i="27"/>
  <c r="L18" i="27"/>
  <c r="K18" i="27"/>
  <c r="J18" i="27"/>
  <c r="I18" i="27"/>
  <c r="H18" i="27"/>
  <c r="G18" i="27"/>
  <c r="F18" i="27"/>
  <c r="E18" i="27"/>
  <c r="M17" i="27"/>
  <c r="L17" i="27"/>
  <c r="K17" i="27"/>
  <c r="J17" i="27"/>
  <c r="I17" i="27"/>
  <c r="H17" i="27"/>
  <c r="G17" i="27"/>
  <c r="F17" i="27"/>
  <c r="E17" i="27"/>
  <c r="M16" i="27"/>
  <c r="L16" i="27"/>
  <c r="K16" i="27"/>
  <c r="J16" i="27"/>
  <c r="I16" i="27"/>
  <c r="H16" i="27"/>
  <c r="G16" i="27"/>
  <c r="F16" i="27"/>
  <c r="E16" i="27"/>
  <c r="M15" i="27"/>
  <c r="L15" i="27"/>
  <c r="K15" i="27"/>
  <c r="J15" i="27"/>
  <c r="I15" i="27"/>
  <c r="H15" i="27"/>
  <c r="G15" i="27"/>
  <c r="F15" i="27"/>
  <c r="E15" i="27"/>
  <c r="Y14" i="27"/>
  <c r="M14" i="27"/>
  <c r="L14" i="27"/>
  <c r="K14" i="27"/>
  <c r="J14" i="27"/>
  <c r="I14" i="27"/>
  <c r="H14" i="27"/>
  <c r="G14" i="27"/>
  <c r="F14" i="27"/>
  <c r="E14" i="27"/>
  <c r="M13" i="27"/>
  <c r="L13" i="27"/>
  <c r="K13" i="27"/>
  <c r="J13" i="27"/>
  <c r="I13" i="27"/>
  <c r="H13" i="27"/>
  <c r="G13" i="27"/>
  <c r="F13" i="27"/>
  <c r="E13" i="27"/>
  <c r="D11" i="27"/>
  <c r="C11" i="27"/>
  <c r="B11" i="27"/>
  <c r="D10" i="27"/>
  <c r="C10" i="27"/>
  <c r="B10" i="27"/>
  <c r="D9" i="27"/>
  <c r="C9" i="27"/>
  <c r="B9" i="27"/>
  <c r="D8" i="27"/>
  <c r="C8" i="27"/>
  <c r="B8" i="27"/>
  <c r="D7" i="27"/>
  <c r="C7" i="27"/>
  <c r="B7" i="27"/>
  <c r="D6" i="27"/>
  <c r="C6" i="27"/>
  <c r="B6" i="27"/>
  <c r="D5" i="27"/>
  <c r="C5" i="27"/>
  <c r="B5" i="27"/>
  <c r="D4" i="27"/>
  <c r="C4" i="27"/>
  <c r="B4" i="27"/>
  <c r="D3" i="27"/>
  <c r="C3" i="27"/>
  <c r="B3" i="27"/>
  <c r="D87" i="26"/>
  <c r="C87" i="26"/>
  <c r="B87" i="26"/>
  <c r="D86" i="26"/>
  <c r="B86" i="26"/>
  <c r="D85" i="26"/>
  <c r="C85" i="26"/>
  <c r="B85" i="26"/>
  <c r="D84" i="26"/>
  <c r="C84" i="26"/>
  <c r="D83" i="26"/>
  <c r="B83" i="26"/>
  <c r="C82" i="26"/>
  <c r="B82" i="26"/>
  <c r="E91" i="26"/>
  <c r="E110" i="5" s="1"/>
  <c r="D91" i="26"/>
  <c r="D110" i="5" s="1"/>
  <c r="C91" i="26"/>
  <c r="C110" i="5" s="1"/>
  <c r="B91" i="26"/>
  <c r="B110" i="5" s="1"/>
  <c r="B76" i="26"/>
  <c r="B75" i="26"/>
  <c r="B74" i="26"/>
  <c r="D25" i="26"/>
  <c r="C25" i="26"/>
  <c r="B25" i="26"/>
  <c r="D24" i="26"/>
  <c r="C24" i="26"/>
  <c r="B24" i="26"/>
  <c r="D23" i="26"/>
  <c r="C23" i="26"/>
  <c r="B23" i="26"/>
  <c r="M18" i="26"/>
  <c r="L18" i="26"/>
  <c r="K18" i="26"/>
  <c r="J18" i="26"/>
  <c r="I18" i="26"/>
  <c r="H18" i="26"/>
  <c r="G18" i="26"/>
  <c r="F18" i="26"/>
  <c r="E18" i="26"/>
  <c r="M17" i="26"/>
  <c r="L17" i="26"/>
  <c r="K17" i="26"/>
  <c r="J17" i="26"/>
  <c r="I17" i="26"/>
  <c r="H17" i="26"/>
  <c r="G17" i="26"/>
  <c r="F17" i="26"/>
  <c r="E17" i="26"/>
  <c r="M16" i="26"/>
  <c r="L16" i="26"/>
  <c r="K16" i="26"/>
  <c r="J16" i="26"/>
  <c r="I16" i="26"/>
  <c r="H16" i="26"/>
  <c r="G16" i="26"/>
  <c r="F16" i="26"/>
  <c r="E16" i="26"/>
  <c r="M15" i="26"/>
  <c r="L15" i="26"/>
  <c r="K15" i="26"/>
  <c r="J15" i="26"/>
  <c r="I15" i="26"/>
  <c r="H15" i="26"/>
  <c r="G15" i="26"/>
  <c r="F15" i="26"/>
  <c r="E15" i="26"/>
  <c r="Y14" i="26"/>
  <c r="M14" i="26"/>
  <c r="L14" i="26"/>
  <c r="K14" i="26"/>
  <c r="J14" i="26"/>
  <c r="I14" i="26"/>
  <c r="H14" i="26"/>
  <c r="G14" i="26"/>
  <c r="F14" i="26"/>
  <c r="E14" i="26"/>
  <c r="M13" i="26"/>
  <c r="L13" i="26"/>
  <c r="K13" i="26"/>
  <c r="J13" i="26"/>
  <c r="I13" i="26"/>
  <c r="H13" i="26"/>
  <c r="G13" i="26"/>
  <c r="F13" i="26"/>
  <c r="E13" i="26"/>
  <c r="D11" i="26"/>
  <c r="C11" i="26"/>
  <c r="B11" i="26"/>
  <c r="D10" i="26"/>
  <c r="C10" i="26"/>
  <c r="B10" i="26"/>
  <c r="D9" i="26"/>
  <c r="C9" i="26"/>
  <c r="B9" i="26"/>
  <c r="D8" i="26"/>
  <c r="C8" i="26"/>
  <c r="B8" i="26"/>
  <c r="D7" i="26"/>
  <c r="C7" i="26"/>
  <c r="B7" i="26"/>
  <c r="D6" i="26"/>
  <c r="C6" i="26"/>
  <c r="B6" i="26"/>
  <c r="D5" i="26"/>
  <c r="C5" i="26"/>
  <c r="B5" i="26"/>
  <c r="D4" i="26"/>
  <c r="C4" i="26"/>
  <c r="B4" i="26"/>
  <c r="D3" i="26"/>
  <c r="C3" i="26"/>
  <c r="B3" i="26"/>
  <c r="B87" i="25"/>
  <c r="D86" i="25"/>
  <c r="D85" i="25"/>
  <c r="B85" i="25"/>
  <c r="D84" i="25"/>
  <c r="C84" i="25"/>
  <c r="D83" i="25"/>
  <c r="B83" i="25"/>
  <c r="D82" i="25"/>
  <c r="C82" i="25"/>
  <c r="B82" i="25"/>
  <c r="E91" i="25"/>
  <c r="E107" i="5" s="1"/>
  <c r="D91" i="25"/>
  <c r="D107" i="5" s="1"/>
  <c r="C91" i="25"/>
  <c r="C107" i="5" s="1"/>
  <c r="B91" i="25"/>
  <c r="B107" i="5" s="1"/>
  <c r="B76" i="25"/>
  <c r="B75" i="25"/>
  <c r="B74" i="25"/>
  <c r="D25" i="25"/>
  <c r="C25" i="25"/>
  <c r="B25" i="25"/>
  <c r="D24" i="25"/>
  <c r="C24" i="25"/>
  <c r="B24" i="25"/>
  <c r="D23" i="25"/>
  <c r="C23" i="25"/>
  <c r="B23" i="25"/>
  <c r="M18" i="25"/>
  <c r="L18" i="25"/>
  <c r="K18" i="25"/>
  <c r="J18" i="25"/>
  <c r="I18" i="25"/>
  <c r="H18" i="25"/>
  <c r="G18" i="25"/>
  <c r="F18" i="25"/>
  <c r="E18" i="25"/>
  <c r="M17" i="25"/>
  <c r="L17" i="25"/>
  <c r="K17" i="25"/>
  <c r="J17" i="25"/>
  <c r="I17" i="25"/>
  <c r="H17" i="25"/>
  <c r="G17" i="25"/>
  <c r="F17" i="25"/>
  <c r="E17" i="25"/>
  <c r="M16" i="25"/>
  <c r="L16" i="25"/>
  <c r="K16" i="25"/>
  <c r="J16" i="25"/>
  <c r="I16" i="25"/>
  <c r="H16" i="25"/>
  <c r="G16" i="25"/>
  <c r="F16" i="25"/>
  <c r="E16" i="25"/>
  <c r="M15" i="25"/>
  <c r="L15" i="25"/>
  <c r="K15" i="25"/>
  <c r="J15" i="25"/>
  <c r="I15" i="25"/>
  <c r="H15" i="25"/>
  <c r="G15" i="25"/>
  <c r="F15" i="25"/>
  <c r="E15" i="25"/>
  <c r="Y14" i="25"/>
  <c r="M14" i="25"/>
  <c r="L14" i="25"/>
  <c r="K14" i="25"/>
  <c r="J14" i="25"/>
  <c r="I14" i="25"/>
  <c r="H14" i="25"/>
  <c r="G14" i="25"/>
  <c r="F14" i="25"/>
  <c r="E14" i="25"/>
  <c r="M13" i="25"/>
  <c r="L13" i="25"/>
  <c r="K13" i="25"/>
  <c r="J13" i="25"/>
  <c r="I13" i="25"/>
  <c r="H13" i="25"/>
  <c r="G13" i="25"/>
  <c r="F13" i="25"/>
  <c r="E13" i="25"/>
  <c r="D11" i="25"/>
  <c r="C11" i="25"/>
  <c r="B11" i="25"/>
  <c r="D10" i="25"/>
  <c r="C10" i="25"/>
  <c r="B10" i="25"/>
  <c r="D9" i="25"/>
  <c r="C9" i="25"/>
  <c r="B9" i="25"/>
  <c r="D8" i="25"/>
  <c r="C8" i="25"/>
  <c r="B8" i="25"/>
  <c r="D7" i="25"/>
  <c r="C7" i="25"/>
  <c r="B7" i="25"/>
  <c r="D6" i="25"/>
  <c r="C6" i="25"/>
  <c r="B6" i="25"/>
  <c r="D5" i="25"/>
  <c r="C5" i="25"/>
  <c r="B5" i="25"/>
  <c r="D4" i="25"/>
  <c r="C4" i="25"/>
  <c r="B4" i="25"/>
  <c r="D3" i="25"/>
  <c r="C3" i="25"/>
  <c r="B3" i="25"/>
  <c r="D87" i="24"/>
  <c r="D86" i="24"/>
  <c r="C86" i="24"/>
  <c r="B85" i="24"/>
  <c r="D84" i="24"/>
  <c r="C84" i="24"/>
  <c r="D82" i="24"/>
  <c r="C82" i="24"/>
  <c r="B82" i="24"/>
  <c r="E91" i="24"/>
  <c r="E106" i="5" s="1"/>
  <c r="D91" i="24"/>
  <c r="D106" i="5" s="1"/>
  <c r="C91" i="24"/>
  <c r="C106" i="5" s="1"/>
  <c r="B91" i="24"/>
  <c r="B106" i="5" s="1"/>
  <c r="B76" i="24"/>
  <c r="B75" i="24"/>
  <c r="B74" i="24"/>
  <c r="D25" i="24"/>
  <c r="C25" i="24"/>
  <c r="B25" i="24"/>
  <c r="D24" i="24"/>
  <c r="C24" i="24"/>
  <c r="B24" i="24"/>
  <c r="D23" i="24"/>
  <c r="C23" i="24"/>
  <c r="B23" i="24"/>
  <c r="M18" i="24"/>
  <c r="L18" i="24"/>
  <c r="K18" i="24"/>
  <c r="J18" i="24"/>
  <c r="I18" i="24"/>
  <c r="H18" i="24"/>
  <c r="G18" i="24"/>
  <c r="F18" i="24"/>
  <c r="E18" i="24"/>
  <c r="M17" i="24"/>
  <c r="L17" i="24"/>
  <c r="K17" i="24"/>
  <c r="J17" i="24"/>
  <c r="I17" i="24"/>
  <c r="H17" i="24"/>
  <c r="G17" i="24"/>
  <c r="F17" i="24"/>
  <c r="E17" i="24"/>
  <c r="M16" i="24"/>
  <c r="L16" i="24"/>
  <c r="K16" i="24"/>
  <c r="J16" i="24"/>
  <c r="I16" i="24"/>
  <c r="H16" i="24"/>
  <c r="G16" i="24"/>
  <c r="F16" i="24"/>
  <c r="E16" i="24"/>
  <c r="M15" i="24"/>
  <c r="L15" i="24"/>
  <c r="K15" i="24"/>
  <c r="J15" i="24"/>
  <c r="I15" i="24"/>
  <c r="H15" i="24"/>
  <c r="G15" i="24"/>
  <c r="F15" i="24"/>
  <c r="E15" i="24"/>
  <c r="Y14" i="24"/>
  <c r="M14" i="24"/>
  <c r="L14" i="24"/>
  <c r="K14" i="24"/>
  <c r="J14" i="24"/>
  <c r="I14" i="24"/>
  <c r="H14" i="24"/>
  <c r="G14" i="24"/>
  <c r="F14" i="24"/>
  <c r="E14" i="24"/>
  <c r="M13" i="24"/>
  <c r="L13" i="24"/>
  <c r="K13" i="24"/>
  <c r="J13" i="24"/>
  <c r="I13" i="24"/>
  <c r="H13" i="24"/>
  <c r="G13" i="24"/>
  <c r="F13" i="24"/>
  <c r="E13" i="24"/>
  <c r="D11" i="24"/>
  <c r="C11" i="24"/>
  <c r="B11" i="24"/>
  <c r="D10" i="24"/>
  <c r="C10" i="24"/>
  <c r="B10" i="24"/>
  <c r="D9" i="24"/>
  <c r="C9" i="24"/>
  <c r="B9" i="24"/>
  <c r="D8" i="24"/>
  <c r="C8" i="24"/>
  <c r="B8" i="24"/>
  <c r="D7" i="24"/>
  <c r="C7" i="24"/>
  <c r="B7" i="24"/>
  <c r="D6" i="24"/>
  <c r="C6" i="24"/>
  <c r="B6" i="24"/>
  <c r="D5" i="24"/>
  <c r="C5" i="24"/>
  <c r="B5" i="24"/>
  <c r="D4" i="24"/>
  <c r="C4" i="24"/>
  <c r="B4" i="24"/>
  <c r="D3" i="24"/>
  <c r="C3" i="24"/>
  <c r="B3" i="24"/>
  <c r="D87" i="23"/>
  <c r="C87" i="23"/>
  <c r="B87" i="23"/>
  <c r="D86" i="23"/>
  <c r="D85" i="23"/>
  <c r="D84" i="23"/>
  <c r="D83" i="23"/>
  <c r="C83" i="23"/>
  <c r="B83" i="23"/>
  <c r="B82" i="23"/>
  <c r="E91" i="23"/>
  <c r="E105" i="5" s="1"/>
  <c r="D91" i="23"/>
  <c r="D105" i="5" s="1"/>
  <c r="C91" i="23"/>
  <c r="C105" i="5" s="1"/>
  <c r="B91" i="23"/>
  <c r="B105" i="5" s="1"/>
  <c r="B76" i="23"/>
  <c r="B75" i="23"/>
  <c r="B74" i="23"/>
  <c r="Y27" i="23" a="1"/>
  <c r="D25" i="23"/>
  <c r="C25" i="23"/>
  <c r="B25" i="23"/>
  <c r="Y24" i="23" a="1"/>
  <c r="D24" i="23"/>
  <c r="C24" i="23"/>
  <c r="B24" i="23"/>
  <c r="Y23" i="23" a="1"/>
  <c r="D23" i="23"/>
  <c r="C23" i="23"/>
  <c r="B23" i="23"/>
  <c r="Y18" i="23" a="1"/>
  <c r="M18" i="23"/>
  <c r="L18" i="23"/>
  <c r="K18" i="23"/>
  <c r="J18" i="23"/>
  <c r="I18" i="23"/>
  <c r="H18" i="23"/>
  <c r="G18" i="23"/>
  <c r="F18" i="23"/>
  <c r="E18" i="23"/>
  <c r="Y17" i="23" a="1"/>
  <c r="M17" i="23"/>
  <c r="L17" i="23"/>
  <c r="K17" i="23"/>
  <c r="J17" i="23"/>
  <c r="I17" i="23"/>
  <c r="H17" i="23"/>
  <c r="G17" i="23"/>
  <c r="F17" i="23"/>
  <c r="E17" i="23"/>
  <c r="Y16" i="23" a="1"/>
  <c r="M16" i="23"/>
  <c r="L16" i="23"/>
  <c r="K16" i="23"/>
  <c r="J16" i="23"/>
  <c r="I16" i="23"/>
  <c r="H16" i="23"/>
  <c r="G16" i="23"/>
  <c r="F16" i="23"/>
  <c r="E16" i="23"/>
  <c r="Y15" i="23" a="1"/>
  <c r="M15" i="23"/>
  <c r="L15" i="23"/>
  <c r="K15" i="23"/>
  <c r="J15" i="23"/>
  <c r="I15" i="23"/>
  <c r="H15" i="23"/>
  <c r="G15" i="23"/>
  <c r="F15" i="23"/>
  <c r="E15" i="23"/>
  <c r="Y14" i="23"/>
  <c r="Y25" i="23" s="1" a="1"/>
  <c r="M14" i="23"/>
  <c r="L14" i="23"/>
  <c r="K14" i="23"/>
  <c r="J14" i="23"/>
  <c r="I14" i="23"/>
  <c r="H14" i="23"/>
  <c r="G14" i="23"/>
  <c r="F14" i="23"/>
  <c r="E14" i="23"/>
  <c r="M13" i="23"/>
  <c r="L13" i="23"/>
  <c r="K13" i="23"/>
  <c r="J13" i="23"/>
  <c r="I13" i="23"/>
  <c r="H13" i="23"/>
  <c r="G13" i="23"/>
  <c r="F13" i="23"/>
  <c r="E13" i="23"/>
  <c r="D11" i="23"/>
  <c r="C11" i="23"/>
  <c r="B11" i="23"/>
  <c r="D10" i="23"/>
  <c r="C10" i="23"/>
  <c r="B10" i="23"/>
  <c r="D9" i="23"/>
  <c r="C9" i="23"/>
  <c r="B9" i="23"/>
  <c r="D8" i="23"/>
  <c r="C8" i="23"/>
  <c r="B8" i="23"/>
  <c r="D7" i="23"/>
  <c r="C7" i="23"/>
  <c r="B7" i="23"/>
  <c r="D6" i="23"/>
  <c r="C6" i="23"/>
  <c r="B6" i="23"/>
  <c r="D5" i="23"/>
  <c r="C5" i="23"/>
  <c r="B5" i="23"/>
  <c r="D4" i="23"/>
  <c r="C4" i="23"/>
  <c r="B4" i="23"/>
  <c r="D3" i="23"/>
  <c r="C3" i="23"/>
  <c r="B3" i="23"/>
  <c r="C87" i="22"/>
  <c r="B87" i="22"/>
  <c r="B86" i="22"/>
  <c r="D85" i="22"/>
  <c r="B85" i="22"/>
  <c r="C84" i="22"/>
  <c r="C83" i="22"/>
  <c r="B83" i="22"/>
  <c r="D82" i="22"/>
  <c r="B82" i="22"/>
  <c r="E91" i="22"/>
  <c r="E104" i="5" s="1"/>
  <c r="D91" i="22"/>
  <c r="D104" i="5" s="1"/>
  <c r="C91" i="22"/>
  <c r="C104" i="5" s="1"/>
  <c r="B91" i="22"/>
  <c r="B104" i="5" s="1"/>
  <c r="B76" i="22"/>
  <c r="B75" i="22"/>
  <c r="B74" i="22"/>
  <c r="Y27" i="22" a="1"/>
  <c r="D25" i="22"/>
  <c r="C25" i="22"/>
  <c r="B25" i="22"/>
  <c r="Y24" i="22" a="1"/>
  <c r="D24" i="22"/>
  <c r="C24" i="22"/>
  <c r="B24" i="22"/>
  <c r="Y23" i="22" a="1"/>
  <c r="D23" i="22"/>
  <c r="C23" i="22"/>
  <c r="B23" i="22"/>
  <c r="Y18" i="22" a="1"/>
  <c r="M18" i="22"/>
  <c r="L18" i="22"/>
  <c r="K18" i="22"/>
  <c r="J18" i="22"/>
  <c r="I18" i="22"/>
  <c r="H18" i="22"/>
  <c r="G18" i="22"/>
  <c r="F18" i="22"/>
  <c r="E18" i="22"/>
  <c r="Y17" i="22" a="1"/>
  <c r="M17" i="22"/>
  <c r="L17" i="22"/>
  <c r="K17" i="22"/>
  <c r="J17" i="22"/>
  <c r="I17" i="22"/>
  <c r="H17" i="22"/>
  <c r="G17" i="22"/>
  <c r="F17" i="22"/>
  <c r="E17" i="22"/>
  <c r="Y16" i="22" a="1"/>
  <c r="M16" i="22"/>
  <c r="L16" i="22"/>
  <c r="K16" i="22"/>
  <c r="J16" i="22"/>
  <c r="I16" i="22"/>
  <c r="H16" i="22"/>
  <c r="G16" i="22"/>
  <c r="F16" i="22"/>
  <c r="E16" i="22"/>
  <c r="Y15" i="22" a="1"/>
  <c r="M15" i="22"/>
  <c r="L15" i="22"/>
  <c r="K15" i="22"/>
  <c r="J15" i="22"/>
  <c r="I15" i="22"/>
  <c r="H15" i="22"/>
  <c r="G15" i="22"/>
  <c r="F15" i="22"/>
  <c r="E15" i="22"/>
  <c r="Y14" i="22"/>
  <c r="M14" i="22"/>
  <c r="L14" i="22"/>
  <c r="K14" i="22"/>
  <c r="J14" i="22"/>
  <c r="I14" i="22"/>
  <c r="H14" i="22"/>
  <c r="G14" i="22"/>
  <c r="F14" i="22"/>
  <c r="E14" i="22"/>
  <c r="M13" i="22"/>
  <c r="L13" i="22"/>
  <c r="K13" i="22"/>
  <c r="J13" i="22"/>
  <c r="I13" i="22"/>
  <c r="H13" i="22"/>
  <c r="G13" i="22"/>
  <c r="F13" i="22"/>
  <c r="E13" i="22"/>
  <c r="D11" i="22"/>
  <c r="C11" i="22"/>
  <c r="B11" i="22"/>
  <c r="D10" i="22"/>
  <c r="C10" i="22"/>
  <c r="B10" i="22"/>
  <c r="D9" i="22"/>
  <c r="C9" i="22"/>
  <c r="B9" i="22"/>
  <c r="D8" i="22"/>
  <c r="C8" i="22"/>
  <c r="B8" i="22"/>
  <c r="D7" i="22"/>
  <c r="C7" i="22"/>
  <c r="B7" i="22"/>
  <c r="D6" i="22"/>
  <c r="C6" i="22"/>
  <c r="B6" i="22"/>
  <c r="D5" i="22"/>
  <c r="C5" i="22"/>
  <c r="B5" i="22"/>
  <c r="D4" i="22"/>
  <c r="C4" i="22"/>
  <c r="B4" i="22"/>
  <c r="D3" i="22"/>
  <c r="C3" i="22"/>
  <c r="B3" i="22"/>
  <c r="D87" i="21"/>
  <c r="C87" i="21"/>
  <c r="B87" i="21"/>
  <c r="D86" i="21"/>
  <c r="B86" i="21"/>
  <c r="D85" i="21"/>
  <c r="D84" i="21"/>
  <c r="C84" i="21"/>
  <c r="D83" i="21"/>
  <c r="B83" i="21"/>
  <c r="B82" i="21"/>
  <c r="E91" i="21"/>
  <c r="E103" i="5" s="1"/>
  <c r="D91" i="21"/>
  <c r="D103" i="5" s="1"/>
  <c r="C91" i="21"/>
  <c r="C103" i="5" s="1"/>
  <c r="B91" i="21"/>
  <c r="B103" i="5" s="1"/>
  <c r="B76" i="21"/>
  <c r="B75" i="21"/>
  <c r="B74" i="21"/>
  <c r="Y27" i="21" a="1"/>
  <c r="D25" i="21"/>
  <c r="C25" i="21"/>
  <c r="B25" i="21"/>
  <c r="Y24" i="21" a="1"/>
  <c r="D24" i="21"/>
  <c r="C24" i="21"/>
  <c r="B24" i="21"/>
  <c r="Y23" i="21" a="1"/>
  <c r="D23" i="21"/>
  <c r="C23" i="21"/>
  <c r="B23" i="21"/>
  <c r="Y18" i="21" a="1"/>
  <c r="M18" i="21"/>
  <c r="L18" i="21"/>
  <c r="K18" i="21"/>
  <c r="J18" i="21"/>
  <c r="I18" i="21"/>
  <c r="H18" i="21"/>
  <c r="G18" i="21"/>
  <c r="F18" i="21"/>
  <c r="E18" i="21"/>
  <c r="Y17" i="21" a="1"/>
  <c r="M17" i="21"/>
  <c r="L17" i="21"/>
  <c r="K17" i="21"/>
  <c r="J17" i="21"/>
  <c r="I17" i="21"/>
  <c r="H17" i="21"/>
  <c r="G17" i="21"/>
  <c r="F17" i="21"/>
  <c r="E17" i="21"/>
  <c r="Y16" i="21" a="1"/>
  <c r="M16" i="21"/>
  <c r="L16" i="21"/>
  <c r="K16" i="21"/>
  <c r="J16" i="21"/>
  <c r="I16" i="21"/>
  <c r="H16" i="21"/>
  <c r="G16" i="21"/>
  <c r="F16" i="21"/>
  <c r="E16" i="21"/>
  <c r="Y15" i="21" a="1"/>
  <c r="M15" i="21"/>
  <c r="L15" i="21"/>
  <c r="K15" i="21"/>
  <c r="J15" i="21"/>
  <c r="I15" i="21"/>
  <c r="H15" i="21"/>
  <c r="G15" i="21"/>
  <c r="F15" i="21"/>
  <c r="E15" i="21"/>
  <c r="Y14" i="21"/>
  <c r="Y25" i="21" s="1" a="1"/>
  <c r="M14" i="21"/>
  <c r="L14" i="21"/>
  <c r="K14" i="21"/>
  <c r="J14" i="21"/>
  <c r="I14" i="21"/>
  <c r="H14" i="21"/>
  <c r="G14" i="21"/>
  <c r="F14" i="21"/>
  <c r="E14" i="21"/>
  <c r="M13" i="21"/>
  <c r="L13" i="21"/>
  <c r="K13" i="21"/>
  <c r="J13" i="21"/>
  <c r="I13" i="21"/>
  <c r="H13" i="21"/>
  <c r="G13" i="21"/>
  <c r="F13" i="21"/>
  <c r="E13" i="21"/>
  <c r="D11" i="21"/>
  <c r="C11" i="21"/>
  <c r="B11" i="21"/>
  <c r="D10" i="21"/>
  <c r="C10" i="21"/>
  <c r="B10" i="21"/>
  <c r="D9" i="21"/>
  <c r="C9" i="21"/>
  <c r="B9" i="21"/>
  <c r="D8" i="21"/>
  <c r="C8" i="21"/>
  <c r="B8" i="21"/>
  <c r="D7" i="21"/>
  <c r="C7" i="21"/>
  <c r="B7" i="21"/>
  <c r="D6" i="21"/>
  <c r="C6" i="21"/>
  <c r="B6" i="21"/>
  <c r="D5" i="21"/>
  <c r="C5" i="21"/>
  <c r="B5" i="21"/>
  <c r="D4" i="21"/>
  <c r="C4" i="21"/>
  <c r="B4" i="21"/>
  <c r="D3" i="21"/>
  <c r="C3" i="21"/>
  <c r="B3" i="21"/>
  <c r="D87" i="20"/>
  <c r="D86" i="20"/>
  <c r="C86" i="20"/>
  <c r="B86" i="20"/>
  <c r="D85" i="20"/>
  <c r="C84" i="20"/>
  <c r="C83" i="20"/>
  <c r="C82" i="20"/>
  <c r="B82" i="20"/>
  <c r="E91" i="20"/>
  <c r="E102" i="5" s="1"/>
  <c r="D91" i="20"/>
  <c r="D102" i="5" s="1"/>
  <c r="C91" i="20"/>
  <c r="C102" i="5" s="1"/>
  <c r="B91" i="20"/>
  <c r="B102" i="5" s="1"/>
  <c r="B76" i="20"/>
  <c r="B75" i="20"/>
  <c r="B74" i="20"/>
  <c r="Y27" i="20" a="1"/>
  <c r="D25" i="20"/>
  <c r="C25" i="20"/>
  <c r="B25" i="20"/>
  <c r="Y24" i="20" a="1"/>
  <c r="D24" i="20"/>
  <c r="C24" i="20"/>
  <c r="B24" i="20"/>
  <c r="Y23" i="20" a="1"/>
  <c r="D23" i="20"/>
  <c r="C23" i="20"/>
  <c r="B23" i="20"/>
  <c r="Y18" i="20" a="1"/>
  <c r="M18" i="20"/>
  <c r="L18" i="20"/>
  <c r="K18" i="20"/>
  <c r="J18" i="20"/>
  <c r="I18" i="20"/>
  <c r="H18" i="20"/>
  <c r="G18" i="20"/>
  <c r="F18" i="20"/>
  <c r="E18" i="20"/>
  <c r="Y17" i="20" a="1"/>
  <c r="M17" i="20"/>
  <c r="L17" i="20"/>
  <c r="K17" i="20"/>
  <c r="J17" i="20"/>
  <c r="I17" i="20"/>
  <c r="H17" i="20"/>
  <c r="G17" i="20"/>
  <c r="F17" i="20"/>
  <c r="E17" i="20"/>
  <c r="Y16" i="20" a="1"/>
  <c r="M16" i="20"/>
  <c r="L16" i="20"/>
  <c r="K16" i="20"/>
  <c r="J16" i="20"/>
  <c r="I16" i="20"/>
  <c r="H16" i="20"/>
  <c r="G16" i="20"/>
  <c r="F16" i="20"/>
  <c r="E16" i="20"/>
  <c r="Y15" i="20" a="1"/>
  <c r="M15" i="20"/>
  <c r="L15" i="20"/>
  <c r="K15" i="20"/>
  <c r="J15" i="20"/>
  <c r="I15" i="20"/>
  <c r="H15" i="20"/>
  <c r="G15" i="20"/>
  <c r="F15" i="20"/>
  <c r="E15" i="20"/>
  <c r="Y14" i="20"/>
  <c r="Y26" i="20" s="1" a="1"/>
  <c r="M14" i="20"/>
  <c r="L14" i="20"/>
  <c r="K14" i="20"/>
  <c r="J14" i="20"/>
  <c r="I14" i="20"/>
  <c r="H14" i="20"/>
  <c r="G14" i="20"/>
  <c r="F14" i="20"/>
  <c r="E14" i="20"/>
  <c r="M13" i="20"/>
  <c r="L13" i="20"/>
  <c r="K13" i="20"/>
  <c r="J13" i="20"/>
  <c r="I13" i="20"/>
  <c r="H13" i="20"/>
  <c r="G13" i="20"/>
  <c r="F13" i="20"/>
  <c r="E13" i="20"/>
  <c r="D11" i="20"/>
  <c r="C11" i="20"/>
  <c r="B11" i="20"/>
  <c r="D10" i="20"/>
  <c r="C10" i="20"/>
  <c r="B10" i="20"/>
  <c r="D9" i="20"/>
  <c r="C9" i="20"/>
  <c r="B9" i="20"/>
  <c r="D8" i="20"/>
  <c r="C8" i="20"/>
  <c r="B8" i="20"/>
  <c r="D7" i="20"/>
  <c r="C7" i="20"/>
  <c r="B7" i="20"/>
  <c r="D6" i="20"/>
  <c r="C6" i="20"/>
  <c r="B6" i="20"/>
  <c r="D5" i="20"/>
  <c r="C5" i="20"/>
  <c r="B5" i="20"/>
  <c r="D4" i="20"/>
  <c r="C4" i="20"/>
  <c r="B4" i="20"/>
  <c r="D3" i="20"/>
  <c r="C3" i="20"/>
  <c r="B3" i="20"/>
  <c r="D87" i="19"/>
  <c r="C87" i="19"/>
  <c r="D86" i="19"/>
  <c r="C86" i="19"/>
  <c r="B86" i="19"/>
  <c r="D85" i="19"/>
  <c r="C85" i="19"/>
  <c r="D84" i="19"/>
  <c r="C84" i="19"/>
  <c r="D83" i="19"/>
  <c r="C83" i="19"/>
  <c r="D82" i="19"/>
  <c r="B82" i="19"/>
  <c r="E91" i="19"/>
  <c r="E101" i="5" s="1"/>
  <c r="D91" i="19"/>
  <c r="D101" i="5" s="1"/>
  <c r="C91" i="19"/>
  <c r="C101" i="5" s="1"/>
  <c r="B91" i="19"/>
  <c r="B101" i="5" s="1"/>
  <c r="B76" i="19"/>
  <c r="B75" i="19"/>
  <c r="B74" i="19"/>
  <c r="Y27" i="19" a="1"/>
  <c r="D25" i="19"/>
  <c r="C25" i="19"/>
  <c r="B25" i="19"/>
  <c r="Y24" i="19" a="1"/>
  <c r="D24" i="19"/>
  <c r="C24" i="19"/>
  <c r="B24" i="19"/>
  <c r="Y23" i="19" a="1"/>
  <c r="D23" i="19"/>
  <c r="C23" i="19"/>
  <c r="B23" i="19"/>
  <c r="Y18" i="19" a="1"/>
  <c r="M18" i="19"/>
  <c r="L18" i="19"/>
  <c r="K18" i="19"/>
  <c r="J18" i="19"/>
  <c r="I18" i="19"/>
  <c r="H18" i="19"/>
  <c r="G18" i="19"/>
  <c r="F18" i="19"/>
  <c r="E18" i="19"/>
  <c r="Y17" i="19" a="1"/>
  <c r="M17" i="19"/>
  <c r="L17" i="19"/>
  <c r="K17" i="19"/>
  <c r="J17" i="19"/>
  <c r="I17" i="19"/>
  <c r="H17" i="19"/>
  <c r="G17" i="19"/>
  <c r="F17" i="19"/>
  <c r="E17" i="19"/>
  <c r="Y16" i="19" a="1"/>
  <c r="M16" i="19"/>
  <c r="L16" i="19"/>
  <c r="K16" i="19"/>
  <c r="J16" i="19"/>
  <c r="I16" i="19"/>
  <c r="H16" i="19"/>
  <c r="G16" i="19"/>
  <c r="F16" i="19"/>
  <c r="E16" i="19"/>
  <c r="Y15" i="19" a="1"/>
  <c r="M15" i="19"/>
  <c r="L15" i="19"/>
  <c r="K15" i="19"/>
  <c r="J15" i="19"/>
  <c r="I15" i="19"/>
  <c r="H15" i="19"/>
  <c r="G15" i="19"/>
  <c r="F15" i="19"/>
  <c r="E15" i="19"/>
  <c r="Y14" i="19"/>
  <c r="M14" i="19"/>
  <c r="L14" i="19"/>
  <c r="K14" i="19"/>
  <c r="J14" i="19"/>
  <c r="I14" i="19"/>
  <c r="H14" i="19"/>
  <c r="G14" i="19"/>
  <c r="F14" i="19"/>
  <c r="E14" i="19"/>
  <c r="M13" i="19"/>
  <c r="L13" i="19"/>
  <c r="K13" i="19"/>
  <c r="J13" i="19"/>
  <c r="I13" i="19"/>
  <c r="H13" i="19"/>
  <c r="G13" i="19"/>
  <c r="F13" i="19"/>
  <c r="E13" i="19"/>
  <c r="D11" i="19"/>
  <c r="C11" i="19"/>
  <c r="B11" i="19"/>
  <c r="D10" i="19"/>
  <c r="C10" i="19"/>
  <c r="B10" i="19"/>
  <c r="D9" i="19"/>
  <c r="C9" i="19"/>
  <c r="B9" i="19"/>
  <c r="D8" i="19"/>
  <c r="C8" i="19"/>
  <c r="B8" i="19"/>
  <c r="D7" i="19"/>
  <c r="C7" i="19"/>
  <c r="B7" i="19"/>
  <c r="D6" i="19"/>
  <c r="C6" i="19"/>
  <c r="B6" i="19"/>
  <c r="D5" i="19"/>
  <c r="C5" i="19"/>
  <c r="B5" i="19"/>
  <c r="D4" i="19"/>
  <c r="C4" i="19"/>
  <c r="B4" i="19"/>
  <c r="D3" i="19"/>
  <c r="C3" i="19"/>
  <c r="B3" i="19"/>
  <c r="D87" i="18"/>
  <c r="C87" i="18"/>
  <c r="B87" i="18"/>
  <c r="B86" i="18"/>
  <c r="D85" i="18"/>
  <c r="C85" i="18"/>
  <c r="D84" i="18"/>
  <c r="C84" i="18"/>
  <c r="D83" i="18"/>
  <c r="C83" i="18"/>
  <c r="B83" i="18"/>
  <c r="B82" i="18"/>
  <c r="E91" i="18"/>
  <c r="E100" i="5" s="1"/>
  <c r="D91" i="18"/>
  <c r="D100" i="5" s="1"/>
  <c r="C91" i="18"/>
  <c r="C100" i="5" s="1"/>
  <c r="B91" i="18"/>
  <c r="B100" i="5" s="1"/>
  <c r="B76" i="18"/>
  <c r="B75" i="18"/>
  <c r="B74" i="18"/>
  <c r="Y27" i="18" a="1"/>
  <c r="D25" i="18"/>
  <c r="C25" i="18"/>
  <c r="B25" i="18"/>
  <c r="Y24" i="18" a="1"/>
  <c r="D24" i="18"/>
  <c r="C24" i="18"/>
  <c r="B24" i="18"/>
  <c r="Y23" i="18" a="1"/>
  <c r="D23" i="18"/>
  <c r="C23" i="18"/>
  <c r="B23" i="18"/>
  <c r="Y18" i="18" a="1"/>
  <c r="M18" i="18"/>
  <c r="L18" i="18"/>
  <c r="K18" i="18"/>
  <c r="J18" i="18"/>
  <c r="I18" i="18"/>
  <c r="H18" i="18"/>
  <c r="G18" i="18"/>
  <c r="F18" i="18"/>
  <c r="E18" i="18"/>
  <c r="Y17" i="18" a="1"/>
  <c r="M17" i="18"/>
  <c r="L17" i="18"/>
  <c r="K17" i="18"/>
  <c r="J17" i="18"/>
  <c r="I17" i="18"/>
  <c r="H17" i="18"/>
  <c r="G17" i="18"/>
  <c r="F17" i="18"/>
  <c r="E17" i="18"/>
  <c r="Y16" i="18" a="1"/>
  <c r="M16" i="18"/>
  <c r="L16" i="18"/>
  <c r="K16" i="18"/>
  <c r="J16" i="18"/>
  <c r="I16" i="18"/>
  <c r="H16" i="18"/>
  <c r="G16" i="18"/>
  <c r="F16" i="18"/>
  <c r="E16" i="18"/>
  <c r="Y15" i="18" a="1"/>
  <c r="M15" i="18"/>
  <c r="L15" i="18"/>
  <c r="K15" i="18"/>
  <c r="J15" i="18"/>
  <c r="I15" i="18"/>
  <c r="H15" i="18"/>
  <c r="G15" i="18"/>
  <c r="F15" i="18"/>
  <c r="E15" i="18"/>
  <c r="Y14" i="18"/>
  <c r="Y26" i="18" s="1" a="1"/>
  <c r="M14" i="18"/>
  <c r="L14" i="18"/>
  <c r="K14" i="18"/>
  <c r="J14" i="18"/>
  <c r="I14" i="18"/>
  <c r="H14" i="18"/>
  <c r="G14" i="18"/>
  <c r="F14" i="18"/>
  <c r="E14" i="18"/>
  <c r="M13" i="18"/>
  <c r="L13" i="18"/>
  <c r="K13" i="18"/>
  <c r="J13" i="18"/>
  <c r="I13" i="18"/>
  <c r="H13" i="18"/>
  <c r="G13" i="18"/>
  <c r="F13" i="18"/>
  <c r="E13" i="18"/>
  <c r="D11" i="18"/>
  <c r="C11" i="18"/>
  <c r="B11" i="18"/>
  <c r="D10" i="18"/>
  <c r="C10" i="18"/>
  <c r="B10" i="18"/>
  <c r="D9" i="18"/>
  <c r="C9" i="18"/>
  <c r="B9" i="18"/>
  <c r="D8" i="18"/>
  <c r="C8" i="18"/>
  <c r="B8" i="18"/>
  <c r="D7" i="18"/>
  <c r="C7" i="18"/>
  <c r="B7" i="18"/>
  <c r="D6" i="18"/>
  <c r="C6" i="18"/>
  <c r="B6" i="18"/>
  <c r="D5" i="18"/>
  <c r="C5" i="18"/>
  <c r="B5" i="18"/>
  <c r="D4" i="18"/>
  <c r="C4" i="18"/>
  <c r="B4" i="18"/>
  <c r="D3" i="18"/>
  <c r="C3" i="18"/>
  <c r="B3" i="18"/>
  <c r="Y30" i="23" a="1"/>
  <c r="Y31" i="20" a="1"/>
  <c r="Y30" i="20" a="1"/>
  <c r="Y31" i="19" a="1"/>
  <c r="Y29" i="22" a="1"/>
  <c r="Y31" i="22" a="1"/>
  <c r="Y30" i="19" a="1"/>
  <c r="Y29" i="19" a="1"/>
  <c r="Y30" i="22" a="1"/>
  <c r="Y29" i="21" a="1"/>
  <c r="Y31" i="21" a="1"/>
  <c r="Y29" i="18" a="1"/>
  <c r="Y30" i="21" a="1"/>
  <c r="Y29" i="23" a="1"/>
  <c r="Y31" i="23" a="1"/>
  <c r="Y29" i="20" a="1"/>
  <c r="Y30" i="18" a="1"/>
  <c r="Y31" i="18" a="1"/>
  <c r="Y25" i="18" l="1" a="1"/>
  <c r="L40" i="28"/>
  <c r="C34" i="28"/>
  <c r="H61" i="28" s="1"/>
  <c r="J42" i="28"/>
  <c r="E45" i="28"/>
  <c r="F45" i="28"/>
  <c r="H45" i="28"/>
  <c r="K45" i="28"/>
  <c r="J45" i="28"/>
  <c r="I45" i="28"/>
  <c r="M40" i="28"/>
  <c r="E43" i="28"/>
  <c r="I40" i="28"/>
  <c r="L45" i="28"/>
  <c r="F42" i="28"/>
  <c r="G42" i="28"/>
  <c r="M42" i="28"/>
  <c r="M45" i="28"/>
  <c r="E40" i="28"/>
  <c r="G40" i="28"/>
  <c r="H40" i="28"/>
  <c r="G45" i="28"/>
  <c r="B30" i="28"/>
  <c r="G57" i="28" s="1"/>
  <c r="C50" i="28"/>
  <c r="C57" i="28" s="1"/>
  <c r="Y23" i="28" a="1"/>
  <c r="Y23" i="28" s="1"/>
  <c r="H91" i="28" s="1"/>
  <c r="H109" i="5" s="1"/>
  <c r="Y27" i="28" a="1"/>
  <c r="Y27" i="28" s="1"/>
  <c r="L91" i="28" s="1"/>
  <c r="L109" i="5" s="1"/>
  <c r="D33" i="28"/>
  <c r="I60" i="28" s="1"/>
  <c r="E42" i="28"/>
  <c r="M43" i="28"/>
  <c r="H62" i="28" a="1"/>
  <c r="H62" i="28" s="1"/>
  <c r="C83" i="28"/>
  <c r="I43" i="28"/>
  <c r="H44" i="28"/>
  <c r="E44" i="28"/>
  <c r="Y24" i="28" a="1"/>
  <c r="Y24" i="28" s="1"/>
  <c r="I91" i="28" s="1"/>
  <c r="I109" i="5" s="1"/>
  <c r="B37" i="28"/>
  <c r="G64" i="28" s="1"/>
  <c r="F41" i="28"/>
  <c r="F43" i="28"/>
  <c r="D85" i="28"/>
  <c r="B32" i="28"/>
  <c r="G59" i="28" s="1"/>
  <c r="C37" i="28"/>
  <c r="H64" i="28" s="1"/>
  <c r="G41" i="28"/>
  <c r="J43" i="28"/>
  <c r="C51" i="28"/>
  <c r="C58" i="28" s="1"/>
  <c r="D82" i="28"/>
  <c r="B86" i="28"/>
  <c r="D34" i="28"/>
  <c r="I61" i="28" s="1"/>
  <c r="K44" i="28"/>
  <c r="C30" i="28"/>
  <c r="H57" i="28" s="1"/>
  <c r="B35" i="28" a="1"/>
  <c r="B35" i="28" s="1"/>
  <c r="L44" i="28"/>
  <c r="Y18" i="28" a="1"/>
  <c r="Y18" i="28" s="1"/>
  <c r="Y22" i="28" s="1"/>
  <c r="C31" i="28"/>
  <c r="H58" i="28" s="1"/>
  <c r="C36" i="28"/>
  <c r="H63" i="28" s="1"/>
  <c r="M44" i="28"/>
  <c r="Y25" i="28" a="1"/>
  <c r="Y25" i="28" s="1"/>
  <c r="J91" i="28" s="1"/>
  <c r="J109" i="5" s="1"/>
  <c r="C32" i="28"/>
  <c r="H59" i="28" s="1"/>
  <c r="D37" i="28"/>
  <c r="I64" i="28" s="1"/>
  <c r="H41" i="28"/>
  <c r="L43" i="28"/>
  <c r="B52" i="28"/>
  <c r="B59" i="28" s="1"/>
  <c r="L41" i="28"/>
  <c r="K42" i="28"/>
  <c r="I44" i="28"/>
  <c r="D50" i="28"/>
  <c r="D57" i="28" s="1"/>
  <c r="Y17" i="28" a="1"/>
  <c r="Y17" i="28" s="1"/>
  <c r="Y21" i="28" s="1"/>
  <c r="Y28" i="28" a="1"/>
  <c r="Y28" i="28" s="1"/>
  <c r="M91" i="28" s="1"/>
  <c r="M109" i="5" s="1"/>
  <c r="D31" i="28"/>
  <c r="I58" i="28" s="1"/>
  <c r="B34" i="28"/>
  <c r="G61" i="28" s="1"/>
  <c r="D36" i="28"/>
  <c r="I63" i="28" s="1"/>
  <c r="F40" i="28"/>
  <c r="E41" i="28"/>
  <c r="M41" i="28"/>
  <c r="L42" i="28"/>
  <c r="K43" i="28"/>
  <c r="J44" i="28"/>
  <c r="B51" i="28"/>
  <c r="B58" i="28" s="1"/>
  <c r="G62" i="28" a="1"/>
  <c r="G62" i="28" s="1"/>
  <c r="D51" i="28"/>
  <c r="D58" i="28" s="1"/>
  <c r="I62" i="28" a="1"/>
  <c r="I62" i="28" s="1"/>
  <c r="Y15" i="28" a="1"/>
  <c r="Y15" i="28" s="1"/>
  <c r="Y19" i="28" s="1"/>
  <c r="D30" i="28"/>
  <c r="I57" i="28" s="1"/>
  <c r="D32" i="28"/>
  <c r="I59" i="28" s="1"/>
  <c r="C35" i="28" a="1"/>
  <c r="C35" i="28" s="1"/>
  <c r="B38" i="28"/>
  <c r="G65" i="28" s="1"/>
  <c r="J40" i="28"/>
  <c r="I41" i="28"/>
  <c r="H42" i="28"/>
  <c r="G43" i="28"/>
  <c r="F44" i="28"/>
  <c r="C52" i="28"/>
  <c r="C59" i="28" s="1"/>
  <c r="B33" i="28"/>
  <c r="G60" i="28" s="1"/>
  <c r="D35" i="28" a="1"/>
  <c r="D35" i="28" s="1"/>
  <c r="C38" i="28"/>
  <c r="H65" i="28" s="1"/>
  <c r="K40" i="28"/>
  <c r="J41" i="28"/>
  <c r="I42" i="28"/>
  <c r="H43" i="28"/>
  <c r="G44" i="28"/>
  <c r="B50" i="28"/>
  <c r="D52" i="28"/>
  <c r="D59" i="28" s="1"/>
  <c r="B84" i="28"/>
  <c r="Y16" i="28" a="1"/>
  <c r="Y16" i="28" s="1"/>
  <c r="F91" i="28" s="1"/>
  <c r="F109" i="5" s="1"/>
  <c r="B31" i="28"/>
  <c r="G58" i="28" s="1"/>
  <c r="C33" i="28"/>
  <c r="H60" i="28" s="1"/>
  <c r="B36" i="28"/>
  <c r="G63" i="28" s="1"/>
  <c r="D38" i="28"/>
  <c r="I65" i="28" s="1"/>
  <c r="K41" i="28"/>
  <c r="Y26" i="28" a="1"/>
  <c r="Y26" i="28" s="1"/>
  <c r="K91" i="28" s="1"/>
  <c r="K109" i="5" s="1"/>
  <c r="H45" i="27"/>
  <c r="J42" i="27"/>
  <c r="I45" i="27"/>
  <c r="J45" i="27"/>
  <c r="L40" i="27"/>
  <c r="F45" i="27"/>
  <c r="M40" i="27"/>
  <c r="E45" i="27"/>
  <c r="H62" i="27" a="1"/>
  <c r="H62" i="27" s="1"/>
  <c r="E40" i="27"/>
  <c r="G45" i="27"/>
  <c r="D82" i="27"/>
  <c r="M45" i="27"/>
  <c r="I43" i="27"/>
  <c r="K42" i="27"/>
  <c r="E43" i="27"/>
  <c r="L45" i="27"/>
  <c r="H40" i="27"/>
  <c r="F43" i="27"/>
  <c r="C34" i="27"/>
  <c r="H61" i="27" s="1"/>
  <c r="M43" i="27"/>
  <c r="C51" i="27"/>
  <c r="C58" i="27" s="1"/>
  <c r="G40" i="27"/>
  <c r="M42" i="27"/>
  <c r="I62" i="27" a="1"/>
  <c r="I62" i="27" s="1"/>
  <c r="C50" i="27"/>
  <c r="C57" i="27" s="1"/>
  <c r="H44" i="27"/>
  <c r="E42" i="27"/>
  <c r="L43" i="27"/>
  <c r="K45" i="27"/>
  <c r="C85" i="27"/>
  <c r="F41" i="27"/>
  <c r="J43" i="27"/>
  <c r="F42" i="27"/>
  <c r="D34" i="27"/>
  <c r="I61" i="27" s="1"/>
  <c r="G42" i="27"/>
  <c r="Y17" i="27" a="1"/>
  <c r="Y17" i="27" s="1"/>
  <c r="Y21" i="27" s="1"/>
  <c r="C31" i="27"/>
  <c r="H58" i="27" s="1"/>
  <c r="I44" i="27"/>
  <c r="D50" i="27"/>
  <c r="D57" i="27" s="1"/>
  <c r="Y25" i="27" a="1"/>
  <c r="Y25" i="27" s="1"/>
  <c r="J91" i="27" s="1"/>
  <c r="J108" i="5" s="1"/>
  <c r="B37" i="27"/>
  <c r="G64" i="27" s="1"/>
  <c r="Y18" i="27" a="1"/>
  <c r="Y18" i="27" s="1"/>
  <c r="Y22" i="27" s="1"/>
  <c r="L44" i="27"/>
  <c r="Y27" i="27" a="1"/>
  <c r="Y27" i="27" s="1"/>
  <c r="L91" i="27" s="1"/>
  <c r="L108" i="5" s="1"/>
  <c r="D33" i="27"/>
  <c r="I60" i="27" s="1"/>
  <c r="C36" i="27"/>
  <c r="H63" i="27" s="1"/>
  <c r="L41" i="27"/>
  <c r="Y28" i="27" a="1"/>
  <c r="Y28" i="27" s="1"/>
  <c r="M91" i="27" s="1"/>
  <c r="M108" i="5" s="1"/>
  <c r="D31" i="27"/>
  <c r="I58" i="27" s="1"/>
  <c r="B34" i="27"/>
  <c r="G61" i="27" s="1"/>
  <c r="D36" i="27"/>
  <c r="I63" i="27" s="1"/>
  <c r="F40" i="27"/>
  <c r="E41" i="27"/>
  <c r="M41" i="27"/>
  <c r="L42" i="27"/>
  <c r="K43" i="27"/>
  <c r="J44" i="27"/>
  <c r="B51" i="27"/>
  <c r="B58" i="27" s="1"/>
  <c r="G62" i="27" a="1"/>
  <c r="G62" i="27" s="1"/>
  <c r="D51" i="27"/>
  <c r="D58" i="27" s="1"/>
  <c r="K44" i="27"/>
  <c r="Y15" i="27" a="1"/>
  <c r="Y15" i="27" s="1"/>
  <c r="Y19" i="27" s="1"/>
  <c r="C30" i="27"/>
  <c r="H57" i="27" s="1"/>
  <c r="C32" i="27"/>
  <c r="H59" i="27" s="1"/>
  <c r="D37" i="27"/>
  <c r="I64" i="27" s="1"/>
  <c r="H41" i="27"/>
  <c r="M44" i="27"/>
  <c r="D30" i="27"/>
  <c r="I57" i="27" s="1"/>
  <c r="D32" i="27"/>
  <c r="I59" i="27" s="1"/>
  <c r="C35" i="27" a="1"/>
  <c r="C35" i="27" s="1"/>
  <c r="B38" i="27"/>
  <c r="G65" i="27" s="1"/>
  <c r="J40" i="27"/>
  <c r="I41" i="27"/>
  <c r="H42" i="27"/>
  <c r="G43" i="27"/>
  <c r="F44" i="27"/>
  <c r="C52" i="27"/>
  <c r="C59" i="27" s="1"/>
  <c r="Y16" i="27" a="1"/>
  <c r="Y16" i="27" s="1"/>
  <c r="F91" i="27" s="1"/>
  <c r="F108" i="5" s="1"/>
  <c r="B33" i="27"/>
  <c r="G60" i="27" s="1"/>
  <c r="D35" i="27" a="1"/>
  <c r="D35" i="27" s="1"/>
  <c r="C38" i="27"/>
  <c r="H65" i="27" s="1"/>
  <c r="K40" i="27"/>
  <c r="J41" i="27"/>
  <c r="I42" i="27"/>
  <c r="H43" i="27"/>
  <c r="G44" i="27"/>
  <c r="B50" i="27"/>
  <c r="D52" i="27"/>
  <c r="D59" i="27" s="1"/>
  <c r="B84" i="27"/>
  <c r="Y24" i="27" a="1"/>
  <c r="Y24" i="27" s="1"/>
  <c r="I91" i="27" s="1"/>
  <c r="I108" i="5" s="1"/>
  <c r="B30" i="27"/>
  <c r="G57" i="27" s="1"/>
  <c r="B32" i="27"/>
  <c r="G59" i="27" s="1"/>
  <c r="C37" i="27"/>
  <c r="H64" i="27" s="1"/>
  <c r="G41" i="27"/>
  <c r="B35" i="27" a="1"/>
  <c r="B35" i="27" s="1"/>
  <c r="I40" i="27"/>
  <c r="E44" i="27"/>
  <c r="B52" i="27"/>
  <c r="B59" i="27" s="1"/>
  <c r="C83" i="27"/>
  <c r="B86" i="27"/>
  <c r="Y23" i="27" a="1"/>
  <c r="Y23" i="27" s="1"/>
  <c r="H91" i="27" s="1"/>
  <c r="H108" i="5" s="1"/>
  <c r="B31" i="27"/>
  <c r="G58" i="27" s="1"/>
  <c r="C33" i="27"/>
  <c r="H60" i="27" s="1"/>
  <c r="B36" i="27"/>
  <c r="G63" i="27" s="1"/>
  <c r="D38" i="27"/>
  <c r="I65" i="27" s="1"/>
  <c r="K41" i="27"/>
  <c r="B71" i="27"/>
  <c r="Y26" i="27" a="1"/>
  <c r="Y26" i="27" s="1"/>
  <c r="K91" i="27" s="1"/>
  <c r="K108" i="5" s="1"/>
  <c r="E45" i="26"/>
  <c r="H40" i="26"/>
  <c r="M45" i="26"/>
  <c r="M42" i="26"/>
  <c r="J45" i="26"/>
  <c r="H62" i="26" a="1"/>
  <c r="H62" i="26" s="1"/>
  <c r="J40" i="26"/>
  <c r="K40" i="26"/>
  <c r="F42" i="26"/>
  <c r="E42" i="26"/>
  <c r="D30" i="26"/>
  <c r="I57" i="26" s="1"/>
  <c r="I43" i="26"/>
  <c r="B84" i="26"/>
  <c r="G43" i="26"/>
  <c r="C37" i="26"/>
  <c r="H64" i="26" s="1"/>
  <c r="J43" i="26"/>
  <c r="C35" i="26" a="1"/>
  <c r="C35" i="26" s="1"/>
  <c r="I41" i="26"/>
  <c r="K44" i="26"/>
  <c r="I62" i="26" a="1"/>
  <c r="I62" i="26" s="1"/>
  <c r="C83" i="26"/>
  <c r="D52" i="26"/>
  <c r="D59" i="26" s="1"/>
  <c r="Y25" i="26" a="1"/>
  <c r="Y25" i="26" s="1"/>
  <c r="J91" i="26" s="1"/>
  <c r="J110" i="5" s="1"/>
  <c r="B30" i="26"/>
  <c r="G57" i="26" s="1"/>
  <c r="B37" i="26"/>
  <c r="G64" i="26" s="1"/>
  <c r="I40" i="26"/>
  <c r="K41" i="26"/>
  <c r="H43" i="26"/>
  <c r="L44" i="26"/>
  <c r="B32" i="26"/>
  <c r="G59" i="26" s="1"/>
  <c r="D38" i="26"/>
  <c r="I65" i="26" s="1"/>
  <c r="L40" i="26"/>
  <c r="H42" i="26"/>
  <c r="D32" i="26"/>
  <c r="I59" i="26" s="1"/>
  <c r="E40" i="26"/>
  <c r="M40" i="26"/>
  <c r="L43" i="26"/>
  <c r="C51" i="26"/>
  <c r="C58" i="26" s="1"/>
  <c r="J41" i="26"/>
  <c r="H44" i="26"/>
  <c r="K43" i="26"/>
  <c r="C34" i="26"/>
  <c r="H61" i="26" s="1"/>
  <c r="F40" i="26"/>
  <c r="F41" i="26"/>
  <c r="E43" i="26"/>
  <c r="M43" i="26"/>
  <c r="C52" i="26"/>
  <c r="C59" i="26" s="1"/>
  <c r="D82" i="26"/>
  <c r="C86" i="26"/>
  <c r="Y15" i="26" a="1"/>
  <c r="Y15" i="26" s="1"/>
  <c r="G91" i="26" s="1"/>
  <c r="G110" i="5" s="1"/>
  <c r="B38" i="26"/>
  <c r="G65" i="26" s="1"/>
  <c r="D34" i="26"/>
  <c r="I61" i="26" s="1"/>
  <c r="G40" i="26"/>
  <c r="G41" i="26"/>
  <c r="F43" i="26"/>
  <c r="F44" i="26"/>
  <c r="Y23" i="26" a="1"/>
  <c r="Y23" i="26" s="1"/>
  <c r="H91" i="26" s="1"/>
  <c r="H110" i="5" s="1"/>
  <c r="Y27" i="26" a="1"/>
  <c r="Y27" i="26" s="1"/>
  <c r="L91" i="26" s="1"/>
  <c r="L110" i="5" s="1"/>
  <c r="C31" i="26"/>
  <c r="H58" i="26" s="1"/>
  <c r="D33" i="26"/>
  <c r="I60" i="26" s="1"/>
  <c r="C36" i="26"/>
  <c r="H63" i="26" s="1"/>
  <c r="L41" i="26"/>
  <c r="K42" i="26"/>
  <c r="I44" i="26"/>
  <c r="H45" i="26"/>
  <c r="D50" i="26"/>
  <c r="D57" i="26" s="1"/>
  <c r="Y17" i="26" a="1"/>
  <c r="Y17" i="26" s="1"/>
  <c r="Y21" i="26" s="1"/>
  <c r="Y28" i="26" a="1"/>
  <c r="Y28" i="26" s="1"/>
  <c r="M91" i="26" s="1"/>
  <c r="M110" i="5" s="1"/>
  <c r="D31" i="26"/>
  <c r="I58" i="26" s="1"/>
  <c r="B34" i="26"/>
  <c r="G61" i="26" s="1"/>
  <c r="D36" i="26"/>
  <c r="I63" i="26" s="1"/>
  <c r="E41" i="26"/>
  <c r="M41" i="26"/>
  <c r="L42" i="26"/>
  <c r="J44" i="26"/>
  <c r="I45" i="26"/>
  <c r="B51" i="26"/>
  <c r="B58" i="26" s="1"/>
  <c r="G62" i="26" a="1"/>
  <c r="G62" i="26" s="1"/>
  <c r="K45" i="26"/>
  <c r="D51" i="26"/>
  <c r="D58" i="26" s="1"/>
  <c r="Y18" i="26" a="1"/>
  <c r="Y18" i="26" s="1"/>
  <c r="Y22" i="26" s="1"/>
  <c r="Y24" i="26" a="1"/>
  <c r="Y24" i="26" s="1"/>
  <c r="I91" i="26" s="1"/>
  <c r="I110" i="5" s="1"/>
  <c r="C30" i="26"/>
  <c r="H57" i="26" s="1"/>
  <c r="C32" i="26"/>
  <c r="H59" i="26" s="1"/>
  <c r="B35" i="26" a="1"/>
  <c r="B35" i="26" s="1"/>
  <c r="D37" i="26"/>
  <c r="I64" i="26" s="1"/>
  <c r="H41" i="26"/>
  <c r="G42" i="26"/>
  <c r="E44" i="26"/>
  <c r="M44" i="26"/>
  <c r="L45" i="26"/>
  <c r="B52" i="26"/>
  <c r="B59" i="26" s="1"/>
  <c r="B33" i="26"/>
  <c r="G60" i="26" s="1"/>
  <c r="D35" i="26" a="1"/>
  <c r="D35" i="26" s="1"/>
  <c r="C38" i="26"/>
  <c r="H65" i="26" s="1"/>
  <c r="I42" i="26"/>
  <c r="G44" i="26"/>
  <c r="F45" i="26"/>
  <c r="B50" i="26"/>
  <c r="B57" i="26" s="1"/>
  <c r="Y16" i="26" a="1"/>
  <c r="Y16" i="26" s="1"/>
  <c r="Y20" i="26" s="1"/>
  <c r="B31" i="26"/>
  <c r="G58" i="26" s="1"/>
  <c r="C33" i="26"/>
  <c r="H60" i="26" s="1"/>
  <c r="B36" i="26"/>
  <c r="G63" i="26" s="1"/>
  <c r="J42" i="26"/>
  <c r="G45" i="26"/>
  <c r="C50" i="26"/>
  <c r="C57" i="26" s="1"/>
  <c r="B71" i="26"/>
  <c r="Y26" i="26" a="1"/>
  <c r="Y26" i="26" s="1"/>
  <c r="K91" i="26" s="1"/>
  <c r="K110" i="5" s="1"/>
  <c r="G40" i="25"/>
  <c r="J42" i="25"/>
  <c r="E40" i="25"/>
  <c r="F41" i="25"/>
  <c r="H62" i="25" a="1"/>
  <c r="H62" i="25" s="1"/>
  <c r="L43" i="25"/>
  <c r="G42" i="25"/>
  <c r="K42" i="25"/>
  <c r="M42" i="25"/>
  <c r="H40" i="25"/>
  <c r="I45" i="25"/>
  <c r="M40" i="25"/>
  <c r="J43" i="25"/>
  <c r="J45" i="25"/>
  <c r="I62" i="25" a="1"/>
  <c r="I62" i="25" s="1"/>
  <c r="K45" i="25"/>
  <c r="E42" i="25"/>
  <c r="M43" i="25"/>
  <c r="L45" i="25"/>
  <c r="C87" i="25"/>
  <c r="L40" i="25"/>
  <c r="I43" i="25"/>
  <c r="F45" i="25"/>
  <c r="D33" i="25"/>
  <c r="I60" i="25" s="1"/>
  <c r="F42" i="25"/>
  <c r="E45" i="25"/>
  <c r="M45" i="25"/>
  <c r="D87" i="25"/>
  <c r="H44" i="25"/>
  <c r="H45" i="25"/>
  <c r="E43" i="25"/>
  <c r="C85" i="25"/>
  <c r="D34" i="25"/>
  <c r="I61" i="25" s="1"/>
  <c r="C50" i="25"/>
  <c r="C57" i="25" s="1"/>
  <c r="G45" i="25"/>
  <c r="Y23" i="25" a="1"/>
  <c r="Y23" i="25" s="1"/>
  <c r="H91" i="25" s="1"/>
  <c r="H107" i="5" s="1"/>
  <c r="Y27" i="25" a="1"/>
  <c r="Y27" i="25" s="1"/>
  <c r="L91" i="25" s="1"/>
  <c r="L107" i="5" s="1"/>
  <c r="C31" i="25"/>
  <c r="H58" i="25" s="1"/>
  <c r="C36" i="25"/>
  <c r="H63" i="25" s="1"/>
  <c r="L41" i="25"/>
  <c r="I44" i="25"/>
  <c r="D50" i="25"/>
  <c r="D57" i="25" s="1"/>
  <c r="Y17" i="25" a="1"/>
  <c r="Y17" i="25" s="1"/>
  <c r="Y21" i="25" s="1"/>
  <c r="Y28" i="25" a="1"/>
  <c r="Y28" i="25" s="1"/>
  <c r="M91" i="25" s="1"/>
  <c r="M107" i="5" s="1"/>
  <c r="D31" i="25"/>
  <c r="I58" i="25" s="1"/>
  <c r="B34" i="25"/>
  <c r="G61" i="25" s="1"/>
  <c r="D36" i="25"/>
  <c r="I63" i="25" s="1"/>
  <c r="F40" i="25"/>
  <c r="E41" i="25"/>
  <c r="M41" i="25"/>
  <c r="L42" i="25"/>
  <c r="K43" i="25"/>
  <c r="J44" i="25"/>
  <c r="B51" i="25"/>
  <c r="B58" i="25" s="1"/>
  <c r="G62" i="25" a="1"/>
  <c r="G62" i="25" s="1"/>
  <c r="B37" i="25"/>
  <c r="G64" i="25" s="1"/>
  <c r="Y25" i="25" a="1"/>
  <c r="Y25" i="25" s="1"/>
  <c r="J91" i="25" s="1"/>
  <c r="J107" i="5" s="1"/>
  <c r="C37" i="25"/>
  <c r="H64" i="25" s="1"/>
  <c r="G41" i="25"/>
  <c r="D51" i="25"/>
  <c r="D58" i="25" s="1"/>
  <c r="B35" i="25" a="1"/>
  <c r="B35" i="25" s="1"/>
  <c r="H41" i="25"/>
  <c r="F43" i="25"/>
  <c r="M44" i="25"/>
  <c r="Y15" i="25" a="1"/>
  <c r="Y15" i="25" s="1"/>
  <c r="Y19" i="25" s="1"/>
  <c r="D30" i="25"/>
  <c r="I57" i="25" s="1"/>
  <c r="D32" i="25"/>
  <c r="I59" i="25" s="1"/>
  <c r="C35" i="25" a="1"/>
  <c r="C35" i="25" s="1"/>
  <c r="B38" i="25"/>
  <c r="G65" i="25" s="1"/>
  <c r="J40" i="25"/>
  <c r="I41" i="25"/>
  <c r="H42" i="25"/>
  <c r="G43" i="25"/>
  <c r="F44" i="25"/>
  <c r="C52" i="25"/>
  <c r="C59" i="25" s="1"/>
  <c r="C86" i="25"/>
  <c r="K44" i="25"/>
  <c r="C51" i="25"/>
  <c r="C58" i="25" s="1"/>
  <c r="Y18" i="25" a="1"/>
  <c r="Y18" i="25" s="1"/>
  <c r="Y22" i="25" s="1"/>
  <c r="C30" i="25"/>
  <c r="H57" i="25" s="1"/>
  <c r="I40" i="25"/>
  <c r="B52" i="25"/>
  <c r="B59" i="25" s="1"/>
  <c r="B33" i="25"/>
  <c r="G60" i="25" s="1"/>
  <c r="D35" i="25" a="1"/>
  <c r="D35" i="25" s="1"/>
  <c r="C38" i="25"/>
  <c r="H65" i="25" s="1"/>
  <c r="K40" i="25"/>
  <c r="J41" i="25"/>
  <c r="I42" i="25"/>
  <c r="H43" i="25"/>
  <c r="G44" i="25"/>
  <c r="B50" i="25"/>
  <c r="B57" i="25" s="1"/>
  <c r="D52" i="25"/>
  <c r="D59" i="25" s="1"/>
  <c r="B84" i="25"/>
  <c r="C34" i="25"/>
  <c r="H61" i="25" s="1"/>
  <c r="B30" i="25"/>
  <c r="G57" i="25" s="1"/>
  <c r="B32" i="25"/>
  <c r="G59" i="25" s="1"/>
  <c r="L44" i="25"/>
  <c r="Y24" i="25" a="1"/>
  <c r="Y24" i="25" s="1"/>
  <c r="I91" i="25" s="1"/>
  <c r="I107" i="5" s="1"/>
  <c r="C32" i="25"/>
  <c r="H59" i="25" s="1"/>
  <c r="D37" i="25"/>
  <c r="I64" i="25" s="1"/>
  <c r="E44" i="25"/>
  <c r="C83" i="25"/>
  <c r="B86" i="25"/>
  <c r="Y16" i="25" a="1"/>
  <c r="Y16" i="25" s="1"/>
  <c r="Y20" i="25" s="1"/>
  <c r="B31" i="25"/>
  <c r="G58" i="25" s="1"/>
  <c r="C33" i="25"/>
  <c r="H60" i="25" s="1"/>
  <c r="B36" i="25"/>
  <c r="G63" i="25" s="1"/>
  <c r="D38" i="25"/>
  <c r="I65" i="25" s="1"/>
  <c r="K41" i="25"/>
  <c r="Y26" i="25" a="1"/>
  <c r="Y26" i="25" s="1"/>
  <c r="K91" i="25" s="1"/>
  <c r="K107" i="5" s="1"/>
  <c r="G45" i="24"/>
  <c r="K45" i="24"/>
  <c r="I45" i="24"/>
  <c r="C87" i="24"/>
  <c r="M42" i="24"/>
  <c r="M45" i="24"/>
  <c r="E45" i="24"/>
  <c r="H45" i="24"/>
  <c r="F45" i="24"/>
  <c r="L45" i="24"/>
  <c r="J45" i="24"/>
  <c r="E40" i="24"/>
  <c r="B87" i="24"/>
  <c r="L43" i="24"/>
  <c r="J40" i="24"/>
  <c r="K40" i="24"/>
  <c r="L40" i="24"/>
  <c r="G62" i="24" a="1"/>
  <c r="G62" i="24" s="1"/>
  <c r="M40" i="24"/>
  <c r="J42" i="24"/>
  <c r="H40" i="24"/>
  <c r="I43" i="24"/>
  <c r="B36" i="24"/>
  <c r="G63" i="24" s="1"/>
  <c r="C51" i="24"/>
  <c r="C58" i="24" s="1"/>
  <c r="K44" i="24"/>
  <c r="G40" i="24"/>
  <c r="C38" i="24"/>
  <c r="H65" i="24" s="1"/>
  <c r="C85" i="24"/>
  <c r="I40" i="24"/>
  <c r="Y23" i="24" a="1"/>
  <c r="Y23" i="24" s="1"/>
  <c r="H91" i="24" s="1"/>
  <c r="H106" i="5" s="1"/>
  <c r="C35" i="24" a="1"/>
  <c r="C35" i="24" s="1"/>
  <c r="K41" i="24"/>
  <c r="C50" i="24"/>
  <c r="C57" i="24" s="1"/>
  <c r="C83" i="24"/>
  <c r="Y16" i="24" a="1"/>
  <c r="Y16" i="24" s="1"/>
  <c r="F91" i="24" s="1"/>
  <c r="F106" i="5" s="1"/>
  <c r="D32" i="24"/>
  <c r="I59" i="24" s="1"/>
  <c r="F40" i="24"/>
  <c r="H41" i="24"/>
  <c r="D85" i="24"/>
  <c r="D30" i="24"/>
  <c r="I57" i="24" s="1"/>
  <c r="F43" i="24"/>
  <c r="C33" i="24"/>
  <c r="H60" i="24" s="1"/>
  <c r="I41" i="24"/>
  <c r="H44" i="24"/>
  <c r="B86" i="24"/>
  <c r="D38" i="24"/>
  <c r="I65" i="24" s="1"/>
  <c r="G43" i="24"/>
  <c r="D34" i="24"/>
  <c r="I61" i="24" s="1"/>
  <c r="C31" i="24"/>
  <c r="H58" i="24" s="1"/>
  <c r="H43" i="24"/>
  <c r="D33" i="24"/>
  <c r="I60" i="24" s="1"/>
  <c r="J41" i="24"/>
  <c r="B83" i="24"/>
  <c r="Y15" i="24" a="1"/>
  <c r="Y15" i="24" s="1"/>
  <c r="G91" i="24" s="1"/>
  <c r="G106" i="5" s="1"/>
  <c r="C30" i="24"/>
  <c r="H57" i="24" s="1"/>
  <c r="C32" i="24"/>
  <c r="H59" i="24" s="1"/>
  <c r="B35" i="24" a="1"/>
  <c r="B35" i="24" s="1"/>
  <c r="C37" i="24"/>
  <c r="H64" i="24" s="1"/>
  <c r="G41" i="24"/>
  <c r="F42" i="24"/>
  <c r="E43" i="24"/>
  <c r="M43" i="24"/>
  <c r="L44" i="24"/>
  <c r="D51" i="24"/>
  <c r="D58" i="24" s="1"/>
  <c r="H62" i="24" a="1"/>
  <c r="H62" i="24" s="1"/>
  <c r="D37" i="24"/>
  <c r="I64" i="24" s="1"/>
  <c r="G42" i="24"/>
  <c r="E44" i="24"/>
  <c r="M44" i="24"/>
  <c r="B52" i="24"/>
  <c r="B59" i="24" s="1"/>
  <c r="B33" i="24"/>
  <c r="G60" i="24" s="1"/>
  <c r="D35" i="24" a="1"/>
  <c r="D35" i="24" s="1"/>
  <c r="B38" i="24"/>
  <c r="G65" i="24" s="1"/>
  <c r="H42" i="24"/>
  <c r="F44" i="24"/>
  <c r="C52" i="24"/>
  <c r="C59" i="24" s="1"/>
  <c r="I62" i="24" a="1"/>
  <c r="I62" i="24" s="1"/>
  <c r="Y27" i="24" a="1"/>
  <c r="Y27" i="24" s="1"/>
  <c r="L91" i="24" s="1"/>
  <c r="L106" i="5" s="1"/>
  <c r="B31" i="24"/>
  <c r="G58" i="24" s="1"/>
  <c r="I42" i="24"/>
  <c r="G44" i="24"/>
  <c r="B50" i="24"/>
  <c r="B57" i="24" s="1"/>
  <c r="D52" i="24"/>
  <c r="D59" i="24" s="1"/>
  <c r="Y17" i="24" a="1"/>
  <c r="Y17" i="24" s="1"/>
  <c r="Y21" i="24" s="1"/>
  <c r="Y28" i="24" a="1"/>
  <c r="Y28" i="24" s="1"/>
  <c r="M91" i="24" s="1"/>
  <c r="M106" i="5" s="1"/>
  <c r="D31" i="24"/>
  <c r="I58" i="24" s="1"/>
  <c r="B34" i="24"/>
  <c r="G61" i="24" s="1"/>
  <c r="C36" i="24"/>
  <c r="H63" i="24" s="1"/>
  <c r="L41" i="24"/>
  <c r="K42" i="24"/>
  <c r="J43" i="24"/>
  <c r="I44" i="24"/>
  <c r="D50" i="24"/>
  <c r="D57" i="24" s="1"/>
  <c r="D83" i="24"/>
  <c r="Y25" i="24" a="1"/>
  <c r="Y25" i="24" s="1"/>
  <c r="J91" i="24" s="1"/>
  <c r="J106" i="5" s="1"/>
  <c r="C34" i="24"/>
  <c r="H61" i="24" s="1"/>
  <c r="D36" i="24"/>
  <c r="I63" i="24" s="1"/>
  <c r="E41" i="24"/>
  <c r="M41" i="24"/>
  <c r="L42" i="24"/>
  <c r="K43" i="24"/>
  <c r="J44" i="24"/>
  <c r="B51" i="24"/>
  <c r="B58" i="24" s="1"/>
  <c r="B84" i="24"/>
  <c r="Y18" i="24" a="1"/>
  <c r="Y18" i="24" s="1"/>
  <c r="Y22" i="24" s="1"/>
  <c r="Y24" i="24" a="1"/>
  <c r="Y24" i="24" s="1"/>
  <c r="I91" i="24" s="1"/>
  <c r="I106" i="5" s="1"/>
  <c r="B30" i="24"/>
  <c r="G57" i="24" s="1"/>
  <c r="B32" i="24"/>
  <c r="G59" i="24" s="1"/>
  <c r="B37" i="24"/>
  <c r="G64" i="24" s="1"/>
  <c r="F41" i="24"/>
  <c r="E42" i="24"/>
  <c r="B71" i="24"/>
  <c r="Y26" i="24" a="1"/>
  <c r="Y26" i="24" s="1"/>
  <c r="K91" i="24" s="1"/>
  <c r="K106" i="5" s="1"/>
  <c r="Y26" i="21" a="1"/>
  <c r="Y26" i="21" s="1"/>
  <c r="K91" i="21" s="1"/>
  <c r="K103" i="5" s="1"/>
  <c r="Y26" i="23" a="1"/>
  <c r="K43" i="23"/>
  <c r="D35" i="23" a="1"/>
  <c r="D35" i="23" s="1"/>
  <c r="H44" i="23"/>
  <c r="D82" i="23"/>
  <c r="B86" i="23"/>
  <c r="I45" i="23"/>
  <c r="L45" i="23"/>
  <c r="L43" i="23"/>
  <c r="H40" i="23"/>
  <c r="L44" i="23"/>
  <c r="C85" i="23"/>
  <c r="C34" i="23"/>
  <c r="H61" i="23" s="1"/>
  <c r="C37" i="23"/>
  <c r="H64" i="23" s="1"/>
  <c r="J40" i="23"/>
  <c r="F41" i="23"/>
  <c r="E41" i="23"/>
  <c r="K45" i="23"/>
  <c r="F42" i="23"/>
  <c r="K41" i="23"/>
  <c r="C51" i="23"/>
  <c r="C58" i="23" s="1"/>
  <c r="F43" i="23"/>
  <c r="D30" i="23"/>
  <c r="I57" i="23" s="1"/>
  <c r="M41" i="23"/>
  <c r="D31" i="23"/>
  <c r="I58" i="23" s="1"/>
  <c r="G43" i="23"/>
  <c r="L41" i="23"/>
  <c r="I43" i="23"/>
  <c r="D34" i="23"/>
  <c r="I61" i="23" s="1"/>
  <c r="D52" i="23"/>
  <c r="D59" i="23" s="1"/>
  <c r="D38" i="23"/>
  <c r="I65" i="23" s="1"/>
  <c r="G45" i="23"/>
  <c r="C86" i="23"/>
  <c r="C33" i="23"/>
  <c r="H60" i="23" s="1"/>
  <c r="I40" i="23"/>
  <c r="F45" i="23"/>
  <c r="E42" i="23"/>
  <c r="L40" i="23"/>
  <c r="C82" i="23"/>
  <c r="Y18" i="23"/>
  <c r="Y22" i="23" s="1"/>
  <c r="C35" i="23" a="1"/>
  <c r="C35" i="23" s="1"/>
  <c r="H43" i="23"/>
  <c r="Y17" i="23"/>
  <c r="Y21" i="23" s="1"/>
  <c r="Y28" i="23" a="1"/>
  <c r="Y28" i="23" s="1"/>
  <c r="M91" i="23" s="1"/>
  <c r="M105" i="5" s="1"/>
  <c r="C36" i="23"/>
  <c r="H63" i="23" s="1"/>
  <c r="G41" i="23"/>
  <c r="M43" i="23"/>
  <c r="M45" i="23"/>
  <c r="C30" i="23"/>
  <c r="H57" i="23" s="1"/>
  <c r="D36" i="23"/>
  <c r="I63" i="23" s="1"/>
  <c r="I41" i="23"/>
  <c r="F44" i="23"/>
  <c r="C50" i="23"/>
  <c r="C57" i="23" s="1"/>
  <c r="C84" i="23"/>
  <c r="B50" i="23"/>
  <c r="B67" i="23" s="1" a="1"/>
  <c r="K44" i="23"/>
  <c r="C31" i="23"/>
  <c r="H58" i="23" s="1"/>
  <c r="C38" i="23"/>
  <c r="H65" i="23" s="1"/>
  <c r="I44" i="23"/>
  <c r="C52" i="23"/>
  <c r="C59" i="23" s="1"/>
  <c r="J44" i="23"/>
  <c r="H62" i="23" a="1"/>
  <c r="H62" i="23" s="1"/>
  <c r="C32" i="23"/>
  <c r="H59" i="23" s="1"/>
  <c r="F40" i="23"/>
  <c r="D51" i="23"/>
  <c r="D58" i="23" s="1"/>
  <c r="D32" i="23"/>
  <c r="I59" i="23" s="1"/>
  <c r="E43" i="23"/>
  <c r="E45" i="23"/>
  <c r="Y16" i="23"/>
  <c r="Y20" i="23" s="1"/>
  <c r="D33" i="23"/>
  <c r="I60" i="23" s="1"/>
  <c r="D37" i="23"/>
  <c r="I64" i="23" s="1"/>
  <c r="M40" i="23"/>
  <c r="G42" i="23"/>
  <c r="J43" i="23"/>
  <c r="M44" i="23"/>
  <c r="D50" i="23"/>
  <c r="G62" i="23" a="1"/>
  <c r="G62" i="23" s="1"/>
  <c r="Y23" i="23"/>
  <c r="H91" i="23" s="1"/>
  <c r="H105" i="5" s="1"/>
  <c r="B30" i="23"/>
  <c r="G57" i="23" s="1"/>
  <c r="B34" i="23"/>
  <c r="G61" i="23" s="1"/>
  <c r="B38" i="23"/>
  <c r="G65" i="23" s="1"/>
  <c r="H42" i="23"/>
  <c r="B51" i="23"/>
  <c r="B58" i="23" s="1"/>
  <c r="B84" i="23"/>
  <c r="Y15" i="23"/>
  <c r="G91" i="23" s="1"/>
  <c r="G105" i="5" s="1"/>
  <c r="I42" i="23"/>
  <c r="J42" i="23"/>
  <c r="I62" i="23" a="1"/>
  <c r="I62" i="23" s="1"/>
  <c r="Y25" i="23"/>
  <c r="J91" i="23" s="1"/>
  <c r="J105" i="5" s="1"/>
  <c r="B31" i="23"/>
  <c r="G58" i="23" s="1"/>
  <c r="B35" i="23" a="1"/>
  <c r="B35" i="23" s="1"/>
  <c r="E40" i="23"/>
  <c r="H41" i="23"/>
  <c r="K42" i="23"/>
  <c r="E44" i="23"/>
  <c r="H45" i="23"/>
  <c r="B52" i="23"/>
  <c r="B59" i="23" s="1"/>
  <c r="B85" i="23"/>
  <c r="Y24" i="23"/>
  <c r="I91" i="23" s="1"/>
  <c r="I105" i="5" s="1"/>
  <c r="L42" i="23"/>
  <c r="G40" i="23"/>
  <c r="J41" i="23"/>
  <c r="M42" i="23"/>
  <c r="G44" i="23"/>
  <c r="J45" i="23"/>
  <c r="B32" i="23"/>
  <c r="G59" i="23" s="1"/>
  <c r="B36" i="23"/>
  <c r="G63" i="23" s="1"/>
  <c r="Y26" i="23"/>
  <c r="K91" i="23" s="1"/>
  <c r="K105" i="5" s="1"/>
  <c r="Y27" i="23"/>
  <c r="L91" i="23" s="1"/>
  <c r="L105" i="5" s="1"/>
  <c r="B33" i="23"/>
  <c r="G60" i="23" s="1"/>
  <c r="B37" i="23"/>
  <c r="G64" i="23" s="1"/>
  <c r="K40" i="23"/>
  <c r="Y30" i="23"/>
  <c r="Y31" i="23"/>
  <c r="O91" i="23" s="1"/>
  <c r="O105" i="5" s="1"/>
  <c r="Y29" i="23"/>
  <c r="N91" i="23" s="1"/>
  <c r="N105" i="5" s="1"/>
  <c r="I43" i="22"/>
  <c r="G44" i="22"/>
  <c r="H62" i="22" a="1"/>
  <c r="H62" i="22" s="1"/>
  <c r="E44" i="22"/>
  <c r="C37" i="22"/>
  <c r="H64" i="22" s="1"/>
  <c r="F43" i="22"/>
  <c r="H43" i="22"/>
  <c r="D32" i="22"/>
  <c r="I59" i="22" s="1"/>
  <c r="I45" i="22"/>
  <c r="J43" i="22"/>
  <c r="D87" i="22"/>
  <c r="J45" i="22"/>
  <c r="E43" i="22"/>
  <c r="L45" i="22"/>
  <c r="Y27" i="22"/>
  <c r="L91" i="22" s="1"/>
  <c r="L104" i="5" s="1"/>
  <c r="G62" i="22" a="1"/>
  <c r="G62" i="22" s="1"/>
  <c r="D83" i="22"/>
  <c r="I41" i="22"/>
  <c r="G40" i="22"/>
  <c r="Y18" i="22"/>
  <c r="Y22" i="22" s="1"/>
  <c r="K40" i="22"/>
  <c r="F44" i="22"/>
  <c r="M42" i="22"/>
  <c r="C31" i="22"/>
  <c r="H58" i="22" s="1"/>
  <c r="M40" i="22"/>
  <c r="I44" i="22"/>
  <c r="D52" i="22"/>
  <c r="D59" i="22" s="1"/>
  <c r="H41" i="22"/>
  <c r="K44" i="22"/>
  <c r="C33" i="22"/>
  <c r="H60" i="22" s="1"/>
  <c r="C82" i="22"/>
  <c r="C35" i="22" a="1"/>
  <c r="C35" i="22" s="1"/>
  <c r="J41" i="22"/>
  <c r="M44" i="22"/>
  <c r="L40" i="22"/>
  <c r="L44" i="22"/>
  <c r="C36" i="22"/>
  <c r="H63" i="22" s="1"/>
  <c r="L41" i="22"/>
  <c r="H45" i="22"/>
  <c r="H40" i="22"/>
  <c r="H44" i="22"/>
  <c r="E40" i="22"/>
  <c r="F40" i="22"/>
  <c r="C86" i="22"/>
  <c r="C32" i="22"/>
  <c r="H59" i="22" s="1"/>
  <c r="I40" i="22"/>
  <c r="D86" i="22"/>
  <c r="Y17" i="22"/>
  <c r="Y21" i="22" s="1"/>
  <c r="B33" i="22"/>
  <c r="G60" i="22" s="1"/>
  <c r="D36" i="22"/>
  <c r="I63" i="22" s="1"/>
  <c r="J40" i="22"/>
  <c r="M41" i="22"/>
  <c r="G43" i="22"/>
  <c r="J44" i="22"/>
  <c r="M45" i="22"/>
  <c r="Y28" i="22" a="1"/>
  <c r="Y28" i="22" s="1"/>
  <c r="M91" i="22" s="1"/>
  <c r="M104" i="5" s="1"/>
  <c r="D33" i="22"/>
  <c r="I60" i="22" s="1"/>
  <c r="F42" i="22"/>
  <c r="C50" i="22"/>
  <c r="C57" i="22" s="1"/>
  <c r="I62" i="22" a="1"/>
  <c r="I62" i="22" s="1"/>
  <c r="B30" i="22"/>
  <c r="G57" i="22" s="1"/>
  <c r="B34" i="22"/>
  <c r="G61" i="22" s="1"/>
  <c r="D37" i="22"/>
  <c r="I64" i="22" s="1"/>
  <c r="G42" i="22"/>
  <c r="D50" i="22"/>
  <c r="D57" i="22" s="1"/>
  <c r="D84" i="22"/>
  <c r="Y16" i="22"/>
  <c r="Y20" i="22" s="1"/>
  <c r="Y15" i="22"/>
  <c r="G91" i="22" s="1"/>
  <c r="G104" i="5" s="1"/>
  <c r="Y23" i="22"/>
  <c r="H91" i="22" s="1"/>
  <c r="H104" i="5" s="1"/>
  <c r="C30" i="22"/>
  <c r="H57" i="22" s="1"/>
  <c r="C34" i="22"/>
  <c r="H61" i="22" s="1"/>
  <c r="B38" i="22"/>
  <c r="G65" i="22" s="1"/>
  <c r="E41" i="22"/>
  <c r="H42" i="22"/>
  <c r="K43" i="22"/>
  <c r="E45" i="22"/>
  <c r="B51" i="22"/>
  <c r="B58" i="22" s="1"/>
  <c r="B37" i="22"/>
  <c r="G64" i="22" s="1"/>
  <c r="E42" i="22"/>
  <c r="D30" i="22"/>
  <c r="I57" i="22" s="1"/>
  <c r="D34" i="22"/>
  <c r="I61" i="22" s="1"/>
  <c r="C38" i="22"/>
  <c r="H65" i="22" s="1"/>
  <c r="F41" i="22"/>
  <c r="I42" i="22"/>
  <c r="L43" i="22"/>
  <c r="F45" i="22"/>
  <c r="C51" i="22"/>
  <c r="C58" i="22" s="1"/>
  <c r="C85" i="22"/>
  <c r="B84" i="22"/>
  <c r="B31" i="22"/>
  <c r="G58" i="22" s="1"/>
  <c r="B35" i="22" a="1"/>
  <c r="B35" i="22" s="1"/>
  <c r="D38" i="22"/>
  <c r="I65" i="22" s="1"/>
  <c r="G41" i="22"/>
  <c r="J42" i="22"/>
  <c r="M43" i="22"/>
  <c r="G45" i="22"/>
  <c r="D51" i="22"/>
  <c r="D58" i="22" s="1"/>
  <c r="K42" i="22"/>
  <c r="B52" i="22"/>
  <c r="B59" i="22" s="1"/>
  <c r="Y24" i="22"/>
  <c r="I91" i="22" s="1"/>
  <c r="I104" i="5" s="1"/>
  <c r="D31" i="22"/>
  <c r="I58" i="22" s="1"/>
  <c r="D35" i="22" a="1"/>
  <c r="D35" i="22" s="1"/>
  <c r="L42" i="22"/>
  <c r="C52" i="22"/>
  <c r="C59" i="22" s="1"/>
  <c r="B50" i="22"/>
  <c r="B57" i="22" s="1"/>
  <c r="B32" i="22"/>
  <c r="G59" i="22" s="1"/>
  <c r="B36" i="22"/>
  <c r="G63" i="22" s="1"/>
  <c r="K41" i="22"/>
  <c r="K45" i="22"/>
  <c r="B71" i="22"/>
  <c r="Y30" i="22"/>
  <c r="Y31" i="22"/>
  <c r="O91" i="22" s="1"/>
  <c r="O104" i="5" s="1"/>
  <c r="Y29" i="22"/>
  <c r="N91" i="22" s="1"/>
  <c r="N104" i="5" s="1"/>
  <c r="Y25" i="22" a="1"/>
  <c r="Y25" i="22" s="1"/>
  <c r="J91" i="22" s="1"/>
  <c r="J104" i="5" s="1"/>
  <c r="Y26" i="22" a="1"/>
  <c r="Y26" i="22" s="1"/>
  <c r="K91" i="22" s="1"/>
  <c r="K104" i="5" s="1"/>
  <c r="J41" i="21"/>
  <c r="I45" i="21"/>
  <c r="J43" i="21"/>
  <c r="B85" i="21"/>
  <c r="C31" i="21"/>
  <c r="H58" i="21" s="1"/>
  <c r="I62" i="21" a="1"/>
  <c r="I62" i="21" s="1"/>
  <c r="C82" i="21"/>
  <c r="D82" i="21"/>
  <c r="Y23" i="21"/>
  <c r="H91" i="21" s="1"/>
  <c r="H103" i="5" s="1"/>
  <c r="M42" i="21"/>
  <c r="E43" i="21"/>
  <c r="J45" i="21"/>
  <c r="D50" i="21"/>
  <c r="D57" i="21" s="1"/>
  <c r="D31" i="21"/>
  <c r="I58" i="21" s="1"/>
  <c r="D52" i="21"/>
  <c r="D59" i="21" s="1"/>
  <c r="B32" i="21"/>
  <c r="G59" i="21" s="1"/>
  <c r="B34" i="21"/>
  <c r="G61" i="21" s="1"/>
  <c r="D37" i="21"/>
  <c r="I64" i="21" s="1"/>
  <c r="I41" i="21"/>
  <c r="C35" i="21" a="1"/>
  <c r="C35" i="21" s="1"/>
  <c r="M44" i="21"/>
  <c r="H45" i="21"/>
  <c r="Y24" i="21"/>
  <c r="I91" i="21" s="1"/>
  <c r="I103" i="5" s="1"/>
  <c r="D35" i="21" a="1"/>
  <c r="D35" i="21" s="1"/>
  <c r="L42" i="21"/>
  <c r="C52" i="21"/>
  <c r="C59" i="21" s="1"/>
  <c r="C86" i="21"/>
  <c r="J42" i="21"/>
  <c r="F40" i="21"/>
  <c r="E44" i="21"/>
  <c r="F44" i="21"/>
  <c r="G40" i="21"/>
  <c r="M40" i="21"/>
  <c r="G44" i="21"/>
  <c r="E40" i="21"/>
  <c r="B30" i="21"/>
  <c r="G57" i="21" s="1"/>
  <c r="H41" i="21"/>
  <c r="H40" i="21"/>
  <c r="H44" i="21"/>
  <c r="D51" i="21"/>
  <c r="D58" i="21" s="1"/>
  <c r="K44" i="21"/>
  <c r="E42" i="21"/>
  <c r="G42" i="21"/>
  <c r="C32" i="21"/>
  <c r="H59" i="21" s="1"/>
  <c r="K42" i="21"/>
  <c r="B52" i="21"/>
  <c r="B59" i="21" s="1"/>
  <c r="D32" i="21"/>
  <c r="I59" i="21" s="1"/>
  <c r="C36" i="21"/>
  <c r="H63" i="21" s="1"/>
  <c r="I40" i="21"/>
  <c r="L41" i="21"/>
  <c r="F43" i="21"/>
  <c r="I44" i="21"/>
  <c r="L45" i="21"/>
  <c r="C83" i="21"/>
  <c r="Y17" i="21"/>
  <c r="Y21" i="21" s="1"/>
  <c r="B33" i="21"/>
  <c r="G60" i="21" s="1"/>
  <c r="D36" i="21"/>
  <c r="I63" i="21" s="1"/>
  <c r="J40" i="21"/>
  <c r="M41" i="21"/>
  <c r="G43" i="21"/>
  <c r="J44" i="21"/>
  <c r="M45" i="21"/>
  <c r="G62" i="21" a="1"/>
  <c r="G62" i="21" s="1"/>
  <c r="Y27" i="21"/>
  <c r="L91" i="21" s="1"/>
  <c r="L103" i="5" s="1"/>
  <c r="C33" i="21"/>
  <c r="H60" i="21" s="1"/>
  <c r="B37" i="21"/>
  <c r="G64" i="21" s="1"/>
  <c r="K40" i="21"/>
  <c r="H43" i="21"/>
  <c r="B50" i="21"/>
  <c r="B57" i="21" s="1"/>
  <c r="H62" i="21" a="1"/>
  <c r="H62" i="21" s="1"/>
  <c r="B84" i="21"/>
  <c r="Y16" i="21"/>
  <c r="Y20" i="21" s="1"/>
  <c r="Y28" i="21" a="1"/>
  <c r="Y28" i="21" s="1"/>
  <c r="M91" i="21" s="1"/>
  <c r="M103" i="5" s="1"/>
  <c r="D33" i="21"/>
  <c r="I60" i="21" s="1"/>
  <c r="C37" i="21"/>
  <c r="H64" i="21" s="1"/>
  <c r="L40" i="21"/>
  <c r="F42" i="21"/>
  <c r="I43" i="21"/>
  <c r="L44" i="21"/>
  <c r="C50" i="21"/>
  <c r="C57" i="21" s="1"/>
  <c r="Y15" i="21"/>
  <c r="Y19" i="21" s="1"/>
  <c r="C30" i="21"/>
  <c r="H57" i="21" s="1"/>
  <c r="C34" i="21"/>
  <c r="H61" i="21" s="1"/>
  <c r="B38" i="21"/>
  <c r="G65" i="21" s="1"/>
  <c r="E41" i="21"/>
  <c r="H42" i="21"/>
  <c r="K43" i="21"/>
  <c r="E45" i="21"/>
  <c r="B51" i="21"/>
  <c r="B58" i="21" s="1"/>
  <c r="D30" i="21"/>
  <c r="I57" i="21" s="1"/>
  <c r="D34" i="21"/>
  <c r="I61" i="21" s="1"/>
  <c r="C38" i="21"/>
  <c r="H65" i="21" s="1"/>
  <c r="F41" i="21"/>
  <c r="I42" i="21"/>
  <c r="L43" i="21"/>
  <c r="F45" i="21"/>
  <c r="C51" i="21"/>
  <c r="C58" i="21" s="1"/>
  <c r="C85" i="21"/>
  <c r="Y25" i="21"/>
  <c r="J91" i="21" s="1"/>
  <c r="J103" i="5" s="1"/>
  <c r="B31" i="21"/>
  <c r="G58" i="21" s="1"/>
  <c r="B35" i="21" a="1"/>
  <c r="B35" i="21" s="1"/>
  <c r="D38" i="21"/>
  <c r="I65" i="21" s="1"/>
  <c r="G41" i="21"/>
  <c r="M43" i="21"/>
  <c r="G45" i="21"/>
  <c r="Y18" i="21"/>
  <c r="Y22" i="21" s="1"/>
  <c r="B36" i="21"/>
  <c r="G63" i="21" s="1"/>
  <c r="K41" i="21"/>
  <c r="K45" i="21"/>
  <c r="Y30" i="21"/>
  <c r="Y31" i="21"/>
  <c r="O91" i="21" s="1"/>
  <c r="O103" i="5" s="1"/>
  <c r="Y29" i="21"/>
  <c r="N91" i="21" s="1"/>
  <c r="N103" i="5" s="1"/>
  <c r="I43" i="20"/>
  <c r="H43" i="20"/>
  <c r="M41" i="20"/>
  <c r="E45" i="20"/>
  <c r="E43" i="20"/>
  <c r="F43" i="20"/>
  <c r="D33" i="20"/>
  <c r="I60" i="20" s="1"/>
  <c r="Y18" i="20"/>
  <c r="Y22" i="20" s="1"/>
  <c r="G43" i="20"/>
  <c r="B85" i="20"/>
  <c r="J43" i="20"/>
  <c r="K44" i="20"/>
  <c r="L44" i="20"/>
  <c r="H40" i="20"/>
  <c r="D82" i="20"/>
  <c r="B83" i="20"/>
  <c r="C30" i="20"/>
  <c r="H57" i="20" s="1"/>
  <c r="J45" i="20"/>
  <c r="I45" i="20"/>
  <c r="K43" i="20"/>
  <c r="K45" i="20"/>
  <c r="C34" i="20"/>
  <c r="H61" i="20" s="1"/>
  <c r="E41" i="20"/>
  <c r="E44" i="20"/>
  <c r="L45" i="20"/>
  <c r="B87" i="20"/>
  <c r="B36" i="20"/>
  <c r="G63" i="20" s="1"/>
  <c r="C36" i="20"/>
  <c r="H63" i="20" s="1"/>
  <c r="J41" i="20"/>
  <c r="F44" i="20"/>
  <c r="H62" i="20" a="1"/>
  <c r="H62" i="20" s="1"/>
  <c r="C87" i="20"/>
  <c r="M44" i="20"/>
  <c r="K40" i="20"/>
  <c r="I41" i="20"/>
  <c r="C37" i="20"/>
  <c r="H64" i="20" s="1"/>
  <c r="G44" i="20"/>
  <c r="E40" i="20"/>
  <c r="L41" i="20"/>
  <c r="H44" i="20"/>
  <c r="C32" i="20"/>
  <c r="H59" i="20" s="1"/>
  <c r="C33" i="20"/>
  <c r="H60" i="20" s="1"/>
  <c r="L40" i="20"/>
  <c r="C52" i="20"/>
  <c r="C59" i="20" s="1"/>
  <c r="K41" i="20"/>
  <c r="D32" i="20"/>
  <c r="I59" i="20" s="1"/>
  <c r="F40" i="20"/>
  <c r="I44" i="20"/>
  <c r="M43" i="20"/>
  <c r="J40" i="20"/>
  <c r="G40" i="20"/>
  <c r="J44" i="20"/>
  <c r="I40" i="20"/>
  <c r="M40" i="20"/>
  <c r="Y17" i="20"/>
  <c r="Y21" i="20" s="1"/>
  <c r="Y27" i="20"/>
  <c r="L91" i="20" s="1"/>
  <c r="L102" i="5" s="1"/>
  <c r="D36" i="20"/>
  <c r="I63" i="20" s="1"/>
  <c r="M45" i="20"/>
  <c r="D83" i="20"/>
  <c r="B33" i="20"/>
  <c r="G60" i="20" s="1"/>
  <c r="Y16" i="20"/>
  <c r="Y20" i="20" s="1"/>
  <c r="B30" i="20"/>
  <c r="G57" i="20" s="1"/>
  <c r="B34" i="20"/>
  <c r="G61" i="20" s="1"/>
  <c r="F42" i="20"/>
  <c r="C50" i="20"/>
  <c r="C57" i="20" s="1"/>
  <c r="I62" i="20" a="1"/>
  <c r="I62" i="20" s="1"/>
  <c r="D37" i="20"/>
  <c r="I64" i="20" s="1"/>
  <c r="G42" i="20"/>
  <c r="D50" i="20"/>
  <c r="D57" i="20" s="1"/>
  <c r="D84" i="20"/>
  <c r="Y23" i="20"/>
  <c r="H91" i="20" s="1"/>
  <c r="H102" i="5" s="1"/>
  <c r="D30" i="20"/>
  <c r="I57" i="20" s="1"/>
  <c r="D34" i="20"/>
  <c r="I61" i="20" s="1"/>
  <c r="B38" i="20"/>
  <c r="G65" i="20" s="1"/>
  <c r="H42" i="20"/>
  <c r="B51" i="20"/>
  <c r="B58" i="20" s="1"/>
  <c r="Y15" i="20"/>
  <c r="Y19" i="20" s="1"/>
  <c r="B31" i="20"/>
  <c r="G58" i="20" s="1"/>
  <c r="B35" i="20" a="1"/>
  <c r="B35" i="20" s="1"/>
  <c r="C38" i="20"/>
  <c r="H65" i="20" s="1"/>
  <c r="F41" i="20"/>
  <c r="I42" i="20"/>
  <c r="L43" i="20"/>
  <c r="F45" i="20"/>
  <c r="C51" i="20"/>
  <c r="C58" i="20" s="1"/>
  <c r="C85" i="20"/>
  <c r="Y26" i="20"/>
  <c r="K91" i="20" s="1"/>
  <c r="K102" i="5" s="1"/>
  <c r="C31" i="20"/>
  <c r="H58" i="20" s="1"/>
  <c r="D38" i="20"/>
  <c r="I65" i="20" s="1"/>
  <c r="G41" i="20"/>
  <c r="J42" i="20"/>
  <c r="G45" i="20"/>
  <c r="D51" i="20"/>
  <c r="D58" i="20" s="1"/>
  <c r="B37" i="20"/>
  <c r="G64" i="20" s="1"/>
  <c r="E42" i="20"/>
  <c r="D31" i="20"/>
  <c r="I58" i="20" s="1"/>
  <c r="C35" i="20" a="1"/>
  <c r="C35" i="20" s="1"/>
  <c r="H41" i="20"/>
  <c r="K42" i="20"/>
  <c r="H45" i="20"/>
  <c r="B52" i="20"/>
  <c r="B59" i="20" s="1"/>
  <c r="B84" i="20"/>
  <c r="Y24" i="20"/>
  <c r="I91" i="20" s="1"/>
  <c r="I102" i="5" s="1"/>
  <c r="B32" i="20"/>
  <c r="G59" i="20" s="1"/>
  <c r="D35" i="20" a="1"/>
  <c r="D35" i="20" s="1"/>
  <c r="L42" i="20"/>
  <c r="Y28" i="20" a="1"/>
  <c r="Y28" i="20" s="1"/>
  <c r="M91" i="20" s="1"/>
  <c r="M102" i="5" s="1"/>
  <c r="B50" i="20"/>
  <c r="M42" i="20"/>
  <c r="D52" i="20"/>
  <c r="D59" i="20" s="1"/>
  <c r="G62" i="20" a="1"/>
  <c r="G62" i="20" s="1"/>
  <c r="B71" i="20"/>
  <c r="Y30" i="20"/>
  <c r="Y31" i="20"/>
  <c r="O91" i="20" s="1"/>
  <c r="O102" i="5" s="1"/>
  <c r="Y29" i="20"/>
  <c r="N91" i="20" s="1"/>
  <c r="N102" i="5" s="1"/>
  <c r="Y25" i="20" a="1"/>
  <c r="Y25" i="20" s="1"/>
  <c r="J91" i="20" s="1"/>
  <c r="J102" i="5" s="1"/>
  <c r="K41" i="19"/>
  <c r="K45" i="19"/>
  <c r="I43" i="19"/>
  <c r="H43" i="19"/>
  <c r="C30" i="19"/>
  <c r="H57" i="19" s="1"/>
  <c r="Y18" i="19"/>
  <c r="Y22" i="19" s="1"/>
  <c r="L43" i="19"/>
  <c r="M43" i="19"/>
  <c r="F43" i="19"/>
  <c r="D30" i="19"/>
  <c r="I57" i="19" s="1"/>
  <c r="D31" i="19"/>
  <c r="I58" i="19" s="1"/>
  <c r="G45" i="19"/>
  <c r="G42" i="19"/>
  <c r="C35" i="19" a="1"/>
  <c r="C35" i="19" s="1"/>
  <c r="C36" i="19"/>
  <c r="H63" i="19" s="1"/>
  <c r="M45" i="19"/>
  <c r="G43" i="19"/>
  <c r="D36" i="19"/>
  <c r="I63" i="19" s="1"/>
  <c r="D52" i="19"/>
  <c r="D59" i="19" s="1"/>
  <c r="D37" i="19"/>
  <c r="I64" i="19" s="1"/>
  <c r="F41" i="19"/>
  <c r="J45" i="19"/>
  <c r="G41" i="19"/>
  <c r="C38" i="19"/>
  <c r="H65" i="19" s="1"/>
  <c r="J41" i="19"/>
  <c r="Y15" i="19"/>
  <c r="G91" i="19" s="1"/>
  <c r="G101" i="5" s="1"/>
  <c r="I44" i="19"/>
  <c r="J44" i="19"/>
  <c r="B33" i="19"/>
  <c r="G60" i="19" s="1"/>
  <c r="D38" i="19"/>
  <c r="I65" i="19" s="1"/>
  <c r="L44" i="19"/>
  <c r="B87" i="19"/>
  <c r="C50" i="19"/>
  <c r="C57" i="19" s="1"/>
  <c r="D51" i="19"/>
  <c r="D58" i="19" s="1"/>
  <c r="L41" i="19"/>
  <c r="C33" i="19"/>
  <c r="H60" i="19" s="1"/>
  <c r="G40" i="19"/>
  <c r="M44" i="19"/>
  <c r="D33" i="19"/>
  <c r="I60" i="19" s="1"/>
  <c r="I40" i="19"/>
  <c r="F45" i="19"/>
  <c r="C31" i="19"/>
  <c r="H58" i="19" s="1"/>
  <c r="B34" i="19"/>
  <c r="G61" i="19" s="1"/>
  <c r="J40" i="19"/>
  <c r="C82" i="19"/>
  <c r="E43" i="19"/>
  <c r="Y27" i="19"/>
  <c r="L91" i="19" s="1"/>
  <c r="L101" i="5" s="1"/>
  <c r="C34" i="19"/>
  <c r="H61" i="19" s="1"/>
  <c r="K40" i="19"/>
  <c r="B83" i="19"/>
  <c r="Y17" i="19"/>
  <c r="Y21" i="19" s="1"/>
  <c r="B30" i="19"/>
  <c r="G57" i="19" s="1"/>
  <c r="D34" i="19"/>
  <c r="I61" i="19" s="1"/>
  <c r="L40" i="19"/>
  <c r="J43" i="19"/>
  <c r="L45" i="19"/>
  <c r="Y16" i="19"/>
  <c r="F91" i="19" s="1"/>
  <c r="F101" i="5" s="1"/>
  <c r="G44" i="19"/>
  <c r="C51" i="19"/>
  <c r="C58" i="19" s="1"/>
  <c r="C37" i="19"/>
  <c r="H64" i="19" s="1"/>
  <c r="C32" i="19"/>
  <c r="H59" i="19" s="1"/>
  <c r="M40" i="19"/>
  <c r="D50" i="19"/>
  <c r="D57" i="19" s="1"/>
  <c r="D32" i="19"/>
  <c r="I59" i="19" s="1"/>
  <c r="M41" i="19"/>
  <c r="K44" i="19"/>
  <c r="I62" i="19" a="1"/>
  <c r="I62" i="19" s="1"/>
  <c r="Y23" i="19"/>
  <c r="H91" i="19" s="1"/>
  <c r="H101" i="5" s="1"/>
  <c r="B38" i="19"/>
  <c r="G65" i="19" s="1"/>
  <c r="E41" i="19"/>
  <c r="H42" i="19"/>
  <c r="K43" i="19"/>
  <c r="E45" i="19"/>
  <c r="B51" i="19"/>
  <c r="B58" i="19" s="1"/>
  <c r="B84" i="19"/>
  <c r="I42" i="19"/>
  <c r="B35" i="19" a="1"/>
  <c r="B35" i="19" s="1"/>
  <c r="J42" i="19"/>
  <c r="B31" i="19"/>
  <c r="G58" i="19" s="1"/>
  <c r="E40" i="19"/>
  <c r="H41" i="19"/>
  <c r="K42" i="19"/>
  <c r="E44" i="19"/>
  <c r="H45" i="19"/>
  <c r="B52" i="19"/>
  <c r="B59" i="19" s="1"/>
  <c r="B85" i="19"/>
  <c r="Y24" i="19"/>
  <c r="I91" i="19" s="1"/>
  <c r="I101" i="5" s="1"/>
  <c r="D35" i="19" a="1"/>
  <c r="D35" i="19" s="1"/>
  <c r="F40" i="19"/>
  <c r="I41" i="19"/>
  <c r="L42" i="19"/>
  <c r="F44" i="19"/>
  <c r="I45" i="19"/>
  <c r="C52" i="19"/>
  <c r="C59" i="19" s="1"/>
  <c r="M42" i="19"/>
  <c r="B36" i="19"/>
  <c r="G63" i="19" s="1"/>
  <c r="H40" i="19"/>
  <c r="H44" i="19"/>
  <c r="B32" i="19"/>
  <c r="G59" i="19" s="1"/>
  <c r="G62" i="19" a="1"/>
  <c r="G62" i="19" s="1"/>
  <c r="Y28" i="19" a="1"/>
  <c r="Y28" i="19" s="1"/>
  <c r="M91" i="19" s="1"/>
  <c r="M101" i="5" s="1"/>
  <c r="B37" i="19"/>
  <c r="G64" i="19" s="1"/>
  <c r="E42" i="19"/>
  <c r="B50" i="19"/>
  <c r="F42" i="19"/>
  <c r="H62" i="19" a="1"/>
  <c r="H62" i="19" s="1"/>
  <c r="Y31" i="19"/>
  <c r="O91" i="19" s="1"/>
  <c r="O101" i="5" s="1"/>
  <c r="Y29" i="19"/>
  <c r="N91" i="19" s="1"/>
  <c r="N101" i="5" s="1"/>
  <c r="Y30" i="19"/>
  <c r="Y26" i="19" a="1"/>
  <c r="Y26" i="19" s="1"/>
  <c r="K91" i="19" s="1"/>
  <c r="K101" i="5" s="1"/>
  <c r="Y25" i="19" a="1"/>
  <c r="Y25" i="19" s="1"/>
  <c r="J91" i="19" s="1"/>
  <c r="J101" i="5" s="1"/>
  <c r="B71" i="18"/>
  <c r="M43" i="18"/>
  <c r="M40" i="18"/>
  <c r="K44" i="18"/>
  <c r="D30" i="18"/>
  <c r="I57" i="18" s="1"/>
  <c r="J43" i="18"/>
  <c r="C30" i="18"/>
  <c r="H57" i="18" s="1"/>
  <c r="E44" i="18"/>
  <c r="E40" i="18"/>
  <c r="F40" i="18"/>
  <c r="K40" i="18"/>
  <c r="J42" i="18"/>
  <c r="L40" i="18"/>
  <c r="H44" i="18"/>
  <c r="I44" i="18"/>
  <c r="J44" i="18"/>
  <c r="Y15" i="18"/>
  <c r="Y19" i="18" s="1"/>
  <c r="D32" i="18"/>
  <c r="I59" i="18" s="1"/>
  <c r="H41" i="18"/>
  <c r="E45" i="18"/>
  <c r="C32" i="18"/>
  <c r="H59" i="18" s="1"/>
  <c r="I42" i="18"/>
  <c r="I41" i="18"/>
  <c r="B50" i="18"/>
  <c r="B57" i="18" s="1"/>
  <c r="D52" i="18"/>
  <c r="D59" i="18" s="1"/>
  <c r="Y23" i="18"/>
  <c r="H91" i="18" s="1"/>
  <c r="H100" i="5" s="1"/>
  <c r="B33" i="18"/>
  <c r="G60" i="18" s="1"/>
  <c r="I45" i="18"/>
  <c r="C34" i="18"/>
  <c r="H61" i="18" s="1"/>
  <c r="E42" i="18"/>
  <c r="D34" i="18"/>
  <c r="I61" i="18" s="1"/>
  <c r="C52" i="18"/>
  <c r="C59" i="18" s="1"/>
  <c r="D36" i="18"/>
  <c r="I63" i="18" s="1"/>
  <c r="B37" i="18"/>
  <c r="G64" i="18" s="1"/>
  <c r="E43" i="18"/>
  <c r="C37" i="18"/>
  <c r="H64" i="18" s="1"/>
  <c r="H43" i="18"/>
  <c r="C33" i="18"/>
  <c r="H60" i="18" s="1"/>
  <c r="Y18" i="18"/>
  <c r="Y22" i="18" s="1"/>
  <c r="Y25" i="18"/>
  <c r="J91" i="18" s="1"/>
  <c r="J100" i="5" s="1"/>
  <c r="I43" i="18"/>
  <c r="B52" i="18"/>
  <c r="B59" i="18" s="1"/>
  <c r="Y27" i="18"/>
  <c r="L91" i="18" s="1"/>
  <c r="L100" i="5" s="1"/>
  <c r="D37" i="18"/>
  <c r="I64" i="18" s="1"/>
  <c r="I62" i="18" a="1"/>
  <c r="I62" i="18" s="1"/>
  <c r="C86" i="18"/>
  <c r="Y28" i="18" a="1"/>
  <c r="Y28" i="18" s="1"/>
  <c r="M91" i="18" s="1"/>
  <c r="M100" i="5" s="1"/>
  <c r="C38" i="18"/>
  <c r="H65" i="18" s="1"/>
  <c r="F41" i="18"/>
  <c r="F43" i="18"/>
  <c r="L44" i="18"/>
  <c r="D86" i="18"/>
  <c r="Y16" i="18"/>
  <c r="Y20" i="18" s="1"/>
  <c r="B30" i="18"/>
  <c r="G57" i="18" s="1"/>
  <c r="B34" i="18"/>
  <c r="G61" i="18" s="1"/>
  <c r="D38" i="18"/>
  <c r="I65" i="18" s="1"/>
  <c r="G41" i="18"/>
  <c r="G43" i="18"/>
  <c r="M44" i="18"/>
  <c r="B36" i="18"/>
  <c r="G63" i="18" s="1"/>
  <c r="G40" i="18"/>
  <c r="B31" i="18"/>
  <c r="G58" i="18" s="1"/>
  <c r="B35" i="18" a="1"/>
  <c r="B35" i="18" s="1"/>
  <c r="J41" i="18"/>
  <c r="J45" i="18"/>
  <c r="C82" i="18"/>
  <c r="Y26" i="18"/>
  <c r="K91" i="18" s="1"/>
  <c r="K100" i="5" s="1"/>
  <c r="C31" i="18"/>
  <c r="H58" i="18" s="1"/>
  <c r="C35" i="18" a="1"/>
  <c r="C35" i="18" s="1"/>
  <c r="H40" i="18"/>
  <c r="K41" i="18"/>
  <c r="K43" i="18"/>
  <c r="K45" i="18"/>
  <c r="D82" i="18"/>
  <c r="Y24" i="18"/>
  <c r="I91" i="18" s="1"/>
  <c r="I100" i="5" s="1"/>
  <c r="D31" i="18"/>
  <c r="I58" i="18" s="1"/>
  <c r="D35" i="18" a="1"/>
  <c r="D35" i="18" s="1"/>
  <c r="I40" i="18"/>
  <c r="L41" i="18"/>
  <c r="F44" i="18"/>
  <c r="L45" i="18"/>
  <c r="B32" i="18"/>
  <c r="G59" i="18" s="1"/>
  <c r="C36" i="18"/>
  <c r="H63" i="18" s="1"/>
  <c r="J40" i="18"/>
  <c r="M41" i="18"/>
  <c r="G44" i="18"/>
  <c r="M45" i="18"/>
  <c r="Y17" i="18"/>
  <c r="Y21" i="18" s="1"/>
  <c r="E41" i="18"/>
  <c r="C51" i="18"/>
  <c r="C58" i="18" s="1"/>
  <c r="D33" i="18"/>
  <c r="I60" i="18" s="1"/>
  <c r="H62" i="18" a="1"/>
  <c r="H62" i="18" s="1"/>
  <c r="F42" i="18"/>
  <c r="C50" i="18"/>
  <c r="B84" i="18"/>
  <c r="G42" i="18"/>
  <c r="D50" i="18"/>
  <c r="D57" i="18" s="1"/>
  <c r="B38" i="18"/>
  <c r="G65" i="18" s="1"/>
  <c r="H42" i="18"/>
  <c r="B51" i="18"/>
  <c r="B58" i="18" s="1"/>
  <c r="L43" i="18"/>
  <c r="F45" i="18"/>
  <c r="B85" i="18"/>
  <c r="G45" i="18"/>
  <c r="D51" i="18"/>
  <c r="D58" i="18" s="1"/>
  <c r="K42" i="18"/>
  <c r="H45" i="18"/>
  <c r="L42" i="18"/>
  <c r="M42" i="18"/>
  <c r="G62" i="18" a="1"/>
  <c r="G62" i="18" s="1"/>
  <c r="Y30" i="18"/>
  <c r="Y31" i="18"/>
  <c r="O91" i="18" s="1"/>
  <c r="O100" i="5" s="1"/>
  <c r="Y29" i="18"/>
  <c r="N91" i="18" s="1"/>
  <c r="N100" i="5" s="1"/>
  <c r="D87" i="15"/>
  <c r="D86" i="15"/>
  <c r="C86" i="15"/>
  <c r="D85" i="15"/>
  <c r="C85" i="15"/>
  <c r="B85" i="15"/>
  <c r="D84" i="15"/>
  <c r="B84" i="15"/>
  <c r="D83" i="15"/>
  <c r="D82" i="15"/>
  <c r="C82" i="15"/>
  <c r="B82" i="15"/>
  <c r="C87" i="14"/>
  <c r="B87" i="14"/>
  <c r="D86" i="14"/>
  <c r="C86" i="14"/>
  <c r="B85" i="14"/>
  <c r="D84" i="14"/>
  <c r="C84" i="14"/>
  <c r="C82" i="14"/>
  <c r="B82" i="14"/>
  <c r="C87" i="13"/>
  <c r="B87" i="13"/>
  <c r="D85" i="13"/>
  <c r="B85" i="13"/>
  <c r="D84" i="13"/>
  <c r="C84" i="13"/>
  <c r="D83" i="13"/>
  <c r="D82" i="13"/>
  <c r="B82" i="13"/>
  <c r="E91" i="17"/>
  <c r="E99" i="5" s="1"/>
  <c r="D91" i="17"/>
  <c r="D99" i="5" s="1"/>
  <c r="C91" i="17"/>
  <c r="C99" i="5" s="1"/>
  <c r="B91" i="17"/>
  <c r="B99" i="5" s="1"/>
  <c r="D87" i="17"/>
  <c r="C87" i="17"/>
  <c r="B87" i="17"/>
  <c r="D86" i="17"/>
  <c r="C86" i="17"/>
  <c r="B86" i="17"/>
  <c r="D85" i="17"/>
  <c r="C85" i="17"/>
  <c r="B85" i="17"/>
  <c r="D84" i="17"/>
  <c r="C84" i="17"/>
  <c r="B84" i="17"/>
  <c r="D83" i="17"/>
  <c r="C83" i="17"/>
  <c r="B83" i="17"/>
  <c r="D82" i="17"/>
  <c r="C82" i="17"/>
  <c r="B82" i="17"/>
  <c r="B76" i="17"/>
  <c r="B75" i="17"/>
  <c r="B74" i="17"/>
  <c r="I62" i="17" a="1"/>
  <c r="I62" i="17" s="1"/>
  <c r="H62" i="17" a="1"/>
  <c r="H62" i="17" s="1"/>
  <c r="G62" i="17" a="1"/>
  <c r="G62" i="17" s="1"/>
  <c r="D52" i="17"/>
  <c r="C52" i="17"/>
  <c r="B52" i="17"/>
  <c r="D51" i="17"/>
  <c r="C51" i="17"/>
  <c r="B51" i="17"/>
  <c r="D50" i="17"/>
  <c r="C50" i="17"/>
  <c r="B50" i="17"/>
  <c r="M45" i="17"/>
  <c r="L45" i="17"/>
  <c r="K45" i="17"/>
  <c r="J45" i="17"/>
  <c r="I45" i="17"/>
  <c r="H45" i="17"/>
  <c r="G45" i="17"/>
  <c r="F45" i="17"/>
  <c r="E45" i="17"/>
  <c r="M44" i="17"/>
  <c r="L44" i="17"/>
  <c r="K44" i="17"/>
  <c r="J44" i="17"/>
  <c r="I44" i="17"/>
  <c r="H44" i="17"/>
  <c r="G44" i="17"/>
  <c r="F44" i="17"/>
  <c r="E44" i="17"/>
  <c r="M43" i="17"/>
  <c r="L43" i="17"/>
  <c r="K43" i="17"/>
  <c r="J43" i="17"/>
  <c r="I43" i="17"/>
  <c r="H43" i="17"/>
  <c r="G43" i="17"/>
  <c r="F43" i="17"/>
  <c r="E43" i="17"/>
  <c r="M42" i="17"/>
  <c r="L42" i="17"/>
  <c r="K42" i="17"/>
  <c r="J42" i="17"/>
  <c r="I42" i="17"/>
  <c r="H42" i="17"/>
  <c r="G42" i="17"/>
  <c r="F42" i="17"/>
  <c r="E42" i="17"/>
  <c r="M41" i="17"/>
  <c r="L41" i="17"/>
  <c r="K41" i="17"/>
  <c r="J41" i="17"/>
  <c r="I41" i="17"/>
  <c r="H41" i="17"/>
  <c r="G41" i="17"/>
  <c r="F41" i="17"/>
  <c r="E41" i="17"/>
  <c r="M40" i="17"/>
  <c r="L40" i="17"/>
  <c r="K40" i="17"/>
  <c r="J40" i="17"/>
  <c r="I40" i="17"/>
  <c r="H40" i="17"/>
  <c r="G40" i="17"/>
  <c r="F40" i="17"/>
  <c r="E40" i="17"/>
  <c r="D38" i="17"/>
  <c r="C38" i="17"/>
  <c r="B38" i="17"/>
  <c r="D37" i="17"/>
  <c r="C37" i="17"/>
  <c r="B37" i="17"/>
  <c r="D36" i="17"/>
  <c r="C36" i="17"/>
  <c r="B36" i="17"/>
  <c r="D35" i="17" a="1"/>
  <c r="D35" i="17" s="1"/>
  <c r="C35" i="17" a="1"/>
  <c r="C35" i="17" s="1"/>
  <c r="B35" i="17" a="1"/>
  <c r="B35" i="17" s="1"/>
  <c r="D34" i="17"/>
  <c r="C34" i="17"/>
  <c r="B34" i="17"/>
  <c r="D33" i="17"/>
  <c r="C33" i="17"/>
  <c r="B33" i="17"/>
  <c r="D32" i="17"/>
  <c r="C32" i="17"/>
  <c r="B32" i="17"/>
  <c r="D31" i="17"/>
  <c r="C31" i="17"/>
  <c r="B31" i="17"/>
  <c r="D30" i="17"/>
  <c r="C30" i="17"/>
  <c r="B30" i="17"/>
  <c r="G57" i="17" s="1"/>
  <c r="Y28" i="17" a="1"/>
  <c r="Y28" i="17" s="1"/>
  <c r="M91" i="17" s="1"/>
  <c r="M99" i="5" s="1"/>
  <c r="Y27" i="17" a="1"/>
  <c r="Y27" i="17" s="1"/>
  <c r="L91" i="17" s="1"/>
  <c r="L99" i="5" s="1"/>
  <c r="D25" i="17"/>
  <c r="C25" i="17"/>
  <c r="B25" i="17"/>
  <c r="Y24" i="17" a="1"/>
  <c r="Y24" i="17" s="1"/>
  <c r="I91" i="17" s="1"/>
  <c r="I99" i="5" s="1"/>
  <c r="D24" i="17"/>
  <c r="C24" i="17"/>
  <c r="B24" i="17"/>
  <c r="Y23" i="17" a="1"/>
  <c r="Y23" i="17" s="1"/>
  <c r="H91" i="17" s="1"/>
  <c r="H99" i="5" s="1"/>
  <c r="D23" i="17"/>
  <c r="C23" i="17"/>
  <c r="B23" i="17"/>
  <c r="Y18" i="17" a="1"/>
  <c r="Y18" i="17" s="1"/>
  <c r="M18" i="17"/>
  <c r="L18" i="17"/>
  <c r="K18" i="17"/>
  <c r="J18" i="17"/>
  <c r="I18" i="17"/>
  <c r="H18" i="17"/>
  <c r="G18" i="17"/>
  <c r="F18" i="17"/>
  <c r="E18" i="17"/>
  <c r="Y17" i="17" a="1"/>
  <c r="Y17" i="17" s="1"/>
  <c r="Y21" i="17" s="1"/>
  <c r="M17" i="17"/>
  <c r="L17" i="17"/>
  <c r="K17" i="17"/>
  <c r="J17" i="17"/>
  <c r="I17" i="17"/>
  <c r="H17" i="17"/>
  <c r="G17" i="17"/>
  <c r="F17" i="17"/>
  <c r="E17" i="17"/>
  <c r="Y16" i="17" a="1"/>
  <c r="Y16" i="17" s="1"/>
  <c r="M16" i="17"/>
  <c r="L16" i="17"/>
  <c r="K16" i="17"/>
  <c r="J16" i="17"/>
  <c r="I16" i="17"/>
  <c r="H16" i="17"/>
  <c r="G16" i="17"/>
  <c r="F16" i="17"/>
  <c r="E16" i="17"/>
  <c r="Y15" i="17" a="1"/>
  <c r="Y15" i="17" s="1"/>
  <c r="M15" i="17"/>
  <c r="L15" i="17"/>
  <c r="K15" i="17"/>
  <c r="J15" i="17"/>
  <c r="I15" i="17"/>
  <c r="H15" i="17"/>
  <c r="G15" i="17"/>
  <c r="F15" i="17"/>
  <c r="E15" i="17"/>
  <c r="Y14" i="17"/>
  <c r="Y25" i="17" s="1" a="1"/>
  <c r="Y25" i="17" s="1"/>
  <c r="J91" i="17" s="1"/>
  <c r="J99" i="5" s="1"/>
  <c r="M14" i="17"/>
  <c r="L14" i="17"/>
  <c r="K14" i="17"/>
  <c r="J14" i="17"/>
  <c r="I14" i="17"/>
  <c r="H14" i="17"/>
  <c r="G14" i="17"/>
  <c r="F14" i="17"/>
  <c r="E14" i="17"/>
  <c r="M13" i="17"/>
  <c r="L13" i="17"/>
  <c r="K13" i="17"/>
  <c r="J13" i="17"/>
  <c r="I13" i="17"/>
  <c r="H13" i="17"/>
  <c r="G13" i="17"/>
  <c r="F13" i="17"/>
  <c r="E13" i="17"/>
  <c r="D11" i="17"/>
  <c r="C11" i="17"/>
  <c r="B11" i="17"/>
  <c r="D10" i="17"/>
  <c r="C10" i="17"/>
  <c r="B10" i="17"/>
  <c r="D9" i="17"/>
  <c r="C9" i="17"/>
  <c r="B9" i="17"/>
  <c r="D8" i="17"/>
  <c r="C8" i="17"/>
  <c r="B8" i="17"/>
  <c r="D7" i="17"/>
  <c r="C7" i="17"/>
  <c r="B7" i="17"/>
  <c r="D6" i="17"/>
  <c r="C6" i="17"/>
  <c r="B6" i="17"/>
  <c r="D5" i="17"/>
  <c r="C5" i="17"/>
  <c r="B5" i="17"/>
  <c r="D4" i="17"/>
  <c r="C4" i="17"/>
  <c r="B4" i="17"/>
  <c r="D3" i="17"/>
  <c r="C3" i="17"/>
  <c r="B3" i="17"/>
  <c r="E91" i="16"/>
  <c r="E98" i="5" s="1"/>
  <c r="D91" i="16"/>
  <c r="D98" i="5" s="1"/>
  <c r="C91" i="16"/>
  <c r="C98" i="5" s="1"/>
  <c r="B91" i="16"/>
  <c r="B98" i="5" s="1"/>
  <c r="D87" i="16"/>
  <c r="C87" i="16"/>
  <c r="B87" i="16"/>
  <c r="D86" i="16"/>
  <c r="C86" i="16"/>
  <c r="B86" i="16"/>
  <c r="D85" i="16"/>
  <c r="C85" i="16"/>
  <c r="B85" i="16"/>
  <c r="D84" i="16"/>
  <c r="C84" i="16"/>
  <c r="B84" i="16"/>
  <c r="D83" i="16"/>
  <c r="C83" i="16"/>
  <c r="B83" i="16"/>
  <c r="D82" i="16"/>
  <c r="C82" i="16"/>
  <c r="B82" i="16"/>
  <c r="B76" i="16"/>
  <c r="B75" i="16"/>
  <c r="B74" i="16"/>
  <c r="I62" i="16" a="1"/>
  <c r="I62" i="16" s="1"/>
  <c r="H62" i="16" a="1"/>
  <c r="H62" i="16" s="1"/>
  <c r="G62" i="16" a="1"/>
  <c r="G62" i="16" s="1"/>
  <c r="D52" i="16"/>
  <c r="C52" i="16"/>
  <c r="B52" i="16"/>
  <c r="D51" i="16"/>
  <c r="C51" i="16"/>
  <c r="B51" i="16"/>
  <c r="D50" i="16"/>
  <c r="C50" i="16"/>
  <c r="B50" i="16"/>
  <c r="M45" i="16"/>
  <c r="L45" i="16"/>
  <c r="K45" i="16"/>
  <c r="J45" i="16"/>
  <c r="I45" i="16"/>
  <c r="H45" i="16"/>
  <c r="G45" i="16"/>
  <c r="F45" i="16"/>
  <c r="E45" i="16"/>
  <c r="M44" i="16"/>
  <c r="L44" i="16"/>
  <c r="K44" i="16"/>
  <c r="J44" i="16"/>
  <c r="I44" i="16"/>
  <c r="H44" i="16"/>
  <c r="G44" i="16"/>
  <c r="F44" i="16"/>
  <c r="E44" i="16"/>
  <c r="M43" i="16"/>
  <c r="L43" i="16"/>
  <c r="K43" i="16"/>
  <c r="J43" i="16"/>
  <c r="I43" i="16"/>
  <c r="H43" i="16"/>
  <c r="G43" i="16"/>
  <c r="F43" i="16"/>
  <c r="E43" i="16"/>
  <c r="M42" i="16"/>
  <c r="L42" i="16"/>
  <c r="K42" i="16"/>
  <c r="J42" i="16"/>
  <c r="I42" i="16"/>
  <c r="H42" i="16"/>
  <c r="G42" i="16"/>
  <c r="F42" i="16"/>
  <c r="E42" i="16"/>
  <c r="M41" i="16"/>
  <c r="L41" i="16"/>
  <c r="K41" i="16"/>
  <c r="J41" i="16"/>
  <c r="I41" i="16"/>
  <c r="H41" i="16"/>
  <c r="G41" i="16"/>
  <c r="F41" i="16"/>
  <c r="E41" i="16"/>
  <c r="M40" i="16"/>
  <c r="L40" i="16"/>
  <c r="K40" i="16"/>
  <c r="J40" i="16"/>
  <c r="I40" i="16"/>
  <c r="H40" i="16"/>
  <c r="G40" i="16"/>
  <c r="F40" i="16"/>
  <c r="E40" i="16"/>
  <c r="D38" i="16"/>
  <c r="C38" i="16"/>
  <c r="B38" i="16"/>
  <c r="D37" i="16"/>
  <c r="C37" i="16"/>
  <c r="B37" i="16"/>
  <c r="D36" i="16"/>
  <c r="C36" i="16"/>
  <c r="B36" i="16"/>
  <c r="D35" i="16" a="1"/>
  <c r="D35" i="16" s="1"/>
  <c r="C35" i="16" a="1"/>
  <c r="C35" i="16" s="1"/>
  <c r="B35" i="16" a="1"/>
  <c r="B35" i="16" s="1"/>
  <c r="D34" i="16"/>
  <c r="C34" i="16"/>
  <c r="B34" i="16"/>
  <c r="D33" i="16"/>
  <c r="C33" i="16"/>
  <c r="B33" i="16"/>
  <c r="D32" i="16"/>
  <c r="C32" i="16"/>
  <c r="B32" i="16"/>
  <c r="D31" i="16"/>
  <c r="C31" i="16"/>
  <c r="B31" i="16"/>
  <c r="D30" i="16"/>
  <c r="C30" i="16"/>
  <c r="B30" i="16"/>
  <c r="G57" i="16" s="1"/>
  <c r="Y28" i="16" a="1"/>
  <c r="Y28" i="16" s="1"/>
  <c r="M91" i="16" s="1"/>
  <c r="M98" i="5" s="1"/>
  <c r="Y27" i="16" a="1"/>
  <c r="Y27" i="16" s="1"/>
  <c r="L91" i="16" s="1"/>
  <c r="L98" i="5" s="1"/>
  <c r="D25" i="16"/>
  <c r="C25" i="16"/>
  <c r="B25" i="16"/>
  <c r="Y24" i="16" a="1"/>
  <c r="Y24" i="16" s="1"/>
  <c r="I91" i="16" s="1"/>
  <c r="I98" i="5" s="1"/>
  <c r="D24" i="16"/>
  <c r="C24" i="16"/>
  <c r="B24" i="16"/>
  <c r="Y23" i="16" a="1"/>
  <c r="Y23" i="16" s="1"/>
  <c r="H91" i="16" s="1"/>
  <c r="H98" i="5" s="1"/>
  <c r="D23" i="16"/>
  <c r="C23" i="16"/>
  <c r="B23" i="16"/>
  <c r="Y18" i="16" a="1"/>
  <c r="Y18" i="16" s="1"/>
  <c r="M18" i="16"/>
  <c r="L18" i="16"/>
  <c r="K18" i="16"/>
  <c r="J18" i="16"/>
  <c r="I18" i="16"/>
  <c r="H18" i="16"/>
  <c r="G18" i="16"/>
  <c r="F18" i="16"/>
  <c r="E18" i="16"/>
  <c r="Y17" i="16" a="1"/>
  <c r="Y17" i="16" s="1"/>
  <c r="M17" i="16"/>
  <c r="L17" i="16"/>
  <c r="K17" i="16"/>
  <c r="J17" i="16"/>
  <c r="I17" i="16"/>
  <c r="H17" i="16"/>
  <c r="G17" i="16"/>
  <c r="F17" i="16"/>
  <c r="E17" i="16"/>
  <c r="Y16" i="16" a="1"/>
  <c r="Y16" i="16" s="1"/>
  <c r="M16" i="16"/>
  <c r="L16" i="16"/>
  <c r="K16" i="16"/>
  <c r="J16" i="16"/>
  <c r="I16" i="16"/>
  <c r="H16" i="16"/>
  <c r="G16" i="16"/>
  <c r="F16" i="16"/>
  <c r="E16" i="16"/>
  <c r="Y15" i="16" a="1"/>
  <c r="Y15" i="16" s="1"/>
  <c r="M15" i="16"/>
  <c r="L15" i="16"/>
  <c r="K15" i="16"/>
  <c r="J15" i="16"/>
  <c r="I15" i="16"/>
  <c r="H15" i="16"/>
  <c r="G15" i="16"/>
  <c r="F15" i="16"/>
  <c r="E15" i="16"/>
  <c r="Y14" i="16"/>
  <c r="Y25" i="16" s="1" a="1"/>
  <c r="Y25" i="16" s="1"/>
  <c r="J91" i="16" s="1"/>
  <c r="J98" i="5" s="1"/>
  <c r="M14" i="16"/>
  <c r="L14" i="16"/>
  <c r="K14" i="16"/>
  <c r="J14" i="16"/>
  <c r="I14" i="16"/>
  <c r="H14" i="16"/>
  <c r="G14" i="16"/>
  <c r="F14" i="16"/>
  <c r="E14" i="16"/>
  <c r="M13" i="16"/>
  <c r="L13" i="16"/>
  <c r="K13" i="16"/>
  <c r="J13" i="16"/>
  <c r="I13" i="16"/>
  <c r="H13" i="16"/>
  <c r="G13" i="16"/>
  <c r="F13" i="16"/>
  <c r="E13" i="16"/>
  <c r="D11" i="16"/>
  <c r="C11" i="16"/>
  <c r="B11" i="16"/>
  <c r="D10" i="16"/>
  <c r="C10" i="16"/>
  <c r="B10" i="16"/>
  <c r="D9" i="16"/>
  <c r="C9" i="16"/>
  <c r="B9" i="16"/>
  <c r="D8" i="16"/>
  <c r="C8" i="16"/>
  <c r="B8" i="16"/>
  <c r="D7" i="16"/>
  <c r="C7" i="16"/>
  <c r="B7" i="16"/>
  <c r="D6" i="16"/>
  <c r="C6" i="16"/>
  <c r="B6" i="16"/>
  <c r="D5" i="16"/>
  <c r="C5" i="16"/>
  <c r="B5" i="16"/>
  <c r="D4" i="16"/>
  <c r="C4" i="16"/>
  <c r="B4" i="16"/>
  <c r="D3" i="16"/>
  <c r="C3" i="16"/>
  <c r="B3" i="16"/>
  <c r="E91" i="15"/>
  <c r="E97" i="5" s="1"/>
  <c r="D91" i="15"/>
  <c r="D97" i="5" s="1"/>
  <c r="C91" i="15"/>
  <c r="C97" i="5" s="1"/>
  <c r="B91" i="15"/>
  <c r="B97" i="5" s="1"/>
  <c r="B87" i="15"/>
  <c r="C84" i="15"/>
  <c r="B76" i="15"/>
  <c r="B75" i="15"/>
  <c r="B74" i="15"/>
  <c r="D25" i="15"/>
  <c r="C25" i="15"/>
  <c r="B25" i="15"/>
  <c r="D24" i="15"/>
  <c r="C24" i="15"/>
  <c r="B24" i="15"/>
  <c r="D23" i="15"/>
  <c r="C23" i="15"/>
  <c r="B23" i="15"/>
  <c r="M18" i="15"/>
  <c r="L18" i="15"/>
  <c r="K18" i="15"/>
  <c r="J18" i="15"/>
  <c r="I18" i="15"/>
  <c r="H18" i="15"/>
  <c r="G18" i="15"/>
  <c r="F18" i="15"/>
  <c r="E18" i="15"/>
  <c r="M17" i="15"/>
  <c r="L17" i="15"/>
  <c r="K17" i="15"/>
  <c r="J17" i="15"/>
  <c r="I17" i="15"/>
  <c r="H17" i="15"/>
  <c r="G17" i="15"/>
  <c r="F17" i="15"/>
  <c r="E17" i="15"/>
  <c r="M16" i="15"/>
  <c r="L16" i="15"/>
  <c r="K16" i="15"/>
  <c r="J16" i="15"/>
  <c r="I16" i="15"/>
  <c r="H16" i="15"/>
  <c r="G16" i="15"/>
  <c r="F16" i="15"/>
  <c r="E16" i="15"/>
  <c r="M15" i="15"/>
  <c r="L15" i="15"/>
  <c r="K15" i="15"/>
  <c r="J15" i="15"/>
  <c r="I15" i="15"/>
  <c r="H15" i="15"/>
  <c r="G15" i="15"/>
  <c r="F15" i="15"/>
  <c r="E15" i="15"/>
  <c r="Y14" i="15"/>
  <c r="M14" i="15"/>
  <c r="L14" i="15"/>
  <c r="K14" i="15"/>
  <c r="J14" i="15"/>
  <c r="I14" i="15"/>
  <c r="H14" i="15"/>
  <c r="G14" i="15"/>
  <c r="F14" i="15"/>
  <c r="E14" i="15"/>
  <c r="M13" i="15"/>
  <c r="L13" i="15"/>
  <c r="K13" i="15"/>
  <c r="J13" i="15"/>
  <c r="I13" i="15"/>
  <c r="H13" i="15"/>
  <c r="G13" i="15"/>
  <c r="F13" i="15"/>
  <c r="E13" i="15"/>
  <c r="D11" i="15"/>
  <c r="C11" i="15"/>
  <c r="B11" i="15"/>
  <c r="D10" i="15"/>
  <c r="C10" i="15"/>
  <c r="B10" i="15"/>
  <c r="D9" i="15"/>
  <c r="C9" i="15"/>
  <c r="B9" i="15"/>
  <c r="D8" i="15"/>
  <c r="C8" i="15"/>
  <c r="B8" i="15"/>
  <c r="D7" i="15"/>
  <c r="C7" i="15"/>
  <c r="B7" i="15"/>
  <c r="D6" i="15"/>
  <c r="C6" i="15"/>
  <c r="B6" i="15"/>
  <c r="D5" i="15"/>
  <c r="C5" i="15"/>
  <c r="B5" i="15"/>
  <c r="D4" i="15"/>
  <c r="C4" i="15"/>
  <c r="B4" i="15"/>
  <c r="D3" i="15"/>
  <c r="C3" i="15"/>
  <c r="B3" i="15"/>
  <c r="E91" i="14"/>
  <c r="E96" i="5" s="1"/>
  <c r="D91" i="14"/>
  <c r="D96" i="5" s="1"/>
  <c r="C91" i="14"/>
  <c r="C96" i="5" s="1"/>
  <c r="B91" i="14"/>
  <c r="B96" i="5" s="1"/>
  <c r="B76" i="14"/>
  <c r="B75" i="14"/>
  <c r="B74" i="14"/>
  <c r="D25" i="14"/>
  <c r="C25" i="14"/>
  <c r="B25" i="14"/>
  <c r="D24" i="14"/>
  <c r="C24" i="14"/>
  <c r="B24" i="14"/>
  <c r="D23" i="14"/>
  <c r="C23" i="14"/>
  <c r="B23" i="14"/>
  <c r="M18" i="14"/>
  <c r="L18" i="14"/>
  <c r="K18" i="14"/>
  <c r="J18" i="14"/>
  <c r="I18" i="14"/>
  <c r="H18" i="14"/>
  <c r="G18" i="14"/>
  <c r="F18" i="14"/>
  <c r="E18" i="14"/>
  <c r="M17" i="14"/>
  <c r="L17" i="14"/>
  <c r="K17" i="14"/>
  <c r="J17" i="14"/>
  <c r="I17" i="14"/>
  <c r="H17" i="14"/>
  <c r="G17" i="14"/>
  <c r="F17" i="14"/>
  <c r="E17" i="14"/>
  <c r="M16" i="14"/>
  <c r="L16" i="14"/>
  <c r="K16" i="14"/>
  <c r="J16" i="14"/>
  <c r="I16" i="14"/>
  <c r="H16" i="14"/>
  <c r="G16" i="14"/>
  <c r="F16" i="14"/>
  <c r="E16" i="14"/>
  <c r="M15" i="14"/>
  <c r="L15" i="14"/>
  <c r="K15" i="14"/>
  <c r="J15" i="14"/>
  <c r="I15" i="14"/>
  <c r="H15" i="14"/>
  <c r="G15" i="14"/>
  <c r="F15" i="14"/>
  <c r="E15" i="14"/>
  <c r="Y14" i="14"/>
  <c r="M14" i="14"/>
  <c r="L14" i="14"/>
  <c r="K14" i="14"/>
  <c r="J14" i="14"/>
  <c r="I14" i="14"/>
  <c r="H14" i="14"/>
  <c r="G14" i="14"/>
  <c r="F14" i="14"/>
  <c r="E14" i="14"/>
  <c r="M13" i="14"/>
  <c r="L13" i="14"/>
  <c r="K13" i="14"/>
  <c r="J13" i="14"/>
  <c r="I13" i="14"/>
  <c r="H13" i="14"/>
  <c r="G13" i="14"/>
  <c r="F13" i="14"/>
  <c r="E13" i="14"/>
  <c r="D11" i="14"/>
  <c r="C11" i="14"/>
  <c r="B11" i="14"/>
  <c r="D10" i="14"/>
  <c r="C10" i="14"/>
  <c r="B10" i="14"/>
  <c r="D9" i="14"/>
  <c r="C9" i="14"/>
  <c r="B9" i="14"/>
  <c r="D8" i="14"/>
  <c r="C8" i="14"/>
  <c r="B8" i="14"/>
  <c r="D7" i="14"/>
  <c r="C7" i="14"/>
  <c r="B7" i="14"/>
  <c r="D6" i="14"/>
  <c r="C6" i="14"/>
  <c r="B6" i="14"/>
  <c r="D5" i="14"/>
  <c r="C5" i="14"/>
  <c r="B5" i="14"/>
  <c r="D4" i="14"/>
  <c r="C4" i="14"/>
  <c r="B4" i="14"/>
  <c r="D3" i="14"/>
  <c r="C3" i="14"/>
  <c r="B3" i="14"/>
  <c r="E91" i="13"/>
  <c r="E95" i="5" s="1"/>
  <c r="D91" i="13"/>
  <c r="D95" i="5" s="1"/>
  <c r="C91" i="13"/>
  <c r="C95" i="5" s="1"/>
  <c r="B91" i="13"/>
  <c r="B95" i="5" s="1"/>
  <c r="B76" i="13"/>
  <c r="B75" i="13"/>
  <c r="B74" i="13"/>
  <c r="D25" i="13"/>
  <c r="C25" i="13"/>
  <c r="B25" i="13"/>
  <c r="D24" i="13"/>
  <c r="C24" i="13"/>
  <c r="B24" i="13"/>
  <c r="D23" i="13"/>
  <c r="C23" i="13"/>
  <c r="B23" i="13"/>
  <c r="M18" i="13"/>
  <c r="L18" i="13"/>
  <c r="K18" i="13"/>
  <c r="J18" i="13"/>
  <c r="I18" i="13"/>
  <c r="H18" i="13"/>
  <c r="G18" i="13"/>
  <c r="F18" i="13"/>
  <c r="E18" i="13"/>
  <c r="M17" i="13"/>
  <c r="L17" i="13"/>
  <c r="K17" i="13"/>
  <c r="J17" i="13"/>
  <c r="I17" i="13"/>
  <c r="H17" i="13"/>
  <c r="G17" i="13"/>
  <c r="F17" i="13"/>
  <c r="E17" i="13"/>
  <c r="M16" i="13"/>
  <c r="L16" i="13"/>
  <c r="K16" i="13"/>
  <c r="J16" i="13"/>
  <c r="I16" i="13"/>
  <c r="H16" i="13"/>
  <c r="G16" i="13"/>
  <c r="F16" i="13"/>
  <c r="E16" i="13"/>
  <c r="M15" i="13"/>
  <c r="L15" i="13"/>
  <c r="K15" i="13"/>
  <c r="J15" i="13"/>
  <c r="I15" i="13"/>
  <c r="H15" i="13"/>
  <c r="G15" i="13"/>
  <c r="F15" i="13"/>
  <c r="E15" i="13"/>
  <c r="Y14" i="13"/>
  <c r="M14" i="13"/>
  <c r="L14" i="13"/>
  <c r="K14" i="13"/>
  <c r="J14" i="13"/>
  <c r="I14" i="13"/>
  <c r="H14" i="13"/>
  <c r="G14" i="13"/>
  <c r="F14" i="13"/>
  <c r="E14" i="13"/>
  <c r="M13" i="13"/>
  <c r="L13" i="13"/>
  <c r="K13" i="13"/>
  <c r="J13" i="13"/>
  <c r="I13" i="13"/>
  <c r="H13" i="13"/>
  <c r="G13" i="13"/>
  <c r="F13" i="13"/>
  <c r="E13" i="13"/>
  <c r="D11" i="13"/>
  <c r="C11" i="13"/>
  <c r="B11" i="13"/>
  <c r="D10" i="13"/>
  <c r="C10" i="13"/>
  <c r="B10" i="13"/>
  <c r="D9" i="13"/>
  <c r="C9" i="13"/>
  <c r="B9" i="13"/>
  <c r="D8" i="13"/>
  <c r="C8" i="13"/>
  <c r="B8" i="13"/>
  <c r="D7" i="13"/>
  <c r="C7" i="13"/>
  <c r="B7" i="13"/>
  <c r="D6" i="13"/>
  <c r="C6" i="13"/>
  <c r="B6" i="13"/>
  <c r="D5" i="13"/>
  <c r="C5" i="13"/>
  <c r="B5" i="13"/>
  <c r="D4" i="13"/>
  <c r="C4" i="13"/>
  <c r="B4" i="13"/>
  <c r="D3" i="13"/>
  <c r="C3" i="13"/>
  <c r="B3" i="13"/>
  <c r="B87" i="12"/>
  <c r="D86" i="12"/>
  <c r="C85" i="12"/>
  <c r="D84" i="12"/>
  <c r="C84" i="12"/>
  <c r="K42" i="12"/>
  <c r="C82" i="12"/>
  <c r="B82" i="12"/>
  <c r="E91" i="12"/>
  <c r="E94" i="5" s="1"/>
  <c r="D91" i="12"/>
  <c r="D94" i="5" s="1"/>
  <c r="C91" i="12"/>
  <c r="C94" i="5" s="1"/>
  <c r="B91" i="12"/>
  <c r="B94" i="5" s="1"/>
  <c r="C87" i="12"/>
  <c r="B85" i="12"/>
  <c r="B76" i="12"/>
  <c r="B75" i="12"/>
  <c r="B74" i="12"/>
  <c r="D25" i="12"/>
  <c r="C25" i="12"/>
  <c r="B25" i="12"/>
  <c r="D24" i="12"/>
  <c r="C24" i="12"/>
  <c r="B24" i="12"/>
  <c r="D23" i="12"/>
  <c r="C23" i="12"/>
  <c r="B23" i="12"/>
  <c r="M18" i="12"/>
  <c r="L18" i="12"/>
  <c r="K18" i="12"/>
  <c r="J18" i="12"/>
  <c r="I18" i="12"/>
  <c r="H18" i="12"/>
  <c r="G18" i="12"/>
  <c r="F18" i="12"/>
  <c r="E18" i="12"/>
  <c r="M17" i="12"/>
  <c r="L17" i="12"/>
  <c r="K17" i="12"/>
  <c r="J17" i="12"/>
  <c r="I17" i="12"/>
  <c r="H17" i="12"/>
  <c r="G17" i="12"/>
  <c r="F17" i="12"/>
  <c r="E17" i="12"/>
  <c r="M16" i="12"/>
  <c r="L16" i="12"/>
  <c r="K16" i="12"/>
  <c r="J16" i="12"/>
  <c r="I16" i="12"/>
  <c r="H16" i="12"/>
  <c r="G16" i="12"/>
  <c r="F16" i="12"/>
  <c r="E16" i="12"/>
  <c r="M15" i="12"/>
  <c r="L15" i="12"/>
  <c r="K15" i="12"/>
  <c r="J15" i="12"/>
  <c r="I15" i="12"/>
  <c r="H15" i="12"/>
  <c r="G15" i="12"/>
  <c r="F15" i="12"/>
  <c r="E15" i="12"/>
  <c r="Y14" i="12"/>
  <c r="M14" i="12"/>
  <c r="L14" i="12"/>
  <c r="K14" i="12"/>
  <c r="J14" i="12"/>
  <c r="I14" i="12"/>
  <c r="H14" i="12"/>
  <c r="G14" i="12"/>
  <c r="F14" i="12"/>
  <c r="E14" i="12"/>
  <c r="M13" i="12"/>
  <c r="L13" i="12"/>
  <c r="K13" i="12"/>
  <c r="J13" i="12"/>
  <c r="I13" i="12"/>
  <c r="H13" i="12"/>
  <c r="G13" i="12"/>
  <c r="F13" i="12"/>
  <c r="E13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D6" i="12"/>
  <c r="C6" i="12"/>
  <c r="B6" i="12"/>
  <c r="D5" i="12"/>
  <c r="C5" i="12"/>
  <c r="B5" i="12"/>
  <c r="D4" i="12"/>
  <c r="C4" i="12"/>
  <c r="B4" i="12"/>
  <c r="D3" i="12"/>
  <c r="C3" i="12"/>
  <c r="B3" i="12"/>
  <c r="D87" i="11"/>
  <c r="B87" i="11"/>
  <c r="C86" i="11"/>
  <c r="D85" i="11"/>
  <c r="B85" i="11"/>
  <c r="D84" i="11"/>
  <c r="C84" i="11"/>
  <c r="C82" i="11"/>
  <c r="B82" i="11"/>
  <c r="E91" i="11"/>
  <c r="E93" i="5" s="1"/>
  <c r="D91" i="11"/>
  <c r="D93" i="5" s="1"/>
  <c r="C91" i="11"/>
  <c r="C93" i="5" s="1"/>
  <c r="B91" i="11"/>
  <c r="B93" i="5" s="1"/>
  <c r="C87" i="11"/>
  <c r="B76" i="11"/>
  <c r="B75" i="11"/>
  <c r="B74" i="11"/>
  <c r="D25" i="11"/>
  <c r="C25" i="11"/>
  <c r="B25" i="11"/>
  <c r="D24" i="11"/>
  <c r="C24" i="11"/>
  <c r="B24" i="11"/>
  <c r="D23" i="11"/>
  <c r="C23" i="11"/>
  <c r="B23" i="11"/>
  <c r="M18" i="11"/>
  <c r="L18" i="11"/>
  <c r="K18" i="11"/>
  <c r="J18" i="11"/>
  <c r="I18" i="11"/>
  <c r="H18" i="11"/>
  <c r="G18" i="11"/>
  <c r="F18" i="11"/>
  <c r="E18" i="11"/>
  <c r="M17" i="11"/>
  <c r="L17" i="11"/>
  <c r="K17" i="11"/>
  <c r="J17" i="11"/>
  <c r="I17" i="11"/>
  <c r="H17" i="11"/>
  <c r="G17" i="11"/>
  <c r="F17" i="11"/>
  <c r="E17" i="11"/>
  <c r="M16" i="11"/>
  <c r="L16" i="11"/>
  <c r="K16" i="11"/>
  <c r="J16" i="11"/>
  <c r="I16" i="11"/>
  <c r="H16" i="11"/>
  <c r="G16" i="11"/>
  <c r="F16" i="11"/>
  <c r="E16" i="11"/>
  <c r="M15" i="11"/>
  <c r="L15" i="11"/>
  <c r="K15" i="11"/>
  <c r="J15" i="11"/>
  <c r="I15" i="11"/>
  <c r="H15" i="11"/>
  <c r="G15" i="11"/>
  <c r="F15" i="11"/>
  <c r="E15" i="11"/>
  <c r="Y14" i="11"/>
  <c r="M14" i="11"/>
  <c r="L14" i="11"/>
  <c r="K14" i="11"/>
  <c r="J14" i="11"/>
  <c r="I14" i="11"/>
  <c r="H14" i="11"/>
  <c r="G14" i="11"/>
  <c r="F14" i="11"/>
  <c r="E14" i="11"/>
  <c r="M13" i="11"/>
  <c r="L13" i="11"/>
  <c r="K13" i="11"/>
  <c r="J13" i="11"/>
  <c r="I13" i="11"/>
  <c r="H13" i="11"/>
  <c r="G13" i="11"/>
  <c r="F13" i="11"/>
  <c r="E13" i="11"/>
  <c r="D11" i="11"/>
  <c r="C11" i="11"/>
  <c r="B11" i="11"/>
  <c r="D10" i="11"/>
  <c r="C10" i="11"/>
  <c r="B10" i="11"/>
  <c r="D9" i="11"/>
  <c r="C9" i="11"/>
  <c r="B9" i="11"/>
  <c r="D8" i="11"/>
  <c r="C8" i="11"/>
  <c r="B8" i="11"/>
  <c r="D7" i="11"/>
  <c r="C7" i="11"/>
  <c r="B7" i="11"/>
  <c r="D6" i="11"/>
  <c r="C6" i="11"/>
  <c r="B6" i="11"/>
  <c r="D5" i="11"/>
  <c r="C5" i="11"/>
  <c r="B5" i="11"/>
  <c r="D4" i="11"/>
  <c r="C4" i="11"/>
  <c r="B4" i="11"/>
  <c r="D3" i="11"/>
  <c r="C3" i="11"/>
  <c r="B3" i="11"/>
  <c r="D87" i="10"/>
  <c r="C87" i="10"/>
  <c r="B87" i="10"/>
  <c r="D86" i="10"/>
  <c r="M44" i="10"/>
  <c r="C85" i="10"/>
  <c r="C84" i="10"/>
  <c r="L42" i="10"/>
  <c r="C82" i="10"/>
  <c r="B82" i="10"/>
  <c r="E91" i="10"/>
  <c r="E92" i="5" s="1"/>
  <c r="D91" i="10"/>
  <c r="D92" i="5" s="1"/>
  <c r="C91" i="10"/>
  <c r="C92" i="5" s="1"/>
  <c r="B91" i="10"/>
  <c r="B92" i="5" s="1"/>
  <c r="B85" i="10"/>
  <c r="D84" i="10"/>
  <c r="B76" i="10"/>
  <c r="B75" i="10"/>
  <c r="B74" i="10"/>
  <c r="D25" i="10"/>
  <c r="C25" i="10"/>
  <c r="B25" i="10"/>
  <c r="D24" i="10"/>
  <c r="C24" i="10"/>
  <c r="B24" i="10"/>
  <c r="D23" i="10"/>
  <c r="C23" i="10"/>
  <c r="B23" i="10"/>
  <c r="M18" i="10"/>
  <c r="L18" i="10"/>
  <c r="K18" i="10"/>
  <c r="J18" i="10"/>
  <c r="I18" i="10"/>
  <c r="H18" i="10"/>
  <c r="G18" i="10"/>
  <c r="F18" i="10"/>
  <c r="E18" i="10"/>
  <c r="M17" i="10"/>
  <c r="L17" i="10"/>
  <c r="K17" i="10"/>
  <c r="J17" i="10"/>
  <c r="I17" i="10"/>
  <c r="H17" i="10"/>
  <c r="G17" i="10"/>
  <c r="F17" i="10"/>
  <c r="E17" i="10"/>
  <c r="M16" i="10"/>
  <c r="L16" i="10"/>
  <c r="K16" i="10"/>
  <c r="J16" i="10"/>
  <c r="I16" i="10"/>
  <c r="H16" i="10"/>
  <c r="G16" i="10"/>
  <c r="F16" i="10"/>
  <c r="E16" i="10"/>
  <c r="M15" i="10"/>
  <c r="L15" i="10"/>
  <c r="K15" i="10"/>
  <c r="J15" i="10"/>
  <c r="I15" i="10"/>
  <c r="H15" i="10"/>
  <c r="G15" i="10"/>
  <c r="F15" i="10"/>
  <c r="E15" i="10"/>
  <c r="Y14" i="10"/>
  <c r="M14" i="10"/>
  <c r="L14" i="10"/>
  <c r="K14" i="10"/>
  <c r="J14" i="10"/>
  <c r="I14" i="10"/>
  <c r="H14" i="10"/>
  <c r="G14" i="10"/>
  <c r="F14" i="10"/>
  <c r="E14" i="10"/>
  <c r="M13" i="10"/>
  <c r="L13" i="10"/>
  <c r="K13" i="10"/>
  <c r="J13" i="10"/>
  <c r="I13" i="10"/>
  <c r="H13" i="10"/>
  <c r="G13" i="10"/>
  <c r="F13" i="10"/>
  <c r="E13" i="10"/>
  <c r="D11" i="10"/>
  <c r="C11" i="10"/>
  <c r="B11" i="10"/>
  <c r="D10" i="10"/>
  <c r="C10" i="10"/>
  <c r="B10" i="10"/>
  <c r="D9" i="10"/>
  <c r="C9" i="10"/>
  <c r="B9" i="10"/>
  <c r="D8" i="10"/>
  <c r="C8" i="10"/>
  <c r="B8" i="10"/>
  <c r="D7" i="10"/>
  <c r="C7" i="10"/>
  <c r="B7" i="10"/>
  <c r="D6" i="10"/>
  <c r="C6" i="10"/>
  <c r="B6" i="10"/>
  <c r="D5" i="10"/>
  <c r="C5" i="10"/>
  <c r="B5" i="10"/>
  <c r="D4" i="10"/>
  <c r="C4" i="10"/>
  <c r="B4" i="10"/>
  <c r="D3" i="10"/>
  <c r="C3" i="10"/>
  <c r="B3" i="10"/>
  <c r="Y30" i="27" a="1"/>
  <c r="Y31" i="24" a="1"/>
  <c r="Y31" i="16" a="1"/>
  <c r="Y29" i="28" a="1"/>
  <c r="Y29" i="17" a="1"/>
  <c r="Y30" i="25" a="1"/>
  <c r="Y30" i="16" a="1"/>
  <c r="Y31" i="28" a="1"/>
  <c r="Y31" i="27" a="1"/>
  <c r="Y31" i="25" a="1"/>
  <c r="Y30" i="28" a="1"/>
  <c r="Y30" i="24" a="1"/>
  <c r="Y30" i="26" a="1"/>
  <c r="Y29" i="25" a="1"/>
  <c r="Y31" i="17" a="1"/>
  <c r="Y29" i="27" a="1"/>
  <c r="Y31" i="26" a="1"/>
  <c r="Y29" i="16" a="1"/>
  <c r="Y29" i="26" a="1"/>
  <c r="Y29" i="24" a="1"/>
  <c r="Y30" i="17" a="1"/>
  <c r="I60" i="16" l="1"/>
  <c r="B58" i="16"/>
  <c r="B67" i="19" a="1"/>
  <c r="B67" i="20" a="1"/>
  <c r="Y29" i="24"/>
  <c r="N91" i="24" s="1"/>
  <c r="N106" i="5" s="1"/>
  <c r="Y29" i="26"/>
  <c r="N91" i="26" s="1"/>
  <c r="N110" i="5" s="1"/>
  <c r="Y31" i="26"/>
  <c r="O91" i="26" s="1"/>
  <c r="O110" i="5" s="1"/>
  <c r="Y29" i="27"/>
  <c r="N91" i="27" s="1"/>
  <c r="N108" i="5" s="1"/>
  <c r="Y29" i="25"/>
  <c r="N91" i="25" s="1"/>
  <c r="N107" i="5" s="1"/>
  <c r="Y30" i="26"/>
  <c r="Y30" i="24"/>
  <c r="Y30" i="28"/>
  <c r="Y31" i="25"/>
  <c r="O91" i="25" s="1"/>
  <c r="O107" i="5" s="1"/>
  <c r="Y31" i="27"/>
  <c r="O91" i="27" s="1"/>
  <c r="O108" i="5" s="1"/>
  <c r="Y31" i="28"/>
  <c r="O91" i="28" s="1"/>
  <c r="O109" i="5" s="1"/>
  <c r="Y30" i="25"/>
  <c r="Y29" i="28"/>
  <c r="N91" i="28" s="1"/>
  <c r="N109" i="5" s="1"/>
  <c r="Y31" i="24"/>
  <c r="O91" i="24" s="1"/>
  <c r="O106" i="5" s="1"/>
  <c r="Y30" i="27"/>
  <c r="G91" i="28"/>
  <c r="G109" i="5" s="1"/>
  <c r="B67" i="28" a="1"/>
  <c r="B67" i="28" s="1"/>
  <c r="C74" i="28" s="1"/>
  <c r="Y20" i="28"/>
  <c r="B57" i="28"/>
  <c r="G67" i="28"/>
  <c r="C75" i="28" s="1"/>
  <c r="Y20" i="27"/>
  <c r="B67" i="27" a="1"/>
  <c r="B67" i="27" s="1"/>
  <c r="AB3" i="27" s="1"/>
  <c r="G91" i="27"/>
  <c r="G108" i="5" s="1"/>
  <c r="G67" i="27"/>
  <c r="B57" i="27"/>
  <c r="F91" i="26"/>
  <c r="F110" i="5" s="1"/>
  <c r="Y19" i="26"/>
  <c r="G67" i="26"/>
  <c r="B67" i="26" a="1"/>
  <c r="B67" i="26" s="1"/>
  <c r="F91" i="25"/>
  <c r="F107" i="5" s="1"/>
  <c r="G91" i="25"/>
  <c r="G107" i="5" s="1"/>
  <c r="G67" i="25"/>
  <c r="B67" i="25" a="1"/>
  <c r="B67" i="25" s="1"/>
  <c r="Y20" i="24"/>
  <c r="Y19" i="24"/>
  <c r="G67" i="24"/>
  <c r="AC3" i="24" s="1"/>
  <c r="B67" i="24" a="1"/>
  <c r="B67" i="24" s="1"/>
  <c r="C74" i="24" s="1"/>
  <c r="C58" i="17"/>
  <c r="Y21" i="16"/>
  <c r="B67" i="22" a="1"/>
  <c r="B67" i="22" s="1"/>
  <c r="C74" i="22" s="1"/>
  <c r="Y22" i="16"/>
  <c r="B67" i="18" a="1"/>
  <c r="B67" i="18" s="1"/>
  <c r="AB3" i="18" s="1"/>
  <c r="Y22" i="17"/>
  <c r="I63" i="16"/>
  <c r="C58" i="16"/>
  <c r="B67" i="17" a="1"/>
  <c r="I60" i="17"/>
  <c r="B67" i="21" a="1"/>
  <c r="I63" i="17"/>
  <c r="B58" i="17"/>
  <c r="B57" i="23"/>
  <c r="F91" i="23"/>
  <c r="F105" i="5" s="1"/>
  <c r="Y19" i="23"/>
  <c r="B67" i="23"/>
  <c r="C74" i="23" s="1"/>
  <c r="G67" i="23"/>
  <c r="C75" i="23" s="1"/>
  <c r="D57" i="23"/>
  <c r="F91" i="22"/>
  <c r="F104" i="5" s="1"/>
  <c r="G67" i="22"/>
  <c r="Y19" i="22"/>
  <c r="B67" i="21"/>
  <c r="AB3" i="21" s="1"/>
  <c r="G67" i="21"/>
  <c r="AC3" i="21" s="1"/>
  <c r="F91" i="21"/>
  <c r="F103" i="5" s="1"/>
  <c r="G91" i="21"/>
  <c r="G103" i="5" s="1"/>
  <c r="F91" i="20"/>
  <c r="F102" i="5" s="1"/>
  <c r="G91" i="20"/>
  <c r="G102" i="5" s="1"/>
  <c r="B67" i="20"/>
  <c r="C74" i="20" s="1"/>
  <c r="G67" i="20"/>
  <c r="C75" i="20" s="1"/>
  <c r="B57" i="20"/>
  <c r="Y19" i="19"/>
  <c r="Y20" i="19"/>
  <c r="B67" i="19"/>
  <c r="C74" i="19" s="1"/>
  <c r="B57" i="19"/>
  <c r="G67" i="19"/>
  <c r="G91" i="18"/>
  <c r="G100" i="5" s="1"/>
  <c r="F91" i="18"/>
  <c r="F100" i="5" s="1"/>
  <c r="G67" i="18"/>
  <c r="AC3" i="18" s="1"/>
  <c r="C57" i="18"/>
  <c r="I59" i="17"/>
  <c r="G61" i="17"/>
  <c r="G65" i="17"/>
  <c r="G59" i="17"/>
  <c r="G63" i="17"/>
  <c r="H59" i="17"/>
  <c r="H63" i="17"/>
  <c r="D58" i="17"/>
  <c r="I57" i="17"/>
  <c r="I61" i="17"/>
  <c r="I65" i="17"/>
  <c r="B59" i="17"/>
  <c r="H57" i="17"/>
  <c r="H61" i="17"/>
  <c r="H65" i="17"/>
  <c r="D59" i="17"/>
  <c r="I64" i="17"/>
  <c r="C59" i="17"/>
  <c r="B67" i="17"/>
  <c r="C74" i="17" s="1"/>
  <c r="G58" i="17"/>
  <c r="C57" i="17"/>
  <c r="H58" i="17"/>
  <c r="I58" i="17"/>
  <c r="D57" i="17"/>
  <c r="G60" i="17"/>
  <c r="G64" i="17"/>
  <c r="H60" i="17"/>
  <c r="H64" i="17"/>
  <c r="I61" i="16"/>
  <c r="D58" i="16"/>
  <c r="G59" i="16"/>
  <c r="H59" i="16"/>
  <c r="H64" i="16"/>
  <c r="Y30" i="16"/>
  <c r="Y29" i="17"/>
  <c r="N91" i="17" s="1"/>
  <c r="N99" i="5" s="1"/>
  <c r="Y31" i="16"/>
  <c r="O91" i="16" s="1"/>
  <c r="O98" i="5" s="1"/>
  <c r="Y30" i="17"/>
  <c r="Y29" i="16"/>
  <c r="N91" i="16" s="1"/>
  <c r="N98" i="5" s="1"/>
  <c r="Y31" i="17"/>
  <c r="O91" i="17" s="1"/>
  <c r="O99" i="5" s="1"/>
  <c r="M44" i="15"/>
  <c r="F40" i="15"/>
  <c r="K41" i="15"/>
  <c r="L40" i="15"/>
  <c r="M40" i="15"/>
  <c r="J43" i="15"/>
  <c r="H42" i="15"/>
  <c r="J42" i="15"/>
  <c r="K42" i="15"/>
  <c r="I45" i="15"/>
  <c r="L42" i="15"/>
  <c r="C33" i="15"/>
  <c r="H60" i="15" s="1"/>
  <c r="K45" i="15"/>
  <c r="C87" i="15"/>
  <c r="D33" i="15"/>
  <c r="I60" i="15" s="1"/>
  <c r="K43" i="15"/>
  <c r="B83" i="15"/>
  <c r="D32" i="15"/>
  <c r="I59" i="15" s="1"/>
  <c r="I43" i="15"/>
  <c r="J45" i="15"/>
  <c r="B52" i="15"/>
  <c r="B59" i="15" s="1"/>
  <c r="F43" i="15"/>
  <c r="M45" i="15"/>
  <c r="D38" i="15"/>
  <c r="I65" i="15" s="1"/>
  <c r="F45" i="15"/>
  <c r="B36" i="15"/>
  <c r="G63" i="15" s="1"/>
  <c r="E45" i="15"/>
  <c r="E40" i="15"/>
  <c r="G45" i="15"/>
  <c r="L45" i="15"/>
  <c r="H41" i="15"/>
  <c r="D30" i="15"/>
  <c r="I57" i="15" s="1"/>
  <c r="H45" i="15"/>
  <c r="B31" i="15"/>
  <c r="G58" i="15" s="1"/>
  <c r="J40" i="15"/>
  <c r="G43" i="15"/>
  <c r="C35" i="15" a="1"/>
  <c r="C35" i="15" s="1"/>
  <c r="B38" i="15"/>
  <c r="G65" i="15" s="1"/>
  <c r="I41" i="15"/>
  <c r="F44" i="15"/>
  <c r="C52" i="15"/>
  <c r="C59" i="15" s="1"/>
  <c r="Y15" i="15" a="1"/>
  <c r="Y15" i="15" s="1"/>
  <c r="G91" i="15" s="1"/>
  <c r="G97" i="5" s="1"/>
  <c r="B33" i="15"/>
  <c r="G60" i="15" s="1"/>
  <c r="D35" i="15" a="1"/>
  <c r="D35" i="15" s="1"/>
  <c r="C38" i="15"/>
  <c r="H65" i="15" s="1"/>
  <c r="K40" i="15"/>
  <c r="J41" i="15"/>
  <c r="I42" i="15"/>
  <c r="H43" i="15"/>
  <c r="G44" i="15"/>
  <c r="B50" i="15"/>
  <c r="B57" i="15" s="1"/>
  <c r="D52" i="15"/>
  <c r="D59" i="15" s="1"/>
  <c r="Y27" i="15" a="1"/>
  <c r="Y27" i="15" s="1"/>
  <c r="L91" i="15" s="1"/>
  <c r="L97" i="5" s="1"/>
  <c r="I44" i="15"/>
  <c r="G62" i="15" a="1"/>
  <c r="G62" i="15" s="1"/>
  <c r="D31" i="15"/>
  <c r="I58" i="15" s="1"/>
  <c r="D36" i="15"/>
  <c r="I63" i="15" s="1"/>
  <c r="E41" i="15"/>
  <c r="J44" i="15"/>
  <c r="H62" i="15" a="1"/>
  <c r="H62" i="15" s="1"/>
  <c r="Y17" i="15" a="1"/>
  <c r="Y17" i="15" s="1"/>
  <c r="Y21" i="15" s="1"/>
  <c r="C34" i="15"/>
  <c r="H61" i="15" s="1"/>
  <c r="B37" i="15"/>
  <c r="G64" i="15" s="1"/>
  <c r="G40" i="15"/>
  <c r="F41" i="15"/>
  <c r="E42" i="15"/>
  <c r="M42" i="15"/>
  <c r="L43" i="15"/>
  <c r="K44" i="15"/>
  <c r="C51" i="15"/>
  <c r="C58" i="15" s="1"/>
  <c r="I62" i="15" a="1"/>
  <c r="I62" i="15" s="1"/>
  <c r="C83" i="15"/>
  <c r="B86" i="15"/>
  <c r="Y23" i="15" a="1"/>
  <c r="Y23" i="15" s="1"/>
  <c r="H91" i="15" s="1"/>
  <c r="H97" i="5" s="1"/>
  <c r="C31" i="15"/>
  <c r="H58" i="15" s="1"/>
  <c r="C36" i="15"/>
  <c r="H63" i="15" s="1"/>
  <c r="D50" i="15"/>
  <c r="D57" i="15" s="1"/>
  <c r="Y28" i="15" a="1"/>
  <c r="Y28" i="15" s="1"/>
  <c r="M91" i="15" s="1"/>
  <c r="M97" i="5" s="1"/>
  <c r="B34" i="15"/>
  <c r="G61" i="15" s="1"/>
  <c r="M41" i="15"/>
  <c r="B51" i="15"/>
  <c r="B58" i="15" s="1"/>
  <c r="B30" i="15"/>
  <c r="G57" i="15" s="1"/>
  <c r="B32" i="15"/>
  <c r="G59" i="15" s="1"/>
  <c r="D34" i="15"/>
  <c r="I61" i="15" s="1"/>
  <c r="C37" i="15"/>
  <c r="H64" i="15" s="1"/>
  <c r="H40" i="15"/>
  <c r="G41" i="15"/>
  <c r="F42" i="15"/>
  <c r="E43" i="15"/>
  <c r="M43" i="15"/>
  <c r="L44" i="15"/>
  <c r="D51" i="15"/>
  <c r="D58" i="15" s="1"/>
  <c r="H44" i="15"/>
  <c r="C50" i="15"/>
  <c r="C57" i="15" s="1"/>
  <c r="Y16" i="15" a="1"/>
  <c r="Y16" i="15" s="1"/>
  <c r="Y20" i="15" s="1"/>
  <c r="L41" i="15"/>
  <c r="Y25" i="15" a="1"/>
  <c r="Y25" i="15" s="1"/>
  <c r="J91" i="15" s="1"/>
  <c r="J97" i="5" s="1"/>
  <c r="Y18" i="15" a="1"/>
  <c r="Y18" i="15" s="1"/>
  <c r="Y22" i="15" s="1"/>
  <c r="Y24" i="15" a="1"/>
  <c r="Y24" i="15" s="1"/>
  <c r="I91" i="15" s="1"/>
  <c r="I97" i="5" s="1"/>
  <c r="C30" i="15"/>
  <c r="H57" i="15" s="1"/>
  <c r="C32" i="15"/>
  <c r="H59" i="15" s="1"/>
  <c r="B35" i="15" a="1"/>
  <c r="B35" i="15" s="1"/>
  <c r="D37" i="15"/>
  <c r="I64" i="15" s="1"/>
  <c r="I40" i="15"/>
  <c r="G42" i="15"/>
  <c r="E44" i="15"/>
  <c r="J42" i="13"/>
  <c r="G91" i="17"/>
  <c r="G99" i="5" s="1"/>
  <c r="Y19" i="17"/>
  <c r="Y20" i="17"/>
  <c r="F91" i="17"/>
  <c r="F99" i="5" s="1"/>
  <c r="B57" i="17"/>
  <c r="Y26" i="17" a="1"/>
  <c r="Y26" i="17" s="1"/>
  <c r="K91" i="17" s="1"/>
  <c r="K99" i="5" s="1"/>
  <c r="I64" i="16"/>
  <c r="D57" i="16"/>
  <c r="B59" i="16"/>
  <c r="H57" i="16"/>
  <c r="C59" i="16"/>
  <c r="I59" i="16"/>
  <c r="I57" i="16"/>
  <c r="G65" i="16"/>
  <c r="D59" i="16"/>
  <c r="G60" i="16"/>
  <c r="H65" i="16"/>
  <c r="C57" i="16"/>
  <c r="H60" i="16"/>
  <c r="I65" i="16"/>
  <c r="I58" i="16"/>
  <c r="H61" i="16"/>
  <c r="G64" i="16"/>
  <c r="G63" i="16"/>
  <c r="G58" i="16"/>
  <c r="H63" i="16"/>
  <c r="H58" i="16"/>
  <c r="G61" i="16"/>
  <c r="B67" i="16" a="1"/>
  <c r="B67" i="16" s="1"/>
  <c r="C74" i="16" s="1"/>
  <c r="B71" i="16"/>
  <c r="G91" i="16"/>
  <c r="G98" i="5" s="1"/>
  <c r="Y19" i="16"/>
  <c r="Y20" i="16"/>
  <c r="F91" i="16"/>
  <c r="F98" i="5" s="1"/>
  <c r="Y26" i="16" a="1"/>
  <c r="Y26" i="16" s="1"/>
  <c r="K91" i="16" s="1"/>
  <c r="K98" i="5" s="1"/>
  <c r="B57" i="16"/>
  <c r="Y26" i="15" a="1"/>
  <c r="Y26" i="15" s="1"/>
  <c r="K91" i="15" s="1"/>
  <c r="K97" i="5" s="1"/>
  <c r="K42" i="14"/>
  <c r="H40" i="14"/>
  <c r="G40" i="14"/>
  <c r="C36" i="14"/>
  <c r="H63" i="14" s="1"/>
  <c r="I44" i="14"/>
  <c r="K45" i="14"/>
  <c r="H45" i="14"/>
  <c r="I45" i="14"/>
  <c r="E40" i="14"/>
  <c r="F45" i="14"/>
  <c r="L40" i="14"/>
  <c r="E45" i="14"/>
  <c r="M45" i="14"/>
  <c r="F40" i="14"/>
  <c r="G45" i="14"/>
  <c r="D87" i="14"/>
  <c r="G62" i="14" a="1"/>
  <c r="G62" i="14" s="1"/>
  <c r="J43" i="14"/>
  <c r="D34" i="14"/>
  <c r="I61" i="14" s="1"/>
  <c r="J45" i="14"/>
  <c r="H42" i="14"/>
  <c r="M40" i="14"/>
  <c r="M42" i="14"/>
  <c r="L45" i="14"/>
  <c r="F44" i="14"/>
  <c r="M43" i="14"/>
  <c r="K44" i="14"/>
  <c r="I40" i="14"/>
  <c r="B52" i="14"/>
  <c r="B59" i="14" s="1"/>
  <c r="B30" i="14"/>
  <c r="G57" i="14" s="1"/>
  <c r="J40" i="14"/>
  <c r="I62" i="14" a="1"/>
  <c r="I62" i="14" s="1"/>
  <c r="C30" i="14"/>
  <c r="H57" i="14" s="1"/>
  <c r="C85" i="14"/>
  <c r="F43" i="14"/>
  <c r="Y25" i="14" a="1"/>
  <c r="Y25" i="14" s="1"/>
  <c r="J91" i="14" s="1"/>
  <c r="J96" i="5" s="1"/>
  <c r="B33" i="14"/>
  <c r="G60" i="14" s="1"/>
  <c r="B38" i="14"/>
  <c r="G65" i="14" s="1"/>
  <c r="G42" i="14"/>
  <c r="E44" i="14"/>
  <c r="B83" i="14"/>
  <c r="D52" i="14"/>
  <c r="D59" i="14" s="1"/>
  <c r="D30" i="14"/>
  <c r="I57" i="14" s="1"/>
  <c r="M44" i="14"/>
  <c r="Y24" i="14" a="1"/>
  <c r="Y24" i="14" s="1"/>
  <c r="I91" i="14" s="1"/>
  <c r="I96" i="5" s="1"/>
  <c r="B32" i="14"/>
  <c r="G59" i="14" s="1"/>
  <c r="B37" i="14"/>
  <c r="G64" i="14" s="1"/>
  <c r="I41" i="14"/>
  <c r="G43" i="14"/>
  <c r="D85" i="14"/>
  <c r="Y15" i="14" a="1"/>
  <c r="Y15" i="14" s="1"/>
  <c r="Y19" i="14" s="1"/>
  <c r="G41" i="14"/>
  <c r="L44" i="14"/>
  <c r="Y18" i="14" a="1"/>
  <c r="Y18" i="14" s="1"/>
  <c r="Y22" i="14" s="1"/>
  <c r="C32" i="14"/>
  <c r="H59" i="14" s="1"/>
  <c r="C37" i="14"/>
  <c r="H64" i="14" s="1"/>
  <c r="E42" i="14"/>
  <c r="L43" i="14"/>
  <c r="C51" i="14"/>
  <c r="C58" i="14" s="1"/>
  <c r="B86" i="14"/>
  <c r="B35" i="14" a="1"/>
  <c r="B35" i="14" s="1"/>
  <c r="F41" i="14"/>
  <c r="C35" i="14" a="1"/>
  <c r="C35" i="14" s="1"/>
  <c r="E43" i="14"/>
  <c r="D31" i="14"/>
  <c r="I58" i="14" s="1"/>
  <c r="D35" i="14" a="1"/>
  <c r="D35" i="14" s="1"/>
  <c r="H41" i="14"/>
  <c r="D32" i="14"/>
  <c r="I59" i="14" s="1"/>
  <c r="D37" i="14"/>
  <c r="I64" i="14" s="1"/>
  <c r="K40" i="14"/>
  <c r="F42" i="14"/>
  <c r="D51" i="14"/>
  <c r="D58" i="14" s="1"/>
  <c r="D82" i="14"/>
  <c r="C83" i="14"/>
  <c r="C34" i="14"/>
  <c r="H61" i="14" s="1"/>
  <c r="D36" i="14"/>
  <c r="I63" i="14" s="1"/>
  <c r="E41" i="14"/>
  <c r="M41" i="14"/>
  <c r="L42" i="14"/>
  <c r="K43" i="14"/>
  <c r="J44" i="14"/>
  <c r="B51" i="14"/>
  <c r="B58" i="14" s="1"/>
  <c r="H62" i="14" a="1"/>
  <c r="H62" i="14" s="1"/>
  <c r="Y16" i="14" a="1"/>
  <c r="Y16" i="14" s="1"/>
  <c r="F91" i="14" s="1"/>
  <c r="F96" i="5" s="1"/>
  <c r="Y23" i="14" a="1"/>
  <c r="Y23" i="14" s="1"/>
  <c r="H91" i="14" s="1"/>
  <c r="H96" i="5" s="1"/>
  <c r="B31" i="14"/>
  <c r="G58" i="14" s="1"/>
  <c r="C33" i="14"/>
  <c r="H60" i="14" s="1"/>
  <c r="C38" i="14"/>
  <c r="H65" i="14" s="1"/>
  <c r="J41" i="14"/>
  <c r="I42" i="14"/>
  <c r="H43" i="14"/>
  <c r="G44" i="14"/>
  <c r="B50" i="14"/>
  <c r="B57" i="14" s="1"/>
  <c r="D83" i="14"/>
  <c r="C52" i="14"/>
  <c r="C59" i="14" s="1"/>
  <c r="Y27" i="14" a="1"/>
  <c r="Y27" i="14" s="1"/>
  <c r="L91" i="14" s="1"/>
  <c r="L96" i="5" s="1"/>
  <c r="C31" i="14"/>
  <c r="H58" i="14" s="1"/>
  <c r="D33" i="14"/>
  <c r="I60" i="14" s="1"/>
  <c r="B36" i="14"/>
  <c r="G63" i="14" s="1"/>
  <c r="D38" i="14"/>
  <c r="I65" i="14" s="1"/>
  <c r="K41" i="14"/>
  <c r="J42" i="14"/>
  <c r="I43" i="14"/>
  <c r="H44" i="14"/>
  <c r="C50" i="14"/>
  <c r="C57" i="14" s="1"/>
  <c r="B84" i="14"/>
  <c r="Y17" i="14" a="1"/>
  <c r="Y17" i="14" s="1"/>
  <c r="Y21" i="14" s="1"/>
  <c r="Y28" i="14" a="1"/>
  <c r="Y28" i="14" s="1"/>
  <c r="M91" i="14" s="1"/>
  <c r="M96" i="5" s="1"/>
  <c r="B34" i="14"/>
  <c r="G61" i="14" s="1"/>
  <c r="L41" i="14"/>
  <c r="D50" i="14"/>
  <c r="D57" i="14" s="1"/>
  <c r="B71" i="14"/>
  <c r="Y26" i="14" a="1"/>
  <c r="Y26" i="14" s="1"/>
  <c r="K91" i="14" s="1"/>
  <c r="K96" i="5" s="1"/>
  <c r="H44" i="13"/>
  <c r="C50" i="13"/>
  <c r="C57" i="13" s="1"/>
  <c r="E40" i="13"/>
  <c r="G40" i="13"/>
  <c r="G45" i="13"/>
  <c r="M42" i="13"/>
  <c r="H40" i="13"/>
  <c r="F42" i="13"/>
  <c r="K42" i="13"/>
  <c r="M40" i="13"/>
  <c r="H45" i="13"/>
  <c r="B83" i="13"/>
  <c r="E45" i="13"/>
  <c r="I45" i="13"/>
  <c r="G42" i="13"/>
  <c r="J45" i="13"/>
  <c r="C82" i="13"/>
  <c r="L40" i="13"/>
  <c r="I43" i="13"/>
  <c r="K45" i="13"/>
  <c r="F45" i="13"/>
  <c r="I62" i="13" a="1"/>
  <c r="I62" i="13" s="1"/>
  <c r="D87" i="13"/>
  <c r="L45" i="13"/>
  <c r="K41" i="13"/>
  <c r="M45" i="13"/>
  <c r="F41" i="13"/>
  <c r="E42" i="13"/>
  <c r="Y23" i="13" a="1"/>
  <c r="Y23" i="13" s="1"/>
  <c r="H91" i="13" s="1"/>
  <c r="H95" i="5" s="1"/>
  <c r="Y27" i="13" a="1"/>
  <c r="Y27" i="13" s="1"/>
  <c r="L91" i="13" s="1"/>
  <c r="L95" i="5" s="1"/>
  <c r="C31" i="13"/>
  <c r="H58" i="13" s="1"/>
  <c r="D33" i="13"/>
  <c r="I60" i="13" s="1"/>
  <c r="C36" i="13"/>
  <c r="H63" i="13" s="1"/>
  <c r="L41" i="13"/>
  <c r="J43" i="13"/>
  <c r="I44" i="13"/>
  <c r="D50" i="13"/>
  <c r="D57" i="13" s="1"/>
  <c r="Y17" i="13" a="1"/>
  <c r="Y17" i="13" s="1"/>
  <c r="Y21" i="13" s="1"/>
  <c r="Y28" i="13" a="1"/>
  <c r="Y28" i="13" s="1"/>
  <c r="M91" i="13" s="1"/>
  <c r="M95" i="5" s="1"/>
  <c r="D31" i="13"/>
  <c r="I58" i="13" s="1"/>
  <c r="B34" i="13"/>
  <c r="G61" i="13" s="1"/>
  <c r="D36" i="13"/>
  <c r="I63" i="13" s="1"/>
  <c r="F40" i="13"/>
  <c r="E41" i="13"/>
  <c r="M41" i="13"/>
  <c r="L42" i="13"/>
  <c r="K43" i="13"/>
  <c r="J44" i="13"/>
  <c r="B51" i="13"/>
  <c r="B58" i="13" s="1"/>
  <c r="G62" i="13" a="1"/>
  <c r="G62" i="13" s="1"/>
  <c r="C34" i="13"/>
  <c r="H61" i="13" s="1"/>
  <c r="H62" i="13" a="1"/>
  <c r="H62" i="13" s="1"/>
  <c r="C85" i="13"/>
  <c r="B30" i="13"/>
  <c r="G57" i="13" s="1"/>
  <c r="D34" i="13"/>
  <c r="I61" i="13" s="1"/>
  <c r="Y18" i="13" a="1"/>
  <c r="Y18" i="13" s="1"/>
  <c r="Y22" i="13" s="1"/>
  <c r="C30" i="13"/>
  <c r="H57" i="13" s="1"/>
  <c r="I40" i="13"/>
  <c r="F43" i="13"/>
  <c r="B52" i="13"/>
  <c r="B59" i="13" s="1"/>
  <c r="C83" i="13"/>
  <c r="Y15" i="13" a="1"/>
  <c r="Y15" i="13" s="1"/>
  <c r="G91" i="13" s="1"/>
  <c r="G95" i="5" s="1"/>
  <c r="D30" i="13"/>
  <c r="I57" i="13" s="1"/>
  <c r="D32" i="13"/>
  <c r="I59" i="13" s="1"/>
  <c r="C35" i="13" a="1"/>
  <c r="C35" i="13" s="1"/>
  <c r="B38" i="13"/>
  <c r="G65" i="13" s="1"/>
  <c r="J40" i="13"/>
  <c r="I41" i="13"/>
  <c r="H42" i="13"/>
  <c r="G43" i="13"/>
  <c r="F44" i="13"/>
  <c r="C52" i="13"/>
  <c r="C59" i="13" s="1"/>
  <c r="C86" i="13"/>
  <c r="B37" i="13"/>
  <c r="G64" i="13" s="1"/>
  <c r="L43" i="13"/>
  <c r="K44" i="13"/>
  <c r="Y25" i="13" a="1"/>
  <c r="Y25" i="13" s="1"/>
  <c r="J91" i="13" s="1"/>
  <c r="J95" i="5" s="1"/>
  <c r="B32" i="13"/>
  <c r="G59" i="13" s="1"/>
  <c r="C37" i="13"/>
  <c r="H64" i="13" s="1"/>
  <c r="G41" i="13"/>
  <c r="E43" i="13"/>
  <c r="M43" i="13"/>
  <c r="L44" i="13"/>
  <c r="D51" i="13"/>
  <c r="D58" i="13" s="1"/>
  <c r="Y24" i="13" a="1"/>
  <c r="Y24" i="13" s="1"/>
  <c r="I91" i="13" s="1"/>
  <c r="I95" i="5" s="1"/>
  <c r="C32" i="13"/>
  <c r="H59" i="13" s="1"/>
  <c r="D37" i="13"/>
  <c r="I64" i="13" s="1"/>
  <c r="E44" i="13"/>
  <c r="M44" i="13"/>
  <c r="B33" i="13"/>
  <c r="G60" i="13" s="1"/>
  <c r="D35" i="13" a="1"/>
  <c r="D35" i="13" s="1"/>
  <c r="C38" i="13"/>
  <c r="H65" i="13" s="1"/>
  <c r="K40" i="13"/>
  <c r="J41" i="13"/>
  <c r="I42" i="13"/>
  <c r="H43" i="13"/>
  <c r="G44" i="13"/>
  <c r="B50" i="13"/>
  <c r="B57" i="13" s="1"/>
  <c r="D52" i="13"/>
  <c r="D59" i="13" s="1"/>
  <c r="B84" i="13"/>
  <c r="D86" i="13"/>
  <c r="C51" i="13"/>
  <c r="C58" i="13" s="1"/>
  <c r="B35" i="13" a="1"/>
  <c r="B35" i="13" s="1"/>
  <c r="H41" i="13"/>
  <c r="B86" i="13"/>
  <c r="Y16" i="13" a="1"/>
  <c r="Y16" i="13" s="1"/>
  <c r="Y20" i="13" s="1"/>
  <c r="B31" i="13"/>
  <c r="G58" i="13" s="1"/>
  <c r="C33" i="13"/>
  <c r="H60" i="13" s="1"/>
  <c r="B36" i="13"/>
  <c r="G63" i="13" s="1"/>
  <c r="D38" i="13"/>
  <c r="I65" i="13" s="1"/>
  <c r="Y26" i="13" a="1"/>
  <c r="Y26" i="13" s="1"/>
  <c r="K91" i="13" s="1"/>
  <c r="K95" i="5" s="1"/>
  <c r="I44" i="12"/>
  <c r="H45" i="12"/>
  <c r="F45" i="12"/>
  <c r="I45" i="12"/>
  <c r="J40" i="12"/>
  <c r="D87" i="12"/>
  <c r="C36" i="12"/>
  <c r="H63" i="12" s="1"/>
  <c r="J45" i="12"/>
  <c r="K45" i="12"/>
  <c r="D82" i="12"/>
  <c r="L45" i="12"/>
  <c r="G42" i="12"/>
  <c r="F42" i="12"/>
  <c r="H42" i="12"/>
  <c r="M42" i="12"/>
  <c r="M45" i="12"/>
  <c r="E45" i="12"/>
  <c r="D52" i="12"/>
  <c r="D59" i="12" s="1"/>
  <c r="H40" i="12"/>
  <c r="G45" i="12"/>
  <c r="I40" i="12"/>
  <c r="G62" i="12" a="1"/>
  <c r="G62" i="12" s="1"/>
  <c r="J43" i="12"/>
  <c r="C32" i="12"/>
  <c r="H59" i="12" s="1"/>
  <c r="E40" i="12"/>
  <c r="M40" i="12"/>
  <c r="D31" i="12"/>
  <c r="I58" i="12" s="1"/>
  <c r="L40" i="12"/>
  <c r="F40" i="12"/>
  <c r="F41" i="12"/>
  <c r="K40" i="12"/>
  <c r="G40" i="12"/>
  <c r="E42" i="12"/>
  <c r="Y24" i="12" a="1"/>
  <c r="Y24" i="12" s="1"/>
  <c r="I91" i="12" s="1"/>
  <c r="I94" i="5" s="1"/>
  <c r="Y15" i="12" a="1"/>
  <c r="Y15" i="12" s="1"/>
  <c r="G91" i="12" s="1"/>
  <c r="G94" i="5" s="1"/>
  <c r="D30" i="12"/>
  <c r="I57" i="12" s="1"/>
  <c r="D37" i="12"/>
  <c r="I64" i="12" s="1"/>
  <c r="B83" i="12"/>
  <c r="B33" i="12"/>
  <c r="G60" i="12" s="1"/>
  <c r="B38" i="12"/>
  <c r="G65" i="12" s="1"/>
  <c r="G43" i="12"/>
  <c r="B86" i="12"/>
  <c r="C34" i="12"/>
  <c r="H61" i="12" s="1"/>
  <c r="D36" i="12"/>
  <c r="I63" i="12" s="1"/>
  <c r="E41" i="12"/>
  <c r="M41" i="12"/>
  <c r="L42" i="12"/>
  <c r="K43" i="12"/>
  <c r="J44" i="12"/>
  <c r="B51" i="12"/>
  <c r="B58" i="12" s="1"/>
  <c r="H62" i="12" a="1"/>
  <c r="H62" i="12" s="1"/>
  <c r="Y18" i="12" a="1"/>
  <c r="Y18" i="12" s="1"/>
  <c r="Y22" i="12" s="1"/>
  <c r="D34" i="12"/>
  <c r="I61" i="12" s="1"/>
  <c r="B37" i="12"/>
  <c r="G64" i="12" s="1"/>
  <c r="L43" i="12"/>
  <c r="C30" i="12"/>
  <c r="H57" i="12" s="1"/>
  <c r="C37" i="12"/>
  <c r="H64" i="12" s="1"/>
  <c r="G41" i="12"/>
  <c r="E43" i="12"/>
  <c r="L44" i="12"/>
  <c r="D51" i="12"/>
  <c r="D58" i="12" s="1"/>
  <c r="D32" i="12"/>
  <c r="I59" i="12" s="1"/>
  <c r="H41" i="12"/>
  <c r="B52" i="12"/>
  <c r="B59" i="12" s="1"/>
  <c r="D85" i="12"/>
  <c r="Y16" i="12" a="1"/>
  <c r="Y16" i="12" s="1"/>
  <c r="Y20" i="12" s="1"/>
  <c r="Y23" i="12" a="1"/>
  <c r="Y23" i="12" s="1"/>
  <c r="H91" i="12" s="1"/>
  <c r="H94" i="5" s="1"/>
  <c r="B31" i="12"/>
  <c r="G58" i="12" s="1"/>
  <c r="C33" i="12"/>
  <c r="H60" i="12" s="1"/>
  <c r="C38" i="12"/>
  <c r="H65" i="12" s="1"/>
  <c r="J41" i="12"/>
  <c r="I42" i="12"/>
  <c r="H43" i="12"/>
  <c r="G44" i="12"/>
  <c r="B50" i="12"/>
  <c r="D83" i="12"/>
  <c r="C86" i="12"/>
  <c r="B30" i="12"/>
  <c r="G57" i="12" s="1"/>
  <c r="K44" i="12"/>
  <c r="B35" i="12" a="1"/>
  <c r="B35" i="12" s="1"/>
  <c r="I62" i="12" a="1"/>
  <c r="I62" i="12" s="1"/>
  <c r="C35" i="12" a="1"/>
  <c r="C35" i="12" s="1"/>
  <c r="C52" i="12"/>
  <c r="C59" i="12" s="1"/>
  <c r="Y27" i="12" a="1"/>
  <c r="Y27" i="12" s="1"/>
  <c r="L91" i="12" s="1"/>
  <c r="L94" i="5" s="1"/>
  <c r="C31" i="12"/>
  <c r="H58" i="12" s="1"/>
  <c r="D33" i="12"/>
  <c r="I60" i="12" s="1"/>
  <c r="B36" i="12"/>
  <c r="G63" i="12" s="1"/>
  <c r="D38" i="12"/>
  <c r="I65" i="12" s="1"/>
  <c r="K41" i="12"/>
  <c r="J42" i="12"/>
  <c r="I43" i="12"/>
  <c r="H44" i="12"/>
  <c r="C50" i="12"/>
  <c r="C57" i="12" s="1"/>
  <c r="B84" i="12"/>
  <c r="Y25" i="12" a="1"/>
  <c r="Y25" i="12" s="1"/>
  <c r="J91" i="12" s="1"/>
  <c r="J94" i="5" s="1"/>
  <c r="B32" i="12"/>
  <c r="G59" i="12" s="1"/>
  <c r="C51" i="12"/>
  <c r="C58" i="12" s="1"/>
  <c r="M43" i="12"/>
  <c r="F43" i="12"/>
  <c r="E44" i="12"/>
  <c r="M44" i="12"/>
  <c r="D35" i="12" a="1"/>
  <c r="D35" i="12" s="1"/>
  <c r="I41" i="12"/>
  <c r="F44" i="12"/>
  <c r="C83" i="12"/>
  <c r="Y17" i="12" a="1"/>
  <c r="Y17" i="12" s="1"/>
  <c r="Y21" i="12" s="1"/>
  <c r="Y28" i="12" a="1"/>
  <c r="Y28" i="12" s="1"/>
  <c r="M91" i="12" s="1"/>
  <c r="M94" i="5" s="1"/>
  <c r="B34" i="12"/>
  <c r="G61" i="12" s="1"/>
  <c r="L41" i="12"/>
  <c r="D50" i="12"/>
  <c r="D57" i="12" s="1"/>
  <c r="B71" i="12"/>
  <c r="Y26" i="12" a="1"/>
  <c r="Y26" i="12" s="1"/>
  <c r="K91" i="12" s="1"/>
  <c r="K94" i="5" s="1"/>
  <c r="K42" i="11"/>
  <c r="H41" i="11"/>
  <c r="E40" i="11"/>
  <c r="I44" i="11"/>
  <c r="I40" i="11"/>
  <c r="C30" i="11"/>
  <c r="H57" i="11" s="1"/>
  <c r="K45" i="11"/>
  <c r="F40" i="11"/>
  <c r="J40" i="11"/>
  <c r="K40" i="11"/>
  <c r="L40" i="11"/>
  <c r="M40" i="11"/>
  <c r="G42" i="11"/>
  <c r="I43" i="11"/>
  <c r="G40" i="11"/>
  <c r="H42" i="11"/>
  <c r="D82" i="11"/>
  <c r="H40" i="11"/>
  <c r="K43" i="11"/>
  <c r="B32" i="11"/>
  <c r="G59" i="11" s="1"/>
  <c r="L41" i="11"/>
  <c r="E43" i="11"/>
  <c r="B30" i="11"/>
  <c r="G57" i="11" s="1"/>
  <c r="F42" i="11"/>
  <c r="J43" i="11"/>
  <c r="D50" i="11"/>
  <c r="D57" i="11" s="1"/>
  <c r="C37" i="11"/>
  <c r="H64" i="11" s="1"/>
  <c r="G43" i="11"/>
  <c r="C32" i="11"/>
  <c r="H59" i="11" s="1"/>
  <c r="M43" i="11"/>
  <c r="F43" i="11"/>
  <c r="G41" i="11"/>
  <c r="H43" i="11"/>
  <c r="C85" i="11"/>
  <c r="L43" i="11"/>
  <c r="B83" i="11"/>
  <c r="B52" i="11"/>
  <c r="B59" i="11" s="1"/>
  <c r="Y18" i="11" a="1"/>
  <c r="Y18" i="11" s="1"/>
  <c r="Y22" i="11" s="1"/>
  <c r="D37" i="11"/>
  <c r="I64" i="11" s="1"/>
  <c r="I62" i="11" a="1"/>
  <c r="I62" i="11" s="1"/>
  <c r="D30" i="11"/>
  <c r="I57" i="11" s="1"/>
  <c r="D32" i="11"/>
  <c r="I59" i="11" s="1"/>
  <c r="B38" i="11"/>
  <c r="G65" i="11" s="1"/>
  <c r="M45" i="11"/>
  <c r="Y17" i="11" a="1"/>
  <c r="Y17" i="11" s="1"/>
  <c r="Y21" i="11" s="1"/>
  <c r="Y28" i="11" a="1"/>
  <c r="Y28" i="11" s="1"/>
  <c r="M91" i="11" s="1"/>
  <c r="M93" i="5" s="1"/>
  <c r="D31" i="11"/>
  <c r="I58" i="11" s="1"/>
  <c r="B34" i="11"/>
  <c r="G61" i="11" s="1"/>
  <c r="D36" i="11"/>
  <c r="I63" i="11" s="1"/>
  <c r="E41" i="11"/>
  <c r="M41" i="11"/>
  <c r="L42" i="11"/>
  <c r="J44" i="11"/>
  <c r="I45" i="11"/>
  <c r="B51" i="11"/>
  <c r="B58" i="11" s="1"/>
  <c r="G62" i="11" a="1"/>
  <c r="G62" i="11" s="1"/>
  <c r="Y25" i="11" a="1"/>
  <c r="Y25" i="11" s="1"/>
  <c r="J91" i="11" s="1"/>
  <c r="J93" i="5" s="1"/>
  <c r="Y15" i="11" a="1"/>
  <c r="Y15" i="11" s="1"/>
  <c r="Y19" i="11" s="1"/>
  <c r="C35" i="11" a="1"/>
  <c r="C35" i="11" s="1"/>
  <c r="E45" i="11"/>
  <c r="B86" i="11"/>
  <c r="D35" i="11" a="1"/>
  <c r="D35" i="11" s="1"/>
  <c r="I42" i="11"/>
  <c r="C34" i="11"/>
  <c r="H61" i="11" s="1"/>
  <c r="B37" i="11"/>
  <c r="G64" i="11" s="1"/>
  <c r="F41" i="11"/>
  <c r="E42" i="11"/>
  <c r="M42" i="11"/>
  <c r="K44" i="11"/>
  <c r="J45" i="11"/>
  <c r="C51" i="11"/>
  <c r="C58" i="11" s="1"/>
  <c r="H62" i="11" a="1"/>
  <c r="H62" i="11" s="1"/>
  <c r="D51" i="11"/>
  <c r="D58" i="11" s="1"/>
  <c r="Y24" i="11" a="1"/>
  <c r="Y24" i="11" s="1"/>
  <c r="I91" i="11" s="1"/>
  <c r="I93" i="5" s="1"/>
  <c r="E44" i="11"/>
  <c r="M44" i="11"/>
  <c r="L45" i="11"/>
  <c r="B33" i="11"/>
  <c r="G60" i="11" s="1"/>
  <c r="C38" i="11"/>
  <c r="H65" i="11" s="1"/>
  <c r="B50" i="11"/>
  <c r="B57" i="11" s="1"/>
  <c r="Y16" i="11" a="1"/>
  <c r="Y16" i="11" s="1"/>
  <c r="Y20" i="11" s="1"/>
  <c r="B31" i="11"/>
  <c r="G58" i="11" s="1"/>
  <c r="C33" i="11"/>
  <c r="H60" i="11" s="1"/>
  <c r="B36" i="11"/>
  <c r="G63" i="11" s="1"/>
  <c r="D38" i="11"/>
  <c r="I65" i="11" s="1"/>
  <c r="K41" i="11"/>
  <c r="J42" i="11"/>
  <c r="H44" i="11"/>
  <c r="G45" i="11"/>
  <c r="C50" i="11"/>
  <c r="C57" i="11" s="1"/>
  <c r="B84" i="11"/>
  <c r="D86" i="11"/>
  <c r="D34" i="11"/>
  <c r="I61" i="11" s="1"/>
  <c r="L44" i="11"/>
  <c r="B35" i="11" a="1"/>
  <c r="B35" i="11" s="1"/>
  <c r="I41" i="11"/>
  <c r="F44" i="11"/>
  <c r="C52" i="11"/>
  <c r="C59" i="11" s="1"/>
  <c r="C83" i="11"/>
  <c r="J41" i="11"/>
  <c r="G44" i="11"/>
  <c r="F45" i="11"/>
  <c r="D52" i="11"/>
  <c r="D59" i="11" s="1"/>
  <c r="D83" i="11"/>
  <c r="Y23" i="11" a="1"/>
  <c r="Y23" i="11" s="1"/>
  <c r="H91" i="11" s="1"/>
  <c r="H93" i="5" s="1"/>
  <c r="Y27" i="11" a="1"/>
  <c r="Y27" i="11" s="1"/>
  <c r="L91" i="11" s="1"/>
  <c r="L93" i="5" s="1"/>
  <c r="C31" i="11"/>
  <c r="H58" i="11" s="1"/>
  <c r="D33" i="11"/>
  <c r="I60" i="11" s="1"/>
  <c r="C36" i="11"/>
  <c r="H63" i="11" s="1"/>
  <c r="H45" i="11"/>
  <c r="Y26" i="11" a="1"/>
  <c r="Y26" i="11" s="1"/>
  <c r="K91" i="11" s="1"/>
  <c r="K93" i="5" s="1"/>
  <c r="H45" i="10"/>
  <c r="I45" i="10"/>
  <c r="K45" i="10"/>
  <c r="L40" i="10"/>
  <c r="H41" i="10"/>
  <c r="E45" i="10"/>
  <c r="G42" i="10"/>
  <c r="L45" i="10"/>
  <c r="J45" i="10"/>
  <c r="F40" i="10"/>
  <c r="J42" i="10"/>
  <c r="K42" i="10"/>
  <c r="M45" i="10"/>
  <c r="M40" i="10"/>
  <c r="F43" i="10"/>
  <c r="C32" i="10"/>
  <c r="H59" i="10" s="1"/>
  <c r="D82" i="10"/>
  <c r="F45" i="10"/>
  <c r="E40" i="10"/>
  <c r="G45" i="10"/>
  <c r="C38" i="10"/>
  <c r="H65" i="10" s="1"/>
  <c r="J40" i="10"/>
  <c r="D50" i="10"/>
  <c r="D57" i="10" s="1"/>
  <c r="K40" i="10"/>
  <c r="D38" i="10"/>
  <c r="I65" i="10" s="1"/>
  <c r="B36" i="10"/>
  <c r="G63" i="10" s="1"/>
  <c r="B50" i="10"/>
  <c r="B57" i="10" s="1"/>
  <c r="B52" i="10"/>
  <c r="B59" i="10" s="1"/>
  <c r="Y15" i="10" a="1"/>
  <c r="Y15" i="10" s="1"/>
  <c r="Y19" i="10" s="1"/>
  <c r="D33" i="10"/>
  <c r="I60" i="10" s="1"/>
  <c r="G40" i="10"/>
  <c r="K41" i="10"/>
  <c r="J43" i="10"/>
  <c r="G62" i="10" a="1"/>
  <c r="G62" i="10" s="1"/>
  <c r="C31" i="10"/>
  <c r="H58" i="10" s="1"/>
  <c r="B33" i="10"/>
  <c r="G60" i="10" s="1"/>
  <c r="J41" i="10"/>
  <c r="I43" i="10"/>
  <c r="B34" i="10"/>
  <c r="G61" i="10" s="1"/>
  <c r="H40" i="10"/>
  <c r="L41" i="10"/>
  <c r="G44" i="10"/>
  <c r="D85" i="10"/>
  <c r="D52" i="10"/>
  <c r="D59" i="10" s="1"/>
  <c r="B31" i="10"/>
  <c r="G58" i="10" s="1"/>
  <c r="H43" i="10"/>
  <c r="D37" i="10"/>
  <c r="I64" i="10" s="1"/>
  <c r="D35" i="10" a="1"/>
  <c r="D35" i="10" s="1"/>
  <c r="I40" i="10"/>
  <c r="I42" i="10"/>
  <c r="C50" i="10"/>
  <c r="C57" i="10" s="1"/>
  <c r="Y28" i="10" a="1"/>
  <c r="Y28" i="10" s="1"/>
  <c r="M91" i="10" s="1"/>
  <c r="M92" i="5" s="1"/>
  <c r="D36" i="10"/>
  <c r="I63" i="10" s="1"/>
  <c r="M41" i="10"/>
  <c r="J44" i="10"/>
  <c r="Y18" i="10" a="1"/>
  <c r="Y18" i="10" s="1"/>
  <c r="Y22" i="10" s="1"/>
  <c r="D30" i="10"/>
  <c r="I57" i="10" s="1"/>
  <c r="D32" i="10"/>
  <c r="I59" i="10" s="1"/>
  <c r="C35" i="10" a="1"/>
  <c r="C35" i="10" s="1"/>
  <c r="B38" i="10"/>
  <c r="G65" i="10" s="1"/>
  <c r="I41" i="10"/>
  <c r="H42" i="10"/>
  <c r="G43" i="10"/>
  <c r="F44" i="10"/>
  <c r="C52" i="10"/>
  <c r="C59" i="10" s="1"/>
  <c r="C33" i="10"/>
  <c r="H60" i="10" s="1"/>
  <c r="H44" i="10"/>
  <c r="Y27" i="10" a="1"/>
  <c r="Y27" i="10" s="1"/>
  <c r="L91" i="10" s="1"/>
  <c r="L92" i="5" s="1"/>
  <c r="Y17" i="10" a="1"/>
  <c r="Y17" i="10" s="1"/>
  <c r="Y21" i="10" s="1"/>
  <c r="C34" i="10"/>
  <c r="H61" i="10" s="1"/>
  <c r="B37" i="10"/>
  <c r="G64" i="10" s="1"/>
  <c r="F41" i="10"/>
  <c r="E42" i="10"/>
  <c r="M42" i="10"/>
  <c r="L43" i="10"/>
  <c r="K44" i="10"/>
  <c r="C51" i="10"/>
  <c r="C58" i="10" s="1"/>
  <c r="D83" i="10"/>
  <c r="C86" i="10"/>
  <c r="Y23" i="10" a="1"/>
  <c r="Y23" i="10" s="1"/>
  <c r="H91" i="10" s="1"/>
  <c r="H92" i="5" s="1"/>
  <c r="C36" i="10"/>
  <c r="H63" i="10" s="1"/>
  <c r="I44" i="10"/>
  <c r="H62" i="10" a="1"/>
  <c r="H62" i="10" s="1"/>
  <c r="B51" i="10"/>
  <c r="B58" i="10" s="1"/>
  <c r="C83" i="10"/>
  <c r="B30" i="10"/>
  <c r="G57" i="10" s="1"/>
  <c r="B32" i="10"/>
  <c r="G59" i="10" s="1"/>
  <c r="D34" i="10"/>
  <c r="I61" i="10" s="1"/>
  <c r="C37" i="10"/>
  <c r="H64" i="10" s="1"/>
  <c r="G41" i="10"/>
  <c r="F42" i="10"/>
  <c r="E43" i="10"/>
  <c r="M43" i="10"/>
  <c r="L44" i="10"/>
  <c r="D51" i="10"/>
  <c r="D58" i="10" s="1"/>
  <c r="B84" i="10"/>
  <c r="Y16" i="10" a="1"/>
  <c r="Y16" i="10" s="1"/>
  <c r="Y20" i="10" s="1"/>
  <c r="B83" i="10"/>
  <c r="D31" i="10"/>
  <c r="I58" i="10" s="1"/>
  <c r="E41" i="10"/>
  <c r="K43" i="10"/>
  <c r="I62" i="10" a="1"/>
  <c r="I62" i="10" s="1"/>
  <c r="B86" i="10"/>
  <c r="Y25" i="10" a="1"/>
  <c r="Y25" i="10" s="1"/>
  <c r="J91" i="10" s="1"/>
  <c r="J92" i="5" s="1"/>
  <c r="Y24" i="10" a="1"/>
  <c r="Y24" i="10" s="1"/>
  <c r="I91" i="10" s="1"/>
  <c r="I92" i="5" s="1"/>
  <c r="C30" i="10"/>
  <c r="H57" i="10" s="1"/>
  <c r="B35" i="10" a="1"/>
  <c r="B35" i="10" s="1"/>
  <c r="E44" i="10"/>
  <c r="B71" i="10"/>
  <c r="Y26" i="10" a="1"/>
  <c r="Y26" i="10" s="1"/>
  <c r="K91" i="10" s="1"/>
  <c r="K92" i="5" s="1"/>
  <c r="E91" i="8"/>
  <c r="E91" i="5" s="1"/>
  <c r="D91" i="8"/>
  <c r="D91" i="5" s="1"/>
  <c r="C91" i="8"/>
  <c r="C91" i="5" s="1"/>
  <c r="B91" i="8"/>
  <c r="B91" i="5" s="1"/>
  <c r="B76" i="8"/>
  <c r="B75" i="8"/>
  <c r="B74" i="8"/>
  <c r="D25" i="8"/>
  <c r="C25" i="8"/>
  <c r="B25" i="8"/>
  <c r="D24" i="8"/>
  <c r="C24" i="8"/>
  <c r="B24" i="8"/>
  <c r="D23" i="8"/>
  <c r="C23" i="8"/>
  <c r="B23" i="8"/>
  <c r="M18" i="8"/>
  <c r="L18" i="8"/>
  <c r="K18" i="8"/>
  <c r="J18" i="8"/>
  <c r="I18" i="8"/>
  <c r="H18" i="8"/>
  <c r="G18" i="8"/>
  <c r="F18" i="8"/>
  <c r="E18" i="8"/>
  <c r="M17" i="8"/>
  <c r="L17" i="8"/>
  <c r="K17" i="8"/>
  <c r="J17" i="8"/>
  <c r="I17" i="8"/>
  <c r="H17" i="8"/>
  <c r="G17" i="8"/>
  <c r="F17" i="8"/>
  <c r="E17" i="8"/>
  <c r="M16" i="8"/>
  <c r="L16" i="8"/>
  <c r="K16" i="8"/>
  <c r="J16" i="8"/>
  <c r="I16" i="8"/>
  <c r="H16" i="8"/>
  <c r="G16" i="8"/>
  <c r="F16" i="8"/>
  <c r="E16" i="8"/>
  <c r="M15" i="8"/>
  <c r="L15" i="8"/>
  <c r="K15" i="8"/>
  <c r="J15" i="8"/>
  <c r="I15" i="8"/>
  <c r="H15" i="8"/>
  <c r="G15" i="8"/>
  <c r="F15" i="8"/>
  <c r="E15" i="8"/>
  <c r="Y14" i="8"/>
  <c r="M14" i="8"/>
  <c r="L14" i="8"/>
  <c r="K14" i="8"/>
  <c r="J14" i="8"/>
  <c r="I14" i="8"/>
  <c r="H14" i="8"/>
  <c r="G14" i="8"/>
  <c r="F14" i="8"/>
  <c r="E14" i="8"/>
  <c r="M13" i="8"/>
  <c r="L13" i="8"/>
  <c r="K13" i="8"/>
  <c r="J13" i="8"/>
  <c r="I13" i="8"/>
  <c r="H13" i="8"/>
  <c r="G13" i="8"/>
  <c r="F13" i="8"/>
  <c r="E13" i="8"/>
  <c r="D11" i="8"/>
  <c r="C11" i="8"/>
  <c r="B11" i="8"/>
  <c r="D10" i="8"/>
  <c r="C10" i="8"/>
  <c r="B10" i="8"/>
  <c r="D9" i="8"/>
  <c r="C9" i="8"/>
  <c r="B9" i="8"/>
  <c r="D8" i="8"/>
  <c r="C8" i="8"/>
  <c r="B8" i="8"/>
  <c r="D7" i="8"/>
  <c r="C7" i="8"/>
  <c r="B7" i="8"/>
  <c r="D6" i="8"/>
  <c r="C6" i="8"/>
  <c r="B6" i="8"/>
  <c r="D5" i="8"/>
  <c r="C5" i="8"/>
  <c r="B5" i="8"/>
  <c r="D4" i="8"/>
  <c r="D86" i="8" s="1"/>
  <c r="C4" i="8"/>
  <c r="C87" i="8" s="1"/>
  <c r="B4" i="8"/>
  <c r="D3" i="8"/>
  <c r="C3" i="8"/>
  <c r="B3" i="8"/>
  <c r="Y29" i="11" a="1"/>
  <c r="Y29" i="15" a="1"/>
  <c r="Y30" i="13" a="1"/>
  <c r="Y30" i="12" a="1"/>
  <c r="Y30" i="14" a="1"/>
  <c r="Y31" i="11" a="1"/>
  <c r="Y29" i="10" a="1"/>
  <c r="Y29" i="12" a="1"/>
  <c r="Y31" i="10" a="1"/>
  <c r="Y31" i="12" a="1"/>
  <c r="Y30" i="15" a="1"/>
  <c r="Y29" i="14" a="1"/>
  <c r="Y31" i="15" a="1"/>
  <c r="Y31" i="13" a="1"/>
  <c r="Y29" i="13" a="1"/>
  <c r="Y31" i="14" a="1"/>
  <c r="Y30" i="10" a="1"/>
  <c r="Y30" i="11" a="1"/>
  <c r="Q64" i="16" a="1"/>
  <c r="N65" i="28" a="1"/>
  <c r="Q60" i="16" a="1"/>
  <c r="P61" i="26" a="1"/>
  <c r="Q58" i="26" a="1"/>
  <c r="L65" i="22" a="1"/>
  <c r="M63" i="19" a="1"/>
  <c r="N63" i="24" a="1"/>
  <c r="N62" i="21" a="1"/>
  <c r="N60" i="28" a="1"/>
  <c r="O64" i="28" a="1"/>
  <c r="P65" i="17" a="1"/>
  <c r="N57" i="17" a="1"/>
  <c r="N63" i="21" a="1"/>
  <c r="Q65" i="21" a="1"/>
  <c r="M64" i="27" a="1"/>
  <c r="O59" i="27" a="1"/>
  <c r="O61" i="16" a="1"/>
  <c r="P61" i="18" a="1"/>
  <c r="O57" i="21" a="1"/>
  <c r="M63" i="20" a="1"/>
  <c r="L60" i="27" a="1"/>
  <c r="N61" i="22" a="1"/>
  <c r="Q60" i="24" a="1"/>
  <c r="N59" i="21" a="1"/>
  <c r="O61" i="20" a="1"/>
  <c r="L58" i="22" a="1"/>
  <c r="M62" i="26" a="1"/>
  <c r="P59" i="21" a="1"/>
  <c r="O63" i="25" a="1"/>
  <c r="L58" i="26" a="1"/>
  <c r="O60" i="20" a="1"/>
  <c r="Q63" i="27" a="1"/>
  <c r="M57" i="17" a="1"/>
  <c r="P57" i="25" a="1"/>
  <c r="N59" i="19" a="1"/>
  <c r="M65" i="18" a="1"/>
  <c r="N62" i="27" a="1"/>
  <c r="N65" i="26" a="1"/>
  <c r="L65" i="19" a="1"/>
  <c r="M64" i="24" a="1"/>
  <c r="L57" i="26" a="1"/>
  <c r="N60" i="20" a="1"/>
  <c r="Q58" i="27" a="1"/>
  <c r="N61" i="17" a="1"/>
  <c r="L65" i="18" a="1"/>
  <c r="O65" i="25" a="1"/>
  <c r="O60" i="17" a="1"/>
  <c r="P57" i="22" a="1"/>
  <c r="L65" i="17" a="1"/>
  <c r="L60" i="21" a="1"/>
  <c r="P60" i="26" a="1"/>
  <c r="Q64" i="25" a="1"/>
  <c r="M58" i="17" a="1"/>
  <c r="L59" i="22" a="1"/>
  <c r="M59" i="16" a="1"/>
  <c r="L58" i="17" a="1"/>
  <c r="O63" i="26" a="1"/>
  <c r="O60" i="23" a="1"/>
  <c r="N57" i="21" a="1"/>
  <c r="M58" i="20" a="1"/>
  <c r="Q63" i="16" a="1"/>
  <c r="O59" i="26" a="1"/>
  <c r="L63" i="16" a="1"/>
  <c r="N59" i="24" a="1"/>
  <c r="Q65" i="16" a="1"/>
  <c r="N64" i="27" a="1"/>
  <c r="L63" i="23" a="1"/>
  <c r="Q57" i="23" a="1"/>
  <c r="L62" i="25" a="1"/>
  <c r="N57" i="18" a="1"/>
  <c r="Q62" i="21" a="1"/>
  <c r="O58" i="22" a="1"/>
  <c r="O64" i="16" a="1"/>
  <c r="O58" i="21" a="1"/>
  <c r="N63" i="28" a="1"/>
  <c r="P65" i="10" a="1"/>
  <c r="N61" i="25" a="1"/>
  <c r="P58" i="20" a="1"/>
  <c r="P63" i="19" a="1"/>
  <c r="M60" i="21" a="1"/>
  <c r="N63" i="17" a="1"/>
  <c r="O58" i="19" a="1"/>
  <c r="O58" i="26" a="1"/>
  <c r="P64" i="16" a="1"/>
  <c r="O63" i="22" a="1"/>
  <c r="L60" i="23" a="1"/>
  <c r="L63" i="28" a="1"/>
  <c r="N63" i="26" a="1"/>
  <c r="P65" i="16" a="1"/>
  <c r="Q61" i="24" a="1"/>
  <c r="N57" i="27" a="1"/>
  <c r="P64" i="23" a="1"/>
  <c r="O62" i="23" a="1"/>
  <c r="P64" i="17" a="1"/>
  <c r="O63" i="21" a="1"/>
  <c r="P59" i="25" a="1"/>
  <c r="Q64" i="21" a="1"/>
  <c r="M60" i="16" a="1"/>
  <c r="P57" i="23" a="1"/>
  <c r="L60" i="24" a="1"/>
  <c r="O58" i="24" a="1"/>
  <c r="P62" i="17" a="1"/>
  <c r="O61" i="27" a="1"/>
  <c r="O60" i="22" a="1"/>
  <c r="N63" i="12" a="1"/>
  <c r="Q63" i="20" a="1"/>
  <c r="N63" i="23" a="1"/>
  <c r="Q63" i="23" a="1"/>
  <c r="O65" i="27" a="1"/>
  <c r="P65" i="20" a="1"/>
  <c r="L65" i="26" a="1"/>
  <c r="N65" i="16" a="1"/>
  <c r="N61" i="26" a="1"/>
  <c r="O58" i="28" a="1"/>
  <c r="L58" i="21" a="1"/>
  <c r="O62" i="20" a="1"/>
  <c r="P61" i="25" a="1"/>
  <c r="Q65" i="20" a="1"/>
  <c r="Q57" i="18" a="1"/>
  <c r="Q65" i="24" a="1"/>
  <c r="M64" i="26" a="1"/>
  <c r="Q61" i="20" a="1"/>
  <c r="N58" i="27" a="1"/>
  <c r="O64" i="19" a="1"/>
  <c r="Q58" i="24" a="1"/>
  <c r="Q59" i="24" a="1"/>
  <c r="Q64" i="27" a="1"/>
  <c r="N65" i="18" a="1"/>
  <c r="Q58" i="21" a="1"/>
  <c r="Q60" i="23" a="1"/>
  <c r="O64" i="24" a="1"/>
  <c r="P59" i="19" a="1"/>
  <c r="N64" i="22" a="1"/>
  <c r="P63" i="22" a="1"/>
  <c r="P65" i="28" a="1"/>
  <c r="P58" i="17" a="1"/>
  <c r="N59" i="25" a="1"/>
  <c r="M65" i="26" a="1"/>
  <c r="N60" i="17" a="1"/>
  <c r="O57" i="17" a="1"/>
  <c r="Q63" i="17" a="1"/>
  <c r="N60" i="23" a="1"/>
  <c r="O60" i="26" a="1"/>
  <c r="O64" i="18" a="1"/>
  <c r="P58" i="21" a="1"/>
  <c r="Q57" i="16" a="1"/>
  <c r="Q62" i="17" a="1"/>
  <c r="P59" i="22" a="1"/>
  <c r="P60" i="25" a="1"/>
  <c r="O63" i="20" a="1"/>
  <c r="L64" i="23" a="1"/>
  <c r="O64" i="20" a="1"/>
  <c r="O64" i="21" a="1"/>
  <c r="N58" i="26" a="1"/>
  <c r="L62" i="18" a="1"/>
  <c r="P61" i="24" a="1"/>
  <c r="L61" i="16" a="1"/>
  <c r="N59" i="16" a="1"/>
  <c r="O62" i="26" a="1"/>
  <c r="O57" i="25" a="1"/>
  <c r="M64" i="16" a="1"/>
  <c r="P60" i="23" a="1"/>
  <c r="M64" i="21" a="1"/>
  <c r="N58" i="18" a="1"/>
  <c r="P63" i="26" a="1"/>
  <c r="O62" i="17" a="1"/>
  <c r="M57" i="26" a="1"/>
  <c r="M65" i="27" a="1"/>
  <c r="Q64" i="28" a="1"/>
  <c r="P62" i="21" a="1"/>
  <c r="O61" i="21" a="1"/>
  <c r="Q65" i="22" a="1"/>
  <c r="P63" i="25" a="1"/>
  <c r="M58" i="24" a="1"/>
  <c r="O59" i="25" a="1"/>
  <c r="L61" i="20" a="1"/>
  <c r="M60" i="20" a="1"/>
  <c r="L62" i="23" a="1"/>
  <c r="M60" i="25" a="1"/>
  <c r="Q58" i="19" a="1"/>
  <c r="Q58" i="16" a="1"/>
  <c r="Q65" i="18" a="1"/>
  <c r="L58" i="20" a="1"/>
  <c r="N57" i="25" a="1"/>
  <c r="O59" i="17" a="1"/>
  <c r="P59" i="23" a="1"/>
  <c r="Q59" i="28" a="1"/>
  <c r="P65" i="26" a="1"/>
  <c r="M65" i="28" a="1"/>
  <c r="M61" i="20" a="1"/>
  <c r="M65" i="24" a="1"/>
  <c r="L59" i="19" a="1"/>
  <c r="P62" i="20" a="1"/>
  <c r="P63" i="20" a="1"/>
  <c r="P64" i="28" a="1"/>
  <c r="Q59" i="17" a="1"/>
  <c r="L60" i="26" a="1"/>
  <c r="M65" i="20" a="1"/>
  <c r="P64" i="24" a="1"/>
  <c r="M63" i="17" a="1"/>
  <c r="M62" i="17" a="1"/>
  <c r="M64" i="19" a="1"/>
  <c r="P60" i="28" a="1"/>
  <c r="O62" i="22" a="1"/>
  <c r="O61" i="25" a="1"/>
  <c r="N58" i="28" a="1"/>
  <c r="N59" i="20" a="1"/>
  <c r="L58" i="27" a="1"/>
  <c r="Q63" i="19" a="1"/>
  <c r="N62" i="16" a="1"/>
  <c r="O64" i="22" a="1"/>
  <c r="M62" i="16" a="1"/>
  <c r="O62" i="25" a="1"/>
  <c r="N59" i="23" a="1"/>
  <c r="O61" i="22" a="1"/>
  <c r="N57" i="22" a="1"/>
  <c r="N59" i="17" a="1"/>
  <c r="Q62" i="20" a="1"/>
  <c r="Q64" i="17" a="1"/>
  <c r="Q65" i="28" a="1"/>
  <c r="M62" i="21" a="1"/>
  <c r="M65" i="21" a="1"/>
  <c r="L57" i="28" a="1"/>
  <c r="P62" i="23" a="1"/>
  <c r="P60" i="20" a="1"/>
  <c r="M64" i="22" a="1"/>
  <c r="Q63" i="24" a="1"/>
  <c r="N65" i="27" a="1"/>
  <c r="N57" i="28" a="1"/>
  <c r="M63" i="16" a="1"/>
  <c r="P59" i="27" a="1"/>
  <c r="Q61" i="25" a="1"/>
  <c r="O64" i="26" a="1"/>
  <c r="N65" i="24" a="1"/>
  <c r="Q65" i="27" a="1"/>
  <c r="P57" i="26" a="1"/>
  <c r="Q59" i="21" a="1"/>
  <c r="O61" i="19" a="1"/>
  <c r="Q65" i="19" a="1"/>
  <c r="N64" i="24" a="1"/>
  <c r="M57" i="16" a="1"/>
  <c r="Q60" i="18" a="1"/>
  <c r="Q64" i="20" a="1"/>
  <c r="Q62" i="18" a="1"/>
  <c r="P57" i="20" a="1"/>
  <c r="N64" i="21" a="1"/>
  <c r="M61" i="23" a="1"/>
  <c r="Q59" i="20" a="1"/>
  <c r="O59" i="21" a="1"/>
  <c r="N64" i="26" a="1"/>
  <c r="N61" i="16" a="1"/>
  <c r="N60" i="21" a="1"/>
  <c r="M60" i="22" a="1"/>
  <c r="Q58" i="22" a="1"/>
  <c r="P64" i="22" a="1"/>
  <c r="Q58" i="28" a="1"/>
  <c r="L57" i="19" a="1"/>
  <c r="O59" i="20" a="1"/>
  <c r="P62" i="18" a="1"/>
  <c r="P65" i="18" a="1"/>
  <c r="L57" i="22" a="1"/>
  <c r="O63" i="27" a="1"/>
  <c r="P63" i="17" a="1"/>
  <c r="L65" i="24" a="1"/>
  <c r="Q64" i="24" a="1"/>
  <c r="P58" i="27" a="1"/>
  <c r="L62" i="21" a="1"/>
  <c r="L61" i="28" a="1"/>
  <c r="O58" i="16" a="1"/>
  <c r="M61" i="25" a="1"/>
  <c r="M57" i="18" a="1"/>
  <c r="P61" i="19" a="1"/>
  <c r="P60" i="16" a="1"/>
  <c r="P58" i="28" a="1"/>
  <c r="N57" i="19" a="1"/>
  <c r="M59" i="24" a="1"/>
  <c r="Q57" i="26" a="1"/>
  <c r="M58" i="21" a="1"/>
  <c r="L58" i="28" a="1"/>
  <c r="N65" i="17" a="1"/>
  <c r="L64" i="25" a="1"/>
  <c r="N64" i="19" a="1"/>
  <c r="O59" i="22" a="1"/>
  <c r="N65" i="19" a="1"/>
  <c r="L65" i="23" a="1"/>
  <c r="N58" i="25" a="1"/>
  <c r="M60" i="24" a="1"/>
  <c r="L65" i="25" a="1"/>
  <c r="M61" i="21" a="1"/>
  <c r="O64" i="23" a="1"/>
  <c r="O57" i="20" a="1"/>
  <c r="Q60" i="25" a="1"/>
  <c r="N57" i="26" a="1"/>
  <c r="Q57" i="28" a="1"/>
  <c r="L60" i="25" a="1"/>
  <c r="M59" i="26" a="1"/>
  <c r="L57" i="18" a="1"/>
  <c r="M62" i="28" a="1"/>
  <c r="N60" i="16" a="1"/>
  <c r="P65" i="24" a="1"/>
  <c r="L59" i="16" a="1"/>
  <c r="L64" i="20" a="1"/>
  <c r="O57" i="23" a="1"/>
  <c r="M57" i="28" a="1"/>
  <c r="N58" i="22" a="1"/>
  <c r="L59" i="21" a="1"/>
  <c r="M64" i="20" a="1"/>
  <c r="M57" i="25" a="1"/>
  <c r="P57" i="28" a="1"/>
  <c r="Q59" i="16" a="1"/>
  <c r="O59" i="24" a="1"/>
  <c r="N65" i="21" a="1"/>
  <c r="N58" i="21" a="1"/>
  <c r="Q63" i="26" a="1"/>
  <c r="M59" i="25" a="1"/>
  <c r="O60" i="27" a="1"/>
  <c r="N58" i="19" a="1"/>
  <c r="O63" i="16" a="1"/>
  <c r="L61" i="23" a="1"/>
  <c r="P61" i="27" a="1"/>
  <c r="M62" i="18" a="1"/>
  <c r="Q59" i="18" a="1"/>
  <c r="N61" i="27" a="1"/>
  <c r="P58" i="24" a="1"/>
  <c r="N60" i="18" a="1"/>
  <c r="N62" i="25" a="1"/>
  <c r="L65" i="28" a="1"/>
  <c r="M60" i="23" a="1"/>
  <c r="N62" i="17" a="1"/>
  <c r="Q65" i="23" a="1"/>
  <c r="P60" i="19" a="1"/>
  <c r="Q62" i="24" a="1"/>
  <c r="O57" i="16" a="1"/>
  <c r="N62" i="23" a="1"/>
  <c r="L62" i="26" a="1"/>
  <c r="P63" i="28" a="1"/>
  <c r="L59" i="28" a="1"/>
  <c r="N59" i="28" a="1"/>
  <c r="L58" i="16" a="1"/>
  <c r="O65" i="24" a="1"/>
  <c r="M62" i="20" a="1"/>
  <c r="Q57" i="25" a="1"/>
  <c r="M57" i="20" a="1"/>
  <c r="P58" i="23" a="1"/>
  <c r="M59" i="22" a="1"/>
  <c r="Q64" i="26" a="1"/>
  <c r="M61" i="27" a="1"/>
  <c r="N64" i="10" a="1"/>
  <c r="P61" i="22" a="1"/>
  <c r="P59" i="26" a="1"/>
  <c r="M63" i="28" a="1"/>
  <c r="L63" i="22" a="1"/>
  <c r="M65" i="25" a="1"/>
  <c r="M57" i="22" a="1"/>
  <c r="P58" i="16" a="1"/>
  <c r="L63" i="20" a="1"/>
  <c r="N62" i="18" a="1"/>
  <c r="Q64" i="22" a="1"/>
  <c r="N63" i="27" a="1"/>
  <c r="O63" i="18" a="1"/>
  <c r="O62" i="18" a="1"/>
  <c r="P62" i="28" a="1"/>
  <c r="M64" i="17" a="1"/>
  <c r="Q62" i="19" a="1"/>
  <c r="Q61" i="26" a="1"/>
  <c r="N58" i="23" a="1"/>
  <c r="N63" i="20" a="1"/>
  <c r="O65" i="21" a="1"/>
  <c r="L63" i="17" a="1"/>
  <c r="P63" i="21" a="1"/>
  <c r="O64" i="27" a="1"/>
  <c r="L62" i="22" a="1"/>
  <c r="O63" i="24" a="1"/>
  <c r="M60" i="17" a="1"/>
  <c r="P61" i="16" a="1"/>
  <c r="P61" i="28" a="1"/>
  <c r="M57" i="27" a="1"/>
  <c r="M57" i="19" a="1"/>
  <c r="L65" i="16" a="1"/>
  <c r="P60" i="17" a="1"/>
  <c r="N62" i="19" a="1"/>
  <c r="L63" i="26" a="1"/>
  <c r="P58" i="18" a="1"/>
  <c r="M63" i="24" a="1"/>
  <c r="Q57" i="21" a="1"/>
  <c r="N62" i="20" a="1"/>
  <c r="O59" i="28" a="1"/>
  <c r="O60" i="19" a="1"/>
  <c r="N60" i="24" a="1"/>
  <c r="P63" i="18" a="1"/>
  <c r="N63" i="22" a="1"/>
  <c r="P63" i="23" a="1"/>
  <c r="M60" i="28" a="1"/>
  <c r="O65" i="17" a="1"/>
  <c r="M57" i="24" a="1"/>
  <c r="L60" i="16" a="1"/>
  <c r="O57" i="24" a="1"/>
  <c r="O61" i="24" a="1"/>
  <c r="N57" i="24" a="1"/>
  <c r="P57" i="21" a="1"/>
  <c r="Q62" i="26" a="1"/>
  <c r="O62" i="16" a="1"/>
  <c r="M63" i="22" a="1"/>
  <c r="O61" i="23" a="1"/>
  <c r="O57" i="28" a="1"/>
  <c r="N59" i="18" a="1"/>
  <c r="L61" i="27" a="1"/>
  <c r="N60" i="22" a="1"/>
  <c r="L59" i="18" a="1"/>
  <c r="L63" i="19" a="1"/>
  <c r="P57" i="24" a="1"/>
  <c r="N60" i="27" a="1"/>
  <c r="O61" i="18" a="1"/>
  <c r="N64" i="18" a="1"/>
  <c r="L57" i="23" a="1"/>
  <c r="L61" i="17" a="1"/>
  <c r="L58" i="23" a="1"/>
  <c r="N64" i="23" a="1"/>
  <c r="M58" i="25" a="1"/>
  <c r="Q61" i="21" a="1"/>
  <c r="N62" i="22" a="1"/>
  <c r="M63" i="18" a="1"/>
  <c r="L59" i="24" a="1"/>
  <c r="O65" i="28" a="1"/>
  <c r="N59" i="26" a="1"/>
  <c r="M64" i="18" a="1"/>
  <c r="Q58" i="18" a="1"/>
  <c r="Q64" i="23" a="1"/>
  <c r="M65" i="16" a="1"/>
  <c r="L64" i="19" a="1"/>
  <c r="P63" i="27" a="1"/>
  <c r="P57" i="17" a="1"/>
  <c r="M59" i="17" a="1"/>
  <c r="P59" i="18" a="1"/>
  <c r="M61" i="22" a="1"/>
  <c r="P58" i="25" a="1"/>
  <c r="P63" i="16" a="1"/>
  <c r="Q61" i="23" a="1"/>
  <c r="M63" i="21" a="1"/>
  <c r="M59" i="21" a="1"/>
  <c r="N63" i="19" a="1"/>
  <c r="Q60" i="17" a="1"/>
  <c r="O60" i="16" a="1"/>
  <c r="L64" i="21" a="1"/>
  <c r="P62" i="16" a="1"/>
  <c r="Q62" i="28" a="1"/>
  <c r="M61" i="24" a="1"/>
  <c r="L63" i="27" a="1"/>
  <c r="O62" i="28" a="1"/>
  <c r="N57" i="23" a="1"/>
  <c r="N65" i="23" a="1"/>
  <c r="Q65" i="25" a="1"/>
  <c r="M62" i="27" a="1"/>
  <c r="M64" i="28" a="1"/>
  <c r="L60" i="19" a="1"/>
  <c r="M60" i="18" a="1"/>
  <c r="O61" i="26" a="1"/>
  <c r="L64" i="16" a="1"/>
  <c r="O63" i="23" a="1"/>
  <c r="P62" i="19" a="1"/>
  <c r="L62" i="20" a="1"/>
  <c r="O59" i="18" a="1"/>
  <c r="O63" i="28" a="1"/>
  <c r="P57" i="19" a="1"/>
  <c r="L61" i="26" a="1"/>
  <c r="L58" i="18" a="1"/>
  <c r="Q62" i="16" a="1"/>
  <c r="M60" i="27" a="1"/>
  <c r="Q57" i="27" a="1"/>
  <c r="Q61" i="16" a="1"/>
  <c r="P64" i="25" a="1"/>
  <c r="Q61" i="18" a="1"/>
  <c r="Q57" i="17" a="1"/>
  <c r="Q60" i="19" a="1"/>
  <c r="N61" i="28" a="1"/>
  <c r="P57" i="16" a="1"/>
  <c r="O65" i="26" a="1"/>
  <c r="L60" i="22" a="1"/>
  <c r="P61" i="23" a="1"/>
  <c r="P64" i="21" a="1"/>
  <c r="L59" i="20" a="1"/>
  <c r="Q65" i="26" a="1"/>
  <c r="N63" i="25" a="1"/>
  <c r="Q58" i="20" a="1"/>
  <c r="M59" i="23" a="1"/>
  <c r="Q62" i="23" a="1"/>
  <c r="Q63" i="22" a="1"/>
  <c r="Q63" i="25" a="1"/>
  <c r="L59" i="27" a="1"/>
  <c r="M61" i="18" a="1"/>
  <c r="L60" i="28" a="1"/>
  <c r="O57" i="22" a="1"/>
  <c r="P57" i="27" a="1"/>
  <c r="L63" i="21" a="1"/>
  <c r="N58" i="16" a="1"/>
  <c r="N63" i="16" a="1"/>
  <c r="N62" i="28" a="1"/>
  <c r="O63" i="19" a="1"/>
  <c r="P62" i="27" a="1"/>
  <c r="P62" i="22" a="1"/>
  <c r="L64" i="17" a="1"/>
  <c r="O57" i="27" a="1"/>
  <c r="O65" i="22" a="1"/>
  <c r="P60" i="22" a="1"/>
  <c r="M59" i="28" a="1"/>
  <c r="P59" i="16" a="1"/>
  <c r="Q62" i="25" a="1"/>
  <c r="L60" i="18" a="1"/>
  <c r="L57" i="20" a="1"/>
  <c r="Q60" i="20" a="1"/>
  <c r="N59" i="27" a="1"/>
  <c r="Q62" i="22" a="1"/>
  <c r="L59" i="25" a="1"/>
  <c r="M63" i="23" a="1"/>
  <c r="O60" i="18" a="1"/>
  <c r="L61" i="24" a="1"/>
  <c r="O65" i="20" a="1"/>
  <c r="M60" i="26" a="1"/>
  <c r="P64" i="19" a="1"/>
  <c r="O58" i="17" a="1"/>
  <c r="Q61" i="28" a="1"/>
  <c r="L64" i="28" a="1"/>
  <c r="P65" i="19" a="1"/>
  <c r="Q63" i="21" a="1"/>
  <c r="L62" i="24" a="1"/>
  <c r="P60" i="27" a="1"/>
  <c r="N60" i="19" a="1"/>
  <c r="M58" i="28" a="1"/>
  <c r="N59" i="22" a="1"/>
  <c r="Q59" i="23" a="1"/>
  <c r="P64" i="26" a="1"/>
  <c r="O57" i="19" a="1"/>
  <c r="L64" i="18" a="1"/>
  <c r="Q58" i="25" a="1"/>
  <c r="N57" i="16" a="1"/>
  <c r="O65" i="16" a="1"/>
  <c r="O64" i="25" a="1"/>
  <c r="L63" i="18" a="1"/>
  <c r="M59" i="27" a="1"/>
  <c r="L58" i="24" a="1"/>
  <c r="L62" i="19" a="1"/>
  <c r="P65" i="25" a="1"/>
  <c r="Q60" i="21" a="1"/>
  <c r="M64" i="23" a="1"/>
  <c r="O58" i="18" a="1"/>
  <c r="P63" i="24" a="1"/>
  <c r="N63" i="18" a="1"/>
  <c r="P59" i="24" a="1"/>
  <c r="P60" i="24" a="1"/>
  <c r="M60" i="19" a="1"/>
  <c r="O60" i="21" a="1"/>
  <c r="O58" i="23" a="1"/>
  <c r="M61" i="26" a="1"/>
  <c r="L65" i="20" a="1"/>
  <c r="M62" i="19" a="1"/>
  <c r="Q59" i="25" a="1"/>
  <c r="O60" i="24" a="1"/>
  <c r="Q64" i="18" a="1"/>
  <c r="M58" i="22" a="1"/>
  <c r="M62" i="22" a="1"/>
  <c r="M63" i="27" a="1"/>
  <c r="L62" i="27" a="1"/>
  <c r="L59" i="17" a="1"/>
  <c r="N62" i="24" a="1"/>
  <c r="L65" i="27" a="1"/>
  <c r="M57" i="23" a="1"/>
  <c r="O61" i="17" a="1"/>
  <c r="Q57" i="20" a="1"/>
  <c r="O62" i="19" a="1"/>
  <c r="N58" i="24" a="1"/>
  <c r="N64" i="17" a="1"/>
  <c r="P57" i="18" a="1"/>
  <c r="N64" i="28" a="1"/>
  <c r="O61" i="28" a="1"/>
  <c r="O65" i="23" a="1"/>
  <c r="M62" i="24" a="1"/>
  <c r="P65" i="27" a="1"/>
  <c r="L61" i="22" a="1"/>
  <c r="Q63" i="28" a="1"/>
  <c r="N61" i="18" a="1"/>
  <c r="Q59" i="26" a="1"/>
  <c r="M59" i="20" a="1"/>
  <c r="P58" i="19" a="1"/>
  <c r="Q63" i="18" a="1"/>
  <c r="Q62" i="27" a="1"/>
  <c r="O65" i="18" a="1"/>
  <c r="P62" i="26" a="1"/>
  <c r="O59" i="19" a="1"/>
  <c r="O59" i="16" a="1"/>
  <c r="Q65" i="17" a="1"/>
  <c r="N61" i="21" a="1"/>
  <c r="M58" i="26" a="1"/>
  <c r="N64" i="16" a="1"/>
  <c r="P61" i="20" a="1"/>
  <c r="M58" i="19" a="1"/>
  <c r="L62" i="28" a="1"/>
  <c r="L60" i="17" a="1"/>
  <c r="M63" i="25" a="1"/>
  <c r="L61" i="19" a="1"/>
  <c r="Q59" i="22" a="1"/>
  <c r="P64" i="20" a="1"/>
  <c r="N65" i="20" a="1"/>
  <c r="P65" i="23" a="1"/>
  <c r="L60" i="20" a="1"/>
  <c r="M65" i="17" a="1"/>
  <c r="L63" i="25" a="1"/>
  <c r="M61" i="17" a="1"/>
  <c r="M61" i="16" a="1"/>
  <c r="Q59" i="27" a="1"/>
  <c r="L64" i="26" a="1"/>
  <c r="P59" i="17" a="1"/>
  <c r="P62" i="24" a="1"/>
  <c r="L57" i="25" a="1"/>
  <c r="N61" i="19" a="1"/>
  <c r="Q60" i="28" a="1"/>
  <c r="Q57" i="22" a="1"/>
  <c r="L61" i="25" a="1"/>
  <c r="O64" i="17" a="1"/>
  <c r="Q59" i="19" a="1"/>
  <c r="Q60" i="27" a="1"/>
  <c r="L65" i="21" a="1"/>
  <c r="L58" i="25" a="1"/>
  <c r="M62" i="25" a="1"/>
  <c r="M61" i="28" a="1"/>
  <c r="Q61" i="17" a="1"/>
  <c r="L62" i="16" a="1"/>
  <c r="N60" i="26" a="1"/>
  <c r="P58" i="22" a="1"/>
  <c r="M58" i="23" a="1"/>
  <c r="O62" i="24" a="1"/>
  <c r="M62" i="23" a="1"/>
  <c r="P64" i="18" a="1"/>
  <c r="L64" i="24" a="1"/>
  <c r="M65" i="22" a="1"/>
  <c r="O57" i="26" a="1"/>
  <c r="L57" i="17" a="1"/>
  <c r="P65" i="22" a="1"/>
  <c r="M65" i="23" a="1"/>
  <c r="L61" i="18" a="1"/>
  <c r="Q58" i="17" a="1"/>
  <c r="L64" i="27" a="1"/>
  <c r="M58" i="18" a="1"/>
  <c r="Q57" i="24" a="1"/>
  <c r="N61" i="24" a="1"/>
  <c r="L62" i="17" a="1"/>
  <c r="O60" i="28" a="1"/>
  <c r="L61" i="21" a="1"/>
  <c r="M63" i="26" a="1"/>
  <c r="L64" i="22" a="1"/>
  <c r="M57" i="21" a="1"/>
  <c r="Q60" i="26" a="1"/>
  <c r="N65" i="22" a="1"/>
  <c r="N57" i="20" a="1"/>
  <c r="L57" i="24" a="1"/>
  <c r="P60" i="18" a="1"/>
  <c r="M61" i="19" a="1"/>
  <c r="M59" i="18" a="1"/>
  <c r="O65" i="19" a="1"/>
  <c r="N65" i="25" a="1"/>
  <c r="M64" i="25" a="1"/>
  <c r="N58" i="20" a="1"/>
  <c r="Q61" i="22" a="1"/>
  <c r="P64" i="27" a="1"/>
  <c r="M58" i="27" a="1"/>
  <c r="L63" i="24" a="1"/>
  <c r="N58" i="17" a="1"/>
  <c r="O59" i="23" a="1"/>
  <c r="Q57" i="19" a="1"/>
  <c r="Q61" i="27" a="1"/>
  <c r="P60" i="21" a="1"/>
  <c r="O57" i="18" a="1"/>
  <c r="P65" i="21" a="1"/>
  <c r="N61" i="20" a="1"/>
  <c r="P61" i="17" a="1"/>
  <c r="N64" i="25" a="1"/>
  <c r="O58" i="25" a="1"/>
  <c r="P58" i="26" a="1"/>
  <c r="N64" i="20" a="1"/>
  <c r="M65" i="19" a="1"/>
  <c r="L57" i="21" a="1"/>
  <c r="L57" i="27" a="1"/>
  <c r="O58" i="27" a="1"/>
  <c r="N62" i="26" a="1"/>
  <c r="L59" i="23" a="1"/>
  <c r="Q60" i="22" a="1"/>
  <c r="P59" i="28" a="1"/>
  <c r="P59" i="20" a="1"/>
  <c r="O60" i="25" a="1"/>
  <c r="L57" i="16" a="1"/>
  <c r="O63" i="17" a="1"/>
  <c r="N60" i="25" a="1"/>
  <c r="Q61" i="19" a="1"/>
  <c r="L58" i="19" a="1"/>
  <c r="Q64" i="19" a="1"/>
  <c r="O58" i="20" a="1"/>
  <c r="P62" i="25" a="1"/>
  <c r="Q58" i="23" a="1"/>
  <c r="M59" i="19" a="1"/>
  <c r="P61" i="21" a="1"/>
  <c r="L59" i="26" a="1"/>
  <c r="N61" i="23" a="1"/>
  <c r="O62" i="27" a="1"/>
  <c r="O62" i="21" a="1"/>
  <c r="M58" i="16" a="1"/>
  <c r="O59" i="11" a="1"/>
  <c r="N64" i="13" a="1"/>
  <c r="L63" i="13" a="1"/>
  <c r="Q62" i="14" a="1"/>
  <c r="Q64" i="15" a="1"/>
  <c r="L60" i="11" a="1"/>
  <c r="M58" i="11" a="1"/>
  <c r="N65" i="14" a="1"/>
  <c r="P64" i="10" a="1"/>
  <c r="N59" i="15" a="1"/>
  <c r="Q57" i="12" a="1"/>
  <c r="L64" i="13" a="1"/>
  <c r="P58" i="10" a="1"/>
  <c r="M57" i="15" a="1"/>
  <c r="N65" i="12" a="1"/>
  <c r="N58" i="13" a="1"/>
  <c r="Q65" i="10" a="1"/>
  <c r="O62" i="14" a="1"/>
  <c r="N58" i="10" a="1"/>
  <c r="M59" i="12" a="1"/>
  <c r="M63" i="11" a="1"/>
  <c r="P59" i="14" a="1"/>
  <c r="P61" i="12" a="1"/>
  <c r="L57" i="15" a="1"/>
  <c r="M57" i="13" a="1"/>
  <c r="L61" i="10" a="1"/>
  <c r="O61" i="11" a="1"/>
  <c r="M64" i="14" a="1"/>
  <c r="P64" i="12" a="1"/>
  <c r="O64" i="10" a="1"/>
  <c r="Q60" i="11" a="1"/>
  <c r="Q61" i="12" a="1"/>
  <c r="O58" i="13" a="1"/>
  <c r="N62" i="10" a="1"/>
  <c r="Q60" i="13" a="1"/>
  <c r="P63" i="10" a="1"/>
  <c r="Q61" i="15" a="1"/>
  <c r="N63" i="11" a="1"/>
  <c r="N63" i="10" a="1"/>
  <c r="Q61" i="11" a="1"/>
  <c r="N57" i="10" a="1"/>
  <c r="O59" i="13" a="1"/>
  <c r="P65" i="14" a="1"/>
  <c r="Q64" i="12" a="1"/>
  <c r="N61" i="10" a="1"/>
  <c r="L64" i="11" a="1"/>
  <c r="L58" i="13" a="1"/>
  <c r="P64" i="15" a="1"/>
  <c r="P62" i="13" a="1"/>
  <c r="M63" i="12" a="1"/>
  <c r="L61" i="15" a="1"/>
  <c r="N65" i="13" a="1"/>
  <c r="N64" i="11" a="1"/>
  <c r="P59" i="13" a="1"/>
  <c r="N65" i="11" a="1"/>
  <c r="L61" i="12" a="1"/>
  <c r="O65" i="14" a="1"/>
  <c r="Q60" i="10" a="1"/>
  <c r="O58" i="10" a="1"/>
  <c r="N59" i="14" a="1"/>
  <c r="L59" i="11" a="1"/>
  <c r="P61" i="15" a="1"/>
  <c r="M58" i="13" a="1"/>
  <c r="Q65" i="11" a="1"/>
  <c r="Q62" i="12" a="1"/>
  <c r="L63" i="12" a="1"/>
  <c r="N58" i="12" a="1"/>
  <c r="L57" i="10" a="1"/>
  <c r="M57" i="10" a="1"/>
  <c r="N60" i="14" a="1"/>
  <c r="M61" i="11" a="1"/>
  <c r="N58" i="11" a="1"/>
  <c r="Q63" i="14" a="1"/>
  <c r="N60" i="15" a="1"/>
  <c r="L63" i="15" a="1"/>
  <c r="O61" i="13" a="1"/>
  <c r="O64" i="11" a="1"/>
  <c r="P64" i="11" a="1"/>
  <c r="O60" i="14" a="1"/>
  <c r="L63" i="10" a="1"/>
  <c r="O59" i="15" a="1"/>
  <c r="N61" i="13" a="1"/>
  <c r="Q60" i="14" a="1"/>
  <c r="P62" i="12" a="1"/>
  <c r="O57" i="13" a="1"/>
  <c r="O62" i="15" a="1"/>
  <c r="M60" i="15" a="1"/>
  <c r="O65" i="13" a="1"/>
  <c r="L61" i="14" a="1"/>
  <c r="Q64" i="11" a="1"/>
  <c r="L65" i="12" a="1"/>
  <c r="N62" i="11" a="1"/>
  <c r="Q60" i="15" a="1"/>
  <c r="L61" i="13" a="1"/>
  <c r="P65" i="12" a="1"/>
  <c r="M65" i="14" a="1"/>
  <c r="M61" i="12" a="1"/>
  <c r="L57" i="14" a="1"/>
  <c r="M65" i="11" a="1"/>
  <c r="N60" i="12" a="1"/>
  <c r="P64" i="13" a="1"/>
  <c r="L65" i="14" a="1"/>
  <c r="P64" i="14" a="1"/>
  <c r="M58" i="14" a="1"/>
  <c r="N63" i="13" a="1"/>
  <c r="N57" i="11" a="1"/>
  <c r="L62" i="11" a="1"/>
  <c r="O57" i="15" a="1"/>
  <c r="Q59" i="10" a="1"/>
  <c r="P61" i="11" a="1"/>
  <c r="M57" i="11" a="1"/>
  <c r="L57" i="12" a="1"/>
  <c r="O61" i="15" a="1"/>
  <c r="L64" i="10" a="1"/>
  <c r="O65" i="15" a="1"/>
  <c r="P57" i="10" a="1"/>
  <c r="P60" i="13" a="1"/>
  <c r="Q58" i="10" a="1"/>
  <c r="M65" i="10" a="1"/>
  <c r="N62" i="15" a="1"/>
  <c r="O63" i="11" a="1"/>
  <c r="P58" i="15" a="1"/>
  <c r="M57" i="14" a="1"/>
  <c r="O58" i="11" a="1"/>
  <c r="L63" i="11" a="1"/>
  <c r="P57" i="15" a="1"/>
  <c r="M63" i="15" a="1"/>
  <c r="L62" i="13" a="1"/>
  <c r="O58" i="15" a="1"/>
  <c r="L58" i="10" a="1"/>
  <c r="P57" i="12" a="1"/>
  <c r="L65" i="15" a="1"/>
  <c r="P65" i="11" a="1"/>
  <c r="N60" i="11" a="1"/>
  <c r="N61" i="11" a="1"/>
  <c r="N59" i="10" a="1"/>
  <c r="M58" i="10" a="1"/>
  <c r="Q59" i="12" a="1"/>
  <c r="P61" i="13" a="1"/>
  <c r="M65" i="12" a="1"/>
  <c r="N60" i="13" a="1"/>
  <c r="P57" i="13" a="1"/>
  <c r="Q59" i="11" a="1"/>
  <c r="L62" i="15" a="1"/>
  <c r="Q65" i="12" a="1"/>
  <c r="Q63" i="12" a="1"/>
  <c r="M60" i="12" a="1"/>
  <c r="O59" i="12" a="1"/>
  <c r="P65" i="15" a="1"/>
  <c r="P58" i="13" a="1"/>
  <c r="M61" i="14" a="1"/>
  <c r="O61" i="14" a="1"/>
  <c r="L58" i="12" a="1"/>
  <c r="N58" i="15" a="1"/>
  <c r="N57" i="14" a="1"/>
  <c r="L59" i="14" a="1"/>
  <c r="Q65" i="14" a="1"/>
  <c r="L58" i="11" a="1"/>
  <c r="L59" i="12" a="1"/>
  <c r="L65" i="10" a="1"/>
  <c r="M58" i="15" a="1"/>
  <c r="P61" i="10" a="1"/>
  <c r="M64" i="13" a="1"/>
  <c r="L57" i="13" a="1"/>
  <c r="M60" i="11" a="1"/>
  <c r="N60" i="10" a="1"/>
  <c r="Q58" i="13" a="1"/>
  <c r="P59" i="15" a="1"/>
  <c r="O63" i="13" a="1"/>
  <c r="P58" i="12" a="1"/>
  <c r="O63" i="15" a="1"/>
  <c r="L57" i="11" a="1"/>
  <c r="M59" i="15" a="1"/>
  <c r="L60" i="12" a="1"/>
  <c r="Q57" i="14" a="1"/>
  <c r="L59" i="13" a="1"/>
  <c r="M60" i="13" a="1"/>
  <c r="M63" i="13" a="1"/>
  <c r="P60" i="12" a="1"/>
  <c r="O64" i="12" a="1"/>
  <c r="O59" i="10" a="1"/>
  <c r="Q65" i="15" a="1"/>
  <c r="Q62" i="15" a="1"/>
  <c r="N64" i="15" a="1"/>
  <c r="P57" i="11" a="1"/>
  <c r="M60" i="14" a="1"/>
  <c r="O57" i="10" a="1"/>
  <c r="P63" i="11" a="1"/>
  <c r="N57" i="13" a="1"/>
  <c r="M61" i="15" a="1"/>
  <c r="Q64" i="10" a="1"/>
  <c r="L58" i="14" a="1"/>
  <c r="O65" i="11" a="1"/>
  <c r="M59" i="11" a="1"/>
  <c r="N61" i="14" a="1"/>
  <c r="O61" i="12" a="1"/>
  <c r="M62" i="14" a="1"/>
  <c r="L59" i="15" a="1"/>
  <c r="O57" i="11" a="1"/>
  <c r="M64" i="11" a="1"/>
  <c r="M62" i="11" a="1"/>
  <c r="Q57" i="13" a="1"/>
  <c r="O65" i="12" a="1"/>
  <c r="P63" i="13" a="1"/>
  <c r="O64" i="13" a="1"/>
  <c r="O57" i="14" a="1"/>
  <c r="L64" i="14" a="1"/>
  <c r="P62" i="10" a="1"/>
  <c r="P57" i="14" a="1"/>
  <c r="Q64" i="13" a="1"/>
  <c r="Q62" i="13" a="1"/>
  <c r="Q58" i="12" a="1"/>
  <c r="M60" i="10" a="1"/>
  <c r="Q58" i="11" a="1"/>
  <c r="L58" i="15" a="1"/>
  <c r="M59" i="14" a="1"/>
  <c r="P63" i="12" a="1"/>
  <c r="P62" i="11" a="1"/>
  <c r="O59" i="14" a="1"/>
  <c r="Q61" i="13" a="1"/>
  <c r="P59" i="12" a="1"/>
  <c r="P61" i="14" a="1"/>
  <c r="M62" i="10" a="1"/>
  <c r="N59" i="13" a="1"/>
  <c r="L60" i="14" a="1"/>
  <c r="N63" i="14" a="1"/>
  <c r="N62" i="14" a="1"/>
  <c r="O63" i="10" a="1"/>
  <c r="Q57" i="11" a="1"/>
  <c r="Q63" i="11" a="1"/>
  <c r="M59" i="10" a="1"/>
  <c r="O62" i="11" a="1"/>
  <c r="Q61" i="14" a="1"/>
  <c r="P58" i="14" a="1"/>
  <c r="O62" i="12" a="1"/>
  <c r="N65" i="10" a="1"/>
  <c r="P59" i="10" a="1"/>
  <c r="N59" i="12" a="1"/>
  <c r="L59" i="10" a="1"/>
  <c r="P63" i="15" a="1"/>
  <c r="L60" i="15" a="1"/>
  <c r="Q57" i="10" a="1"/>
  <c r="N57" i="15" a="1"/>
  <c r="M63" i="14" a="1"/>
  <c r="O61" i="10" a="1"/>
  <c r="P60" i="10" a="1"/>
  <c r="L61" i="11" a="1"/>
  <c r="M57" i="12" a="1"/>
  <c r="M62" i="13" a="1"/>
  <c r="N62" i="13" a="1"/>
  <c r="O58" i="12" a="1"/>
  <c r="P59" i="11" a="1"/>
  <c r="P60" i="11" a="1"/>
  <c r="O60" i="11" a="1"/>
  <c r="Q64" i="14" a="1"/>
  <c r="O57" i="12" a="1"/>
  <c r="M64" i="10" a="1"/>
  <c r="Q65" i="13" a="1"/>
  <c r="O60" i="13" a="1"/>
  <c r="M65" i="15" a="1"/>
  <c r="M64" i="12" a="1"/>
  <c r="P65" i="13" a="1"/>
  <c r="L64" i="15" a="1"/>
  <c r="L63" i="14" a="1"/>
  <c r="M63" i="10" a="1"/>
  <c r="Q59" i="15" a="1"/>
  <c r="L64" i="12" a="1"/>
  <c r="Q59" i="13" a="1"/>
  <c r="O64" i="14" a="1"/>
  <c r="Q58" i="15" a="1"/>
  <c r="O64" i="15" a="1"/>
  <c r="O63" i="12" a="1"/>
  <c r="N64" i="14" a="1"/>
  <c r="P62" i="15" a="1"/>
  <c r="L62" i="14" a="1"/>
  <c r="N61" i="12" a="1"/>
  <c r="Q57" i="15" a="1"/>
  <c r="M59" i="13" a="1"/>
  <c r="M58" i="12" a="1"/>
  <c r="N59" i="11" a="1"/>
  <c r="Q62" i="11" a="1"/>
  <c r="N62" i="12" a="1"/>
  <c r="N63" i="15" a="1"/>
  <c r="L60" i="10" a="1"/>
  <c r="P58" i="11" a="1"/>
  <c r="O58" i="14" a="1"/>
  <c r="Q63" i="15" a="1"/>
  <c r="O62" i="13" a="1"/>
  <c r="P63" i="14" a="1"/>
  <c r="O60" i="10" a="1"/>
  <c r="M62" i="12" a="1"/>
  <c r="Q62" i="10" a="1"/>
  <c r="O62" i="10" a="1"/>
  <c r="N58" i="14" a="1"/>
  <c r="P62" i="14" a="1"/>
  <c r="Q61" i="10" a="1"/>
  <c r="N64" i="12" a="1"/>
  <c r="L65" i="11" a="1"/>
  <c r="N61" i="15" a="1"/>
  <c r="M65" i="13" a="1"/>
  <c r="P60" i="15" a="1"/>
  <c r="Q59" i="14" a="1"/>
  <c r="Q58" i="14" a="1"/>
  <c r="M64" i="15" a="1"/>
  <c r="M61" i="13" a="1"/>
  <c r="L62" i="12" a="1"/>
  <c r="Q63" i="10" a="1"/>
  <c r="Q60" i="12" a="1"/>
  <c r="P60" i="14" a="1"/>
  <c r="Q63" i="13" a="1"/>
  <c r="N57" i="12" a="1"/>
  <c r="N65" i="15" a="1"/>
  <c r="M62" i="15" a="1"/>
  <c r="O63" i="14" a="1"/>
  <c r="L62" i="10" a="1"/>
  <c r="O60" i="12" a="1"/>
  <c r="M61" i="10" a="1"/>
  <c r="L60" i="13" a="1"/>
  <c r="O60" i="15" a="1"/>
  <c r="O65" i="10" a="1"/>
  <c r="L65" i="13" a="1"/>
  <c r="M58" i="16" l="1"/>
  <c r="O62" i="21"/>
  <c r="O62" i="27"/>
  <c r="N61" i="23"/>
  <c r="L59" i="26"/>
  <c r="P61" i="21"/>
  <c r="M59" i="19"/>
  <c r="Q58" i="23"/>
  <c r="P62" i="25"/>
  <c r="O58" i="20"/>
  <c r="Q64" i="19"/>
  <c r="L58" i="19"/>
  <c r="Q61" i="19"/>
  <c r="N60" i="25"/>
  <c r="O63" i="17"/>
  <c r="L57" i="16"/>
  <c r="O60" i="25"/>
  <c r="P59" i="20"/>
  <c r="P59" i="28"/>
  <c r="Q60" i="22"/>
  <c r="L59" i="23"/>
  <c r="N62" i="26"/>
  <c r="O58" i="27"/>
  <c r="L57" i="27"/>
  <c r="L57" i="21"/>
  <c r="M65" i="19"/>
  <c r="N64" i="20"/>
  <c r="P58" i="26"/>
  <c r="O58" i="25"/>
  <c r="N64" i="25"/>
  <c r="P61" i="17"/>
  <c r="N61" i="20"/>
  <c r="P65" i="21"/>
  <c r="O57" i="18"/>
  <c r="P60" i="21"/>
  <c r="Q61" i="27"/>
  <c r="Q57" i="19"/>
  <c r="O59" i="23"/>
  <c r="N58" i="17"/>
  <c r="L63" i="24"/>
  <c r="M58" i="27"/>
  <c r="P64" i="27"/>
  <c r="Q61" i="22"/>
  <c r="N58" i="20"/>
  <c r="M64" i="25"/>
  <c r="N65" i="25"/>
  <c r="O65" i="19"/>
  <c r="M59" i="18"/>
  <c r="M61" i="19"/>
  <c r="P60" i="18"/>
  <c r="L57" i="24"/>
  <c r="N57" i="20"/>
  <c r="N65" i="22"/>
  <c r="Q60" i="26"/>
  <c r="M57" i="21"/>
  <c r="L64" i="22"/>
  <c r="M63" i="26"/>
  <c r="L61" i="21"/>
  <c r="O60" i="28"/>
  <c r="L62" i="17"/>
  <c r="N61" i="24"/>
  <c r="Q57" i="24"/>
  <c r="M58" i="18"/>
  <c r="L64" i="27"/>
  <c r="Q58" i="17"/>
  <c r="L61" i="18"/>
  <c r="M65" i="23"/>
  <c r="P65" i="22"/>
  <c r="L57" i="17"/>
  <c r="O57" i="26"/>
  <c r="M65" i="22"/>
  <c r="L64" i="24"/>
  <c r="P64" i="18"/>
  <c r="M62" i="23"/>
  <c r="O62" i="24"/>
  <c r="M58" i="23"/>
  <c r="P58" i="22"/>
  <c r="N60" i="26"/>
  <c r="L62" i="16"/>
  <c r="Q61" i="17"/>
  <c r="M61" i="28"/>
  <c r="M62" i="25"/>
  <c r="L58" i="25"/>
  <c r="L65" i="21"/>
  <c r="Q60" i="27"/>
  <c r="Q59" i="19"/>
  <c r="O64" i="17"/>
  <c r="L61" i="25"/>
  <c r="Q57" i="22"/>
  <c r="Q60" i="28"/>
  <c r="N61" i="19"/>
  <c r="L57" i="25"/>
  <c r="P62" i="24"/>
  <c r="P59" i="17"/>
  <c r="L64" i="26"/>
  <c r="Q59" i="27"/>
  <c r="M61" i="16"/>
  <c r="M61" i="17"/>
  <c r="L63" i="25"/>
  <c r="M65" i="17"/>
  <c r="L60" i="20"/>
  <c r="P65" i="23"/>
  <c r="N65" i="20"/>
  <c r="P64" i="20"/>
  <c r="Q59" i="22"/>
  <c r="L61" i="19"/>
  <c r="M63" i="25"/>
  <c r="L60" i="17"/>
  <c r="L62" i="28"/>
  <c r="M58" i="19"/>
  <c r="P61" i="20"/>
  <c r="N64" i="16"/>
  <c r="M58" i="26"/>
  <c r="N61" i="21"/>
  <c r="Q65" i="17"/>
  <c r="O59" i="16"/>
  <c r="O59" i="19"/>
  <c r="P62" i="26"/>
  <c r="O65" i="18"/>
  <c r="Q62" i="27"/>
  <c r="Q63" i="18"/>
  <c r="P58" i="19"/>
  <c r="M59" i="20"/>
  <c r="Q59" i="26"/>
  <c r="N61" i="18"/>
  <c r="Q63" i="28"/>
  <c r="L61" i="22"/>
  <c r="P65" i="27"/>
  <c r="M62" i="24"/>
  <c r="O65" i="23"/>
  <c r="O61" i="28"/>
  <c r="N64" i="28"/>
  <c r="P57" i="18"/>
  <c r="N64" i="17"/>
  <c r="N58" i="24"/>
  <c r="O62" i="19"/>
  <c r="Q57" i="20"/>
  <c r="O61" i="17"/>
  <c r="M57" i="23"/>
  <c r="L65" i="27"/>
  <c r="N62" i="24"/>
  <c r="L59" i="17"/>
  <c r="L62" i="27"/>
  <c r="M63" i="27"/>
  <c r="M62" i="22"/>
  <c r="M58" i="22"/>
  <c r="Q64" i="18"/>
  <c r="O60" i="24"/>
  <c r="Q59" i="25"/>
  <c r="M62" i="19"/>
  <c r="L65" i="20"/>
  <c r="M61" i="26"/>
  <c r="O58" i="23"/>
  <c r="O60" i="21"/>
  <c r="M60" i="19"/>
  <c r="P60" i="24"/>
  <c r="P59" i="24"/>
  <c r="N63" i="18"/>
  <c r="P63" i="24"/>
  <c r="O58" i="18"/>
  <c r="M64" i="23"/>
  <c r="Q60" i="21"/>
  <c r="P65" i="25"/>
  <c r="L62" i="19"/>
  <c r="L58" i="24"/>
  <c r="M59" i="27"/>
  <c r="L63" i="18"/>
  <c r="O64" i="25"/>
  <c r="O65" i="16"/>
  <c r="N57" i="16"/>
  <c r="Q58" i="25"/>
  <c r="L64" i="18"/>
  <c r="O57" i="19"/>
  <c r="P64" i="26"/>
  <c r="Q59" i="23"/>
  <c r="N59" i="22"/>
  <c r="M58" i="28"/>
  <c r="N60" i="19"/>
  <c r="P60" i="27"/>
  <c r="L62" i="24"/>
  <c r="Q63" i="21"/>
  <c r="P65" i="19"/>
  <c r="L64" i="28"/>
  <c r="Q61" i="28"/>
  <c r="O58" i="17"/>
  <c r="P64" i="19"/>
  <c r="M60" i="26"/>
  <c r="O65" i="20"/>
  <c r="L61" i="24"/>
  <c r="O60" i="18"/>
  <c r="M63" i="23"/>
  <c r="L59" i="25"/>
  <c r="Q62" i="22"/>
  <c r="N59" i="27"/>
  <c r="Q60" i="20"/>
  <c r="L57" i="20"/>
  <c r="L60" i="18"/>
  <c r="Q62" i="25"/>
  <c r="P59" i="16"/>
  <c r="M59" i="28"/>
  <c r="P60" i="22"/>
  <c r="O65" i="22"/>
  <c r="O57" i="27"/>
  <c r="L64" i="17"/>
  <c r="P62" i="22"/>
  <c r="P62" i="27"/>
  <c r="O63" i="19"/>
  <c r="N62" i="28"/>
  <c r="N63" i="16"/>
  <c r="N58" i="16"/>
  <c r="L63" i="21"/>
  <c r="P57" i="27"/>
  <c r="O57" i="22"/>
  <c r="L60" i="28"/>
  <c r="M61" i="18"/>
  <c r="L59" i="27"/>
  <c r="Q63" i="25"/>
  <c r="Q63" i="22"/>
  <c r="Q62" i="23"/>
  <c r="M59" i="23"/>
  <c r="Q58" i="20"/>
  <c r="N63" i="25"/>
  <c r="Q65" i="26"/>
  <c r="L59" i="20"/>
  <c r="P64" i="21"/>
  <c r="P61" i="23"/>
  <c r="L60" i="22"/>
  <c r="O65" i="26"/>
  <c r="P57" i="16"/>
  <c r="N61" i="28"/>
  <c r="Q60" i="19"/>
  <c r="Q57" i="17"/>
  <c r="Q61" i="18"/>
  <c r="P64" i="25"/>
  <c r="Q61" i="16"/>
  <c r="Q57" i="27"/>
  <c r="M60" i="27"/>
  <c r="Q62" i="16"/>
  <c r="L58" i="18"/>
  <c r="L61" i="26"/>
  <c r="P57" i="19"/>
  <c r="O63" i="28"/>
  <c r="O59" i="18"/>
  <c r="L62" i="20"/>
  <c r="P62" i="19"/>
  <c r="O63" i="23"/>
  <c r="L64" i="16"/>
  <c r="O61" i="26"/>
  <c r="M60" i="18"/>
  <c r="L60" i="19"/>
  <c r="M64" i="28"/>
  <c r="M62" i="27"/>
  <c r="Q65" i="25"/>
  <c r="N65" i="23"/>
  <c r="N57" i="23"/>
  <c r="O62" i="28"/>
  <c r="L63" i="27"/>
  <c r="M61" i="24"/>
  <c r="Q62" i="28"/>
  <c r="P62" i="16"/>
  <c r="L64" i="21"/>
  <c r="O60" i="16"/>
  <c r="Q60" i="17"/>
  <c r="N63" i="19"/>
  <c r="M59" i="21"/>
  <c r="M63" i="21"/>
  <c r="Q61" i="23"/>
  <c r="P63" i="16"/>
  <c r="P58" i="25"/>
  <c r="M61" i="22"/>
  <c r="P59" i="18"/>
  <c r="M59" i="17"/>
  <c r="P57" i="17"/>
  <c r="P63" i="27"/>
  <c r="L64" i="19"/>
  <c r="M65" i="16"/>
  <c r="Q64" i="23"/>
  <c r="Q58" i="18"/>
  <c r="M64" i="18"/>
  <c r="N59" i="26"/>
  <c r="O65" i="28"/>
  <c r="L59" i="24"/>
  <c r="M63" i="18"/>
  <c r="N62" i="22"/>
  <c r="Q61" i="21"/>
  <c r="M58" i="25"/>
  <c r="N64" i="23"/>
  <c r="L58" i="23"/>
  <c r="L61" i="17"/>
  <c r="L57" i="23"/>
  <c r="N64" i="18"/>
  <c r="O61" i="18"/>
  <c r="N60" i="27"/>
  <c r="P57" i="24"/>
  <c r="L63" i="19"/>
  <c r="L59" i="18"/>
  <c r="N60" i="22"/>
  <c r="L61" i="27"/>
  <c r="N59" i="18"/>
  <c r="O57" i="28"/>
  <c r="O61" i="23"/>
  <c r="M63" i="22"/>
  <c r="O62" i="16"/>
  <c r="Q62" i="26"/>
  <c r="P57" i="21"/>
  <c r="N57" i="24"/>
  <c r="O61" i="24"/>
  <c r="O57" i="24"/>
  <c r="L60" i="16"/>
  <c r="M57" i="24"/>
  <c r="O65" i="17"/>
  <c r="M60" i="28"/>
  <c r="P63" i="23"/>
  <c r="N63" i="22"/>
  <c r="P63" i="18"/>
  <c r="N60" i="24"/>
  <c r="O60" i="19"/>
  <c r="O59" i="28"/>
  <c r="N62" i="20"/>
  <c r="Q57" i="21"/>
  <c r="M63" i="24"/>
  <c r="P58" i="18"/>
  <c r="L63" i="26"/>
  <c r="N62" i="19"/>
  <c r="P60" i="17"/>
  <c r="L65" i="16"/>
  <c r="M57" i="19"/>
  <c r="M57" i="27"/>
  <c r="P61" i="28"/>
  <c r="P61" i="16"/>
  <c r="M60" i="17"/>
  <c r="O63" i="24"/>
  <c r="L62" i="22"/>
  <c r="O64" i="27"/>
  <c r="P63" i="21"/>
  <c r="L63" i="17"/>
  <c r="O65" i="21"/>
  <c r="N63" i="20"/>
  <c r="N58" i="23"/>
  <c r="Q61" i="26"/>
  <c r="Q62" i="19"/>
  <c r="M64" i="17"/>
  <c r="P62" i="28"/>
  <c r="O62" i="18"/>
  <c r="O63" i="18"/>
  <c r="N63" i="27"/>
  <c r="Q64" i="22"/>
  <c r="N62" i="18"/>
  <c r="L63" i="20"/>
  <c r="P58" i="16"/>
  <c r="M57" i="22"/>
  <c r="M65" i="25"/>
  <c r="L63" i="22"/>
  <c r="M63" i="28"/>
  <c r="P59" i="26"/>
  <c r="P61" i="22"/>
  <c r="N64" i="10"/>
  <c r="M61" i="27"/>
  <c r="Q64" i="26"/>
  <c r="M59" i="22"/>
  <c r="P58" i="23"/>
  <c r="M57" i="20"/>
  <c r="Q57" i="25"/>
  <c r="M62" i="20"/>
  <c r="O65" i="24"/>
  <c r="L58" i="16"/>
  <c r="N59" i="28"/>
  <c r="L59" i="28"/>
  <c r="P63" i="28"/>
  <c r="L62" i="26"/>
  <c r="N62" i="23"/>
  <c r="O57" i="16"/>
  <c r="Q62" i="24"/>
  <c r="P60" i="19"/>
  <c r="Q65" i="23"/>
  <c r="N62" i="17"/>
  <c r="M60" i="23"/>
  <c r="L65" i="28"/>
  <c r="N62" i="25"/>
  <c r="N60" i="18"/>
  <c r="P58" i="24"/>
  <c r="N61" i="27"/>
  <c r="Q59" i="18"/>
  <c r="M62" i="18"/>
  <c r="P61" i="27"/>
  <c r="L61" i="23"/>
  <c r="O63" i="16"/>
  <c r="N58" i="19"/>
  <c r="O60" i="27"/>
  <c r="M59" i="25"/>
  <c r="Q63" i="26"/>
  <c r="N58" i="21"/>
  <c r="N65" i="21"/>
  <c r="O59" i="24"/>
  <c r="Q59" i="16"/>
  <c r="P57" i="28"/>
  <c r="M57" i="25"/>
  <c r="M64" i="20"/>
  <c r="L59" i="21"/>
  <c r="N58" i="22"/>
  <c r="M57" i="28"/>
  <c r="O57" i="23"/>
  <c r="L64" i="20"/>
  <c r="L59" i="16"/>
  <c r="P65" i="24"/>
  <c r="N60" i="16"/>
  <c r="M62" i="28"/>
  <c r="L57" i="18"/>
  <c r="M59" i="26"/>
  <c r="L60" i="25"/>
  <c r="Q57" i="28"/>
  <c r="N57" i="26"/>
  <c r="Q60" i="25"/>
  <c r="O57" i="20"/>
  <c r="O64" i="23"/>
  <c r="M61" i="21"/>
  <c r="L65" i="25"/>
  <c r="M60" i="24"/>
  <c r="N58" i="25"/>
  <c r="L65" i="23"/>
  <c r="N65" i="19"/>
  <c r="O59" i="22"/>
  <c r="N64" i="19"/>
  <c r="L64" i="25"/>
  <c r="N65" i="17"/>
  <c r="L58" i="28"/>
  <c r="M58" i="21"/>
  <c r="Q57" i="26"/>
  <c r="M59" i="24"/>
  <c r="N57" i="19"/>
  <c r="P58" i="28"/>
  <c r="P60" i="16"/>
  <c r="P61" i="19"/>
  <c r="M57" i="18"/>
  <c r="M61" i="25"/>
  <c r="O58" i="16"/>
  <c r="L61" i="28"/>
  <c r="L62" i="21"/>
  <c r="P58" i="27"/>
  <c r="Q64" i="24"/>
  <c r="L65" i="24"/>
  <c r="P63" i="17"/>
  <c r="O63" i="27"/>
  <c r="L57" i="22"/>
  <c r="P65" i="18"/>
  <c r="P62" i="18"/>
  <c r="O59" i="20"/>
  <c r="L57" i="19"/>
  <c r="Q58" i="28"/>
  <c r="P64" i="22"/>
  <c r="Q58" i="22"/>
  <c r="M60" i="22"/>
  <c r="N60" i="21"/>
  <c r="N61" i="16"/>
  <c r="N64" i="26"/>
  <c r="O59" i="21"/>
  <c r="Q59" i="20"/>
  <c r="M61" i="23"/>
  <c r="N64" i="21"/>
  <c r="P57" i="20"/>
  <c r="Q62" i="18"/>
  <c r="Q64" i="20"/>
  <c r="Q60" i="18"/>
  <c r="M57" i="16"/>
  <c r="N64" i="24"/>
  <c r="Q65" i="19"/>
  <c r="O61" i="19"/>
  <c r="Q59" i="21"/>
  <c r="P57" i="26"/>
  <c r="Q65" i="27"/>
  <c r="N65" i="24"/>
  <c r="O64" i="26"/>
  <c r="Q61" i="25"/>
  <c r="P59" i="27"/>
  <c r="M63" i="16"/>
  <c r="N57" i="28"/>
  <c r="N65" i="27"/>
  <c r="Q63" i="24"/>
  <c r="M64" i="22"/>
  <c r="P60" i="20"/>
  <c r="P62" i="23"/>
  <c r="L57" i="28"/>
  <c r="M65" i="21"/>
  <c r="M62" i="21"/>
  <c r="Q65" i="28"/>
  <c r="Q64" i="17"/>
  <c r="Q62" i="20"/>
  <c r="N59" i="17"/>
  <c r="N57" i="22"/>
  <c r="O61" i="22"/>
  <c r="N59" i="23"/>
  <c r="O62" i="25"/>
  <c r="M62" i="16"/>
  <c r="O64" i="22"/>
  <c r="N62" i="16"/>
  <c r="Q63" i="19"/>
  <c r="L58" i="27"/>
  <c r="N59" i="20"/>
  <c r="N58" i="28"/>
  <c r="O61" i="25"/>
  <c r="O62" i="22"/>
  <c r="P60" i="28"/>
  <c r="M64" i="19"/>
  <c r="M62" i="17"/>
  <c r="M63" i="17"/>
  <c r="P64" i="24"/>
  <c r="M65" i="20"/>
  <c r="L60" i="26"/>
  <c r="Q59" i="17"/>
  <c r="P64" i="28"/>
  <c r="P63" i="20"/>
  <c r="P62" i="20"/>
  <c r="L59" i="19"/>
  <c r="M65" i="24"/>
  <c r="M61" i="20"/>
  <c r="M65" i="28"/>
  <c r="P65" i="26"/>
  <c r="Q59" i="28"/>
  <c r="P59" i="23"/>
  <c r="O59" i="17"/>
  <c r="N57" i="25"/>
  <c r="L58" i="20"/>
  <c r="Q65" i="18"/>
  <c r="Q58" i="16"/>
  <c r="Q58" i="19"/>
  <c r="M60" i="25"/>
  <c r="L62" i="23"/>
  <c r="M60" i="20"/>
  <c r="L61" i="20"/>
  <c r="O59" i="25"/>
  <c r="M58" i="24"/>
  <c r="P63" i="25"/>
  <c r="Q65" i="22"/>
  <c r="O61" i="21"/>
  <c r="P62" i="21"/>
  <c r="Q64" i="28"/>
  <c r="M65" i="27"/>
  <c r="M57" i="26"/>
  <c r="O62" i="17"/>
  <c r="P63" i="26"/>
  <c r="N58" i="18"/>
  <c r="M64" i="21"/>
  <c r="P60" i="23"/>
  <c r="M64" i="16"/>
  <c r="O57" i="25"/>
  <c r="O62" i="26"/>
  <c r="N59" i="16"/>
  <c r="L61" i="16"/>
  <c r="P61" i="24"/>
  <c r="L62" i="18"/>
  <c r="N58" i="26"/>
  <c r="O64" i="21"/>
  <c r="O64" i="20"/>
  <c r="L64" i="23"/>
  <c r="O63" i="20"/>
  <c r="P60" i="25"/>
  <c r="P59" i="22"/>
  <c r="Q62" i="17"/>
  <c r="Q57" i="16"/>
  <c r="P58" i="21"/>
  <c r="O64" i="18"/>
  <c r="O60" i="26"/>
  <c r="N60" i="23"/>
  <c r="Q63" i="17"/>
  <c r="O57" i="17"/>
  <c r="N60" i="17"/>
  <c r="M65" i="26"/>
  <c r="N59" i="25"/>
  <c r="P58" i="17"/>
  <c r="P65" i="28"/>
  <c r="P63" i="22"/>
  <c r="N64" i="22"/>
  <c r="P59" i="19"/>
  <c r="O64" i="24"/>
  <c r="Q60" i="23"/>
  <c r="Q58" i="21"/>
  <c r="N65" i="18"/>
  <c r="Q64" i="27"/>
  <c r="Q59" i="24"/>
  <c r="Q58" i="24"/>
  <c r="O64" i="19"/>
  <c r="N58" i="27"/>
  <c r="Q61" i="20"/>
  <c r="M64" i="26"/>
  <c r="Q65" i="24"/>
  <c r="Q57" i="18"/>
  <c r="Q65" i="20"/>
  <c r="P61" i="25"/>
  <c r="O62" i="20"/>
  <c r="L58" i="21"/>
  <c r="O58" i="28"/>
  <c r="N61" i="26"/>
  <c r="N65" i="16"/>
  <c r="L65" i="26"/>
  <c r="P65" i="20"/>
  <c r="O65" i="27"/>
  <c r="Q63" i="23"/>
  <c r="N63" i="23"/>
  <c r="Q63" i="20"/>
  <c r="N63" i="12"/>
  <c r="O60" i="22"/>
  <c r="O61" i="27"/>
  <c r="P62" i="17"/>
  <c r="O58" i="24"/>
  <c r="L60" i="24"/>
  <c r="P57" i="23"/>
  <c r="M60" i="16"/>
  <c r="Q64" i="21"/>
  <c r="P59" i="25"/>
  <c r="O63" i="21"/>
  <c r="P64" i="17"/>
  <c r="O62" i="23"/>
  <c r="P64" i="23"/>
  <c r="N57" i="27"/>
  <c r="Q61" i="24"/>
  <c r="P65" i="16"/>
  <c r="N63" i="26"/>
  <c r="L63" i="28"/>
  <c r="L60" i="23"/>
  <c r="O63" i="22"/>
  <c r="P64" i="16"/>
  <c r="O58" i="26"/>
  <c r="O58" i="19"/>
  <c r="N63" i="17"/>
  <c r="M60" i="21"/>
  <c r="P63" i="19"/>
  <c r="P58" i="20"/>
  <c r="N61" i="25"/>
  <c r="P65" i="10"/>
  <c r="N63" i="28"/>
  <c r="O58" i="21"/>
  <c r="O64" i="16"/>
  <c r="O58" i="22"/>
  <c r="Q62" i="21"/>
  <c r="N57" i="18"/>
  <c r="L62" i="25"/>
  <c r="Q57" i="23"/>
  <c r="L63" i="23"/>
  <c r="N64" i="27"/>
  <c r="Q65" i="16"/>
  <c r="N59" i="24"/>
  <c r="L63" i="16"/>
  <c r="O59" i="26"/>
  <c r="Q63" i="16"/>
  <c r="M58" i="20"/>
  <c r="N57" i="21"/>
  <c r="O60" i="23"/>
  <c r="O63" i="26"/>
  <c r="L58" i="17"/>
  <c r="M59" i="16"/>
  <c r="L59" i="22"/>
  <c r="M58" i="17"/>
  <c r="Q64" i="25"/>
  <c r="P60" i="26"/>
  <c r="L60" i="21"/>
  <c r="L65" i="17"/>
  <c r="P57" i="22"/>
  <c r="O60" i="17"/>
  <c r="O65" i="25"/>
  <c r="L65" i="18"/>
  <c r="N61" i="17"/>
  <c r="Q58" i="27"/>
  <c r="N60" i="20"/>
  <c r="L57" i="26"/>
  <c r="M64" i="24"/>
  <c r="L65" i="19"/>
  <c r="N65" i="26"/>
  <c r="N62" i="27"/>
  <c r="M65" i="18"/>
  <c r="N59" i="19"/>
  <c r="P57" i="25"/>
  <c r="M57" i="17"/>
  <c r="Q63" i="27"/>
  <c r="O60" i="20"/>
  <c r="L58" i="26"/>
  <c r="O63" i="25"/>
  <c r="P59" i="21"/>
  <c r="M62" i="26"/>
  <c r="L58" i="22"/>
  <c r="O61" i="20"/>
  <c r="N59" i="21"/>
  <c r="Q60" i="24"/>
  <c r="N61" i="22"/>
  <c r="L60" i="27"/>
  <c r="M63" i="20"/>
  <c r="O57" i="21"/>
  <c r="P61" i="18"/>
  <c r="O61" i="16"/>
  <c r="O59" i="27"/>
  <c r="M64" i="27"/>
  <c r="Q65" i="21"/>
  <c r="N63" i="21"/>
  <c r="N57" i="17"/>
  <c r="P65" i="17"/>
  <c r="O64" i="28"/>
  <c r="N60" i="28"/>
  <c r="N62" i="21"/>
  <c r="N63" i="24"/>
  <c r="M63" i="19"/>
  <c r="L65" i="22"/>
  <c r="Q58" i="26"/>
  <c r="P61" i="26"/>
  <c r="Q60" i="16"/>
  <c r="N65" i="28"/>
  <c r="Q64" i="16"/>
  <c r="AB3" i="28"/>
  <c r="AC3" i="28"/>
  <c r="C74" i="27"/>
  <c r="C75" i="27"/>
  <c r="AC3" i="27"/>
  <c r="C74" i="26"/>
  <c r="AB3" i="26"/>
  <c r="C75" i="26"/>
  <c r="AC3" i="26"/>
  <c r="C74" i="25"/>
  <c r="AB3" i="25"/>
  <c r="C75" i="25"/>
  <c r="AC3" i="25"/>
  <c r="C75" i="24"/>
  <c r="AB3" i="24"/>
  <c r="AB3" i="23"/>
  <c r="AC3" i="23"/>
  <c r="AB3" i="22"/>
  <c r="AC3" i="22"/>
  <c r="C75" i="22"/>
  <c r="C75" i="21"/>
  <c r="C74" i="21"/>
  <c r="AC3" i="20"/>
  <c r="AB3" i="20"/>
  <c r="AB3" i="19"/>
  <c r="AC3" i="19"/>
  <c r="C75" i="19"/>
  <c r="C75" i="18"/>
  <c r="C74" i="18"/>
  <c r="G67" i="17"/>
  <c r="C75" i="17" s="1"/>
  <c r="AB3" i="17"/>
  <c r="Y29" i="12"/>
  <c r="N91" i="12" s="1"/>
  <c r="N94" i="5" s="1"/>
  <c r="Y31" i="15"/>
  <c r="O91" i="15" s="1"/>
  <c r="O97" i="5" s="1"/>
  <c r="Y31" i="12"/>
  <c r="O91" i="12" s="1"/>
  <c r="O94" i="5" s="1"/>
  <c r="Y29" i="10"/>
  <c r="N91" i="10" s="1"/>
  <c r="N92" i="5" s="1"/>
  <c r="Y30" i="14"/>
  <c r="Y29" i="15"/>
  <c r="N91" i="15" s="1"/>
  <c r="N97" i="5" s="1"/>
  <c r="Y30" i="11"/>
  <c r="Y31" i="14"/>
  <c r="O91" i="14" s="1"/>
  <c r="O96" i="5" s="1"/>
  <c r="Y30" i="13"/>
  <c r="Y29" i="14"/>
  <c r="N91" i="14" s="1"/>
  <c r="N96" i="5" s="1"/>
  <c r="Y31" i="10"/>
  <c r="O91" i="10" s="1"/>
  <c r="O92" i="5" s="1"/>
  <c r="Y31" i="11"/>
  <c r="O91" i="11" s="1"/>
  <c r="O93" i="5" s="1"/>
  <c r="Y30" i="12"/>
  <c r="Y29" i="11"/>
  <c r="N91" i="11" s="1"/>
  <c r="N93" i="5" s="1"/>
  <c r="Y30" i="10"/>
  <c r="Y29" i="13"/>
  <c r="N91" i="13" s="1"/>
  <c r="N95" i="5" s="1"/>
  <c r="Y31" i="13"/>
  <c r="O91" i="13" s="1"/>
  <c r="O95" i="5" s="1"/>
  <c r="Y30" i="15"/>
  <c r="P65" i="15"/>
  <c r="M63" i="15"/>
  <c r="L58" i="15"/>
  <c r="L65" i="15"/>
  <c r="L64" i="15"/>
  <c r="N60" i="15"/>
  <c r="O62" i="15"/>
  <c r="F91" i="15"/>
  <c r="F97" i="5" s="1"/>
  <c r="N64" i="15"/>
  <c r="Q61" i="15"/>
  <c r="N63" i="15"/>
  <c r="N62" i="15"/>
  <c r="O63" i="15"/>
  <c r="L62" i="15"/>
  <c r="Q57" i="15"/>
  <c r="O61" i="15"/>
  <c r="Q60" i="15"/>
  <c r="Q64" i="15"/>
  <c r="O58" i="15"/>
  <c r="Q58" i="15"/>
  <c r="Q65" i="15"/>
  <c r="Q59" i="15"/>
  <c r="Q63" i="15"/>
  <c r="M60" i="15"/>
  <c r="O59" i="15"/>
  <c r="L57" i="15"/>
  <c r="Q62" i="15"/>
  <c r="Y19" i="15"/>
  <c r="P60" i="15"/>
  <c r="N61" i="15"/>
  <c r="P63" i="15"/>
  <c r="M62" i="15"/>
  <c r="P58" i="15"/>
  <c r="P61" i="15"/>
  <c r="N59" i="15"/>
  <c r="L61" i="15"/>
  <c r="M64" i="15"/>
  <c r="N58" i="15"/>
  <c r="M58" i="15"/>
  <c r="P62" i="15"/>
  <c r="L63" i="15"/>
  <c r="O65" i="15"/>
  <c r="N65" i="15"/>
  <c r="O57" i="15"/>
  <c r="N57" i="15"/>
  <c r="M59" i="15"/>
  <c r="M65" i="15"/>
  <c r="L59" i="15"/>
  <c r="M57" i="15"/>
  <c r="P59" i="15"/>
  <c r="P64" i="15"/>
  <c r="O64" i="15"/>
  <c r="M61" i="15"/>
  <c r="P57" i="15"/>
  <c r="L60" i="15"/>
  <c r="O60" i="15"/>
  <c r="B67" i="15" a="1"/>
  <c r="B67" i="15" s="1"/>
  <c r="C74" i="15" s="1"/>
  <c r="N62" i="13"/>
  <c r="G67" i="16"/>
  <c r="C75" i="16" s="1"/>
  <c r="AB3" i="16"/>
  <c r="G67" i="15"/>
  <c r="C75" i="15" s="1"/>
  <c r="N63" i="14"/>
  <c r="L59" i="14"/>
  <c r="L60" i="14"/>
  <c r="Q63" i="14"/>
  <c r="P61" i="14"/>
  <c r="L65" i="14"/>
  <c r="L58" i="14"/>
  <c r="Q65" i="14"/>
  <c r="Q57" i="14"/>
  <c r="O62" i="14"/>
  <c r="Q58" i="14"/>
  <c r="Q62" i="14"/>
  <c r="L57" i="14"/>
  <c r="L64" i="14"/>
  <c r="Q64" i="14"/>
  <c r="Q61" i="14"/>
  <c r="N60" i="14"/>
  <c r="N65" i="14"/>
  <c r="Q59" i="14"/>
  <c r="Q60" i="14"/>
  <c r="L61" i="14"/>
  <c r="P63" i="14"/>
  <c r="L62" i="14"/>
  <c r="O65" i="14"/>
  <c r="P58" i="14"/>
  <c r="Y20" i="14"/>
  <c r="N59" i="14"/>
  <c r="P64" i="14"/>
  <c r="M59" i="14"/>
  <c r="O64" i="14"/>
  <c r="N57" i="14"/>
  <c r="O57" i="14"/>
  <c r="O59" i="14"/>
  <c r="O58" i="14"/>
  <c r="N58" i="14"/>
  <c r="M61" i="14"/>
  <c r="M60" i="14"/>
  <c r="P65" i="14"/>
  <c r="L63" i="14"/>
  <c r="M58" i="14"/>
  <c r="P57" i="14"/>
  <c r="G91" i="14"/>
  <c r="G96" i="5" s="1"/>
  <c r="B67" i="14" a="1"/>
  <c r="B67" i="14" s="1"/>
  <c r="AB3" i="14" s="1"/>
  <c r="N61" i="14"/>
  <c r="N64" i="14"/>
  <c r="M64" i="14"/>
  <c r="M62" i="14"/>
  <c r="M65" i="14"/>
  <c r="M57" i="14"/>
  <c r="P60" i="14"/>
  <c r="O61" i="14"/>
  <c r="N62" i="14"/>
  <c r="P59" i="14"/>
  <c r="P62" i="14"/>
  <c r="M63" i="14"/>
  <c r="O60" i="14"/>
  <c r="O63" i="14"/>
  <c r="G67" i="14"/>
  <c r="AC3" i="14" s="1"/>
  <c r="P60" i="13"/>
  <c r="L59" i="13"/>
  <c r="L57" i="13"/>
  <c r="Q59" i="13"/>
  <c r="F91" i="13"/>
  <c r="F95" i="5" s="1"/>
  <c r="N58" i="13"/>
  <c r="Q60" i="13"/>
  <c r="L65" i="13"/>
  <c r="N63" i="13"/>
  <c r="L60" i="13"/>
  <c r="N65" i="13"/>
  <c r="Q62" i="13"/>
  <c r="M58" i="13"/>
  <c r="O61" i="13"/>
  <c r="Q64" i="13"/>
  <c r="Q61" i="13"/>
  <c r="N59" i="13"/>
  <c r="N57" i="13"/>
  <c r="Q58" i="13"/>
  <c r="Q57" i="13"/>
  <c r="Q65" i="13"/>
  <c r="L64" i="13"/>
  <c r="M63" i="13"/>
  <c r="Q63" i="13"/>
  <c r="B67" i="13" a="1"/>
  <c r="B67" i="13" s="1"/>
  <c r="C74" i="13" s="1"/>
  <c r="O60" i="13"/>
  <c r="L61" i="13"/>
  <c r="M57" i="13"/>
  <c r="M62" i="13"/>
  <c r="M61" i="13"/>
  <c r="M59" i="13"/>
  <c r="N64" i="13"/>
  <c r="O58" i="13"/>
  <c r="O59" i="13"/>
  <c r="P63" i="13"/>
  <c r="P61" i="13"/>
  <c r="P58" i="13"/>
  <c r="M60" i="13"/>
  <c r="L63" i="13"/>
  <c r="P64" i="13"/>
  <c r="O64" i="13"/>
  <c r="L62" i="13"/>
  <c r="O62" i="13"/>
  <c r="P65" i="13"/>
  <c r="O65" i="13"/>
  <c r="P62" i="13"/>
  <c r="M64" i="13"/>
  <c r="P59" i="13"/>
  <c r="M65" i="13"/>
  <c r="N61" i="13"/>
  <c r="N60" i="13"/>
  <c r="L58" i="13"/>
  <c r="P57" i="13"/>
  <c r="O57" i="13"/>
  <c r="O63" i="13"/>
  <c r="Y19" i="13"/>
  <c r="G67" i="13"/>
  <c r="P61" i="12"/>
  <c r="Q60" i="12"/>
  <c r="Q58" i="12"/>
  <c r="L62" i="12"/>
  <c r="Q61" i="12"/>
  <c r="Q63" i="12"/>
  <c r="Q62" i="12"/>
  <c r="Q64" i="12"/>
  <c r="N58" i="12"/>
  <c r="N59" i="12"/>
  <c r="Q57" i="12"/>
  <c r="Q65" i="12"/>
  <c r="N65" i="12"/>
  <c r="N60" i="12"/>
  <c r="Q59" i="12"/>
  <c r="L60" i="12"/>
  <c r="F91" i="12"/>
  <c r="F94" i="5" s="1"/>
  <c r="N57" i="12"/>
  <c r="L64" i="12"/>
  <c r="L65" i="12"/>
  <c r="L57" i="12"/>
  <c r="L63" i="12"/>
  <c r="O62" i="12"/>
  <c r="M58" i="12"/>
  <c r="L59" i="12"/>
  <c r="L58" i="12"/>
  <c r="L61" i="12"/>
  <c r="Y19" i="12"/>
  <c r="B67" i="12" a="1"/>
  <c r="B67" i="12" s="1"/>
  <c r="AB3" i="12" s="1"/>
  <c r="G67" i="12"/>
  <c r="AC3" i="12" s="1"/>
  <c r="P65" i="12"/>
  <c r="M62" i="12"/>
  <c r="M65" i="12"/>
  <c r="P57" i="12"/>
  <c r="P64" i="12"/>
  <c r="M57" i="12"/>
  <c r="O58" i="12"/>
  <c r="O57" i="12"/>
  <c r="M59" i="12"/>
  <c r="O59" i="12"/>
  <c r="M60" i="12"/>
  <c r="O65" i="12"/>
  <c r="P60" i="12"/>
  <c r="P58" i="12"/>
  <c r="O61" i="12"/>
  <c r="P59" i="12"/>
  <c r="P62" i="12"/>
  <c r="M64" i="12"/>
  <c r="M61" i="12"/>
  <c r="N62" i="12"/>
  <c r="P63" i="12"/>
  <c r="O60" i="12"/>
  <c r="O63" i="12"/>
  <c r="M63" i="12"/>
  <c r="N61" i="12"/>
  <c r="O64" i="12"/>
  <c r="N64" i="12"/>
  <c r="B57" i="12"/>
  <c r="N63" i="11"/>
  <c r="M60" i="11"/>
  <c r="L57" i="11"/>
  <c r="P61" i="11"/>
  <c r="Q63" i="11"/>
  <c r="L61" i="11"/>
  <c r="L63" i="11"/>
  <c r="L62" i="11"/>
  <c r="L58" i="11"/>
  <c r="G91" i="11"/>
  <c r="G93" i="5" s="1"/>
  <c r="N59" i="11"/>
  <c r="L65" i="11"/>
  <c r="L64" i="11"/>
  <c r="N60" i="11"/>
  <c r="O63" i="11"/>
  <c r="L60" i="11"/>
  <c r="L59" i="11"/>
  <c r="O61" i="11"/>
  <c r="O62" i="11"/>
  <c r="M59" i="11"/>
  <c r="O64" i="11"/>
  <c r="O65" i="11"/>
  <c r="O57" i="11"/>
  <c r="O60" i="11"/>
  <c r="N58" i="11"/>
  <c r="O58" i="11"/>
  <c r="M64" i="11"/>
  <c r="O59" i="11"/>
  <c r="M57" i="11"/>
  <c r="N65" i="11"/>
  <c r="Q60" i="11"/>
  <c r="P60" i="11"/>
  <c r="N57" i="11"/>
  <c r="N64" i="11"/>
  <c r="Q65" i="11"/>
  <c r="N61" i="11"/>
  <c r="P59" i="11"/>
  <c r="P58" i="11"/>
  <c r="P65" i="11"/>
  <c r="Q62" i="11"/>
  <c r="Q57" i="11"/>
  <c r="P64" i="11"/>
  <c r="N62" i="11"/>
  <c r="M58" i="11"/>
  <c r="M65" i="11"/>
  <c r="M63" i="11"/>
  <c r="Q58" i="11"/>
  <c r="Q64" i="11"/>
  <c r="M62" i="11"/>
  <c r="M61" i="11"/>
  <c r="P57" i="11"/>
  <c r="P63" i="11"/>
  <c r="Q61" i="11"/>
  <c r="Q59" i="11"/>
  <c r="P62" i="11"/>
  <c r="G67" i="11"/>
  <c r="AC3" i="11" s="1"/>
  <c r="B67" i="11" a="1"/>
  <c r="B67" i="11" s="1"/>
  <c r="F91" i="11"/>
  <c r="F93" i="5" s="1"/>
  <c r="Q57" i="10"/>
  <c r="M60" i="10"/>
  <c r="Q64" i="10"/>
  <c r="N59" i="10"/>
  <c r="Q63" i="10"/>
  <c r="L64" i="10"/>
  <c r="Q61" i="10"/>
  <c r="Q60" i="10"/>
  <c r="Q62" i="10"/>
  <c r="N63" i="10"/>
  <c r="N62" i="10"/>
  <c r="Q65" i="10"/>
  <c r="L58" i="10"/>
  <c r="L57" i="10"/>
  <c r="Q59" i="10"/>
  <c r="Q58" i="10"/>
  <c r="O58" i="10"/>
  <c r="L65" i="10"/>
  <c r="L63" i="10"/>
  <c r="L62" i="10"/>
  <c r="F91" i="10"/>
  <c r="F92" i="5" s="1"/>
  <c r="O61" i="10"/>
  <c r="L60" i="10"/>
  <c r="M63" i="10"/>
  <c r="L59" i="10"/>
  <c r="O60" i="10"/>
  <c r="M62" i="10"/>
  <c r="N61" i="10"/>
  <c r="P59" i="10"/>
  <c r="L61" i="10"/>
  <c r="M64" i="10"/>
  <c r="O62" i="10"/>
  <c r="G91" i="10"/>
  <c r="G92" i="5" s="1"/>
  <c r="M57" i="10"/>
  <c r="O57" i="10"/>
  <c r="N57" i="10"/>
  <c r="M58" i="10"/>
  <c r="O65" i="10"/>
  <c r="O59" i="10"/>
  <c r="P62" i="10"/>
  <c r="P57" i="10"/>
  <c r="N60" i="10"/>
  <c r="M65" i="10"/>
  <c r="P64" i="10"/>
  <c r="N58" i="10"/>
  <c r="P63" i="10"/>
  <c r="M61" i="10"/>
  <c r="O63" i="10"/>
  <c r="M59" i="10"/>
  <c r="O64" i="10"/>
  <c r="P58" i="10"/>
  <c r="P61" i="10"/>
  <c r="N65" i="10"/>
  <c r="P60" i="10"/>
  <c r="B67" i="10" a="1"/>
  <c r="B67" i="10" s="1"/>
  <c r="C74" i="10" s="1"/>
  <c r="G67" i="10"/>
  <c r="AC3" i="10" s="1"/>
  <c r="D84" i="8"/>
  <c r="B86" i="8"/>
  <c r="C84" i="8"/>
  <c r="C86" i="8"/>
  <c r="D82" i="8"/>
  <c r="C83" i="8"/>
  <c r="D83" i="8"/>
  <c r="D85" i="8"/>
  <c r="D87" i="8"/>
  <c r="C85" i="8"/>
  <c r="Y14" i="5"/>
  <c r="J14" i="5"/>
  <c r="J15" i="5"/>
  <c r="J16" i="5"/>
  <c r="J17" i="5"/>
  <c r="J18" i="5"/>
  <c r="J13" i="5"/>
  <c r="L67" i="24" l="1"/>
  <c r="Y12" i="24" s="1"/>
  <c r="P91" i="24" s="1"/>
  <c r="P106" i="5" s="1"/>
  <c r="L67" i="18"/>
  <c r="Y12" i="18" s="1"/>
  <c r="P91" i="18" s="1"/>
  <c r="P100" i="5" s="1"/>
  <c r="L67" i="19"/>
  <c r="Y12" i="19" s="1"/>
  <c r="P91" i="19" s="1"/>
  <c r="P101" i="5" s="1"/>
  <c r="L67" i="23"/>
  <c r="AD3" i="23" s="1"/>
  <c r="L67" i="25"/>
  <c r="Y12" i="25" s="1"/>
  <c r="P91" i="25" s="1"/>
  <c r="P107" i="5" s="1"/>
  <c r="L67" i="27"/>
  <c r="AD3" i="27" s="1"/>
  <c r="L67" i="22"/>
  <c r="AD3" i="22" s="1"/>
  <c r="L67" i="28"/>
  <c r="B71" i="28" s="1"/>
  <c r="L67" i="20"/>
  <c r="Y12" i="20" s="1"/>
  <c r="P91" i="20" s="1"/>
  <c r="P102" i="5" s="1"/>
  <c r="L67" i="17"/>
  <c r="C76" i="17" s="1"/>
  <c r="L67" i="16"/>
  <c r="Y12" i="16" s="1"/>
  <c r="P91" i="16" s="1"/>
  <c r="P98" i="5" s="1"/>
  <c r="L67" i="21"/>
  <c r="B71" i="21" s="1"/>
  <c r="L67" i="26"/>
  <c r="AD3" i="26" s="1"/>
  <c r="AC3" i="17"/>
  <c r="L67" i="15"/>
  <c r="C76" i="15" s="1"/>
  <c r="AB3" i="15"/>
  <c r="AC3" i="16"/>
  <c r="AC3" i="15"/>
  <c r="C74" i="14"/>
  <c r="L67" i="14"/>
  <c r="AD3" i="14" s="1"/>
  <c r="C75" i="14"/>
  <c r="AB3" i="13"/>
  <c r="L67" i="13"/>
  <c r="Y12" i="13" s="1"/>
  <c r="P91" i="13" s="1"/>
  <c r="P95" i="5" s="1"/>
  <c r="C75" i="13"/>
  <c r="AC3" i="13"/>
  <c r="C75" i="12"/>
  <c r="C74" i="12"/>
  <c r="L67" i="12"/>
  <c r="AD3" i="12" s="1"/>
  <c r="L67" i="11"/>
  <c r="B71" i="11" s="1"/>
  <c r="C75" i="11"/>
  <c r="C74" i="11"/>
  <c r="AB3" i="11"/>
  <c r="L67" i="10"/>
  <c r="C76" i="10" s="1"/>
  <c r="AB3" i="10"/>
  <c r="C75" i="10"/>
  <c r="H44" i="8"/>
  <c r="E44" i="8"/>
  <c r="D32" i="8"/>
  <c r="I59" i="8" s="1"/>
  <c r="G44" i="8"/>
  <c r="I44" i="8"/>
  <c r="D33" i="8"/>
  <c r="I60" i="8" s="1"/>
  <c r="D37" i="8"/>
  <c r="I64" i="8" s="1"/>
  <c r="D52" i="8"/>
  <c r="D59" i="8" s="1"/>
  <c r="F44" i="8"/>
  <c r="J44" i="8"/>
  <c r="F45" i="8"/>
  <c r="I45" i="8"/>
  <c r="M45" i="8"/>
  <c r="E45" i="8"/>
  <c r="J45" i="8"/>
  <c r="H45" i="8"/>
  <c r="B87" i="8"/>
  <c r="L45" i="8"/>
  <c r="K45" i="8"/>
  <c r="G45" i="8"/>
  <c r="I62" i="8" a="1"/>
  <c r="I62" i="8" s="1"/>
  <c r="D38" i="8"/>
  <c r="I65" i="8" s="1"/>
  <c r="D35" i="8" a="1"/>
  <c r="D35" i="8" s="1"/>
  <c r="B85" i="8"/>
  <c r="F43" i="8"/>
  <c r="I43" i="8"/>
  <c r="M43" i="8"/>
  <c r="E43" i="8"/>
  <c r="H43" i="8"/>
  <c r="L43" i="8"/>
  <c r="K43" i="8"/>
  <c r="J43" i="8"/>
  <c r="G43" i="8"/>
  <c r="C82" i="8"/>
  <c r="C36" i="8"/>
  <c r="H63" i="8" s="1"/>
  <c r="C51" i="8"/>
  <c r="C58" i="8" s="1"/>
  <c r="C31" i="8"/>
  <c r="H58" i="8" s="1"/>
  <c r="C35" i="8" a="1"/>
  <c r="C35" i="8" s="1"/>
  <c r="H62" i="8" a="1"/>
  <c r="H62" i="8" s="1"/>
  <c r="C34" i="8"/>
  <c r="H61" i="8" s="1"/>
  <c r="C30" i="8"/>
  <c r="H57" i="8" s="1"/>
  <c r="D51" i="8"/>
  <c r="D58" i="8" s="1"/>
  <c r="C38" i="8"/>
  <c r="H65" i="8" s="1"/>
  <c r="B51" i="8"/>
  <c r="B58" i="8" s="1"/>
  <c r="C32" i="8"/>
  <c r="H59" i="8" s="1"/>
  <c r="C33" i="8"/>
  <c r="H60" i="8" s="1"/>
  <c r="C37" i="8"/>
  <c r="H64" i="8" s="1"/>
  <c r="K44" i="8"/>
  <c r="B52" i="8"/>
  <c r="B59" i="8" s="1"/>
  <c r="C52" i="8"/>
  <c r="C59" i="8" s="1"/>
  <c r="J42" i="8"/>
  <c r="B84" i="8"/>
  <c r="I42" i="8"/>
  <c r="H42" i="8"/>
  <c r="F42" i="8"/>
  <c r="M42" i="8"/>
  <c r="L42" i="8"/>
  <c r="K42" i="8"/>
  <c r="G42" i="8"/>
  <c r="E42" i="8"/>
  <c r="M44" i="8"/>
  <c r="L44" i="8"/>
  <c r="B50" i="8"/>
  <c r="J40" i="8"/>
  <c r="B32" i="8"/>
  <c r="G59" i="8" s="1"/>
  <c r="Y27" i="8" a="1"/>
  <c r="Y27" i="8" s="1"/>
  <c r="L91" i="8" s="1"/>
  <c r="L91" i="5" s="1"/>
  <c r="Y15" i="8" a="1"/>
  <c r="Y15" i="8" s="1"/>
  <c r="B82" i="8"/>
  <c r="I40" i="8"/>
  <c r="B36" i="8"/>
  <c r="G63" i="8" s="1"/>
  <c r="Y24" i="8" a="1"/>
  <c r="Y24" i="8" s="1"/>
  <c r="I91" i="8" s="1"/>
  <c r="I91" i="5" s="1"/>
  <c r="G40" i="8"/>
  <c r="Y25" i="8" a="1"/>
  <c r="Y25" i="8" s="1"/>
  <c r="J91" i="8" s="1"/>
  <c r="J91" i="5" s="1"/>
  <c r="M40" i="8"/>
  <c r="B33" i="8"/>
  <c r="G60" i="8" s="1"/>
  <c r="H40" i="8"/>
  <c r="B34" i="8"/>
  <c r="G61" i="8" s="1"/>
  <c r="B30" i="8"/>
  <c r="G57" i="8" s="1"/>
  <c r="Y26" i="8" a="1"/>
  <c r="Y26" i="8" s="1"/>
  <c r="K91" i="8" s="1"/>
  <c r="K91" i="5" s="1"/>
  <c r="Y17" i="8" a="1"/>
  <c r="Y17" i="8" s="1"/>
  <c r="Y21" i="8" s="1"/>
  <c r="G62" i="8" a="1"/>
  <c r="G62" i="8" s="1"/>
  <c r="B38" i="8"/>
  <c r="G65" i="8" s="1"/>
  <c r="E40" i="8"/>
  <c r="D50" i="8"/>
  <c r="D57" i="8" s="1"/>
  <c r="L40" i="8"/>
  <c r="B37" i="8"/>
  <c r="G64" i="8" s="1"/>
  <c r="C50" i="8"/>
  <c r="C57" i="8" s="1"/>
  <c r="K40" i="8"/>
  <c r="B35" i="8" a="1"/>
  <c r="B35" i="8" s="1"/>
  <c r="Y18" i="8" a="1"/>
  <c r="Y18" i="8" s="1"/>
  <c r="Y22" i="8" s="1"/>
  <c r="F40" i="8"/>
  <c r="B31" i="8"/>
  <c r="G58" i="8" s="1"/>
  <c r="Y16" i="8" a="1"/>
  <c r="Y16" i="8" s="1"/>
  <c r="Y28" i="8" a="1"/>
  <c r="Y28" i="8" s="1"/>
  <c r="M91" i="8" s="1"/>
  <c r="M91" i="5" s="1"/>
  <c r="Y23" i="8" a="1"/>
  <c r="Y23" i="8" s="1"/>
  <c r="H91" i="8" s="1"/>
  <c r="H91" i="5" s="1"/>
  <c r="D34" i="8"/>
  <c r="I61" i="8" s="1"/>
  <c r="D30" i="8"/>
  <c r="I57" i="8" s="1"/>
  <c r="F41" i="8"/>
  <c r="K41" i="8"/>
  <c r="J41" i="8"/>
  <c r="I41" i="8"/>
  <c r="B83" i="8"/>
  <c r="M41" i="8"/>
  <c r="E41" i="8"/>
  <c r="H41" i="8"/>
  <c r="L41" i="8"/>
  <c r="G41" i="8"/>
  <c r="D31" i="8"/>
  <c r="I58" i="8" s="1"/>
  <c r="D36" i="8"/>
  <c r="I63" i="8" s="1"/>
  <c r="B76" i="5"/>
  <c r="B75" i="5"/>
  <c r="B74" i="5"/>
  <c r="B41" i="5"/>
  <c r="B83" i="5" s="1"/>
  <c r="B25" i="5"/>
  <c r="C25" i="5"/>
  <c r="D25" i="5"/>
  <c r="B24" i="5"/>
  <c r="D24" i="5"/>
  <c r="C24" i="5"/>
  <c r="C23" i="5"/>
  <c r="D23" i="5"/>
  <c r="B23" i="5"/>
  <c r="M18" i="5"/>
  <c r="L18" i="5"/>
  <c r="K18" i="5"/>
  <c r="I18" i="5"/>
  <c r="H18" i="5"/>
  <c r="G18" i="5"/>
  <c r="F18" i="5"/>
  <c r="E18" i="5"/>
  <c r="M17" i="5"/>
  <c r="L17" i="5"/>
  <c r="K17" i="5"/>
  <c r="I17" i="5"/>
  <c r="H17" i="5"/>
  <c r="G17" i="5"/>
  <c r="F17" i="5"/>
  <c r="E17" i="5"/>
  <c r="M16" i="5"/>
  <c r="L16" i="5"/>
  <c r="K16" i="5"/>
  <c r="I16" i="5"/>
  <c r="H16" i="5"/>
  <c r="G16" i="5"/>
  <c r="F16" i="5"/>
  <c r="E16" i="5"/>
  <c r="M15" i="5"/>
  <c r="L15" i="5"/>
  <c r="K15" i="5"/>
  <c r="I15" i="5"/>
  <c r="H15" i="5"/>
  <c r="G15" i="5"/>
  <c r="F15" i="5"/>
  <c r="E15" i="5"/>
  <c r="M14" i="5"/>
  <c r="L14" i="5"/>
  <c r="K14" i="5"/>
  <c r="I14" i="5"/>
  <c r="H14" i="5"/>
  <c r="G14" i="5"/>
  <c r="F14" i="5"/>
  <c r="E14" i="5"/>
  <c r="M13" i="5"/>
  <c r="L13" i="5"/>
  <c r="K13" i="5"/>
  <c r="I13" i="5"/>
  <c r="H13" i="5"/>
  <c r="G13" i="5"/>
  <c r="F13" i="5"/>
  <c r="E13" i="5"/>
  <c r="D11" i="5"/>
  <c r="C11" i="5"/>
  <c r="B11" i="5"/>
  <c r="D10" i="5"/>
  <c r="C10" i="5"/>
  <c r="B10" i="5"/>
  <c r="D9" i="5"/>
  <c r="C9" i="5"/>
  <c r="B9" i="5"/>
  <c r="D8" i="5"/>
  <c r="C8" i="5"/>
  <c r="B8" i="5"/>
  <c r="D7" i="5"/>
  <c r="C7" i="5"/>
  <c r="B7" i="5"/>
  <c r="D6" i="5"/>
  <c r="C6" i="5"/>
  <c r="B6" i="5"/>
  <c r="D5" i="5"/>
  <c r="C5" i="5"/>
  <c r="B5" i="5"/>
  <c r="D4" i="5"/>
  <c r="C4" i="5"/>
  <c r="C44" i="5" s="1"/>
  <c r="C86" i="5" s="1"/>
  <c r="B4" i="5"/>
  <c r="B40" i="5" s="1"/>
  <c r="D3" i="5"/>
  <c r="C3" i="5"/>
  <c r="B3" i="5"/>
  <c r="Y31" i="8" a="1"/>
  <c r="Y30" i="8" a="1"/>
  <c r="Y29" i="8" a="1"/>
  <c r="O63" i="8" a="1"/>
  <c r="O59" i="8" a="1"/>
  <c r="Q57" i="8" a="1"/>
  <c r="L65" i="8" a="1"/>
  <c r="M61" i="8" a="1"/>
  <c r="L57" i="8" a="1"/>
  <c r="M65" i="8" a="1"/>
  <c r="O60" i="8" a="1"/>
  <c r="Q59" i="8" a="1"/>
  <c r="M57" i="8" a="1"/>
  <c r="M62" i="8" a="1"/>
  <c r="Q60" i="8" a="1"/>
  <c r="O58" i="8" a="1"/>
  <c r="N58" i="8" a="1"/>
  <c r="O65" i="8" a="1"/>
  <c r="Q63" i="8" a="1"/>
  <c r="M63" i="8" a="1"/>
  <c r="O57" i="8" a="1"/>
  <c r="M59" i="8" a="1"/>
  <c r="L58" i="8" a="1"/>
  <c r="O61" i="8" a="1"/>
  <c r="N60" i="8" a="1"/>
  <c r="N62" i="8" a="1"/>
  <c r="N59" i="8" a="1"/>
  <c r="P61" i="8" a="1"/>
  <c r="Q61" i="8" a="1"/>
  <c r="Q64" i="8" a="1"/>
  <c r="L64" i="8" a="1"/>
  <c r="N57" i="8" a="1"/>
  <c r="Q58" i="8" a="1"/>
  <c r="N61" i="8" a="1"/>
  <c r="N64" i="8" a="1"/>
  <c r="P58" i="8" a="1"/>
  <c r="N65" i="8" a="1"/>
  <c r="O64" i="8" a="1"/>
  <c r="P63" i="8" a="1"/>
  <c r="L63" i="8" a="1"/>
  <c r="P64" i="8" a="1"/>
  <c r="M60" i="8" a="1"/>
  <c r="L60" i="8" a="1"/>
  <c r="L62" i="8" a="1"/>
  <c r="M58" i="8" a="1"/>
  <c r="P60" i="8" a="1"/>
  <c r="L61" i="8" a="1"/>
  <c r="Q62" i="8" a="1"/>
  <c r="L59" i="8" a="1"/>
  <c r="N63" i="8" a="1"/>
  <c r="O62" i="8" a="1"/>
  <c r="P62" i="8" a="1"/>
  <c r="Q65" i="8" a="1"/>
  <c r="P57" i="8" a="1"/>
  <c r="M64" i="8" a="1"/>
  <c r="P65" i="8" a="1"/>
  <c r="P59" i="8" a="1"/>
  <c r="C76" i="25" l="1"/>
  <c r="Y12" i="28"/>
  <c r="P91" i="28" s="1"/>
  <c r="P109" i="5" s="1"/>
  <c r="Y12" i="26"/>
  <c r="P91" i="26" s="1"/>
  <c r="P110" i="5" s="1"/>
  <c r="AD3" i="28"/>
  <c r="C76" i="26"/>
  <c r="C76" i="27"/>
  <c r="Y12" i="27"/>
  <c r="P91" i="27" s="1"/>
  <c r="P108" i="5" s="1"/>
  <c r="AD3" i="19"/>
  <c r="C76" i="22"/>
  <c r="Y12" i="22"/>
  <c r="P91" i="22" s="1"/>
  <c r="P104" i="5" s="1"/>
  <c r="C76" i="16"/>
  <c r="C76" i="24"/>
  <c r="AD3" i="16"/>
  <c r="AD3" i="17"/>
  <c r="B71" i="25"/>
  <c r="AD3" i="25"/>
  <c r="C76" i="28"/>
  <c r="C76" i="18"/>
  <c r="AD3" i="24"/>
  <c r="AD3" i="18"/>
  <c r="Y12" i="17"/>
  <c r="P91" i="17" s="1"/>
  <c r="P99" i="5" s="1"/>
  <c r="C76" i="19"/>
  <c r="B71" i="17"/>
  <c r="B71" i="19"/>
  <c r="C76" i="23"/>
  <c r="C76" i="20"/>
  <c r="B71" i="23"/>
  <c r="AD3" i="21"/>
  <c r="Y12" i="21"/>
  <c r="P91" i="21" s="1"/>
  <c r="P103" i="5" s="1"/>
  <c r="C76" i="21"/>
  <c r="AD3" i="20"/>
  <c r="Y12" i="23"/>
  <c r="P91" i="23" s="1"/>
  <c r="P105" i="5" s="1"/>
  <c r="D45" i="5"/>
  <c r="D87" i="5" s="1"/>
  <c r="C45" i="5"/>
  <c r="C87" i="5" s="1"/>
  <c r="B42" i="5"/>
  <c r="B84" i="5" s="1"/>
  <c r="Y31" i="8"/>
  <c r="O91" i="8" s="1"/>
  <c r="O91" i="5" s="1"/>
  <c r="Y30" i="8"/>
  <c r="Y29" i="8"/>
  <c r="N91" i="8" s="1"/>
  <c r="N91" i="5" s="1"/>
  <c r="B71" i="15"/>
  <c r="Y12" i="15"/>
  <c r="P91" i="15" s="1"/>
  <c r="P97" i="5" s="1"/>
  <c r="AD3" i="15"/>
  <c r="Y12" i="14"/>
  <c r="P91" i="14" s="1"/>
  <c r="P96" i="5" s="1"/>
  <c r="C76" i="14"/>
  <c r="C76" i="13"/>
  <c r="B71" i="13"/>
  <c r="AD3" i="13"/>
  <c r="C76" i="12"/>
  <c r="Y12" i="12"/>
  <c r="P91" i="12" s="1"/>
  <c r="P94" i="5" s="1"/>
  <c r="AD3" i="11"/>
  <c r="C76" i="11"/>
  <c r="Y12" i="11"/>
  <c r="P91" i="11" s="1"/>
  <c r="P93" i="5" s="1"/>
  <c r="Y12" i="10"/>
  <c r="P91" i="10" s="1"/>
  <c r="P92" i="5" s="1"/>
  <c r="AD3" i="10"/>
  <c r="Y20" i="8"/>
  <c r="F91" i="8"/>
  <c r="F91" i="5" s="1"/>
  <c r="Y19" i="8"/>
  <c r="G91" i="8"/>
  <c r="G91" i="5" s="1"/>
  <c r="P57" i="8"/>
  <c r="P60" i="8"/>
  <c r="P61" i="8"/>
  <c r="P59" i="8"/>
  <c r="O61" i="8"/>
  <c r="M60" i="8"/>
  <c r="L60" i="8"/>
  <c r="N57" i="8"/>
  <c r="O57" i="8"/>
  <c r="Q59" i="8"/>
  <c r="Q61" i="8"/>
  <c r="Q58" i="8"/>
  <c r="P62" i="8"/>
  <c r="P58" i="8"/>
  <c r="M61" i="8"/>
  <c r="N59" i="8"/>
  <c r="N64" i="8"/>
  <c r="O59" i="8"/>
  <c r="O58" i="8"/>
  <c r="O62" i="8"/>
  <c r="N58" i="8"/>
  <c r="O63" i="8"/>
  <c r="Q62" i="8"/>
  <c r="M57" i="8"/>
  <c r="N62" i="8"/>
  <c r="Q63" i="8"/>
  <c r="L65" i="8"/>
  <c r="L62" i="8"/>
  <c r="M62" i="8"/>
  <c r="L64" i="8"/>
  <c r="M59" i="8"/>
  <c r="M63" i="8"/>
  <c r="L58" i="8"/>
  <c r="P64" i="8"/>
  <c r="N60" i="8"/>
  <c r="O64" i="8"/>
  <c r="Q57" i="8"/>
  <c r="O65" i="8"/>
  <c r="M65" i="8"/>
  <c r="L63" i="8"/>
  <c r="N63" i="8"/>
  <c r="Q64" i="8"/>
  <c r="L59" i="8"/>
  <c r="N65" i="8"/>
  <c r="P63" i="8"/>
  <c r="Q60" i="8"/>
  <c r="M64" i="8"/>
  <c r="M58" i="8"/>
  <c r="L57" i="8"/>
  <c r="L61" i="8"/>
  <c r="P65" i="8"/>
  <c r="N61" i="8"/>
  <c r="O60" i="8"/>
  <c r="Q65" i="8"/>
  <c r="G67" i="8"/>
  <c r="B67" i="8" a="1"/>
  <c r="B67" i="8" s="1"/>
  <c r="B57" i="8"/>
  <c r="B82" i="5"/>
  <c r="B43" i="5"/>
  <c r="B85" i="5" s="1"/>
  <c r="D40" i="5"/>
  <c r="D82" i="5" s="1"/>
  <c r="B44" i="5"/>
  <c r="B86" i="5" s="1"/>
  <c r="D41" i="5"/>
  <c r="D83" i="5" s="1"/>
  <c r="C40" i="5"/>
  <c r="D42" i="5"/>
  <c r="D84" i="5" s="1"/>
  <c r="C41" i="5"/>
  <c r="C83" i="5" s="1"/>
  <c r="D43" i="5"/>
  <c r="D85" i="5" s="1"/>
  <c r="B45" i="5"/>
  <c r="B87" i="5" s="1"/>
  <c r="C42" i="5"/>
  <c r="C84" i="5" s="1"/>
  <c r="D44" i="5"/>
  <c r="C43" i="5"/>
  <c r="C85" i="5" s="1"/>
  <c r="L67" i="8" l="1"/>
  <c r="C75" i="8"/>
  <c r="AC3" i="8"/>
  <c r="AB3" i="8"/>
  <c r="C74" i="8"/>
  <c r="Y23" i="5" a="1"/>
  <c r="Y23" i="5" s="1"/>
  <c r="Y28" i="5" a="1"/>
  <c r="Y28" i="5" s="1"/>
  <c r="Y27" i="5" a="1"/>
  <c r="Y27" i="5" s="1"/>
  <c r="Y26" i="5" a="1"/>
  <c r="Y26" i="5" s="1"/>
  <c r="Y25" i="5" a="1"/>
  <c r="Y25" i="5" s="1"/>
  <c r="Y24" i="5" a="1"/>
  <c r="Y24" i="5" s="1"/>
  <c r="Y17" i="5" a="1"/>
  <c r="Y17" i="5" s="1"/>
  <c r="Y21" i="5" s="1"/>
  <c r="Y18" i="5" a="1"/>
  <c r="Y18" i="5" s="1"/>
  <c r="Y22" i="5" s="1"/>
  <c r="Y15" i="5" a="1"/>
  <c r="Y15" i="5" s="1"/>
  <c r="Y19" i="5" s="1"/>
  <c r="Y16" i="5" a="1"/>
  <c r="Y16" i="5" s="1"/>
  <c r="I45" i="5"/>
  <c r="H45" i="5"/>
  <c r="F45" i="5"/>
  <c r="J45" i="5"/>
  <c r="J40" i="5"/>
  <c r="E45" i="5"/>
  <c r="B36" i="5"/>
  <c r="G63" i="5" s="1"/>
  <c r="L45" i="5"/>
  <c r="B31" i="5"/>
  <c r="G58" i="5" s="1"/>
  <c r="K45" i="5"/>
  <c r="K44" i="5"/>
  <c r="D86" i="5"/>
  <c r="I40" i="5"/>
  <c r="C82" i="5"/>
  <c r="B35" i="5" a="1"/>
  <c r="B35" i="5" s="1"/>
  <c r="M45" i="5"/>
  <c r="G62" i="5" a="1"/>
  <c r="G62" i="5" s="1"/>
  <c r="B33" i="5"/>
  <c r="G60" i="5" s="1"/>
  <c r="B37" i="5"/>
  <c r="G64" i="5" s="1"/>
  <c r="L44" i="5"/>
  <c r="B34" i="5"/>
  <c r="G61" i="5" s="1"/>
  <c r="G45" i="5"/>
  <c r="B32" i="5"/>
  <c r="G59" i="5" s="1"/>
  <c r="E40" i="5"/>
  <c r="B50" i="5"/>
  <c r="B38" i="5"/>
  <c r="G65" i="5" s="1"/>
  <c r="G40" i="5"/>
  <c r="F44" i="5"/>
  <c r="H44" i="5"/>
  <c r="M44" i="5"/>
  <c r="I41" i="5"/>
  <c r="D34" i="5"/>
  <c r="I61" i="5" s="1"/>
  <c r="F43" i="5"/>
  <c r="E44" i="5"/>
  <c r="I43" i="5"/>
  <c r="K41" i="5"/>
  <c r="H40" i="5"/>
  <c r="L40" i="5"/>
  <c r="B30" i="5"/>
  <c r="G57" i="5" s="1"/>
  <c r="I44" i="5"/>
  <c r="J44" i="5"/>
  <c r="H42" i="5"/>
  <c r="C52" i="5"/>
  <c r="C59" i="5" s="1"/>
  <c r="J43" i="5"/>
  <c r="G44" i="5"/>
  <c r="B52" i="5"/>
  <c r="G42" i="5"/>
  <c r="H41" i="5"/>
  <c r="D30" i="5"/>
  <c r="I57" i="5" s="1"/>
  <c r="C37" i="5"/>
  <c r="H64" i="5" s="1"/>
  <c r="C38" i="5"/>
  <c r="H65" i="5" s="1"/>
  <c r="G41" i="5"/>
  <c r="D36" i="5"/>
  <c r="I63" i="5" s="1"/>
  <c r="K40" i="5"/>
  <c r="C34" i="5"/>
  <c r="H61" i="5" s="1"/>
  <c r="C35" i="5" a="1"/>
  <c r="C35" i="5" s="1"/>
  <c r="D33" i="5"/>
  <c r="I60" i="5" s="1"/>
  <c r="B51" i="5"/>
  <c r="D38" i="5"/>
  <c r="I65" i="5" s="1"/>
  <c r="E41" i="5"/>
  <c r="D31" i="5"/>
  <c r="I58" i="5" s="1"/>
  <c r="L42" i="5"/>
  <c r="C33" i="5"/>
  <c r="H60" i="5" s="1"/>
  <c r="E43" i="5"/>
  <c r="L41" i="5"/>
  <c r="K43" i="5"/>
  <c r="F42" i="5"/>
  <c r="M40" i="5"/>
  <c r="H43" i="5"/>
  <c r="K42" i="5"/>
  <c r="C36" i="5"/>
  <c r="H63" i="5" s="1"/>
  <c r="D32" i="5"/>
  <c r="I59" i="5" s="1"/>
  <c r="I42" i="5"/>
  <c r="D52" i="5"/>
  <c r="D59" i="5" s="1"/>
  <c r="C50" i="5"/>
  <c r="C57" i="5" s="1"/>
  <c r="J41" i="5"/>
  <c r="C31" i="5"/>
  <c r="H58" i="5" s="1"/>
  <c r="D37" i="5"/>
  <c r="I64" i="5" s="1"/>
  <c r="D50" i="5"/>
  <c r="D57" i="5" s="1"/>
  <c r="H62" i="5" a="1"/>
  <c r="H62" i="5" s="1"/>
  <c r="D35" i="5" a="1"/>
  <c r="D35" i="5" s="1"/>
  <c r="M42" i="5"/>
  <c r="C30" i="5"/>
  <c r="H57" i="5" s="1"/>
  <c r="C51" i="5"/>
  <c r="C58" i="5" s="1"/>
  <c r="I62" i="5" a="1"/>
  <c r="I62" i="5" s="1"/>
  <c r="L43" i="5"/>
  <c r="F40" i="5"/>
  <c r="E42" i="5"/>
  <c r="F41" i="5"/>
  <c r="M41" i="5"/>
  <c r="C32" i="5"/>
  <c r="H59" i="5" s="1"/>
  <c r="D51" i="5"/>
  <c r="D58" i="5" s="1"/>
  <c r="J42" i="5"/>
  <c r="G43" i="5"/>
  <c r="M43" i="5"/>
  <c r="Y31" i="5" a="1"/>
  <c r="Y30" i="5" a="1"/>
  <c r="Y29" i="5" a="1"/>
  <c r="Q61" i="5" a="1"/>
  <c r="Q64" i="5" a="1"/>
  <c r="Q65" i="5" a="1"/>
  <c r="L57" i="5" a="1"/>
  <c r="M59" i="5" a="1"/>
  <c r="N64" i="5" a="1"/>
  <c r="O61" i="5" a="1"/>
  <c r="M65" i="5" a="1"/>
  <c r="Q59" i="5" a="1"/>
  <c r="M57" i="5" a="1"/>
  <c r="N59" i="5" a="1"/>
  <c r="N62" i="5" a="1"/>
  <c r="M61" i="5" a="1"/>
  <c r="O64" i="5" a="1"/>
  <c r="P61" i="5" a="1"/>
  <c r="Q57" i="5" a="1"/>
  <c r="L58" i="5" a="1"/>
  <c r="P57" i="5" a="1"/>
  <c r="L59" i="5" a="1"/>
  <c r="L65" i="5" a="1"/>
  <c r="O60" i="5" a="1"/>
  <c r="P58" i="5" a="1"/>
  <c r="O65" i="5" a="1"/>
  <c r="P63" i="5" a="1"/>
  <c r="Q58" i="5" a="1"/>
  <c r="M63" i="5" a="1"/>
  <c r="N57" i="5" a="1"/>
  <c r="M58" i="5" a="1"/>
  <c r="Q63" i="5" a="1"/>
  <c r="O58" i="5" a="1"/>
  <c r="N63" i="5" a="1"/>
  <c r="Q60" i="5" a="1"/>
  <c r="P59" i="5" a="1"/>
  <c r="P62" i="5" a="1"/>
  <c r="M62" i="5" a="1"/>
  <c r="M60" i="5" a="1"/>
  <c r="O59" i="5" a="1"/>
  <c r="N61" i="5" a="1"/>
  <c r="L63" i="5" a="1"/>
  <c r="L60" i="5" a="1"/>
  <c r="P60" i="5" a="1"/>
  <c r="P64" i="5" a="1"/>
  <c r="O63" i="5" a="1"/>
  <c r="P65" i="5" a="1"/>
  <c r="O57" i="5" a="1"/>
  <c r="O62" i="5" a="1"/>
  <c r="M64" i="5" a="1"/>
  <c r="L62" i="5" a="1"/>
  <c r="L61" i="5" a="1"/>
  <c r="L64" i="5" a="1"/>
  <c r="N65" i="5" a="1"/>
  <c r="N58" i="5" a="1"/>
  <c r="Q62" i="5" a="1"/>
  <c r="N60" i="5" a="1"/>
  <c r="Y31" i="5" l="1"/>
  <c r="Y30" i="5"/>
  <c r="Y29" i="5"/>
  <c r="B71" i="8"/>
  <c r="Y12" i="8"/>
  <c r="C76" i="8"/>
  <c r="AD3" i="8"/>
  <c r="B58" i="5"/>
  <c r="B59" i="5"/>
  <c r="B57" i="5"/>
  <c r="Y20" i="5"/>
  <c r="Q58" i="5"/>
  <c r="Q60" i="5"/>
  <c r="Q61" i="5"/>
  <c r="L62" i="5"/>
  <c r="Q62" i="5"/>
  <c r="Q57" i="5"/>
  <c r="Q64" i="5"/>
  <c r="Q63" i="5"/>
  <c r="P63" i="5"/>
  <c r="L61" i="5"/>
  <c r="Q65" i="5"/>
  <c r="P64" i="5"/>
  <c r="Q59" i="5"/>
  <c r="L57" i="5"/>
  <c r="P58" i="5"/>
  <c r="L59" i="5"/>
  <c r="P65" i="5"/>
  <c r="P60" i="5"/>
  <c r="O58" i="5"/>
  <c r="O61" i="5"/>
  <c r="P57" i="5"/>
  <c r="M61" i="5"/>
  <c r="L64" i="5"/>
  <c r="L60" i="5"/>
  <c r="M63" i="5"/>
  <c r="G67" i="5"/>
  <c r="C75" i="5" s="1"/>
  <c r="P59" i="5"/>
  <c r="N60" i="5"/>
  <c r="P62" i="5"/>
  <c r="O62" i="5"/>
  <c r="P61" i="5"/>
  <c r="N64" i="5"/>
  <c r="L63" i="5"/>
  <c r="M57" i="5"/>
  <c r="M59" i="5"/>
  <c r="M60" i="5"/>
  <c r="N59" i="5"/>
  <c r="O59" i="5"/>
  <c r="N63" i="5"/>
  <c r="L65" i="5"/>
  <c r="O65" i="5"/>
  <c r="L58" i="5"/>
  <c r="M62" i="5"/>
  <c r="N58" i="5"/>
  <c r="M65" i="5"/>
  <c r="N65" i="5"/>
  <c r="O63" i="5"/>
  <c r="O64" i="5"/>
  <c r="N62" i="5"/>
  <c r="O60" i="5"/>
  <c r="M58" i="5"/>
  <c r="N61" i="5"/>
  <c r="M64" i="5"/>
  <c r="N57" i="5"/>
  <c r="O57" i="5"/>
  <c r="B67" i="5" a="1"/>
  <c r="B67" i="5" s="1"/>
  <c r="C74" i="5" s="1"/>
  <c r="P91" i="8" l="1"/>
  <c r="P91" i="5" s="1"/>
  <c r="AC3" i="5"/>
  <c r="L67" i="5"/>
  <c r="AD3" i="5" s="1"/>
  <c r="AB3" i="5"/>
  <c r="Q91" i="5" l="1"/>
  <c r="Q108" i="5"/>
  <c r="Q96" i="5"/>
  <c r="Q92" i="5"/>
  <c r="Q93" i="5"/>
  <c r="Q97" i="5"/>
  <c r="Q100" i="5"/>
  <c r="Q94" i="5"/>
  <c r="Q105" i="5"/>
  <c r="Q101" i="5"/>
  <c r="Q102" i="5"/>
  <c r="Q98" i="5"/>
  <c r="Q110" i="5"/>
  <c r="Q106" i="5"/>
  <c r="Q103" i="5"/>
  <c r="Q109" i="5"/>
  <c r="Q107" i="5"/>
  <c r="Q95" i="5"/>
  <c r="Q99" i="5"/>
  <c r="Q104" i="5"/>
  <c r="C76" i="5"/>
  <c r="S91" i="5" l="1" a="1"/>
  <c r="S91" i="5" s="1"/>
  <c r="R91" i="5"/>
  <c r="B71" i="5"/>
  <c r="Y12" i="5"/>
  <c r="T91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<sst xmlns="http://schemas.openxmlformats.org/spreadsheetml/2006/main" count="3152" uniqueCount="75">
  <si>
    <t>A</t>
  </si>
  <si>
    <t>B</t>
  </si>
  <si>
    <t>C</t>
  </si>
  <si>
    <t>max</t>
  </si>
  <si>
    <t>min</t>
  </si>
  <si>
    <t>átlag</t>
  </si>
  <si>
    <t>szórás</t>
  </si>
  <si>
    <t>medián</t>
  </si>
  <si>
    <t>módusz</t>
  </si>
  <si>
    <t>kvartilis Q1</t>
  </si>
  <si>
    <t>kvartilis Q2</t>
  </si>
  <si>
    <t>kvartilis Q3</t>
  </si>
  <si>
    <t>oszlop elteres minmax…. adat-adat2</t>
  </si>
  <si>
    <t>hiba1+hiba2+hiba3</t>
  </si>
  <si>
    <t>hiba3</t>
  </si>
  <si>
    <t>hiba2</t>
  </si>
  <si>
    <t>hiba1</t>
  </si>
  <si>
    <t>hiba1max</t>
  </si>
  <si>
    <t>hiba2max</t>
  </si>
  <si>
    <t>hiba3max</t>
  </si>
  <si>
    <t>adatok1 - cél</t>
  </si>
  <si>
    <t>adatok1 - korrelációs mátrix</t>
  </si>
  <si>
    <t>adatok2 - becsült érték</t>
  </si>
  <si>
    <t>adatok2 - korrelációs mátrix</t>
  </si>
  <si>
    <t>adatok1 és adatok2 korrelációs mátrix közti eltérés</t>
  </si>
  <si>
    <t>solver</t>
  </si>
  <si>
    <t>sor elteres minmax…. adatok-adatok2</t>
  </si>
  <si>
    <t>0-0,2</t>
  </si>
  <si>
    <t>0,2-0,4</t>
  </si>
  <si>
    <t xml:space="preserve">0,4 - </t>
  </si>
  <si>
    <t>hiba123 maximuma, azonos nagyságrendre hozása</t>
  </si>
  <si>
    <t>cél és becsült értékek különsége (adatok-adatok2)</t>
  </si>
  <si>
    <t>színmagyarázat</t>
  </si>
  <si>
    <t>Aggregátor típusa</t>
  </si>
  <si>
    <t>Súly_hiba1</t>
  </si>
  <si>
    <t>Súly_hiba2</t>
  </si>
  <si>
    <t>Súly_hiba3</t>
  </si>
  <si>
    <t>Aktív célérték</t>
  </si>
  <si>
    <t>összes elem</t>
  </si>
  <si>
    <t>Zöld db</t>
  </si>
  <si>
    <t>Hibátlan db</t>
  </si>
  <si>
    <t>Sárga db</t>
  </si>
  <si>
    <t>Piros db</t>
  </si>
  <si>
    <t>Zöld %</t>
  </si>
  <si>
    <t>Sárga %</t>
  </si>
  <si>
    <t>Hibátlan %</t>
  </si>
  <si>
    <t>Piros %</t>
  </si>
  <si>
    <t>Min (absz. eltérés)</t>
  </si>
  <si>
    <t>Max (absz. eltérés)</t>
  </si>
  <si>
    <t>Átlag (absz. eltérés)</t>
  </si>
  <si>
    <t>Szórás (absz. eltérés)</t>
  </si>
  <si>
    <t>Medián (absz. eltérés)</t>
  </si>
  <si>
    <t>Módusz (absz., robusztus)</t>
  </si>
  <si>
    <t>Kvartilis1 (absz. eltérés)</t>
  </si>
  <si>
    <t>Kvartilis2 (absz. eltérés)</t>
  </si>
  <si>
    <t>Kvartilis3 (absz. eltérés)</t>
  </si>
  <si>
    <t>ID</t>
  </si>
  <si>
    <t>Aggregátor</t>
  </si>
  <si>
    <t>Min (absz.)</t>
  </si>
  <si>
    <t>Max (absz.)</t>
  </si>
  <si>
    <t>Átlag (absz.)</t>
  </si>
  <si>
    <t>Szórás (absz.)</t>
  </si>
  <si>
    <t>Medián (absz.)</t>
  </si>
  <si>
    <t>Módusz (absz.)</t>
  </si>
  <si>
    <t>Q1 (absz.)</t>
  </si>
  <si>
    <t>Q3 (absz.)</t>
  </si>
  <si>
    <t>Aktív cél</t>
  </si>
  <si>
    <t>összeg</t>
  </si>
  <si>
    <t>szorzat</t>
  </si>
  <si>
    <t>*</t>
  </si>
  <si>
    <t>;</t>
  </si>
  <si>
    <t>összeg legjobb</t>
  </si>
  <si>
    <t>szorzat legjobb</t>
  </si>
  <si>
    <t>leggyengébb KPI</t>
  </si>
  <si>
    <t>Döntés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</si>
</sst>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E+00"/>
  </numFmts>
  <fonts count="4"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  <font>
      <sz val="13"/>
      <color theme="1"/>
      <name val="Helvetica Neue"/>
      <family val="2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21">
    <xf numFmtId="0" fontId="0" fillId="0" borderId="0" xfId="0"/>
    <xf numFmtId="2" fontId="0" fillId="0" borderId="0" xfId="0" applyNumberFormat="1"/>
    <xf numFmtId="2" fontId="0" fillId="0" borderId="1" xfId="0" applyNumberFormat="1" applyBorder="1"/>
    <xf numFmtId="2" fontId="0" fillId="0" borderId="6" xfId="0" applyNumberFormat="1" applyBorder="1"/>
    <xf numFmtId="2" fontId="0" fillId="0" borderId="8" xfId="0" applyNumberFormat="1" applyBorder="1"/>
    <xf numFmtId="2" fontId="0" fillId="0" borderId="9" xfId="0" applyNumberFormat="1" applyBorder="1"/>
    <xf numFmtId="0" fontId="0" fillId="3" borderId="5" xfId="0" applyFill="1" applyBorder="1"/>
    <xf numFmtId="0" fontId="0" fillId="3" borderId="1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21" xfId="0" applyFill="1" applyBorder="1"/>
    <xf numFmtId="165" fontId="0" fillId="0" borderId="1" xfId="0" applyNumberFormat="1" applyBorder="1"/>
    <xf numFmtId="165" fontId="0" fillId="0" borderId="6" xfId="0" applyNumberFormat="1" applyBorder="1"/>
    <xf numFmtId="165" fontId="0" fillId="0" borderId="8" xfId="0" applyNumberFormat="1" applyBorder="1"/>
    <xf numFmtId="165" fontId="0" fillId="0" borderId="9" xfId="0" applyNumberFormat="1" applyBorder="1"/>
    <xf numFmtId="0" fontId="0" fillId="3" borderId="26" xfId="0" applyFill="1" applyBorder="1"/>
    <xf numFmtId="0" fontId="1" fillId="2" borderId="1" xfId="0" applyFont="1" applyFill="1" applyBorder="1"/>
    <xf numFmtId="2" fontId="1" fillId="2" borderId="1" xfId="0" applyNumberFormat="1" applyFont="1" applyFill="1" applyBorder="1"/>
    <xf numFmtId="0" fontId="0" fillId="4" borderId="5" xfId="0" applyFill="1" applyBorder="1"/>
    <xf numFmtId="0" fontId="0" fillId="4" borderId="21" xfId="0" applyFill="1" applyBorder="1"/>
    <xf numFmtId="0" fontId="0" fillId="4" borderId="7" xfId="0" applyFill="1" applyBorder="1"/>
    <xf numFmtId="0" fontId="0" fillId="4" borderId="1" xfId="0" applyFill="1" applyBorder="1"/>
    <xf numFmtId="0" fontId="0" fillId="4" borderId="6" xfId="0" applyFill="1" applyBorder="1"/>
    <xf numFmtId="2" fontId="1" fillId="0" borderId="1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0" fillId="5" borderId="5" xfId="0" applyFill="1" applyBorder="1"/>
    <xf numFmtId="0" fontId="0" fillId="5" borderId="21" xfId="0" applyFill="1" applyBorder="1"/>
    <xf numFmtId="0" fontId="0" fillId="5" borderId="7" xfId="0" applyFill="1" applyBorder="1"/>
    <xf numFmtId="164" fontId="0" fillId="5" borderId="1" xfId="0" applyNumberFormat="1" applyFill="1" applyBorder="1"/>
    <xf numFmtId="164" fontId="0" fillId="5" borderId="6" xfId="0" applyNumberFormat="1" applyFill="1" applyBorder="1"/>
    <xf numFmtId="0" fontId="0" fillId="5" borderId="1" xfId="0" applyFill="1" applyBorder="1"/>
    <xf numFmtId="0" fontId="0" fillId="5" borderId="6" xfId="0" applyFill="1" applyBorder="1"/>
    <xf numFmtId="0" fontId="0" fillId="0" borderId="23" xfId="0" applyBorder="1"/>
    <xf numFmtId="0" fontId="0" fillId="0" borderId="27" xfId="0" applyBorder="1"/>
    <xf numFmtId="0" fontId="0" fillId="0" borderId="28" xfId="0" applyBorder="1"/>
    <xf numFmtId="2" fontId="0" fillId="2" borderId="8" xfId="0" applyNumberFormat="1" applyFill="1" applyBorder="1"/>
    <xf numFmtId="0" fontId="0" fillId="0" borderId="29" xfId="0" applyBorder="1"/>
    <xf numFmtId="0" fontId="0" fillId="3" borderId="8" xfId="0" applyFill="1" applyBorder="1"/>
    <xf numFmtId="0" fontId="0" fillId="0" borderId="30" xfId="0" applyBorder="1"/>
    <xf numFmtId="0" fontId="1" fillId="3" borderId="5" xfId="0" applyFont="1" applyFill="1" applyBorder="1"/>
    <xf numFmtId="0" fontId="1" fillId="3" borderId="7" xfId="0" applyFont="1" applyFill="1" applyBorder="1"/>
    <xf numFmtId="0" fontId="0" fillId="0" borderId="8" xfId="0" applyBorder="1"/>
    <xf numFmtId="2" fontId="1" fillId="0" borderId="1" xfId="0" applyNumberFormat="1" applyFont="1" applyBorder="1" applyAlignment="1">
      <alignment horizontal="center" vertical="center"/>
    </xf>
    <xf numFmtId="0" fontId="0" fillId="8" borderId="21" xfId="0" applyFill="1" applyBorder="1"/>
    <xf numFmtId="164" fontId="0" fillId="8" borderId="1" xfId="0" applyNumberFormat="1" applyFill="1" applyBorder="1"/>
    <xf numFmtId="164" fontId="0" fillId="8" borderId="6" xfId="0" applyNumberFormat="1" applyFill="1" applyBorder="1"/>
    <xf numFmtId="0" fontId="0" fillId="8" borderId="5" xfId="0" applyFill="1" applyBorder="1"/>
    <xf numFmtId="0" fontId="0" fillId="8" borderId="7" xfId="0" applyFill="1" applyBorder="1"/>
    <xf numFmtId="0" fontId="0" fillId="2" borderId="7" xfId="0" applyFill="1" applyBorder="1"/>
    <xf numFmtId="0" fontId="0" fillId="6" borderId="8" xfId="0" applyFill="1" applyBorder="1"/>
    <xf numFmtId="0" fontId="0" fillId="7" borderId="9" xfId="0" applyFill="1" applyBorder="1"/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8" borderId="2" xfId="0" applyFill="1" applyBorder="1"/>
    <xf numFmtId="0" fontId="0" fillId="8" borderId="3" xfId="0" applyFill="1" applyBorder="1"/>
    <xf numFmtId="0" fontId="0" fillId="8" borderId="4" xfId="0" applyFill="1" applyBorder="1"/>
    <xf numFmtId="0" fontId="1" fillId="0" borderId="7" xfId="0" applyFont="1" applyBorder="1"/>
    <xf numFmtId="0" fontId="0" fillId="8" borderId="34" xfId="0" applyFill="1" applyBorder="1"/>
    <xf numFmtId="0" fontId="0" fillId="8" borderId="0" xfId="0" applyFill="1"/>
    <xf numFmtId="0" fontId="3" fillId="0" borderId="0" xfId="0" applyFont="1"/>
    <xf numFmtId="0" fontId="0" fillId="8" borderId="31" xfId="0" applyFill="1" applyBorder="1" applyAlignment="1">
      <alignment horizontal="center" vertical="center"/>
    </xf>
    <xf numFmtId="0" fontId="0" fillId="8" borderId="32" xfId="0" applyFill="1" applyBorder="1" applyAlignment="1">
      <alignment horizontal="center" vertical="center"/>
    </xf>
    <xf numFmtId="0" fontId="0" fillId="8" borderId="3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164" fontId="0" fillId="5" borderId="12" xfId="0" applyNumberFormat="1" applyFill="1" applyBorder="1" applyAlignment="1">
      <alignment horizontal="center"/>
    </xf>
    <xf numFmtId="164" fontId="0" fillId="5" borderId="13" xfId="0" applyNumberFormat="1" applyFill="1" applyBorder="1" applyAlignment="1">
      <alignment horizontal="center"/>
    </xf>
    <xf numFmtId="164" fontId="0" fillId="5" borderId="14" xfId="0" applyNumberFormat="1" applyFill="1" applyBorder="1" applyAlignment="1">
      <alignment horizontal="center"/>
    </xf>
    <xf numFmtId="164" fontId="0" fillId="5" borderId="15" xfId="0" applyNumberFormat="1" applyFill="1" applyBorder="1" applyAlignment="1">
      <alignment horizontal="center"/>
    </xf>
    <xf numFmtId="164" fontId="0" fillId="5" borderId="16" xfId="0" applyNumberFormat="1" applyFill="1" applyBorder="1" applyAlignment="1">
      <alignment horizontal="center"/>
    </xf>
    <xf numFmtId="164" fontId="0" fillId="5" borderId="17" xfId="0" applyNumberFormat="1" applyFill="1" applyBorder="1" applyAlignment="1">
      <alignment horizontal="center"/>
    </xf>
    <xf numFmtId="164" fontId="0" fillId="5" borderId="18" xfId="0" applyNumberFormat="1" applyFill="1" applyBorder="1" applyAlignment="1">
      <alignment horizontal="center"/>
    </xf>
    <xf numFmtId="164" fontId="0" fillId="5" borderId="19" xfId="0" applyNumberFormat="1" applyFill="1" applyBorder="1" applyAlignment="1">
      <alignment horizontal="center"/>
    </xf>
    <xf numFmtId="164" fontId="0" fillId="5" borderId="20" xfId="0" applyNumberFormat="1" applyFill="1" applyBorder="1" applyAlignment="1">
      <alignment horizontal="center"/>
    </xf>
    <xf numFmtId="0" fontId="0" fillId="5" borderId="22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</cellXfs>
  <cellStyles count="1">
    <cellStyle name="Normál" xfId="0" builtinId="0"/>
  </cellStyles>
  <dxfs count="315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203"/>
  <sheetViews>
    <sheetView tabSelected="1" topLeftCell="B81" zoomScale="84" zoomScaleNormal="84" workbookViewId="0">
      <selection activeCell="T104" sqref="T104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18" max="19" width="13.5" bestFit="1" customWidth="1"/>
    <col min="20" max="20" width="2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 ca="1">B67</f>
        <v>8.6296523289685343</v>
      </c>
      <c r="AC3" s="1">
        <f ca="1">G67</f>
        <v>0.55268457935090587</v>
      </c>
      <c r="AD3" s="1">
        <f ca="1">L67</f>
        <v>1.5248256963636411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0.44790846220801073</v>
      </c>
      <c r="AC4" s="1">
        <v>0.48391569062256079</v>
      </c>
      <c r="AD4" s="1">
        <v>1.9701552649184608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2.3614796457725471</v>
      </c>
      <c r="AC5" s="1">
        <v>0.4849634939567421</v>
      </c>
      <c r="AD5" s="1">
        <v>2.5978028472802221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1.1873841861409229</v>
      </c>
      <c r="AC6" s="1">
        <v>0.61516514441287051</v>
      </c>
      <c r="AD6" s="1">
        <v>1.7014704804255394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3.3293022765180456</v>
      </c>
      <c r="AC7" s="1">
        <v>0.59737813718101629</v>
      </c>
      <c r="AD7" s="1">
        <v>1.5112582970913633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2.5265787940643341</v>
      </c>
      <c r="AC8" s="1">
        <v>0.62930604026707604</v>
      </c>
      <c r="AD8" s="1">
        <v>2.6758021826459832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5.5831568646586156</v>
      </c>
      <c r="AC9" s="1">
        <v>0.73370768296536093</v>
      </c>
      <c r="AD9" s="1">
        <v>3.0753986680001471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0.18605135988022067</v>
      </c>
      <c r="AC10" s="1">
        <v>0.67761353723050777</v>
      </c>
      <c r="AD10" s="1">
        <v>1.5540759882999258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2.6219391632006368</v>
      </c>
      <c r="AC11" s="1">
        <v>0.35937903081338674</v>
      </c>
      <c r="AD11" s="1">
        <v>1.7564614014351234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IF($Y$8="összeg",
    SUMPRODUCT($Y$9:$Y$11, C74:C76),
    PRODUCT(1+$Y$9*C74, 1+$Y$10*C75, 1+$Y$11*C76)-1
)</f>
        <v>1.6229487566633209</v>
      </c>
      <c r="AA12">
        <v>9</v>
      </c>
      <c r="AB12" s="1">
        <v>3.1234293743443748</v>
      </c>
      <c r="AC12" s="1">
        <v>0.48370868054395311</v>
      </c>
      <c r="AD12" s="1">
        <v>0.94516162400813752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3.4422094635083411</v>
      </c>
      <c r="AC13" s="1">
        <v>1.1021227641643889</v>
      </c>
      <c r="AD13" s="1">
        <v>2.3060389492984186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5.0880841134378878</v>
      </c>
      <c r="AC14" s="1">
        <v>1.1136607056077594</v>
      </c>
      <c r="AD14" s="1">
        <v>1.4120989942389726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aca="1" ref="Y15" ca="1">SUMPRODUCT(--(ABS(B13:D18 - B40:D45) &lt;= $Z$1))</f>
        <v>0</v>
      </c>
      <c r="AA15">
        <v>12</v>
      </c>
      <c r="AB15" s="1">
        <v>0.58631090051361312</v>
      </c>
      <c r="AC15" s="1">
        <v>0.39435721162326315</v>
      </c>
      <c r="AD15" s="1">
        <v>1.4854476044859017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aca="1" ref="Y16" ca="1">SUMPRODUCT(--(ABS(B13:D18 - B40:D45) &lt;= $Z$2))</f>
        <v>11</v>
      </c>
      <c r="AA16">
        <v>13</v>
      </c>
      <c r="AB16" s="1">
        <v>2.1959748997751207</v>
      </c>
      <c r="AC16" s="1">
        <v>0.55092251619615606</v>
      </c>
      <c r="AD16" s="1">
        <v>1.6118859686231939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aca="1" ref="Y17" ca="1">SUMPRODUCT( --(ABS(B13:D18 - B40:D45) &gt; $Z$2), --(ABS(B13:D18 - B40:D45) &lt;= $Z$3) )</f>
        <v>3</v>
      </c>
      <c r="AA17">
        <v>14</v>
      </c>
      <c r="AB17" s="1">
        <v>4.5472697701948386</v>
      </c>
      <c r="AC17" s="1">
        <v>0.34699944452931153</v>
      </c>
      <c r="AD17" s="1">
        <v>2.0559111432350683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aca="1" ref="Y18" ca="1">SUMPRODUCT(--(ABS(B13:D18 - B40:D45) &gt; $Z$3))</f>
        <v>4</v>
      </c>
      <c r="AA18">
        <v>15</v>
      </c>
      <c r="AB18" s="1">
        <v>1.0583893494490262</v>
      </c>
      <c r="AC18" s="1">
        <v>0.880026755960716</v>
      </c>
      <c r="AD18" s="1">
        <v>1.7540975701657342</v>
      </c>
    </row>
    <row r="19" spans="1:30" ht="16.2" thickBot="1">
      <c r="X19" s="55" t="s">
        <v>45</v>
      </c>
      <c r="Y19" s="3">
        <f ca="1">Y15/$Y$14</f>
        <v>0</v>
      </c>
      <c r="AA19">
        <v>16</v>
      </c>
      <c r="AB19" s="1">
        <v>2.7864849216510486</v>
      </c>
      <c r="AC19" s="1">
        <v>0.60469720737103994</v>
      </c>
      <c r="AD19" s="1">
        <v>1.9480124270784132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 ca="1">Y16/$Y$14</f>
        <v>0.61111111111111116</v>
      </c>
      <c r="AA20">
        <v>17</v>
      </c>
      <c r="AB20" s="1">
        <v>2.5335346645761323</v>
      </c>
      <c r="AC20" s="1">
        <v>0.62949527710758046</v>
      </c>
      <c r="AD20" s="1">
        <v>2.1251066504366767</v>
      </c>
    </row>
    <row r="21" spans="1:30">
      <c r="A21" s="101"/>
      <c r="B21" s="102"/>
      <c r="C21" s="102"/>
      <c r="D21" s="103"/>
      <c r="X21" s="55" t="s">
        <v>44</v>
      </c>
      <c r="Y21" s="3">
        <f ca="1">Y17/$Y$14</f>
        <v>0.16666666666666666</v>
      </c>
      <c r="AA21">
        <v>18</v>
      </c>
      <c r="AB21" s="1">
        <v>1.8828597952213244</v>
      </c>
      <c r="AC21" s="1">
        <v>0.42381531573208625</v>
      </c>
      <c r="AD21" s="1">
        <v>1.9463908389735267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 ca="1">Y18/$Y$14</f>
        <v>0.22222222222222221</v>
      </c>
      <c r="AA22">
        <v>19</v>
      </c>
      <c r="AB22" s="1">
        <v>1.8572073967885276</v>
      </c>
      <c r="AC22" s="1">
        <v>1.0718186406751804</v>
      </c>
      <c r="AD22" s="1">
        <v>1.8551973595528364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aca="1" ref="Y23" ca="1">MIN(ABS(B13:D18 - B40:D45))</f>
        <v>1.1585514782246786E-2</v>
      </c>
      <c r="AA23">
        <v>20</v>
      </c>
      <c r="AB23" s="1">
        <v>7.1869345963199311</v>
      </c>
      <c r="AC23" s="1">
        <v>0.46273755214066503</v>
      </c>
      <c r="AD23" s="1">
        <v>1.0348676391749636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aca="1" ref="Y24" ca="1">MAX(ABS(B13:D18 - B40:D45))</f>
        <v>0.65486234095088192</v>
      </c>
      <c r="AA24">
        <v>21</v>
      </c>
      <c r="AB24" s="1">
        <v>2.6875013434953505</v>
      </c>
      <c r="AC24" s="1">
        <v>0.32085853739520576</v>
      </c>
      <c r="AD24" s="1">
        <v>1.2051702374610251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aca="1" ref="Y25" ca="1">SUMPRODUCT(ABS(B13:D18 - B40:D45))/$Y$14</f>
        <v>0.245542489405673</v>
      </c>
      <c r="AA25">
        <v>22</v>
      </c>
      <c r="AB25" s="1">
        <v>5.5693539460827504</v>
      </c>
      <c r="AC25" s="1">
        <v>0.38934023793022987</v>
      </c>
      <c r="AD25" s="1">
        <v>1.9600703042549241</v>
      </c>
    </row>
    <row r="26" spans="1:30">
      <c r="X26" s="55" t="s">
        <v>50</v>
      </c>
      <c r="Y26" s="3" cm="1">
        <f t="array" aca="1" ref="Y26" ca="1">SQRT( SUMPRODUCT((ABS(B13:D18 - B40:D45)-AVERAGE(ABS(B13:D18 - B40:D45)))^2) / $Y$14 )</f>
        <v>0.19259522727145562</v>
      </c>
      <c r="AA26">
        <v>23</v>
      </c>
      <c r="AB26" s="1">
        <v>7.4259449963043345</v>
      </c>
      <c r="AC26" s="1">
        <v>0.85118451950297835</v>
      </c>
      <c r="AD26" s="1">
        <v>1.9729044770755702</v>
      </c>
    </row>
    <row r="27" spans="1:30" ht="16.2" thickBot="1">
      <c r="X27" s="55" t="s">
        <v>51</v>
      </c>
      <c r="Y27" s="3" cm="1">
        <f t="array" aca="1" ref="Y27" ca="1">MEDIAN(ABS(B13:D18 - B40:D45))</f>
        <v>0.16786823519598451</v>
      </c>
      <c r="AA27">
        <v>24</v>
      </c>
      <c r="AB27" s="1">
        <v>6.15487989288179</v>
      </c>
      <c r="AC27" s="1">
        <v>0.41943246074976231</v>
      </c>
      <c r="AD27" s="1">
        <v>2.3651794256253029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aca="1" ref="Y28" ca="1">IFERROR(_xlfn.MODE.SNGL(ROUND(ABS(B13:D18 - B40:D45),1)), MEDIAN(ROUND(ABS(B13:D18 - B40:D45),1)))</f>
        <v>0.1</v>
      </c>
      <c r="AA28">
        <v>25</v>
      </c>
      <c r="AB28" s="1">
        <v>7.2067941103561877</v>
      </c>
      <c r="AC28" s="1">
        <v>0.48641310646379265</v>
      </c>
      <c r="AD28" s="1">
        <v>2.1772418054282765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9.7443765912896677E-2</v>
      </c>
      <c r="AA29">
        <v>26</v>
      </c>
      <c r="AB29" s="1">
        <v>4.6182215784746754</v>
      </c>
      <c r="AC29" s="1">
        <v>1.2493758369254218</v>
      </c>
      <c r="AD29" s="1">
        <v>2.6442897706266457</v>
      </c>
    </row>
    <row r="30" spans="1:30">
      <c r="A30" s="25" t="s">
        <v>3</v>
      </c>
      <c r="B30" s="2">
        <f ca="1">MAX(B40:B45)</f>
        <v>0.5132802871800729</v>
      </c>
      <c r="C30" s="2">
        <f ca="1">MAX(C40:C45)</f>
        <v>0.68841448521775317</v>
      </c>
      <c r="D30" s="2">
        <f ca="1">MAX(D40:D45)</f>
        <v>0.83782952580883963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0.16786823519598451</v>
      </c>
      <c r="AA30">
        <v>27</v>
      </c>
      <c r="AB30" s="1">
        <v>4.1677001469968609</v>
      </c>
      <c r="AC30" s="1">
        <v>0.59908847130947906</v>
      </c>
      <c r="AD30" s="1">
        <v>1.6025583055591011</v>
      </c>
    </row>
    <row r="31" spans="1:30" ht="16.2" thickBot="1">
      <c r="A31" s="25" t="s">
        <v>4</v>
      </c>
      <c r="B31" s="2">
        <f ca="1">MIN(B40:B45)</f>
        <v>0.14237070186849324</v>
      </c>
      <c r="C31" s="2">
        <f t="shared" ref="C31:D31" ca="1" si="19">MIN(C40:C45)</f>
        <v>0.11759368245601319</v>
      </c>
      <c r="D31" s="2">
        <f t="shared" ca="1" si="19"/>
        <v>0.17589380653553635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0.35204433041431304</v>
      </c>
      <c r="AA31">
        <v>28</v>
      </c>
      <c r="AB31" s="1">
        <v>7.8454202978303549</v>
      </c>
      <c r="AC31" s="1">
        <v>0.79610586707058906</v>
      </c>
      <c r="AD31" s="1">
        <v>3.1273977802099169</v>
      </c>
    </row>
    <row r="32" spans="1:30">
      <c r="A32" s="25" t="s">
        <v>5</v>
      </c>
      <c r="B32" s="2">
        <f ca="1">AVERAGE(B40:B45)</f>
        <v>0.35724940519387732</v>
      </c>
      <c r="C32" s="2">
        <f t="shared" ref="C32:D32" ca="1" si="20">AVERAGE(C40:C45)</f>
        <v>0.40077068316295045</v>
      </c>
      <c r="D32" s="2">
        <f t="shared" ca="1" si="20"/>
        <v>0.63120048677402141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7.5105488171018173</v>
      </c>
      <c r="AC32" s="1">
        <v>0.96864380526545524</v>
      </c>
      <c r="AD32" s="1">
        <v>2.6231415549424764</v>
      </c>
    </row>
    <row r="33" spans="1:30">
      <c r="A33" s="25" t="s">
        <v>6</v>
      </c>
      <c r="B33" s="2">
        <f ca="1">STDEV(B40:B45)</f>
        <v>0.14263852722173984</v>
      </c>
      <c r="C33" s="2">
        <f t="shared" ref="C33:D33" ca="1" si="21">STDEV(C40:C45)</f>
        <v>0.26046932321979599</v>
      </c>
      <c r="D33" s="2">
        <f t="shared" ca="1" si="21"/>
        <v>0.24948957119428092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1.5386003693042105</v>
      </c>
      <c r="AC33" s="1">
        <v>0.43123087995837056</v>
      </c>
      <c r="AD33" s="1">
        <v>1.6849995353779768</v>
      </c>
    </row>
    <row r="34" spans="1:30">
      <c r="A34" s="25" t="s">
        <v>7</v>
      </c>
      <c r="B34" s="2">
        <f ca="1">MEDIAN(B40:B45)</f>
        <v>0.36112502813063835</v>
      </c>
      <c r="C34" s="2">
        <f t="shared" ref="C34:D34" ca="1" si="22">MEDIAN(C40:C45)</f>
        <v>0.38839204659111681</v>
      </c>
      <c r="D34" s="2">
        <f t="shared" ca="1" si="22"/>
        <v>0.69954732977707201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8.0785039637866412</v>
      </c>
      <c r="AC34" s="1">
        <v>0.49197955417979894</v>
      </c>
      <c r="AD34" s="1">
        <v>1.1286121531104911</v>
      </c>
    </row>
    <row r="35" spans="1:30">
      <c r="A35" s="25" t="s">
        <v>8</v>
      </c>
      <c r="B35" s="2" cm="1">
        <f t="array" aca="1" ref="B35" ca="1">IFERROR(_xlfn.MODE.SNGL(ROUND(B40:B45,1)),0)</f>
        <v>0.5</v>
      </c>
      <c r="C35" s="2" cm="1">
        <f t="array" aca="1" ref="C35" ca="1">IFERROR(_xlfn.MODE.SNGL(ROUND(C40:C45,1)),0)</f>
        <v>0.2</v>
      </c>
      <c r="D35" s="2" cm="1">
        <f t="array" aca="1" ref="D35" ca="1">IFERROR(_xlfn.MODE.SNGL(ROUND(D40:D45,1)),0)</f>
        <v>0.8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5.1533161215785199</v>
      </c>
      <c r="AC35" s="1">
        <v>0.51678788095037809</v>
      </c>
      <c r="AD35" s="1">
        <v>1.8960382245583696</v>
      </c>
    </row>
    <row r="36" spans="1:30">
      <c r="A36" s="25" t="s">
        <v>9</v>
      </c>
      <c r="B36" s="2">
        <f ca="1">QUARTILE(B40:B45,1)</f>
        <v>0.2809369108509025</v>
      </c>
      <c r="C36" s="2">
        <f t="shared" ref="C36:D36" ca="1" si="23">QUARTILE(C40:C45,1)</f>
        <v>0.18166243964414569</v>
      </c>
      <c r="D36" s="2">
        <f t="shared" ca="1" si="23"/>
        <v>0.57106046501482877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0.79021527612336429</v>
      </c>
      <c r="AC36" s="1">
        <v>0.61105567804189209</v>
      </c>
      <c r="AD36" s="1">
        <v>2.2762156875590156</v>
      </c>
    </row>
    <row r="37" spans="1:30">
      <c r="A37" s="25" t="s">
        <v>10</v>
      </c>
      <c r="B37" s="2">
        <f ca="1">QUARTILE(B40:B45,2)</f>
        <v>0.36112502813063835</v>
      </c>
      <c r="C37" s="2">
        <f t="shared" ref="C37:D37" ca="1" si="24">QUARTILE(C40:C45,2)</f>
        <v>0.38839204659111681</v>
      </c>
      <c r="D37" s="2">
        <f t="shared" ca="1" si="24"/>
        <v>0.69954732977707201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2.1679935237400927</v>
      </c>
      <c r="AC37" s="1">
        <v>1.0953149429310234</v>
      </c>
      <c r="AD37" s="1">
        <v>2.5537579341910526</v>
      </c>
    </row>
    <row r="38" spans="1:30">
      <c r="A38" s="25" t="s">
        <v>11</v>
      </c>
      <c r="B38" s="2">
        <f ca="1">QUARTILE(B40:B45,3)</f>
        <v>0.47382214260448241</v>
      </c>
      <c r="C38" s="2">
        <f t="shared" ref="C38:D38" ca="1" si="25">QUARTILE(C40:C45,3)</f>
        <v>0.62890746224268979</v>
      </c>
      <c r="D38" s="2">
        <f t="shared" ca="1" si="25"/>
        <v>0.80950189643291304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4.9621678341861015</v>
      </c>
      <c r="AC38" s="1">
        <v>0.64002840091222468</v>
      </c>
      <c r="AD38" s="1">
        <v>1.5195507607058811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1.7253971556419982</v>
      </c>
      <c r="AC39" s="1">
        <v>1.5632248972185641</v>
      </c>
      <c r="AD39" s="1">
        <v>2.390718379281688</v>
      </c>
    </row>
    <row r="40" spans="1:30">
      <c r="A40" s="25">
        <v>1</v>
      </c>
      <c r="B40" s="23">
        <f ca="1">B4 + (B3-B4)*RAND() + 0*$K$47</f>
        <v>0.3926341310694712</v>
      </c>
      <c r="C40" s="23">
        <f ca="1">C4 + (C3-C4)*RAND() + 0*$K$47</f>
        <v>0.21473338406880921</v>
      </c>
      <c r="D40" s="23">
        <f ca="1">D4 + (D3-D4)*RAND() + 0*$K$47</f>
        <v>0.83782952580883963</v>
      </c>
      <c r="E40" s="2">
        <f ca="1">MAX(B40:D40)</f>
        <v>0.83782952580883963</v>
      </c>
      <c r="F40" s="2">
        <f ca="1">MIN(B40:D40)</f>
        <v>0.21473338406880921</v>
      </c>
      <c r="G40" s="2">
        <f ca="1">AVERAGE(B40:D40)</f>
        <v>0.48173234698237338</v>
      </c>
      <c r="H40" s="2">
        <f ca="1">STDEV(B40:D40)</f>
        <v>0.32096116513057221</v>
      </c>
      <c r="I40" s="2">
        <f ca="1">MEDIAN(B40:D40)</f>
        <v>0.3926341310694712</v>
      </c>
      <c r="J40" s="2">
        <f t="shared" ref="J40:J41" ca="1" si="26">IFERROR(
  _xlfn.MODE.SNGL(ROUND(B40,1),ROUND(C40,1),ROUND(D40,1)),
  MEDIAN(   ROUND(B40,1),ROUND(C40,1),ROUND(D40,1))
)</f>
        <v>0.4</v>
      </c>
      <c r="K40" s="2">
        <f ca="1">QUARTILE(B40:D40,1)</f>
        <v>0.30368375756914023</v>
      </c>
      <c r="L40" s="2">
        <f ca="1">QUARTILE(B40:D40,2)</f>
        <v>0.3926341310694712</v>
      </c>
      <c r="M40" s="3">
        <f ca="1">QUARTILE(B40:D40,3)</f>
        <v>0.61523182843915536</v>
      </c>
      <c r="AA40">
        <v>37</v>
      </c>
      <c r="AB40" s="1">
        <v>4.7332165623637543</v>
      </c>
      <c r="AC40" s="1">
        <v>0.47637664365501287</v>
      </c>
      <c r="AD40" s="1">
        <v>1.6619880003525114</v>
      </c>
    </row>
    <row r="41" spans="1:30">
      <c r="A41" s="25">
        <v>2</v>
      </c>
      <c r="B41" s="23">
        <f ca="1">B4 + (B3-B4)*RAND() + 0*$K$47</f>
        <v>0.5132802871800729</v>
      </c>
      <c r="C41" s="23">
        <f ca="1">C4 + (C3-C4)*RAND() + 0*$K$47</f>
        <v>0.1706387915025912</v>
      </c>
      <c r="D41" s="23">
        <f ca="1">D4 + (D3-D4)*RAND() + 0*$K$47</f>
        <v>0.82771508159359009</v>
      </c>
      <c r="E41" s="2">
        <f t="shared" ref="E41:E45" ca="1" si="27">MAX(B41:D41)</f>
        <v>0.82771508159359009</v>
      </c>
      <c r="F41" s="2">
        <f t="shared" ref="F41:F45" ca="1" si="28">MIN(B41:D41)</f>
        <v>0.1706387915025912</v>
      </c>
      <c r="G41" s="2">
        <f t="shared" ref="G41:G45" ca="1" si="29">AVERAGE(B41:D41)</f>
        <v>0.50387805342541803</v>
      </c>
      <c r="H41" s="2">
        <f t="shared" ref="H41:H45" ca="1" si="30">STDEV(B41:D41)</f>
        <v>0.32863903336277711</v>
      </c>
      <c r="I41" s="2">
        <f t="shared" ref="I41:I45" ca="1" si="31">MEDIAN(B41:D41)</f>
        <v>0.5132802871800729</v>
      </c>
      <c r="J41" s="2">
        <f t="shared" ca="1" si="26"/>
        <v>0.5</v>
      </c>
      <c r="K41" s="2">
        <f t="shared" ref="K41:K45" ca="1" si="32">QUARTILE(B41:D41,1)</f>
        <v>0.34195953934133205</v>
      </c>
      <c r="L41" s="2">
        <f t="shared" ref="L41:L45" ca="1" si="33">QUARTILE(B41:D41,2)</f>
        <v>0.5132802871800729</v>
      </c>
      <c r="M41" s="3">
        <f t="shared" ref="M41:M45" ca="1" si="34">QUARTILE(B41:D41,3)</f>
        <v>0.67049768438683155</v>
      </c>
      <c r="AA41">
        <v>38</v>
      </c>
      <c r="AB41" s="1">
        <v>6.3945941471827767</v>
      </c>
      <c r="AC41" s="1">
        <v>0.55580311214350631</v>
      </c>
      <c r="AD41" s="1">
        <v>2.9251070846408647</v>
      </c>
    </row>
    <row r="42" spans="1:30">
      <c r="A42" s="25">
        <v>3</v>
      </c>
      <c r="B42" s="23">
        <f ca="1">B4 + (B3-B4)*RAND() + 0*$K$47</f>
        <v>0.14237070186849324</v>
      </c>
      <c r="C42" s="23">
        <f ca="1">C4 + (C3-C4)*RAND() + 0*$K$47</f>
        <v>0.65119304661911148</v>
      </c>
      <c r="D42" s="23">
        <f ca="1">D4 + (D3-D4)*RAND() + 0*$K$47</f>
        <v>0.17589380653553635</v>
      </c>
      <c r="E42" s="2">
        <f t="shared" ca="1" si="27"/>
        <v>0.65119304661911148</v>
      </c>
      <c r="F42" s="2">
        <f t="shared" ca="1" si="28"/>
        <v>0.14237070186849324</v>
      </c>
      <c r="G42" s="2">
        <f t="shared" ca="1" si="29"/>
        <v>0.32315251834104702</v>
      </c>
      <c r="H42" s="2">
        <f t="shared" ca="1" si="30"/>
        <v>0.28458547183815119</v>
      </c>
      <c r="I42" s="2">
        <f t="shared" ca="1" si="31"/>
        <v>0.17589380653553635</v>
      </c>
      <c r="J42" s="2">
        <f ca="1">IFERROR(
  _xlfn.MODE.SNGL(ROUND(B42,1),ROUND(C42,1),ROUND(D42,1)),
  MEDIAN(   ROUND(B42,1),ROUND(C42,1),ROUND(D42,1))
)</f>
        <v>0.2</v>
      </c>
      <c r="K42" s="2">
        <f t="shared" ca="1" si="32"/>
        <v>0.15913225420201479</v>
      </c>
      <c r="L42" s="2">
        <f t="shared" ca="1" si="33"/>
        <v>0.17589380653553635</v>
      </c>
      <c r="M42" s="3">
        <f t="shared" ca="1" si="34"/>
        <v>0.4135434265773239</v>
      </c>
      <c r="AA42">
        <v>39</v>
      </c>
      <c r="AB42" s="1">
        <v>6.9219989613186446</v>
      </c>
      <c r="AC42" s="1">
        <v>1.0053286817535951</v>
      </c>
      <c r="AD42" s="1">
        <v>3.5577502778747294</v>
      </c>
    </row>
    <row r="43" spans="1:30">
      <c r="A43" s="25">
        <v>4</v>
      </c>
      <c r="B43" s="23">
        <f ca="1">B4 + (B3-B4)*RAND() + 0*$K$47</f>
        <v>0.32961592519180549</v>
      </c>
      <c r="C43" s="23">
        <f ca="1">C4 + (C3-C4)*RAND() + 0*$K$47</f>
        <v>0.56205070911342447</v>
      </c>
      <c r="D43" s="23">
        <f ca="1">D4 + (D3-D4)*RAND() + 0*$K$47</f>
        <v>0.54666984715201772</v>
      </c>
      <c r="E43" s="2">
        <f t="shared" ca="1" si="27"/>
        <v>0.56205070911342447</v>
      </c>
      <c r="F43" s="2">
        <f t="shared" ca="1" si="28"/>
        <v>0.32961592519180549</v>
      </c>
      <c r="G43" s="2">
        <f t="shared" ca="1" si="29"/>
        <v>0.47944549381908258</v>
      </c>
      <c r="H43" s="2">
        <f t="shared" ca="1" si="30"/>
        <v>0.12998391229281395</v>
      </c>
      <c r="I43" s="2">
        <f t="shared" ca="1" si="31"/>
        <v>0.54666984715201772</v>
      </c>
      <c r="J43" s="2">
        <f ca="1">IFERROR(
  _xlfn.MODE.SNGL(ROUND(B43,1),ROUND(C43,1),ROUND(D43,1)),
  MEDIAN(   ROUND(B43,1),ROUND(C43,1),ROUND(D43,1))
)</f>
        <v>0.5</v>
      </c>
      <c r="K43" s="2">
        <f t="shared" ca="1" si="32"/>
        <v>0.43814288617191161</v>
      </c>
      <c r="L43" s="2">
        <f t="shared" ca="1" si="33"/>
        <v>0.54666984715201772</v>
      </c>
      <c r="M43" s="3">
        <f t="shared" ca="1" si="34"/>
        <v>0.55436027813272104</v>
      </c>
      <c r="AA43">
        <v>40</v>
      </c>
      <c r="AB43" s="1">
        <v>2.4658061456345588</v>
      </c>
      <c r="AC43" s="1">
        <v>0.67854915708151897</v>
      </c>
      <c r="AD43" s="1">
        <v>1.9475205840106289</v>
      </c>
    </row>
    <row r="44" spans="1:30">
      <c r="A44" s="25">
        <v>5</v>
      </c>
      <c r="B44" s="23">
        <f ca="1">B4 + (B3-B4)*RAND() + 0*$K$47</f>
        <v>0.26471057273726817</v>
      </c>
      <c r="C44" s="23">
        <f ca="1">C4 + (C3-C4)*RAND() + 0*$K$47</f>
        <v>0.11759368245601319</v>
      </c>
      <c r="D44" s="23">
        <f ca="1">D4 + (D3-D4)*RAND() + 0*$K$47</f>
        <v>0.75486234095088189</v>
      </c>
      <c r="E44" s="2">
        <f t="shared" ca="1" si="27"/>
        <v>0.75486234095088189</v>
      </c>
      <c r="F44" s="2">
        <f t="shared" ca="1" si="28"/>
        <v>0.11759368245601319</v>
      </c>
      <c r="G44" s="2">
        <f t="shared" ca="1" si="29"/>
        <v>0.37905553204805442</v>
      </c>
      <c r="H44" s="2">
        <f t="shared" ca="1" si="30"/>
        <v>0.33366736889423487</v>
      </c>
      <c r="I44" s="2">
        <f t="shared" ca="1" si="31"/>
        <v>0.26471057273726817</v>
      </c>
      <c r="J44" s="2">
        <f t="shared" ref="J44:J45" ca="1" si="35">IFERROR(
  _xlfn.MODE.SNGL(ROUND(B44,1),ROUND(C44,1),ROUND(D44,1)),
  MEDIAN(   ROUND(B44,1),ROUND(C44,1),ROUND(D44,1))
)</f>
        <v>0.3</v>
      </c>
      <c r="K44" s="2">
        <f t="shared" ca="1" si="32"/>
        <v>0.19115212759664069</v>
      </c>
      <c r="L44" s="2">
        <f t="shared" ca="1" si="33"/>
        <v>0.26471057273726817</v>
      </c>
      <c r="M44" s="3">
        <f t="shared" ca="1" si="34"/>
        <v>0.50978645684407509</v>
      </c>
      <c r="AA44">
        <v>41</v>
      </c>
      <c r="AB44" s="1">
        <v>3.744531607127445</v>
      </c>
      <c r="AC44" s="1">
        <v>0.28605868877791718</v>
      </c>
      <c r="AD44" s="1">
        <v>1.8642808233829653</v>
      </c>
    </row>
    <row r="45" spans="1:30" ht="16.2" thickBot="1">
      <c r="A45" s="27">
        <v>6</v>
      </c>
      <c r="B45" s="24">
        <f ca="1">B4 + (B3-B4)*RAND() + 0*$K$47</f>
        <v>0.50088481311615285</v>
      </c>
      <c r="C45" s="24">
        <f ca="1">C4 + (C3-C4)*RAND() + 0*$K$47</f>
        <v>0.68841448521775317</v>
      </c>
      <c r="D45" s="24">
        <f ca="1">D4 + (D3-D4)*RAND() + 0*$K$47</f>
        <v>0.64423231860326213</v>
      </c>
      <c r="E45" s="4">
        <f t="shared" ca="1" si="27"/>
        <v>0.68841448521775317</v>
      </c>
      <c r="F45" s="4">
        <f t="shared" ca="1" si="28"/>
        <v>0.50088481311615285</v>
      </c>
      <c r="G45" s="4">
        <f t="shared" ca="1" si="29"/>
        <v>0.61117720564572275</v>
      </c>
      <c r="H45" s="4">
        <f t="shared" ca="1" si="30"/>
        <v>9.8037364556123205E-2</v>
      </c>
      <c r="I45" s="4">
        <f t="shared" ca="1" si="31"/>
        <v>0.64423231860326213</v>
      </c>
      <c r="J45" s="4">
        <f t="shared" ca="1" si="35"/>
        <v>0.6</v>
      </c>
      <c r="K45" s="4">
        <f t="shared" ca="1" si="32"/>
        <v>0.57255856585970744</v>
      </c>
      <c r="L45" s="4">
        <f t="shared" ca="1" si="33"/>
        <v>0.64423231860326213</v>
      </c>
      <c r="M45" s="5">
        <f t="shared" ca="1" si="34"/>
        <v>0.66632340191050765</v>
      </c>
      <c r="AA45">
        <v>42</v>
      </c>
      <c r="AB45" s="1">
        <v>4.404564921748781</v>
      </c>
      <c r="AC45" s="1">
        <v>0.30864575938860861</v>
      </c>
      <c r="AD45" s="1">
        <v>2.085808382945936</v>
      </c>
    </row>
    <row r="46" spans="1:30" ht="16.2" thickBot="1">
      <c r="AA46">
        <v>43</v>
      </c>
      <c r="AB46" s="1">
        <v>6.0941420573450529</v>
      </c>
      <c r="AC46" s="1">
        <v>0.62375209123989916</v>
      </c>
      <c r="AD46" s="1">
        <v>1.7273410748757041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3.4056014303946949</v>
      </c>
      <c r="AC47" s="1">
        <v>0.49583637650962664</v>
      </c>
      <c r="AD47" s="1">
        <v>1.5744832947306937</v>
      </c>
    </row>
    <row r="48" spans="1:30">
      <c r="A48" s="95"/>
      <c r="B48" s="96"/>
      <c r="C48" s="96"/>
      <c r="D48" s="97"/>
      <c r="AA48">
        <v>45</v>
      </c>
      <c r="AB48" s="1">
        <v>5.3379591688242032</v>
      </c>
      <c r="AC48" s="1">
        <v>0.99935361618501806</v>
      </c>
      <c r="AD48" s="1">
        <v>2.1303165333748262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1.2749676859915122</v>
      </c>
      <c r="AC49" s="1">
        <v>1.7906192895936441</v>
      </c>
      <c r="AD49" s="1">
        <v>2.9464326039685256</v>
      </c>
    </row>
    <row r="50" spans="1:30">
      <c r="A50" s="25" t="s">
        <v>0</v>
      </c>
      <c r="B50" s="2">
        <f ca="1">IFERROR(CORREL($B$40:$B$45,B40:B45),0)</f>
        <v>1</v>
      </c>
      <c r="C50" s="2">
        <f t="shared" ref="C50:D50" ca="1" si="36">IFERROR(CORREL($B$40:$B$45,C40:C45),0)</f>
        <v>-0.17891988969160408</v>
      </c>
      <c r="D50" s="3">
        <f t="shared" ca="1" si="36"/>
        <v>0.7225918646304732</v>
      </c>
      <c r="AA50">
        <v>47</v>
      </c>
      <c r="AB50" s="1">
        <v>4.0629400445914943</v>
      </c>
      <c r="AC50" s="1">
        <v>0.56499636781761953</v>
      </c>
      <c r="AD50" s="1">
        <v>1.7413788697736572</v>
      </c>
    </row>
    <row r="51" spans="1:30">
      <c r="A51" s="25" t="s">
        <v>1</v>
      </c>
      <c r="B51" s="2">
        <f ca="1">IFERROR(CORREL($C$40:$C$45,B40:B45),0)</f>
        <v>-0.17891988969160408</v>
      </c>
      <c r="C51" s="2">
        <f ca="1">IFERROR(CORREL($C$40:$C$45,C40:C45),0)</f>
        <v>1</v>
      </c>
      <c r="D51" s="3">
        <f ca="1">IFERROR(CORREL($C$40:$C$45,D40:D45),0)</f>
        <v>-0.74660012361901562</v>
      </c>
      <c r="AA51">
        <v>48</v>
      </c>
      <c r="AB51" s="1">
        <v>0.34524349789277936</v>
      </c>
      <c r="AC51" s="1">
        <v>0.5130990334745098</v>
      </c>
      <c r="AD51" s="1">
        <v>1.9617812360652993</v>
      </c>
    </row>
    <row r="52" spans="1:30" ht="16.2" thickBot="1">
      <c r="A52" s="27" t="s">
        <v>2</v>
      </c>
      <c r="B52" s="5">
        <f t="shared" ref="B52:C52" ca="1" si="37">IFERROR(CORREL($D$40:$D$45,B40:B45),0)</f>
        <v>0.7225918646304732</v>
      </c>
      <c r="C52" s="5">
        <f t="shared" ca="1" si="37"/>
        <v>-0.74660012361901562</v>
      </c>
      <c r="D52" s="5">
        <f ca="1">IFERROR(CORREL($D$40:$D$45,D40:D45),0)</f>
        <v>1.0000000000000002</v>
      </c>
      <c r="AA52">
        <v>49</v>
      </c>
      <c r="AB52" s="1">
        <v>1.0156056413985501</v>
      </c>
      <c r="AC52" s="1">
        <v>1.0720027195337691</v>
      </c>
      <c r="AD52" s="1">
        <v>2.6971215631552035</v>
      </c>
    </row>
    <row r="53" spans="1:30" ht="16.2" thickBot="1">
      <c r="AA53">
        <v>50</v>
      </c>
      <c r="AB53" s="1">
        <v>1.1164901041900284</v>
      </c>
      <c r="AC53" s="1">
        <v>0.75324265252053468</v>
      </c>
      <c r="AD53" s="1">
        <v>2.5606089957969065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6.1392124031033388</v>
      </c>
      <c r="AC54" s="1">
        <v>0.4072861283972305</v>
      </c>
      <c r="AD54" s="1">
        <v>1.6862398017177482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4.1788708035350863</v>
      </c>
      <c r="AC55" s="1">
        <v>0.96208432332943472</v>
      </c>
      <c r="AD55" s="1">
        <v>2.5943472068371269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5.0488491202172074</v>
      </c>
      <c r="AC56" s="1">
        <v>0.80906638707725709</v>
      </c>
      <c r="AD56" s="1">
        <v>2.4580457354853604</v>
      </c>
    </row>
    <row r="57" spans="1:30">
      <c r="A57" s="6" t="s">
        <v>0</v>
      </c>
      <c r="B57" s="11">
        <f ca="1">(B23-B50)^2</f>
        <v>4.9303806576313238E-32</v>
      </c>
      <c r="C57" s="11">
        <f t="shared" ref="C57:D57" ca="1" si="38">(C23-C50)^2</f>
        <v>0.29248794516296078</v>
      </c>
      <c r="D57" s="12">
        <f t="shared" ca="1" si="38"/>
        <v>2.1711454751207109</v>
      </c>
      <c r="F57" s="6" t="s">
        <v>3</v>
      </c>
      <c r="G57" s="2">
        <f t="shared" ref="G57:I61" ca="1" si="39">B3-B30</f>
        <v>8.6719712819927075E-2</v>
      </c>
      <c r="H57" s="2">
        <f t="shared" ca="1" si="39"/>
        <v>1.1585514782246786E-2</v>
      </c>
      <c r="I57" s="3">
        <f t="shared" ca="1" si="39"/>
        <v>6.2170474191160396E-2</v>
      </c>
      <c r="K57" s="7" t="s">
        <v>3</v>
      </c>
      <c r="L57" s="2" cm="1">
        <f t="array" aca="1" ref="L57" ca="1">INDIRECT("E"&amp; (13+COLUMNS($A:A)-1)) - INDIRECT("E"&amp; (40+COLUMNS($A:A)-1))</f>
        <v>6.2170474191160396E-2</v>
      </c>
      <c r="M57" s="2" cm="1">
        <f t="array" aca="1" ref="M57" ca="1">INDIRECT("E"&amp; (13+COLUMNS($A:B)-1)) - INDIRECT("E"&amp; (40+COLUMNS($A:B)-1))</f>
        <v>-0.22771508159359011</v>
      </c>
      <c r="N57" s="2" cm="1">
        <f t="array" aca="1" ref="N57" ca="1">INDIRECT("E"&amp; (13+COLUMNS($A:C)-1)) - INDIRECT("E"&amp; (40+COLUMNS($A:C)-1))</f>
        <v>0.14880695338088856</v>
      </c>
      <c r="O57" s="2" cm="1">
        <f t="array" aca="1" ref="O57" ca="1">INDIRECT("E"&amp; (13+COLUMNS($A:D)-1)) - INDIRECT("E"&amp; (40+COLUMNS($A:D)-1))</f>
        <v>0.13794929088657548</v>
      </c>
      <c r="P57" s="2" cm="1">
        <f t="array" aca="1" ref="P57" ca="1">INDIRECT("E"&amp; (13+COLUMNS($A:E)-1)) - INDIRECT("E"&amp; (40+COLUMNS($A:E)-1))</f>
        <v>-0.15486234095088192</v>
      </c>
      <c r="Q57" s="3" cm="1">
        <f t="array" aca="1" ref="Q57" ca="1">INDIRECT("E"&amp; (13+COLUMNS($A:F)-1)) - INDIRECT("E"&amp; (40+COLUMNS($A:F)-1))</f>
        <v>1.1585514782246786E-2</v>
      </c>
      <c r="AA57">
        <v>54</v>
      </c>
      <c r="AB57" s="1">
        <v>2.953575110720124</v>
      </c>
      <c r="AC57" s="1">
        <v>0.46247363161954347</v>
      </c>
      <c r="AD57" s="1">
        <v>1.6951497070056873</v>
      </c>
    </row>
    <row r="58" spans="1:30">
      <c r="A58" s="6" t="s">
        <v>1</v>
      </c>
      <c r="B58" s="11">
        <f ca="1">(B24-B51)^2</f>
        <v>0.29248794516296078</v>
      </c>
      <c r="C58" s="11">
        <f t="shared" ref="C58:D58" ca="1" si="40">(C24-C51)^2</f>
        <v>4.9303806576313238E-32</v>
      </c>
      <c r="D58" s="12">
        <f t="shared" ca="1" si="40"/>
        <v>1.8511927442005953</v>
      </c>
      <c r="F58" s="6" t="s">
        <v>4</v>
      </c>
      <c r="G58" s="2">
        <f t="shared" ca="1" si="39"/>
        <v>-4.2370701868493232E-2</v>
      </c>
      <c r="H58" s="2">
        <f t="shared" ca="1" si="39"/>
        <v>-1.7593682456013185E-2</v>
      </c>
      <c r="I58" s="3">
        <f t="shared" ca="1" si="39"/>
        <v>-7.5893806535536346E-2</v>
      </c>
      <c r="K58" s="7" t="s">
        <v>4</v>
      </c>
      <c r="L58" s="2" cm="1">
        <f t="array" aca="1" ref="L58" ca="1">INDIRECT("F"&amp; (13+COLUMNS($A:A)-1)) - INDIRECT("F"&amp; (40+COLUMNS($A:A)-1))</f>
        <v>-0.1147333840688092</v>
      </c>
      <c r="M58" s="2" cm="1">
        <f t="array" aca="1" ref="M58" ca="1">INDIRECT("F"&amp; (13+COLUMNS($A:B)-1)) - INDIRECT("F"&amp; (40+COLUMNS($A:B)-1))</f>
        <v>-7.0638791502591197E-2</v>
      </c>
      <c r="N58" s="2" cm="1">
        <f t="array" aca="1" ref="N58" ca="1">INDIRECT("F"&amp; (13+COLUMNS($A:C)-1)) - INDIRECT("F"&amp; (40+COLUMNS($A:C)-1))</f>
        <v>0.35762929813150679</v>
      </c>
      <c r="O58" s="2" cm="1">
        <f t="array" aca="1" ref="O58" ca="1">INDIRECT("F"&amp; (13+COLUMNS($A:D)-1)) - INDIRECT("F"&amp; (40+COLUMNS($A:D)-1))</f>
        <v>-0.12961592519180548</v>
      </c>
      <c r="P58" s="2" cm="1">
        <f t="array" aca="1" ref="P58" ca="1">INDIRECT("F"&amp; (13+COLUMNS($A:E)-1)) - INDIRECT("F"&amp; (40+COLUMNS($A:E)-1))</f>
        <v>-1.7593682456013185E-2</v>
      </c>
      <c r="Q58" s="3" cm="1">
        <f t="array" aca="1" ref="Q58" ca="1">INDIRECT("F"&amp; (13+COLUMNS($A:F)-1)) - INDIRECT("F"&amp; (40+COLUMNS($A:F)-1))</f>
        <v>-0.40088481311615287</v>
      </c>
      <c r="AA58">
        <v>55</v>
      </c>
      <c r="AB58" s="1">
        <v>1.8749347082279491</v>
      </c>
      <c r="AC58" s="1">
        <v>0.52072929985392535</v>
      </c>
      <c r="AD58" s="1">
        <v>2.4688089166394702</v>
      </c>
    </row>
    <row r="59" spans="1:30" ht="16.2" thickBot="1">
      <c r="A59" s="9" t="s">
        <v>2</v>
      </c>
      <c r="B59" s="13">
        <f ca="1">(B25-B52)^2</f>
        <v>2.1711454751207109</v>
      </c>
      <c r="C59" s="13">
        <f t="shared" ref="C59:D59" ca="1" si="41">(C25-C52)^2</f>
        <v>1.8511927442005953</v>
      </c>
      <c r="D59" s="14">
        <f t="shared" ca="1" si="41"/>
        <v>1.9721522630525295E-31</v>
      </c>
      <c r="F59" s="6" t="s">
        <v>5</v>
      </c>
      <c r="G59" s="2">
        <f t="shared" ca="1" si="39"/>
        <v>-7.2494051938772897E-3</v>
      </c>
      <c r="H59" s="2">
        <f t="shared" ca="1" si="39"/>
        <v>4.9229316837049564E-2</v>
      </c>
      <c r="I59" s="3">
        <f t="shared" ca="1" si="39"/>
        <v>-4.7867153440688037E-2</v>
      </c>
      <c r="K59" s="7" t="s">
        <v>5</v>
      </c>
      <c r="L59" s="2" cm="1">
        <f t="array" aca="1" ref="L59" ca="1">INDIRECT("G"&amp; (13+COLUMNS($A:A)-1)) - INDIRECT("G"&amp; (40+COLUMNS($A:A)-1))</f>
        <v>-1.5065680315706764E-2</v>
      </c>
      <c r="M59" s="2" cm="1">
        <f t="array" aca="1" ref="M59" ca="1">INDIRECT("G"&amp; (13+COLUMNS($A:B)-1)) - INDIRECT("G"&amp; (40+COLUMNS($A:B)-1))</f>
        <v>-0.17054472009208471</v>
      </c>
      <c r="N59" s="2" cm="1">
        <f t="array" aca="1" ref="N59" ca="1">INDIRECT("G"&amp; (13+COLUMNS($A:C)-1)) - INDIRECT("G"&amp; (40+COLUMNS($A:C)-1))</f>
        <v>0.27684748165895295</v>
      </c>
      <c r="O59" s="2" cm="1">
        <f t="array" aca="1" ref="O59" ca="1">INDIRECT("G"&amp; (13+COLUMNS($A:D)-1)) - INDIRECT("G"&amp; (40+COLUMNS($A:D)-1))</f>
        <v>5.3887839514250746E-2</v>
      </c>
      <c r="P59" s="2" cm="1">
        <f t="array" aca="1" ref="P59" ca="1">INDIRECT("G"&amp; (13+COLUMNS($A:E)-1)) - INDIRECT("G"&amp; (40+COLUMNS($A:E)-1))</f>
        <v>-4.5722198714721107E-2</v>
      </c>
      <c r="Q59" s="3" cm="1">
        <f t="array" aca="1" ref="Q59" ca="1">INDIRECT("G"&amp; (13+COLUMNS($A:F)-1)) - INDIRECT("G"&amp; (40+COLUMNS($A:F)-1))</f>
        <v>-0.11117720564572275</v>
      </c>
      <c r="AA59">
        <v>56</v>
      </c>
      <c r="AB59" s="1">
        <v>0.46271127845271026</v>
      </c>
      <c r="AC59" s="1">
        <v>0.32027979725166011</v>
      </c>
      <c r="AD59" s="1">
        <v>2.1993190847550661</v>
      </c>
    </row>
    <row r="60" spans="1:30">
      <c r="A60" s="33"/>
      <c r="F60" s="6" t="s">
        <v>6</v>
      </c>
      <c r="G60" s="2">
        <f t="shared" ca="1" si="39"/>
        <v>0.10026062880808256</v>
      </c>
      <c r="H60" s="2">
        <f t="shared" ca="1" si="39"/>
        <v>-2.5948535228624642E-2</v>
      </c>
      <c r="I60" s="3">
        <f t="shared" ca="1" si="39"/>
        <v>6.3027095027964858E-2</v>
      </c>
      <c r="K60" s="7" t="s">
        <v>6</v>
      </c>
      <c r="L60" s="2" cm="1">
        <f t="array" aca="1" ref="L60" ca="1">INDIRECT("H"&amp; (13+COLUMNS($A:A)-1)) - INDIRECT("H"&amp; (40+COLUMNS($A:A)-1))</f>
        <v>8.3184023302165955E-2</v>
      </c>
      <c r="M60" s="2" cm="1">
        <f t="array" aca="1" ref="M60" ca="1">INDIRECT("H"&amp; (13+COLUMNS($A:B)-1)) - INDIRECT("H"&amp; (40+COLUMNS($A:B)-1))</f>
        <v>-7.6977885520418787E-2</v>
      </c>
      <c r="N60" s="2" cm="1">
        <f t="array" aca="1" ref="N60" ca="1">INDIRECT("H"&amp; (13+COLUMNS($A:C)-1)) - INDIRECT("H"&amp; (40+COLUMNS($A:C)-1))</f>
        <v>-0.11138039108126338</v>
      </c>
      <c r="O60" s="2" cm="1">
        <f t="array" aca="1" ref="O60" ca="1">INDIRECT("H"&amp; (13+COLUMNS($A:D)-1)) - INDIRECT("H"&amp; (40+COLUMNS($A:D)-1))</f>
        <v>0.15869122230199892</v>
      </c>
      <c r="P60" s="2" cm="1">
        <f t="array" aca="1" ref="P60" ca="1">INDIRECT("H"&amp; (13+COLUMNS($A:E)-1)) - INDIRECT("H"&amp; (40+COLUMNS($A:E)-1))</f>
        <v>-8.2006221051876493E-2</v>
      </c>
      <c r="Q60" s="3" cm="1">
        <f t="array" aca="1" ref="Q60" ca="1">INDIRECT("H"&amp; (13+COLUMNS($A:F)-1)) - INDIRECT("H"&amp; (40+COLUMNS($A:F)-1))</f>
        <v>0.24837279695765213</v>
      </c>
      <c r="AA60">
        <v>57</v>
      </c>
      <c r="AB60" s="1">
        <v>1.7475037829979794</v>
      </c>
      <c r="AC60" s="1">
        <v>0.54230834384799298</v>
      </c>
      <c r="AD60" s="1">
        <v>2.2464791356269815</v>
      </c>
    </row>
    <row r="61" spans="1:30">
      <c r="F61" s="6" t="s">
        <v>7</v>
      </c>
      <c r="G61" s="2">
        <f t="shared" ca="1" si="39"/>
        <v>-1.112502813063837E-2</v>
      </c>
      <c r="H61" s="2">
        <f t="shared" ca="1" si="39"/>
        <v>6.1607953408883198E-2</v>
      </c>
      <c r="I61" s="3">
        <f t="shared" ca="1" si="39"/>
        <v>4.5267022292794223E-4</v>
      </c>
      <c r="K61" s="7" t="s">
        <v>7</v>
      </c>
      <c r="L61" s="2" cm="1">
        <f t="array" aca="1" ref="L61" ca="1">INDIRECT("I"&amp; (13+COLUMNS($A:A)-1)) - INDIRECT("I"&amp; (40+COLUMNS($A:A)-1))</f>
        <v>7.3658689305288183E-3</v>
      </c>
      <c r="M61" s="2" cm="1">
        <f t="array" aca="1" ref="M61" ca="1">INDIRECT("I"&amp; (13+COLUMNS($A:B)-1)) - INDIRECT("I"&amp; (40+COLUMNS($A:B)-1))</f>
        <v>-0.21328028718007291</v>
      </c>
      <c r="N61" s="2" cm="1">
        <f t="array" aca="1" ref="N61" ca="1">INDIRECT("I"&amp; (13+COLUMNS($A:C)-1)) - INDIRECT("I"&amp; (40+COLUMNS($A:C)-1))</f>
        <v>0.32410619346446368</v>
      </c>
      <c r="O61" s="2" cm="1">
        <f t="array" aca="1" ref="O61" ca="1">INDIRECT("I"&amp; (13+COLUMNS($A:D)-1)) - INDIRECT("I"&amp; (40+COLUMNS($A:D)-1))</f>
        <v>0.15333015284798224</v>
      </c>
      <c r="P61" s="2" cm="1">
        <f t="array" aca="1" ref="P61" ca="1">INDIRECT("I"&amp; (13+COLUMNS($A:E)-1)) - INDIRECT("I"&amp; (40+COLUMNS($A:E)-1))</f>
        <v>3.5289427262731821E-2</v>
      </c>
      <c r="Q61" s="3" cm="1">
        <f t="array" aca="1" ref="Q61" ca="1">INDIRECT("I"&amp; (13+COLUMNS($A:F)-1)) - INDIRECT("I"&amp; (40+COLUMNS($A:F)-1))</f>
        <v>5.5767681396737823E-2</v>
      </c>
      <c r="AA61">
        <v>58</v>
      </c>
      <c r="AB61" s="1">
        <v>4.3103740282176837</v>
      </c>
      <c r="AC61" s="1">
        <v>0.64085595539539497</v>
      </c>
      <c r="AD61" s="1">
        <v>1.6898423373618439</v>
      </c>
    </row>
    <row r="62" spans="1:30">
      <c r="F62" s="6" t="s">
        <v>8</v>
      </c>
      <c r="G62" s="2" cm="1">
        <f t="array" aca="1" ref="G62" ca="1">IFERROR( _xlfn.MODE.SNGL( ROUND(B40:B45, 1) )
        -_xlfn.MODE.SNGL( ROUND(B13:B18, 1) ), 0 )</f>
        <v>0.4</v>
      </c>
      <c r="H62" s="2" cm="1">
        <f t="array" aca="1" ref="H62" ca="1">IFERROR( _xlfn.MODE.SNGL( ROUND(C40:C45, 1) )
        -_xlfn.MODE.SNGL( ROUND(C13:C18, 1) ), 0 )</f>
        <v>-0.49999999999999994</v>
      </c>
      <c r="I62" s="3" cm="1">
        <f t="array" aca="1" ref="I62" ca="1">IFERROR( _xlfn.MODE.SNGL( ROUND(D40:D45, 1) )
        -_xlfn.MODE.SNGL( ROUND(D13:D18, 1) ), 0 )</f>
        <v>0.10000000000000009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-0.2</v>
      </c>
      <c r="N62" s="2" cm="1">
        <f t="array" aca="1" ref="N62" ca="1">IFERROR(INDIRECT("J"&amp;13+COLUMNS($A:C)-1) - INDIRECT("J"&amp;40+COLUMNS($A:C)-1), "Nincs módusz")</f>
        <v>0.3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9.9999999999999978E-2</v>
      </c>
      <c r="AA62">
        <v>59</v>
      </c>
      <c r="AB62" s="1">
        <v>6.0096521411760468</v>
      </c>
      <c r="AC62" s="1">
        <v>1.0439659088976141</v>
      </c>
      <c r="AD62" s="1">
        <v>1.1765792244062603</v>
      </c>
    </row>
    <row r="63" spans="1:30">
      <c r="F63" s="6" t="s">
        <v>9</v>
      </c>
      <c r="G63" s="2">
        <f t="shared" ref="G63:I65" ca="1" si="42">B9-B36</f>
        <v>-0.1559369108509025</v>
      </c>
      <c r="H63" s="2">
        <f t="shared" ca="1" si="42"/>
        <v>0.14333756035585432</v>
      </c>
      <c r="I63" s="3">
        <f t="shared" ca="1" si="42"/>
        <v>-0.1710604650148288</v>
      </c>
      <c r="K63" s="7" t="s">
        <v>9</v>
      </c>
      <c r="L63" s="2" cm="1">
        <f t="array" aca="1" ref="L63" ca="1">INDIRECT("K"&amp; (13+COLUMNS($A:A)-1)) - INDIRECT("K"&amp; (40+COLUMNS($A:A)-1))</f>
        <v>-5.3683757569140234E-2</v>
      </c>
      <c r="M63" s="2" cm="1">
        <f t="array" aca="1" ref="M63" ca="1">INDIRECT("K"&amp; (13+COLUMNS($A:B)-1)) - INDIRECT("K"&amp; (40+COLUMNS($A:B)-1))</f>
        <v>-0.14195953934133204</v>
      </c>
      <c r="N63" s="2" cm="1">
        <f t="array" aca="1" ref="N63" ca="1">INDIRECT("K"&amp; (13+COLUMNS($A:C)-1)) - INDIRECT("K"&amp; (40+COLUMNS($A:C)-1))</f>
        <v>0.34086774579798518</v>
      </c>
      <c r="O63" s="2" cm="1">
        <f t="array" aca="1" ref="O63" ca="1">INDIRECT("K"&amp; (13+COLUMNS($A:D)-1)) - INDIRECT("K"&amp; (40+COLUMNS($A:D)-1))</f>
        <v>1.185711382808835E-2</v>
      </c>
      <c r="P63" s="2" cm="1">
        <f t="array" aca="1" ref="P63" ca="1">INDIRECT("K"&amp; (13+COLUMNS($A:E)-1)) - INDIRECT("K"&amp; (40+COLUMNS($A:E)-1))</f>
        <v>8.8478724033593248E-3</v>
      </c>
      <c r="Q63" s="3" cm="1">
        <f t="array" aca="1" ref="Q63" ca="1">INDIRECT("K"&amp; (13+COLUMNS($A:F)-1)) - INDIRECT("K"&amp; (40+COLUMNS($A:F)-1))</f>
        <v>-0.17255856585970741</v>
      </c>
      <c r="AA63">
        <v>60</v>
      </c>
      <c r="AB63" s="1">
        <v>5.1540279458743132</v>
      </c>
      <c r="AC63" s="1">
        <v>0.94071761103399154</v>
      </c>
      <c r="AD63" s="1">
        <v>1.7425248406706564</v>
      </c>
    </row>
    <row r="64" spans="1:30">
      <c r="A64" s="33"/>
      <c r="F64" s="6" t="s">
        <v>10</v>
      </c>
      <c r="G64" s="2">
        <f t="shared" ca="1" si="42"/>
        <v>-1.112502813063837E-2</v>
      </c>
      <c r="H64" s="2">
        <f t="shared" ca="1" si="42"/>
        <v>6.1607953408883198E-2</v>
      </c>
      <c r="I64" s="3">
        <f t="shared" ca="1" si="42"/>
        <v>4.5267022292794223E-4</v>
      </c>
      <c r="K64" s="7" t="s">
        <v>10</v>
      </c>
      <c r="L64" s="2" cm="1">
        <f t="array" aca="1" ref="L64" ca="1">INDIRECT("L"&amp; (13+COLUMNS($A:A)-1)) - INDIRECT("L"&amp; (40+COLUMNS($A:A)-1))</f>
        <v>7.3658689305288183E-3</v>
      </c>
      <c r="M64" s="2" cm="1">
        <f t="array" aca="1" ref="M64" ca="1">INDIRECT("L"&amp; (13+COLUMNS($A:B)-1)) - INDIRECT("L"&amp; (40+COLUMNS($A:B)-1))</f>
        <v>-0.21328028718007291</v>
      </c>
      <c r="N64" s="2" cm="1">
        <f t="array" aca="1" ref="N64" ca="1">INDIRECT("L"&amp; (13+COLUMNS($A:C)-1)) - INDIRECT("L"&amp; (40+COLUMNS($A:C)-1))</f>
        <v>0.32410619346446368</v>
      </c>
      <c r="O64" s="2" cm="1">
        <f t="array" aca="1" ref="O64" ca="1">INDIRECT("L"&amp; (13+COLUMNS($A:D)-1)) - INDIRECT("L"&amp; (40+COLUMNS($A:D)-1))</f>
        <v>0.15333015284798224</v>
      </c>
      <c r="P64" s="2" cm="1">
        <f t="array" aca="1" ref="P64" ca="1">INDIRECT("L"&amp; (13+COLUMNS($A:E)-1)) - INDIRECT("L"&amp; (40+COLUMNS($A:E)-1))</f>
        <v>3.5289427262731821E-2</v>
      </c>
      <c r="Q64" s="3" cm="1">
        <f t="array" aca="1" ref="Q64" ca="1">INDIRECT("L"&amp; (13+COLUMNS($A:F)-1)) - INDIRECT("L"&amp; (40+COLUMNS($A:F)-1))</f>
        <v>5.5767681396737823E-2</v>
      </c>
      <c r="AA64">
        <v>61</v>
      </c>
      <c r="AB64" s="1">
        <v>7.3149502608736574</v>
      </c>
      <c r="AC64" s="1">
        <v>0.4211819117178161</v>
      </c>
      <c r="AD64" s="1">
        <v>1.441109363312151</v>
      </c>
    </row>
    <row r="65" spans="1:30" ht="16.2" thickBot="1">
      <c r="A65" s="33"/>
      <c r="F65" s="9" t="s">
        <v>11</v>
      </c>
      <c r="G65" s="4">
        <f t="shared" ca="1" si="42"/>
        <v>0.10117785739551755</v>
      </c>
      <c r="H65" s="4">
        <f t="shared" ca="1" si="42"/>
        <v>2.1092537757310126E-2</v>
      </c>
      <c r="I65" s="5">
        <f t="shared" ca="1" si="42"/>
        <v>-3.4501896432913015E-2</v>
      </c>
      <c r="K65" s="7" t="s">
        <v>11</v>
      </c>
      <c r="L65" s="2" cm="1">
        <f t="array" aca="1" ref="L65" ca="1">INDIRECT("M"&amp; (13+COLUMNS($A:A)-1)) - INDIRECT("M"&amp; (40+COLUMNS($A:A)-1))</f>
        <v>3.4768171560844663E-2</v>
      </c>
      <c r="M65" s="2" cm="1">
        <f t="array" aca="1" ref="M65" ca="1">INDIRECT("M"&amp; (13+COLUMNS($A:B)-1)) - INDIRECT("M"&amp; (40+COLUMNS($A:B)-1))</f>
        <v>-0.22049768438683159</v>
      </c>
      <c r="N65" s="2" cm="1">
        <f t="array" aca="1" ref="N65" ca="1">INDIRECT("M"&amp; (13+COLUMNS($A:C)-1)) - INDIRECT("M"&amp; (40+COLUMNS($A:C)-1))</f>
        <v>0.23645657342267612</v>
      </c>
      <c r="O65" s="2" cm="1">
        <f t="array" aca="1" ref="O65" ca="1">INDIRECT("M"&amp; (13+COLUMNS($A:D)-1)) - INDIRECT("M"&amp; (40+COLUMNS($A:D)-1))</f>
        <v>0.14563972186727892</v>
      </c>
      <c r="P65" s="2" cm="1">
        <f t="array" aca="1" ref="P65" ca="1">INDIRECT("M"&amp; (13+COLUMNS($A:E)-1)) - INDIRECT("M"&amp; (40+COLUMNS($A:E)-1))</f>
        <v>-5.9786456844075131E-2</v>
      </c>
      <c r="Q65" s="3" cm="1">
        <f t="array" aca="1" ref="Q65" ca="1">INDIRECT("M"&amp; (13+COLUMNS($A:F)-1)) - INDIRECT("M"&amp; (40+COLUMNS($A:F)-1))</f>
        <v>3.3676598089492304E-2</v>
      </c>
      <c r="AA65">
        <v>62</v>
      </c>
      <c r="AB65" s="1">
        <v>2.6116994191467189</v>
      </c>
      <c r="AC65" s="1">
        <v>1.193303107690117</v>
      </c>
      <c r="AD65" s="1">
        <v>1.3369325702025363</v>
      </c>
    </row>
    <row r="66" spans="1:30">
      <c r="A66" s="33"/>
      <c r="J66" s="1"/>
      <c r="Q66" s="34"/>
      <c r="AA66">
        <v>63</v>
      </c>
      <c r="AB66" s="1">
        <v>4.2849218712914965</v>
      </c>
      <c r="AC66" s="1">
        <v>0.50486829400195599</v>
      </c>
      <c r="AD66" s="1">
        <v>2.427778662388103</v>
      </c>
    </row>
    <row r="67" spans="1:30" ht="16.2" thickBot="1">
      <c r="A67" s="9" t="s">
        <v>16</v>
      </c>
      <c r="B67" s="35" cm="1">
        <f t="array" aca="1" ref="B67" ca="1">SUMPRODUCT((B23:D25-B50:D52)^2)</f>
        <v>8.6296523289685343</v>
      </c>
      <c r="C67" s="36"/>
      <c r="D67" s="36"/>
      <c r="E67" s="36"/>
      <c r="F67" s="37" t="s">
        <v>15</v>
      </c>
      <c r="G67" s="35">
        <f ca="1">SUMPRODUCT(G57:I65, G57:I65)</f>
        <v>0.55268457935090587</v>
      </c>
      <c r="H67" s="36"/>
      <c r="I67" s="36"/>
      <c r="J67" s="36"/>
      <c r="K67" s="37" t="s">
        <v>14</v>
      </c>
      <c r="L67" s="35">
        <f ca="1">SUMPRODUCT(L57:Q65, L57:Q65)</f>
        <v>1.5248256963636411</v>
      </c>
      <c r="M67" s="36"/>
      <c r="N67" s="36"/>
      <c r="O67" s="36"/>
      <c r="P67" s="36"/>
      <c r="Q67" s="38"/>
      <c r="AA67">
        <v>64</v>
      </c>
      <c r="AB67" s="1">
        <v>2.9007749284502018</v>
      </c>
      <c r="AC67" s="1">
        <v>0.54784938403346595</v>
      </c>
      <c r="AD67" s="1">
        <v>1.8619001488952414</v>
      </c>
    </row>
    <row r="68" spans="1:30">
      <c r="AA68">
        <v>65</v>
      </c>
      <c r="AB68" s="1">
        <v>1.8683509628862778</v>
      </c>
      <c r="AC68" s="1">
        <v>0.47581275895347697</v>
      </c>
      <c r="AD68" s="1">
        <v>1.4583523647431575</v>
      </c>
    </row>
    <row r="69" spans="1:30">
      <c r="AA69">
        <v>66</v>
      </c>
      <c r="AB69" s="1">
        <v>7.1530415414536481</v>
      </c>
      <c r="AC69" s="1">
        <v>0.4981212746018685</v>
      </c>
      <c r="AD69" s="1">
        <v>0.83472589900021721</v>
      </c>
    </row>
    <row r="70" spans="1:30">
      <c r="AA70">
        <v>67</v>
      </c>
      <c r="AB70" s="1">
        <v>5.2378053081330052</v>
      </c>
      <c r="AC70" s="1">
        <v>0.6467198391387543</v>
      </c>
      <c r="AD70" s="1">
        <v>2.0658108125360815</v>
      </c>
    </row>
    <row r="71" spans="1:30">
      <c r="A71" s="16" t="s">
        <v>13</v>
      </c>
      <c r="B71" s="17">
        <f ca="1">(1+C74)*(1+C75)*(1+C76)-1</f>
        <v>2.446349170311271</v>
      </c>
      <c r="AA71">
        <v>68</v>
      </c>
      <c r="AB71" s="1">
        <v>4.5803931410643033</v>
      </c>
      <c r="AC71" s="1">
        <v>0.56956656358728097</v>
      </c>
      <c r="AD71" s="1">
        <v>1.4914971275181832</v>
      </c>
    </row>
    <row r="72" spans="1:30" ht="16.2" thickBot="1">
      <c r="AA72">
        <v>69</v>
      </c>
      <c r="AB72" s="1">
        <v>0.73088918761530686</v>
      </c>
      <c r="AC72" s="1">
        <v>0.33335276074584858</v>
      </c>
      <c r="AD72" s="1">
        <v>2.0629133989753514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2.2222994265147094</v>
      </c>
      <c r="AC73" s="1">
        <v>0.24894301665027777</v>
      </c>
      <c r="AD73" s="1">
        <v>1.8105124516122968</v>
      </c>
    </row>
    <row r="74" spans="1:30">
      <c r="A74" s="39" t="s">
        <v>17</v>
      </c>
      <c r="B74" s="2">
        <f>MAX(AB4:AB203)</f>
        <v>8.7192149999556285</v>
      </c>
      <c r="C74" s="3">
        <f ca="1">IFERROR(B67/$B$74, 0)</f>
        <v>0.98972812678807098</v>
      </c>
      <c r="AA74">
        <v>71</v>
      </c>
      <c r="AB74" s="1">
        <v>1.5756842011953249</v>
      </c>
      <c r="AC74" s="1">
        <v>0.22003558173069818</v>
      </c>
      <c r="AD74" s="1">
        <v>2.3676172498038031</v>
      </c>
    </row>
    <row r="75" spans="1:30">
      <c r="A75" s="39" t="s">
        <v>18</v>
      </c>
      <c r="B75" s="2">
        <f>MAX(AC4:AC203)</f>
        <v>1.9788464616785164</v>
      </c>
      <c r="C75" s="3">
        <f ca="1">IFERROR(G67/$B$75, 0)</f>
        <v>0.27929634261877112</v>
      </c>
      <c r="AA75">
        <v>72</v>
      </c>
      <c r="AB75" s="1">
        <v>3.7392157363896543</v>
      </c>
      <c r="AC75" s="1">
        <v>0.47571622291659593</v>
      </c>
      <c r="AD75" s="1">
        <v>0.93701827753873401</v>
      </c>
    </row>
    <row r="76" spans="1:30">
      <c r="A76" s="39" t="s">
        <v>19</v>
      </c>
      <c r="B76" s="2">
        <f>MAX(AD4:AD203)</f>
        <v>4.3083386793928726</v>
      </c>
      <c r="C76" s="3">
        <f ca="1">IFERROR(L67/$B$76, 0)</f>
        <v>0.35392428725647868</v>
      </c>
      <c r="AA76">
        <v>73</v>
      </c>
      <c r="AB76" s="1">
        <v>7.6389149179167672</v>
      </c>
      <c r="AC76" s="1">
        <v>0.76926361607160954</v>
      </c>
      <c r="AD76" s="1">
        <v>2.7224087083378761</v>
      </c>
    </row>
    <row r="77" spans="1:30">
      <c r="A77" s="33"/>
      <c r="C77" s="34"/>
      <c r="AA77">
        <v>74</v>
      </c>
      <c r="AB77" s="1">
        <v>7.9860508048823817</v>
      </c>
      <c r="AC77" s="1">
        <v>0.90949854863106849</v>
      </c>
      <c r="AD77" s="1">
        <v>2.7368425114053734</v>
      </c>
    </row>
    <row r="78" spans="1:30" ht="16.2" thickBot="1">
      <c r="A78" s="40" t="s">
        <v>25</v>
      </c>
      <c r="B78" s="41"/>
      <c r="C78" s="38"/>
      <c r="AA78">
        <v>75</v>
      </c>
      <c r="AB78" s="1">
        <v>6.2038544170638481</v>
      </c>
      <c r="AC78" s="1">
        <v>0.942382986637465</v>
      </c>
      <c r="AD78" s="1">
        <v>1.2202970742166235</v>
      </c>
    </row>
    <row r="79" spans="1:30" ht="16.2" thickBot="1">
      <c r="AA79">
        <v>76</v>
      </c>
      <c r="AB79" s="1">
        <v>7.0723531378596975</v>
      </c>
      <c r="AC79" s="1">
        <v>0.57249649143906223</v>
      </c>
      <c r="AD79" s="1">
        <v>2.5029217453069226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1.2596802743475357</v>
      </c>
      <c r="AC80" s="1">
        <v>1.1337460480068395</v>
      </c>
      <c r="AD80" s="1">
        <v>1.4462604029711268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7.5882861591370645</v>
      </c>
      <c r="AC81" s="1">
        <v>0.38499893421548342</v>
      </c>
      <c r="AD81" s="1">
        <v>2.0792873306286426</v>
      </c>
    </row>
    <row r="82" spans="1:30">
      <c r="A82" s="46">
        <v>1</v>
      </c>
      <c r="B82" s="42">
        <f t="shared" ref="B82:D87" ca="1" si="43">B13-B40</f>
        <v>-0.29263413106947123</v>
      </c>
      <c r="C82" s="42">
        <f t="shared" ca="1" si="43"/>
        <v>0.18526661593119081</v>
      </c>
      <c r="D82" s="42">
        <f t="shared" ca="1" si="43"/>
        <v>6.2170474191160396E-2</v>
      </c>
      <c r="AA82">
        <v>79</v>
      </c>
      <c r="AB82" s="1">
        <v>2.6099039434045452</v>
      </c>
      <c r="AC82" s="1">
        <v>0.16968563671456824</v>
      </c>
      <c r="AD82" s="1">
        <v>1.9294157796504217</v>
      </c>
    </row>
    <row r="83" spans="1:30">
      <c r="A83" s="46">
        <v>2</v>
      </c>
      <c r="B83" s="42">
        <f t="shared" ca="1" si="43"/>
        <v>8.6719712819927075E-2</v>
      </c>
      <c r="C83" s="42">
        <f t="shared" ca="1" si="43"/>
        <v>-7.0638791502591197E-2</v>
      </c>
      <c r="D83" s="42">
        <f t="shared" ca="1" si="43"/>
        <v>-0.52771508159359004</v>
      </c>
      <c r="AA83">
        <v>80</v>
      </c>
      <c r="AB83" s="1">
        <v>2.1060303003266134</v>
      </c>
      <c r="AC83" s="1">
        <v>0.49128209913707416</v>
      </c>
      <c r="AD83" s="1">
        <v>2.6321813199293795</v>
      </c>
    </row>
    <row r="84" spans="1:30">
      <c r="A84" s="46">
        <v>3</v>
      </c>
      <c r="B84" s="42">
        <f t="shared" ca="1" si="43"/>
        <v>0.35762929813150679</v>
      </c>
      <c r="C84" s="42">
        <f t="shared" ca="1" si="43"/>
        <v>-0.15119304661911148</v>
      </c>
      <c r="D84" s="42">
        <f t="shared" ca="1" si="43"/>
        <v>0.62410619346446372</v>
      </c>
      <c r="AA84">
        <v>81</v>
      </c>
      <c r="AB84" s="1">
        <v>2.609901946360353</v>
      </c>
      <c r="AC84" s="1">
        <v>0.46736629541730051</v>
      </c>
      <c r="AD84" s="1">
        <v>1.9259376481207102</v>
      </c>
    </row>
    <row r="85" spans="1:30">
      <c r="A85" s="46">
        <v>4</v>
      </c>
      <c r="B85" s="42">
        <f t="shared" ca="1" si="43"/>
        <v>-0.12961592519180548</v>
      </c>
      <c r="C85" s="42">
        <f t="shared" ca="1" si="43"/>
        <v>0.13794929088657548</v>
      </c>
      <c r="D85" s="42">
        <f t="shared" ca="1" si="43"/>
        <v>0.15333015284798224</v>
      </c>
      <c r="AA85">
        <v>82</v>
      </c>
      <c r="AB85" s="1">
        <v>5.9033574374265765</v>
      </c>
      <c r="AC85" s="1">
        <v>0.3032108949317795</v>
      </c>
      <c r="AD85" s="1">
        <v>1.7960730205378963</v>
      </c>
    </row>
    <row r="86" spans="1:30">
      <c r="A86" s="46">
        <v>5</v>
      </c>
      <c r="B86" s="42">
        <f t="shared" ca="1" si="43"/>
        <v>0.33528942726273181</v>
      </c>
      <c r="C86" s="42">
        <f t="shared" ca="1" si="43"/>
        <v>0.18240631754398678</v>
      </c>
      <c r="D86" s="42">
        <f t="shared" ca="1" si="43"/>
        <v>-0.65486234095088192</v>
      </c>
      <c r="AA86">
        <v>83</v>
      </c>
      <c r="AB86" s="1">
        <v>2.7893619830182748</v>
      </c>
      <c r="AC86" s="1">
        <v>0.17985015634826218</v>
      </c>
      <c r="AD86" s="1">
        <v>2.0593956640463622</v>
      </c>
    </row>
    <row r="87" spans="1:30" ht="16.2" thickBot="1">
      <c r="A87" s="47">
        <v>6</v>
      </c>
      <c r="B87" s="42">
        <f t="shared" ca="1" si="43"/>
        <v>-0.40088481311615287</v>
      </c>
      <c r="C87" s="42">
        <f t="shared" ca="1" si="43"/>
        <v>1.1585514782246786E-2</v>
      </c>
      <c r="D87" s="42">
        <f t="shared" ca="1" si="43"/>
        <v>5.5767681396737823E-2</v>
      </c>
      <c r="AA87">
        <v>84</v>
      </c>
      <c r="AB87" s="1">
        <v>8.7192149999556285</v>
      </c>
      <c r="AC87" s="1">
        <v>1.7996531397728344</v>
      </c>
      <c r="AD87" s="1">
        <v>2.0020119369265283</v>
      </c>
    </row>
    <row r="88" spans="1:30">
      <c r="AA88">
        <v>85</v>
      </c>
      <c r="AB88" s="1">
        <v>1.8222480696802263</v>
      </c>
      <c r="AC88" s="1">
        <v>0.52653833354476576</v>
      </c>
      <c r="AD88" s="1">
        <v>2.1131784030977445</v>
      </c>
    </row>
    <row r="89" spans="1:30" ht="16.2" thickBot="1">
      <c r="AA89">
        <v>86</v>
      </c>
      <c r="AB89" s="1">
        <v>0.81403873137134553</v>
      </c>
      <c r="AC89" s="1">
        <v>0.38087640356598568</v>
      </c>
      <c r="AD89" s="1">
        <v>2.6136081347506859</v>
      </c>
    </row>
    <row r="90" spans="1:30" ht="16.8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Q90" s="61" t="s">
        <v>73</v>
      </c>
      <c r="R90" s="62" t="s">
        <v>71</v>
      </c>
      <c r="S90" s="62" t="s">
        <v>72</v>
      </c>
      <c r="T90" s="62" t="s">
        <v>74</v>
      </c>
      <c r="U90" s="63"/>
      <c r="AA90">
        <v>87</v>
      </c>
      <c r="AB90" s="1">
        <v>4.6421361266050587</v>
      </c>
      <c r="AC90" s="1">
        <v>0.47001394913363764</v>
      </c>
      <c r="AD90" s="1">
        <v>0.80079782439266023</v>
      </c>
    </row>
    <row r="91" spans="1:30">
      <c r="A91" s="46">
        <v>1</v>
      </c>
      <c r="B91" s="52" t="str">
        <f>tablazat1!B91</f>
        <v>összeg</v>
      </c>
      <c r="C91" s="52">
        <f>tablazat1!C91</f>
        <v>1</v>
      </c>
      <c r="D91" s="52">
        <f>tablazat1!D91</f>
        <v>1</v>
      </c>
      <c r="E91" s="52">
        <f>tablazat1!E91</f>
        <v>1</v>
      </c>
      <c r="F91" s="52">
        <f>tablazat1!F91</f>
        <v>7</v>
      </c>
      <c r="G91" s="52">
        <f>tablazat1!G91</f>
        <v>0</v>
      </c>
      <c r="H91" s="2">
        <f>tablazat1!H91</f>
        <v>4.1834080456814471E-2</v>
      </c>
      <c r="I91" s="2">
        <f>tablazat1!I91</f>
        <v>0.49348465798765712</v>
      </c>
      <c r="J91" s="2">
        <f>tablazat1!J91</f>
        <v>0.25794269828747346</v>
      </c>
      <c r="K91" s="2">
        <f>tablazat1!K91</f>
        <v>0.15765705365222046</v>
      </c>
      <c r="L91" s="2">
        <f>tablazat1!L91</f>
        <v>0.28734475975388002</v>
      </c>
      <c r="M91" s="2">
        <f>tablazat1!M91</f>
        <v>0.1</v>
      </c>
      <c r="N91" s="2">
        <f ca="1">tablazat1!N91</f>
        <v>8.2615770471469313E-2</v>
      </c>
      <c r="O91" s="2">
        <f ca="1">tablazat1!O91</f>
        <v>0.40283840981825142</v>
      </c>
      <c r="P91" s="2">
        <f ca="1">tablazat1!P91</f>
        <v>0.86806504599644729</v>
      </c>
      <c r="Q91" s="1">
        <f ca="1">MIN(
 IF(MAX($F$91:$F$110)=MIN($F$91:$F$110),1,(F91-MIN($F$91:$F$110))/(MAX($F$91:$F$110)-MIN($F$91:$F$110))),
 IF(MAX($G$91:$G$110)=MIN($G$91:$G$110),1,(G91-MIN($G$91:$G$110))/(MAX($G$91:$G$110)-MIN($G$91:$G$110))),
 IF(MAX($H$91:$H$110)=MIN($H$91:$H$110),1,(H91-MIN($H$91:$H$110))/(MAX($H$91:$H$110)-MIN($H$91:$H$110))),
 IF(MAX($I$91:$I$110)=MIN($I$91:$I$110),1,(MAX($I$91:$I$110)-I91)/(MAX($I$91:$I$110)-MIN($I$91:$I$110))),
 IF(MAX($J$91:$J$110)=MIN($J$91:$J$110),1,(MAX($J$91:$J$110)-J91)/(MAX($J$91:$J$110)-MIN($J$91:$J$110))),
 IF(MAX($K$91:$K$110)=MIN($K$91:$K$110),1,(MAX($K$91:$K$110)-K91)/(MAX($K$91:$K$110)-MIN($K$91:$K$110))),
 IF(MAX($L$91:$L$110)=MIN($L$91:$L$110),1,(MAX($L$91:$L$110)-L91)/(MAX($L$91:$L$110)-MIN($L$91:$L$110))),
 IF(MAX($M$91:$M$110)=MIN($M$91:$M$110),1,(MAX($M$91:$M$110)-M91)/(MAX($M$91:$M$110)-MIN($M$91:$M$110))),
 IF(MAX($N$91:$N$110)=MIN($N$91:$N$110),1,(MAX($N$91:$N$110)-N91)/(MAX($N$91:$N$110)-MIN($N$91:$N$110))),
 IF(MAX($O$91:$O$110)=MIN($O$91:$O$110),1,(MAX($O$91:$O$110)-O91)/(MAX($O$91:$O$110)-MIN($O$91:$O$110))),
 IF(MAX($P$91:$P$110)=MIN($P$91:$P$110),1,(MAX($P$91:$P$110)-P91)/(MAX($P$91:$P$110)-MIN($P$91:$P$110)))
)</f>
        <v>0.22222222222222221</v>
      </c>
      <c r="R91" s="1">
        <f ca="1">MAX(IF($B$91:$B$110="összeg", $Q$91:$Q$110))</f>
        <v>0.26190448412503975</v>
      </c>
      <c r="S91" s="1" cm="1">
        <f t="array" aca="1" ref="S91" ca="1">MAX(IF($B$91:$B$110="szorzat", $Q$91:$Q$110*1))</f>
        <v>0.2496585021236587</v>
      </c>
      <c r="T91" t="str">
        <f ca="1">IF(R91&gt;S91,"ÖSSZEG perspektivikusabb",
  IF(S91&gt;R91,"SZORZAT perspektivikusabb",
    "EGYFORMÁN PERSPEKTIVIKUS"))</f>
        <v>ÖSSZEG perspektivikusabb</v>
      </c>
      <c r="AA91">
        <v>88</v>
      </c>
      <c r="AB91" s="1">
        <v>5.4474262254339658</v>
      </c>
      <c r="AC91" s="1">
        <v>1.0626488427518532</v>
      </c>
      <c r="AD91" s="1">
        <v>3.3534121586592085</v>
      </c>
    </row>
    <row r="92" spans="1:30">
      <c r="A92" s="46">
        <v>2</v>
      </c>
      <c r="B92" s="52" t="str">
        <f>tablazat2!B91</f>
        <v>szorzat</v>
      </c>
      <c r="C92" s="52">
        <f>tablazat2!C91</f>
        <v>1</v>
      </c>
      <c r="D92" s="52">
        <f>tablazat2!D91</f>
        <v>1</v>
      </c>
      <c r="E92" s="52">
        <f>tablazat2!E91</f>
        <v>1</v>
      </c>
      <c r="F92" s="52">
        <f>tablazat2!F91</f>
        <v>14</v>
      </c>
      <c r="G92" s="52">
        <f>tablazat2!G91</f>
        <v>0</v>
      </c>
      <c r="H92" s="2">
        <f>tablazat2!H91</f>
        <v>9.6792670497494737E-3</v>
      </c>
      <c r="I92" s="2">
        <f>tablazat2!I91</f>
        <v>0.47801025633423622</v>
      </c>
      <c r="J92" s="2">
        <f>tablazat2!J91</f>
        <v>0.117680451602586</v>
      </c>
      <c r="K92" s="2">
        <f>tablazat2!K91</f>
        <v>0.15195679715226568</v>
      </c>
      <c r="L92" s="2">
        <f>tablazat2!L91</f>
        <v>4.7582531727431709E-2</v>
      </c>
      <c r="M92" s="2">
        <f>tablazat2!M91</f>
        <v>0</v>
      </c>
      <c r="N92" s="2">
        <f ca="1">tablazat2!N91</f>
        <v>1.4011936825109459E-2</v>
      </c>
      <c r="O92" s="2">
        <f ca="1">tablazat2!O91</f>
        <v>0.10781946233616327</v>
      </c>
      <c r="P92" s="2">
        <f ca="1">tablazat2!P91</f>
        <v>0.49105967266594119</v>
      </c>
      <c r="Q92" s="1">
        <f t="shared" ref="Q92:Q110" ca="1" si="44">MIN(
 IF(MAX($F$91:$F$110)=MIN($F$91:$F$110),1,(F92-MIN($F$91:$F$110))/(MAX($F$91:$F$110)-MIN($F$91:$F$110))),
 IF(MAX($G$91:$G$110)=MIN($G$91:$G$110),1,(G92-MIN($G$91:$G$110))/(MAX($G$91:$G$110)-MIN($G$91:$G$110))),
 IF(MAX($H$91:$H$110)=MIN($H$91:$H$110),1,(H92-MIN($H$91:$H$110))/(MAX($H$91:$H$110)-MIN($H$91:$H$110))),
 IF(MAX($I$91:$I$110)=MIN($I$91:$I$110),1,(MAX($I$91:$I$110)-I92)/(MAX($I$91:$I$110)-MIN($I$91:$I$110))),
 IF(MAX($J$91:$J$110)=MIN($J$91:$J$110),1,(MAX($J$91:$J$110)-J92)/(MAX($J$91:$J$110)-MIN($J$91:$J$110))),
 IF(MAX($K$91:$K$110)=MIN($K$91:$K$110),1,(MAX($K$91:$K$110)-K92)/(MAX($K$91:$K$110)-MIN($K$91:$K$110))),
 IF(MAX($L$91:$L$110)=MIN($L$91:$L$110),1,(MAX($L$91:$L$110)-L92)/(MAX($L$91:$L$110)-MIN($L$91:$L$110))),
 IF(MAX($M$91:$M$110)=MIN($M$91:$M$110),1,(MAX($M$91:$M$110)-M92)/(MAX($M$91:$M$110)-MIN($M$91:$M$110))),
 IF(MAX($N$91:$N$110)=MIN($N$91:$N$110),1,(MAX($N$91:$N$110)-N92)/(MAX($N$91:$N$110)-MIN($N$91:$N$110))),
 IF(MAX($O$91:$O$110)=MIN($O$91:$O$110),1,(MAX($O$91:$O$110)-O92)/(MAX($O$91:$O$110)-MIN($O$91:$O$110))),
 IF(MAX($P$91:$P$110)=MIN($P$91:$P$110),1,(MAX($P$91:$P$110)-P92)/(MAX($P$91:$P$110)-MIN($P$91:$P$110)))
)</f>
        <v>0.16714750545562629</v>
      </c>
      <c r="AA92">
        <v>89</v>
      </c>
      <c r="AB92" s="1">
        <v>7.0810744786303594</v>
      </c>
      <c r="AC92" s="1">
        <v>0.63032126677335021</v>
      </c>
      <c r="AD92" s="1">
        <v>2.3957117974475</v>
      </c>
    </row>
    <row r="93" spans="1:30">
      <c r="A93" s="46">
        <v>3</v>
      </c>
      <c r="B93" s="52" t="str">
        <f>tablazat3!B91</f>
        <v>összeg</v>
      </c>
      <c r="C93" s="52">
        <f>tablazat3!C91</f>
        <v>2</v>
      </c>
      <c r="D93" s="52">
        <f>tablazat3!D91</f>
        <v>1</v>
      </c>
      <c r="E93" s="52">
        <f>tablazat3!E91</f>
        <v>1</v>
      </c>
      <c r="F93" s="52">
        <f>tablazat3!F91</f>
        <v>12</v>
      </c>
      <c r="G93" s="52">
        <f>tablazat3!G91</f>
        <v>0</v>
      </c>
      <c r="H93" s="2">
        <f>tablazat3!H91</f>
        <v>1.4929414004616309E-2</v>
      </c>
      <c r="I93" s="2">
        <f>tablazat3!I91</f>
        <v>0.42390377287943848</v>
      </c>
      <c r="J93" s="2">
        <f>tablazat3!J91</f>
        <v>0.15972213111461925</v>
      </c>
      <c r="K93" s="2">
        <f>tablazat3!K91</f>
        <v>0.13382204875531142</v>
      </c>
      <c r="L93" s="2">
        <f>tablazat3!L91</f>
        <v>0.10506525312723487</v>
      </c>
      <c r="M93" s="2">
        <f>tablazat3!M91</f>
        <v>0</v>
      </c>
      <c r="N93" s="2">
        <f ca="1">tablazat3!N91</f>
        <v>4.4662536029708128E-2</v>
      </c>
      <c r="O93" s="2">
        <f ca="1">tablazat3!O91</f>
        <v>0.26647609786472637</v>
      </c>
      <c r="P93" s="2">
        <f ca="1">tablazat3!P91</f>
        <v>0.35878247983958594</v>
      </c>
      <c r="Q93" s="1">
        <f t="shared" ca="1" si="44"/>
        <v>0.26190448412503975</v>
      </c>
      <c r="AA93">
        <v>90</v>
      </c>
      <c r="AB93" s="1">
        <v>5.5095533019714589</v>
      </c>
      <c r="AC93" s="1">
        <v>0.73688270552445689</v>
      </c>
      <c r="AD93" s="1">
        <v>1.7549758814581902</v>
      </c>
    </row>
    <row r="94" spans="1:30">
      <c r="A94" s="46">
        <v>4</v>
      </c>
      <c r="B94" s="52" t="str">
        <f>tablazat4!B91</f>
        <v>szorzat</v>
      </c>
      <c r="C94" s="52">
        <f>tablazat4!C91</f>
        <v>2</v>
      </c>
      <c r="D94" s="52">
        <f>tablazat4!D91</f>
        <v>1</v>
      </c>
      <c r="E94" s="52">
        <f>tablazat4!E91</f>
        <v>1</v>
      </c>
      <c r="F94" s="52">
        <f>tablazat4!F91</f>
        <v>8</v>
      </c>
      <c r="G94" s="52">
        <f>tablazat4!G91</f>
        <v>0</v>
      </c>
      <c r="H94" s="2">
        <f>tablazat4!H91</f>
        <v>1.106647826593686E-2</v>
      </c>
      <c r="I94" s="2">
        <f>tablazat4!I91</f>
        <v>0.61051932844292478</v>
      </c>
      <c r="J94" s="2">
        <f>tablazat4!J91</f>
        <v>0.24404024932352719</v>
      </c>
      <c r="K94" s="2">
        <f>tablazat4!K91</f>
        <v>0.19194565163509211</v>
      </c>
      <c r="L94" s="2">
        <f>tablazat4!L91</f>
        <v>0.22331089058446907</v>
      </c>
      <c r="M94" s="2">
        <f>tablazat4!M91</f>
        <v>0</v>
      </c>
      <c r="N94" s="2">
        <f ca="1">tablazat4!N91</f>
        <v>6.9293405391340671E-2</v>
      </c>
      <c r="O94" s="2">
        <f ca="1">tablazat4!O91</f>
        <v>0.40772803006515479</v>
      </c>
      <c r="P94" s="2">
        <f ca="1">tablazat4!P91</f>
        <v>3.6869277747175442</v>
      </c>
      <c r="Q94" s="1">
        <f t="shared" ca="1" si="44"/>
        <v>0.1921845081818811</v>
      </c>
      <c r="AA94">
        <v>91</v>
      </c>
      <c r="AB94" s="1">
        <v>2.1780161056177629</v>
      </c>
      <c r="AC94" s="1">
        <v>0.1838966897412434</v>
      </c>
      <c r="AD94" s="1">
        <v>1.154803738489681</v>
      </c>
    </row>
    <row r="95" spans="1:30">
      <c r="A95" s="46">
        <v>5</v>
      </c>
      <c r="B95" s="52" t="str">
        <f>tablazat5!B91</f>
        <v>összeg</v>
      </c>
      <c r="C95" s="52">
        <f>tablazat5!C91</f>
        <v>1</v>
      </c>
      <c r="D95" s="52">
        <f>tablazat5!D91</f>
        <v>2</v>
      </c>
      <c r="E95" s="52">
        <f>tablazat5!E91</f>
        <v>1</v>
      </c>
      <c r="F95" s="52">
        <f>tablazat5!F91</f>
        <v>7</v>
      </c>
      <c r="G95" s="52">
        <f>tablazat5!G91</f>
        <v>0</v>
      </c>
      <c r="H95" s="2">
        <f>tablazat5!H91</f>
        <v>1.023260127897585E-2</v>
      </c>
      <c r="I95" s="2">
        <f>tablazat5!I91</f>
        <v>0.85007006939341612</v>
      </c>
      <c r="J95" s="2">
        <f>tablazat5!J91</f>
        <v>0.3385139545817395</v>
      </c>
      <c r="K95" s="2">
        <f>tablazat5!K91</f>
        <v>0.24259853246650667</v>
      </c>
      <c r="L95" s="2">
        <f>tablazat5!L91</f>
        <v>0.35883568833409163</v>
      </c>
      <c r="M95" s="2">
        <f>tablazat5!M91</f>
        <v>0.1</v>
      </c>
      <c r="N95" s="2">
        <f ca="1">tablazat5!N91</f>
        <v>9.4859370884876365E-2</v>
      </c>
      <c r="O95" s="2">
        <f ca="1">tablazat5!O91</f>
        <v>0.49772299571395939</v>
      </c>
      <c r="P95" s="2">
        <f ca="1">tablazat5!P91</f>
        <v>1.9482582821084229</v>
      </c>
      <c r="Q95" s="1">
        <f t="shared" ca="1" si="44"/>
        <v>0</v>
      </c>
      <c r="AA95">
        <v>92</v>
      </c>
      <c r="AB95" s="1">
        <v>5.1197122334017919</v>
      </c>
      <c r="AC95" s="1">
        <v>0.63356095748249874</v>
      </c>
      <c r="AD95" s="1">
        <v>2.1372016509400047</v>
      </c>
    </row>
    <row r="96" spans="1:30">
      <c r="A96" s="46">
        <v>6</v>
      </c>
      <c r="B96" s="52" t="str">
        <f>tablazat6!B91</f>
        <v>szorzat</v>
      </c>
      <c r="C96" s="52">
        <f>tablazat6!C91</f>
        <v>1</v>
      </c>
      <c r="D96" s="52">
        <f>tablazat6!D91</f>
        <v>2</v>
      </c>
      <c r="E96" s="52">
        <f>tablazat6!E91</f>
        <v>1</v>
      </c>
      <c r="F96" s="52">
        <f>tablazat6!F91</f>
        <v>11</v>
      </c>
      <c r="G96" s="52">
        <f>tablazat6!G91</f>
        <v>0</v>
      </c>
      <c r="H96" s="2">
        <f>tablazat6!H91</f>
        <v>8.0366842294261609E-3</v>
      </c>
      <c r="I96" s="2">
        <f>tablazat6!I91</f>
        <v>0.48221641288282063</v>
      </c>
      <c r="J96" s="2">
        <f>tablazat6!J91</f>
        <v>0.18288554424659617</v>
      </c>
      <c r="K96" s="2">
        <f>tablazat6!K91</f>
        <v>0.1663531115410791</v>
      </c>
      <c r="L96" s="2">
        <f>tablazat6!L91</f>
        <v>0.13903831875257738</v>
      </c>
      <c r="M96" s="2">
        <f>tablazat6!M91</f>
        <v>0</v>
      </c>
      <c r="N96" s="2">
        <f ca="1">tablazat6!N91</f>
        <v>2.8116846373524879E-2</v>
      </c>
      <c r="O96" s="2">
        <f ca="1">tablazat6!O91</f>
        <v>0.31904907382702558</v>
      </c>
      <c r="P96" s="2">
        <f ca="1">tablazat6!P91</f>
        <v>0.95390278144829388</v>
      </c>
      <c r="Q96" s="1">
        <f t="shared" ca="1" si="44"/>
        <v>0.13750144285849486</v>
      </c>
      <c r="AA96">
        <v>93</v>
      </c>
      <c r="AB96" s="1">
        <v>5.5652191995306257</v>
      </c>
      <c r="AC96" s="1">
        <v>1.2680682495427935</v>
      </c>
      <c r="AD96" s="1">
        <v>2.6546589800525595</v>
      </c>
    </row>
    <row r="97" spans="1:30">
      <c r="A97" s="46">
        <v>7</v>
      </c>
      <c r="B97" s="52" t="str">
        <f>tablazat7!B91</f>
        <v>összeg</v>
      </c>
      <c r="C97" s="52">
        <f>tablazat7!C91</f>
        <v>1</v>
      </c>
      <c r="D97" s="52">
        <f>tablazat7!D91</f>
        <v>1</v>
      </c>
      <c r="E97" s="52">
        <f>tablazat7!E91</f>
        <v>2</v>
      </c>
      <c r="F97" s="52">
        <f>tablazat7!F91</f>
        <v>13</v>
      </c>
      <c r="G97" s="52">
        <f>tablazat7!G91</f>
        <v>0</v>
      </c>
      <c r="H97" s="2">
        <f>tablazat7!H91</f>
        <v>9.750337297709355E-3</v>
      </c>
      <c r="I97" s="2">
        <f>tablazat7!I91</f>
        <v>0.4494556408471706</v>
      </c>
      <c r="J97" s="2">
        <f>tablazat7!J91</f>
        <v>0.13990378763161182</v>
      </c>
      <c r="K97" s="2">
        <f>tablazat7!K91</f>
        <v>0.140242548247312</v>
      </c>
      <c r="L97" s="2">
        <f>tablazat7!L91</f>
        <v>8.4239631072689142E-2</v>
      </c>
      <c r="M97" s="2">
        <f>tablazat7!M91</f>
        <v>0</v>
      </c>
      <c r="N97" s="2">
        <f ca="1">tablazat7!N91</f>
        <v>3.8418412222818027E-2</v>
      </c>
      <c r="O97" s="2">
        <f ca="1">tablazat7!O91</f>
        <v>0.19476250758373798</v>
      </c>
      <c r="P97" s="2">
        <f ca="1">tablazat7!P91</f>
        <v>0.43625514751179489</v>
      </c>
      <c r="Q97" s="1">
        <f t="shared" ca="1" si="44"/>
        <v>0.16843021278322245</v>
      </c>
      <c r="AA97">
        <v>94</v>
      </c>
      <c r="AB97" s="1">
        <v>0.73798260039410002</v>
      </c>
      <c r="AC97" s="1">
        <v>0.9793373466973696</v>
      </c>
      <c r="AD97" s="1">
        <v>2.2027355745744868</v>
      </c>
    </row>
    <row r="98" spans="1:30">
      <c r="A98" s="46">
        <v>8</v>
      </c>
      <c r="B98" s="52" t="str">
        <f>tablazat8!B91</f>
        <v>szorzat</v>
      </c>
      <c r="C98" s="52">
        <f>tablazat8!C91</f>
        <v>1</v>
      </c>
      <c r="D98" s="52">
        <f>tablazat8!D91</f>
        <v>1</v>
      </c>
      <c r="E98" s="52">
        <f>tablazat8!E91</f>
        <v>2</v>
      </c>
      <c r="F98" s="52">
        <f>tablazat8!F91</f>
        <v>11</v>
      </c>
      <c r="G98" s="52">
        <f>tablazat8!G91</f>
        <v>0</v>
      </c>
      <c r="H98" s="2">
        <f>tablazat8!H91</f>
        <v>1.794597340848636E-3</v>
      </c>
      <c r="I98" s="2">
        <f>tablazat8!I91</f>
        <v>0.6500006585732212</v>
      </c>
      <c r="J98" s="2">
        <f>tablazat8!J91</f>
        <v>0.23370299423656393</v>
      </c>
      <c r="K98" s="2">
        <f>tablazat8!K91</f>
        <v>0.20089300162838186</v>
      </c>
      <c r="L98" s="2">
        <f>tablazat8!L91</f>
        <v>0.13235637292156338</v>
      </c>
      <c r="M98" s="2">
        <f>tablazat8!M91</f>
        <v>0.1</v>
      </c>
      <c r="N98" s="2">
        <f ca="1">tablazat8!N91</f>
        <v>8.2769995184380024E-2</v>
      </c>
      <c r="O98" s="2">
        <f ca="1">tablazat8!O91</f>
        <v>0.40542004889119598</v>
      </c>
      <c r="P98" s="2">
        <f ca="1">tablazat8!P91</f>
        <v>3.9496302243866319</v>
      </c>
      <c r="Q98" s="1">
        <f t="shared" ca="1" si="44"/>
        <v>2.4841492720286136E-2</v>
      </c>
      <c r="AA98">
        <v>95</v>
      </c>
      <c r="AB98" s="1">
        <v>1.0792662958394215</v>
      </c>
      <c r="AC98" s="1">
        <v>0.75307441528555641</v>
      </c>
      <c r="AD98" s="1">
        <v>1.5260730759185153</v>
      </c>
    </row>
    <row r="99" spans="1:30">
      <c r="A99" s="46">
        <v>9</v>
      </c>
      <c r="B99" s="52" t="str">
        <f>tablazat9!B91</f>
        <v>összeg</v>
      </c>
      <c r="C99" s="52">
        <f>tablazat9!C91</f>
        <v>2</v>
      </c>
      <c r="D99" s="52">
        <f>tablazat9!D91</f>
        <v>2</v>
      </c>
      <c r="E99" s="52">
        <f>tablazat9!E91</f>
        <v>1</v>
      </c>
      <c r="F99" s="52">
        <f>tablazat9!F91</f>
        <v>10</v>
      </c>
      <c r="G99" s="52">
        <f>tablazat9!G91</f>
        <v>0</v>
      </c>
      <c r="H99" s="2">
        <f>tablazat9!H91</f>
        <v>1.414274242946828E-2</v>
      </c>
      <c r="I99" s="2">
        <f>tablazat9!I91</f>
        <v>0.5499961225453438</v>
      </c>
      <c r="J99" s="2">
        <f>tablazat9!J91</f>
        <v>0.20162312058723286</v>
      </c>
      <c r="K99" s="2">
        <f>tablazat9!K91</f>
        <v>0.1741335710601615</v>
      </c>
      <c r="L99" s="2">
        <f>tablazat9!L91</f>
        <v>0.12711080737679675</v>
      </c>
      <c r="M99" s="2">
        <f>tablazat9!M91</f>
        <v>0.1</v>
      </c>
      <c r="N99" s="2">
        <f ca="1">tablazat9!N91</f>
        <v>5.7044860762975103E-2</v>
      </c>
      <c r="O99" s="2">
        <f ca="1">tablazat9!O91</f>
        <v>0.29973139506748003</v>
      </c>
      <c r="P99" s="2">
        <f ca="1">tablazat9!P91</f>
        <v>0.96349303152120902</v>
      </c>
      <c r="Q99" s="1">
        <f t="shared" ca="1" si="44"/>
        <v>0.24770628694942826</v>
      </c>
      <c r="AA99">
        <v>96</v>
      </c>
      <c r="AB99" s="1">
        <v>2.6288387464132108</v>
      </c>
      <c r="AC99" s="1">
        <v>0.3410021328980416</v>
      </c>
      <c r="AD99" s="1">
        <v>2.8027593330237277</v>
      </c>
    </row>
    <row r="100" spans="1:30">
      <c r="A100" s="46">
        <v>10</v>
      </c>
      <c r="B100" s="52" t="str">
        <f>tablazat10!B91</f>
        <v>szorzat</v>
      </c>
      <c r="C100" s="52">
        <f>tablazat10!C91</f>
        <v>2</v>
      </c>
      <c r="D100" s="52">
        <f>tablazat10!D91</f>
        <v>2</v>
      </c>
      <c r="E100" s="52">
        <f>tablazat10!E91</f>
        <v>1</v>
      </c>
      <c r="F100" s="52">
        <f>tablazat10!F91</f>
        <v>5</v>
      </c>
      <c r="G100" s="52">
        <f>tablazat10!G91</f>
        <v>0</v>
      </c>
      <c r="H100" s="2">
        <f>tablazat10!H91</f>
        <v>1.2361729906610108E-2</v>
      </c>
      <c r="I100" s="2">
        <f>tablazat10!I91</f>
        <v>0.58137968105417426</v>
      </c>
      <c r="J100" s="2">
        <f>tablazat10!J91</f>
        <v>0.32800129208037476</v>
      </c>
      <c r="K100" s="2">
        <f>tablazat10!K91</f>
        <v>0.19995993587398761</v>
      </c>
      <c r="L100" s="2">
        <f>tablazat10!L91</f>
        <v>0.38281674603762517</v>
      </c>
      <c r="M100" s="2">
        <f>tablazat10!M91</f>
        <v>0.5</v>
      </c>
      <c r="N100" s="2">
        <f ca="1">tablazat10!N91</f>
        <v>0.11205490780021324</v>
      </c>
      <c r="O100" s="2">
        <f ca="1">tablazat10!O91</f>
        <v>0.50162696156603437</v>
      </c>
      <c r="P100" s="2">
        <f ca="1">tablazat10!P91</f>
        <v>2.0324984269479658</v>
      </c>
      <c r="Q100" s="1">
        <f t="shared" ca="1" si="44"/>
        <v>0</v>
      </c>
      <c r="AA100">
        <v>97</v>
      </c>
      <c r="AB100" s="1">
        <v>5.2885971909094884</v>
      </c>
      <c r="AC100" s="1">
        <v>0.55342714247327074</v>
      </c>
      <c r="AD100" s="1">
        <v>2.0566530371780325</v>
      </c>
    </row>
    <row r="101" spans="1:30">
      <c r="A101" s="46">
        <v>11</v>
      </c>
      <c r="B101" s="52" t="str">
        <f>tablazat11!B91</f>
        <v>összeg</v>
      </c>
      <c r="C101" s="52">
        <f>tablazat11!C91</f>
        <v>2</v>
      </c>
      <c r="D101" s="52">
        <f>tablazat11!D91</f>
        <v>1</v>
      </c>
      <c r="E101" s="52">
        <f>tablazat11!E91</f>
        <v>2</v>
      </c>
      <c r="F101" s="52">
        <f>tablazat11!F91</f>
        <v>7</v>
      </c>
      <c r="G101" s="52">
        <f>tablazat11!G91</f>
        <v>0</v>
      </c>
      <c r="H101" s="2">
        <f>tablazat11!H91</f>
        <v>7.5987083907624597E-3</v>
      </c>
      <c r="I101" s="2">
        <f>tablazat11!I91</f>
        <v>0.63845032508797661</v>
      </c>
      <c r="J101" s="2">
        <f>tablazat11!J91</f>
        <v>0.26545364055620896</v>
      </c>
      <c r="K101" s="2">
        <f>tablazat11!K91</f>
        <v>0.19559230659736426</v>
      </c>
      <c r="L101" s="2">
        <f>tablazat11!L91</f>
        <v>0.27346378003778082</v>
      </c>
      <c r="M101" s="2">
        <f>tablazat11!M91</f>
        <v>0</v>
      </c>
      <c r="N101" s="2">
        <f ca="1">tablazat11!N91</f>
        <v>5.8553925944639207E-2</v>
      </c>
      <c r="O101" s="2">
        <f ca="1">tablazat11!O91</f>
        <v>0.45724174252509725</v>
      </c>
      <c r="P101" s="2">
        <f ca="1">tablazat11!P91</f>
        <v>1.5522888251333389</v>
      </c>
      <c r="Q101" s="1">
        <f t="shared" ca="1" si="44"/>
        <v>0.12959666084786875</v>
      </c>
      <c r="AA101">
        <v>98</v>
      </c>
      <c r="AB101" s="1">
        <v>8.4203628128699517</v>
      </c>
      <c r="AC101" s="1">
        <v>1.4743215632589213</v>
      </c>
      <c r="AD101" s="1">
        <v>3.1133364418789959</v>
      </c>
    </row>
    <row r="102" spans="1:30">
      <c r="A102" s="46">
        <v>12</v>
      </c>
      <c r="B102" s="52" t="str">
        <f>tablazat12!B91</f>
        <v>szorzat</v>
      </c>
      <c r="C102" s="52">
        <f>tablazat12!C91</f>
        <v>2</v>
      </c>
      <c r="D102" s="52">
        <f>tablazat12!D91</f>
        <v>1</v>
      </c>
      <c r="E102" s="52">
        <f>tablazat12!E91</f>
        <v>2</v>
      </c>
      <c r="F102" s="52">
        <f>tablazat12!F91</f>
        <v>8</v>
      </c>
      <c r="G102" s="52">
        <f>tablazat12!G91</f>
        <v>0</v>
      </c>
      <c r="H102" s="2">
        <f>tablazat12!H91</f>
        <v>3.2410809829309439E-2</v>
      </c>
      <c r="I102" s="2">
        <f>tablazat12!I91</f>
        <v>0.75000031101090747</v>
      </c>
      <c r="J102" s="2">
        <f>tablazat12!J91</f>
        <v>0.30653803117763395</v>
      </c>
      <c r="K102" s="2">
        <f>tablazat12!K91</f>
        <v>0.22227610128893019</v>
      </c>
      <c r="L102" s="2">
        <f>tablazat12!L91</f>
        <v>0.22722471422757351</v>
      </c>
      <c r="M102" s="2">
        <f>tablazat12!M91</f>
        <v>0.1</v>
      </c>
      <c r="N102" s="2">
        <f ca="1">tablazat12!N91</f>
        <v>0.10861399883316218</v>
      </c>
      <c r="O102" s="2">
        <f ca="1">tablazat12!O91</f>
        <v>0.52645621736791881</v>
      </c>
      <c r="P102" s="2">
        <f ca="1">tablazat12!P91</f>
        <v>6.3063458409230053</v>
      </c>
      <c r="Q102" s="1">
        <f t="shared" ca="1" si="44"/>
        <v>0</v>
      </c>
      <c r="AA102">
        <v>99</v>
      </c>
      <c r="AB102" s="1">
        <v>6.0083152818723988</v>
      </c>
      <c r="AC102" s="1">
        <v>0.75984260794191738</v>
      </c>
      <c r="AD102" s="1">
        <v>3.4645327770044152</v>
      </c>
    </row>
    <row r="103" spans="1:30">
      <c r="A103" s="46">
        <v>13</v>
      </c>
      <c r="B103" s="52" t="str">
        <f>tablazat13!B91</f>
        <v>összeg</v>
      </c>
      <c r="C103" s="52">
        <f>tablazat13!C91</f>
        <v>1</v>
      </c>
      <c r="D103" s="52">
        <f>tablazat13!D91</f>
        <v>2</v>
      </c>
      <c r="E103" s="52">
        <f>tablazat13!E91</f>
        <v>2</v>
      </c>
      <c r="F103" s="52">
        <f>tablazat13!F91</f>
        <v>9</v>
      </c>
      <c r="G103" s="52">
        <f>tablazat13!G91</f>
        <v>0</v>
      </c>
      <c r="H103" s="2">
        <f>tablazat13!H91</f>
        <v>4.1821863828606087E-4</v>
      </c>
      <c r="I103" s="2">
        <f>tablazat13!I91</f>
        <v>0.51782658350175903</v>
      </c>
      <c r="J103" s="2">
        <f>tablazat13!J91</f>
        <v>0.22666450211441072</v>
      </c>
      <c r="K103" s="2">
        <f>tablazat13!K91</f>
        <v>0.17427778630979049</v>
      </c>
      <c r="L103" s="2">
        <f>tablazat13!L91</f>
        <v>0.20138889616046587</v>
      </c>
      <c r="M103" s="2">
        <f>tablazat13!M91</f>
        <v>0</v>
      </c>
      <c r="N103" s="2">
        <f ca="1">tablazat13!N91</f>
        <v>7.1330573721374663E-2</v>
      </c>
      <c r="O103" s="2">
        <f ca="1">tablazat13!O91</f>
        <v>0.35775613795195926</v>
      </c>
      <c r="P103" s="2">
        <f ca="1">tablazat13!P91</f>
        <v>1.9985413208204967</v>
      </c>
      <c r="Q103" s="1">
        <f t="shared" ca="1" si="44"/>
        <v>0</v>
      </c>
      <c r="AA103">
        <v>100</v>
      </c>
      <c r="AB103" s="1">
        <v>6.3969674982089879</v>
      </c>
      <c r="AC103" s="1">
        <v>0.14684453744689474</v>
      </c>
      <c r="AD103" s="1">
        <v>2.5703997672435834</v>
      </c>
    </row>
    <row r="104" spans="1:30">
      <c r="A104" s="46">
        <v>14</v>
      </c>
      <c r="B104" s="52" t="str">
        <f>tablazat14!B91</f>
        <v>szorzat</v>
      </c>
      <c r="C104" s="52">
        <f>tablazat14!C91</f>
        <v>1</v>
      </c>
      <c r="D104" s="52">
        <f>tablazat14!D91</f>
        <v>2</v>
      </c>
      <c r="E104" s="52">
        <f>tablazat14!E91</f>
        <v>2</v>
      </c>
      <c r="F104" s="52">
        <f>tablazat14!F91</f>
        <v>5</v>
      </c>
      <c r="G104" s="52">
        <f>tablazat14!G91</f>
        <v>0</v>
      </c>
      <c r="H104" s="2">
        <f>tablazat14!H91</f>
        <v>4.1502046391225095E-2</v>
      </c>
      <c r="I104" s="2">
        <f>tablazat14!I91</f>
        <v>0.66459746423168731</v>
      </c>
      <c r="J104" s="2">
        <f>tablazat14!J91</f>
        <v>0.32850606985270897</v>
      </c>
      <c r="K104" s="2">
        <f>tablazat14!K91</f>
        <v>0.19628617321942141</v>
      </c>
      <c r="L104" s="2">
        <f>tablazat14!L91</f>
        <v>0.30463365166123429</v>
      </c>
      <c r="M104" s="2">
        <f>tablazat14!M91</f>
        <v>0.3</v>
      </c>
      <c r="N104" s="2">
        <f ca="1">tablazat14!N91</f>
        <v>0.14978785688424226</v>
      </c>
      <c r="O104" s="2">
        <f ca="1">tablazat14!O91</f>
        <v>0.48325457300482466</v>
      </c>
      <c r="P104" s="2">
        <f ca="1">tablazat14!P91</f>
        <v>6.615043189716677</v>
      </c>
      <c r="Q104" s="1">
        <f t="shared" ca="1" si="44"/>
        <v>0</v>
      </c>
      <c r="AA104">
        <v>101</v>
      </c>
      <c r="AB104" s="1">
        <v>6.8138678253042873</v>
      </c>
      <c r="AC104" s="1">
        <v>1.0554390195745771</v>
      </c>
      <c r="AD104" s="1">
        <v>4.3083386793928726</v>
      </c>
    </row>
    <row r="105" spans="1:30">
      <c r="A105" s="46">
        <v>15</v>
      </c>
      <c r="B105" s="52" t="str">
        <f>tablazat15!B91</f>
        <v>összeg</v>
      </c>
      <c r="C105" s="52">
        <f>tablazat15!C91</f>
        <v>3</v>
      </c>
      <c r="D105" s="52">
        <f>tablazat15!D91</f>
        <v>1</v>
      </c>
      <c r="E105" s="52">
        <f>tablazat15!E91</f>
        <v>1</v>
      </c>
      <c r="F105" s="52">
        <f>tablazat15!F91</f>
        <v>12</v>
      </c>
      <c r="G105" s="52">
        <f>tablazat15!G91</f>
        <v>0</v>
      </c>
      <c r="H105" s="2">
        <f>tablazat15!H91</f>
        <v>9.6474228748081869E-3</v>
      </c>
      <c r="I105" s="2">
        <f>tablazat15!I91</f>
        <v>0.49197204676418216</v>
      </c>
      <c r="J105" s="2">
        <f>tablazat15!J91</f>
        <v>0.18589935979973266</v>
      </c>
      <c r="K105" s="2">
        <f>tablazat15!K91</f>
        <v>0.15697743373850664</v>
      </c>
      <c r="L105" s="2">
        <f>tablazat15!L91</f>
        <v>0.14044008671883834</v>
      </c>
      <c r="M105" s="2">
        <f>tablazat15!M91</f>
        <v>0.1</v>
      </c>
      <c r="N105" s="2">
        <f ca="1">tablazat15!N91</f>
        <v>5.3369713051769567E-2</v>
      </c>
      <c r="O105" s="2">
        <f ca="1">tablazat15!O91</f>
        <v>0.30361876743618232</v>
      </c>
      <c r="P105" s="2">
        <f ca="1">tablazat15!P91</f>
        <v>1.0180667302158004</v>
      </c>
      <c r="Q105" s="1">
        <f t="shared" ca="1" si="44"/>
        <v>0.16657276767559911</v>
      </c>
      <c r="AA105">
        <v>102</v>
      </c>
      <c r="AB105" s="1">
        <v>8.0475087434216022</v>
      </c>
      <c r="AC105" s="1">
        <v>0.31651162013987977</v>
      </c>
      <c r="AD105" s="1">
        <v>3.6522754623036695</v>
      </c>
    </row>
    <row r="106" spans="1:30">
      <c r="A106" s="46">
        <v>16</v>
      </c>
      <c r="B106" s="52" t="str">
        <f>tablazat16!B91</f>
        <v>szorzat</v>
      </c>
      <c r="C106" s="52">
        <f>tablazat16!C91</f>
        <v>3</v>
      </c>
      <c r="D106" s="52">
        <f>tablazat16!D91</f>
        <v>1</v>
      </c>
      <c r="E106" s="52">
        <f>tablazat16!E91</f>
        <v>1</v>
      </c>
      <c r="F106" s="52">
        <f>tablazat16!F91</f>
        <v>5</v>
      </c>
      <c r="G106" s="52">
        <f>tablazat16!G91</f>
        <v>0</v>
      </c>
      <c r="H106" s="2">
        <f>tablazat16!H91</f>
        <v>2.5654489778776518E-3</v>
      </c>
      <c r="I106" s="2">
        <f>tablazat16!I91</f>
        <v>0.5883687777207125</v>
      </c>
      <c r="J106" s="2">
        <f>tablazat16!J91</f>
        <v>0.32408013183961382</v>
      </c>
      <c r="K106" s="2">
        <f>tablazat16!K91</f>
        <v>0.15567201378270823</v>
      </c>
      <c r="L106" s="2">
        <f>tablazat16!L91</f>
        <v>0.33624936317257637</v>
      </c>
      <c r="M106" s="2">
        <f>tablazat16!M91</f>
        <v>0.3</v>
      </c>
      <c r="N106" s="2">
        <f ca="1">tablazat16!N91</f>
        <v>0.18937429818305967</v>
      </c>
      <c r="O106" s="2">
        <f ca="1">tablazat16!O91</f>
        <v>0.45550751717021926</v>
      </c>
      <c r="P106" s="2">
        <f ca="1">tablazat16!P91</f>
        <v>2.2775058621738036</v>
      </c>
      <c r="Q106" s="1">
        <f t="shared" ca="1" si="44"/>
        <v>0</v>
      </c>
      <c r="AA106">
        <v>103</v>
      </c>
      <c r="AB106" s="1">
        <v>7.4319473991224374</v>
      </c>
      <c r="AC106" s="1">
        <v>0.77582446682112771</v>
      </c>
      <c r="AD106" s="1">
        <v>1.252693882613922</v>
      </c>
    </row>
    <row r="107" spans="1:30">
      <c r="A107" s="46">
        <v>17</v>
      </c>
      <c r="B107" s="52" t="str">
        <f>tablazat17!B91</f>
        <v>összeg</v>
      </c>
      <c r="C107" s="52">
        <f>tablazat17!C91</f>
        <v>1</v>
      </c>
      <c r="D107" s="52">
        <f>tablazat17!D91</f>
        <v>3</v>
      </c>
      <c r="E107" s="52">
        <f>tablazat17!E91</f>
        <v>1</v>
      </c>
      <c r="F107" s="52">
        <f>tablazat17!F91</f>
        <v>8</v>
      </c>
      <c r="G107" s="52">
        <f>tablazat17!G91</f>
        <v>0</v>
      </c>
      <c r="H107" s="2">
        <f>tablazat17!H91</f>
        <v>5.5824659710910995E-2</v>
      </c>
      <c r="I107" s="2">
        <f>tablazat17!I91</f>
        <v>0.53965282235853096</v>
      </c>
      <c r="J107" s="2">
        <f>tablazat17!J91</f>
        <v>0.27231715670170553</v>
      </c>
      <c r="K107" s="2">
        <f>tablazat17!K91</f>
        <v>0.16550510703484808</v>
      </c>
      <c r="L107" s="2">
        <f>tablazat17!L91</f>
        <v>0.25522632975403631</v>
      </c>
      <c r="M107" s="2">
        <f>tablazat17!M91</f>
        <v>0.1</v>
      </c>
      <c r="N107" s="2">
        <f ca="1">tablazat17!N91</f>
        <v>0.1114368739226511</v>
      </c>
      <c r="O107" s="2">
        <f ca="1">tablazat17!O91</f>
        <v>0.42383017378188692</v>
      </c>
      <c r="P107" s="2">
        <f ca="1">tablazat17!P91</f>
        <v>1.8190259317046289</v>
      </c>
      <c r="Q107" s="1">
        <f t="shared" ca="1" si="44"/>
        <v>0.24514341455338107</v>
      </c>
      <c r="AA107">
        <v>104</v>
      </c>
      <c r="AB107" s="1">
        <v>2.6270339005737711</v>
      </c>
      <c r="AC107" s="1">
        <v>0.35131742432091667</v>
      </c>
      <c r="AD107" s="1">
        <v>2.7531793596337328</v>
      </c>
    </row>
    <row r="108" spans="1:30">
      <c r="A108" s="46">
        <v>18</v>
      </c>
      <c r="B108" s="52" t="str">
        <f>tablazat18!B91</f>
        <v>szorzat</v>
      </c>
      <c r="C108" s="52">
        <f>tablazat18!C91</f>
        <v>1</v>
      </c>
      <c r="D108" s="52">
        <f>tablazat18!D91</f>
        <v>3</v>
      </c>
      <c r="E108" s="52">
        <f>tablazat18!E91</f>
        <v>1</v>
      </c>
      <c r="F108" s="52">
        <f>tablazat18!F91</f>
        <v>9</v>
      </c>
      <c r="G108" s="52">
        <f>tablazat18!G91</f>
        <v>0</v>
      </c>
      <c r="H108" s="2">
        <f>tablazat18!H91</f>
        <v>1.6895118260310649E-2</v>
      </c>
      <c r="I108" s="2">
        <f>tablazat18!I91</f>
        <v>0.57202554938475569</v>
      </c>
      <c r="J108" s="2">
        <f>tablazat18!J91</f>
        <v>0.24299373878859065</v>
      </c>
      <c r="K108" s="2">
        <f>tablazat18!K91</f>
        <v>0.17520214889459457</v>
      </c>
      <c r="L108" s="2">
        <f>tablazat18!L91</f>
        <v>0.19912419876566573</v>
      </c>
      <c r="M108" s="2">
        <f>tablazat18!M91</f>
        <v>0.2</v>
      </c>
      <c r="N108" s="2">
        <f ca="1">tablazat18!N91</f>
        <v>0.14559359371756606</v>
      </c>
      <c r="O108" s="2">
        <f ca="1">tablazat18!O91</f>
        <v>0.32093324018026903</v>
      </c>
      <c r="P108" s="2">
        <f ca="1">tablazat18!P91</f>
        <v>2.1177803979136756</v>
      </c>
      <c r="Q108" s="1">
        <f t="shared" ca="1" si="44"/>
        <v>0.2496585021236587</v>
      </c>
      <c r="AA108">
        <v>105</v>
      </c>
      <c r="AB108" s="1">
        <v>3.9913478059995917</v>
      </c>
      <c r="AC108" s="1">
        <v>0.38603125410790018</v>
      </c>
      <c r="AD108" s="1">
        <v>2.3777966997639064</v>
      </c>
    </row>
    <row r="109" spans="1:30">
      <c r="A109" s="46">
        <v>19</v>
      </c>
      <c r="B109" s="52" t="str">
        <f>tablazat19!B91</f>
        <v>összeg</v>
      </c>
      <c r="C109" s="52">
        <f>tablazat19!C91</f>
        <v>1</v>
      </c>
      <c r="D109" s="52">
        <f>tablazat19!D91</f>
        <v>1</v>
      </c>
      <c r="E109" s="52">
        <f>tablazat19!E91</f>
        <v>3</v>
      </c>
      <c r="F109" s="52">
        <f>tablazat19!F91</f>
        <v>9</v>
      </c>
      <c r="G109" s="52">
        <f>tablazat19!G91</f>
        <v>0</v>
      </c>
      <c r="H109" s="2">
        <f>tablazat19!H91</f>
        <v>1.0694316856145136E-2</v>
      </c>
      <c r="I109" s="2">
        <f>tablazat19!I91</f>
        <v>0.554980883801928</v>
      </c>
      <c r="J109" s="2">
        <f>tablazat19!J91</f>
        <v>0.21237327113477203</v>
      </c>
      <c r="K109" s="2">
        <f>tablazat19!K91</f>
        <v>0.19585867645053154</v>
      </c>
      <c r="L109" s="2">
        <f>tablazat19!L91</f>
        <v>0.16260887471965593</v>
      </c>
      <c r="M109" s="2">
        <f>tablazat19!M91</f>
        <v>0</v>
      </c>
      <c r="N109" s="2">
        <f ca="1">tablazat19!N91</f>
        <v>3.1183019629100903E-2</v>
      </c>
      <c r="O109" s="2">
        <f ca="1">tablazat19!O91</f>
        <v>0.36722689928310631</v>
      </c>
      <c r="P109" s="2">
        <f ca="1">tablazat19!P91</f>
        <v>1.5622293990321996</v>
      </c>
      <c r="Q109" s="1">
        <f t="shared" ca="1" si="44"/>
        <v>0.18546757414701126</v>
      </c>
      <c r="AA109">
        <v>106</v>
      </c>
      <c r="AB109" s="1">
        <v>6.0073543914707344</v>
      </c>
      <c r="AC109" s="1">
        <v>0.68592474641007395</v>
      </c>
      <c r="AD109" s="1">
        <v>2.3206272932430956</v>
      </c>
    </row>
    <row r="110" spans="1:30" ht="16.2" thickBot="1">
      <c r="A110" s="47">
        <v>20</v>
      </c>
      <c r="B110" s="41" t="str">
        <f>tablazat20!B91</f>
        <v>szorzat</v>
      </c>
      <c r="C110" s="41">
        <f>tablazat20!C91</f>
        <v>1</v>
      </c>
      <c r="D110" s="41">
        <f>tablazat20!D91</f>
        <v>1</v>
      </c>
      <c r="E110" s="41">
        <f>tablazat20!E91</f>
        <v>3</v>
      </c>
      <c r="F110" s="41">
        <f>tablazat20!F91</f>
        <v>10</v>
      </c>
      <c r="G110" s="41">
        <f>tablazat20!G91</f>
        <v>0</v>
      </c>
      <c r="H110" s="4">
        <f>tablazat20!H91</f>
        <v>8.9652353023345066E-3</v>
      </c>
      <c r="I110" s="4">
        <f>tablazat20!I91</f>
        <v>0.53448702239905255</v>
      </c>
      <c r="J110" s="4">
        <f>tablazat20!J91</f>
        <v>0.19602696540207504</v>
      </c>
      <c r="K110" s="4">
        <f>tablazat20!K91</f>
        <v>0.18777330023697611</v>
      </c>
      <c r="L110" s="4">
        <f>tablazat20!L91</f>
        <v>0.10958718136060663</v>
      </c>
      <c r="M110" s="4">
        <f>tablazat20!M91</f>
        <v>0</v>
      </c>
      <c r="N110" s="4">
        <f ca="1">tablazat20!N91</f>
        <v>3.282504382255802E-2</v>
      </c>
      <c r="O110" s="4">
        <f ca="1">tablazat20!O91</f>
        <v>0.30682562425164095</v>
      </c>
      <c r="P110" s="4">
        <f ca="1">tablazat20!P91</f>
        <v>1.915544229815767</v>
      </c>
      <c r="Q110" s="1">
        <f t="shared" ca="1" si="44"/>
        <v>0.15426034407886438</v>
      </c>
      <c r="AA110">
        <v>107</v>
      </c>
      <c r="AB110" s="1">
        <v>7.3418254106307863</v>
      </c>
      <c r="AC110" s="1">
        <v>0.8680309703750585</v>
      </c>
      <c r="AD110" s="1">
        <v>2.4999604297214941</v>
      </c>
    </row>
    <row r="111" spans="1:30">
      <c r="AA111">
        <v>108</v>
      </c>
      <c r="AB111" s="1">
        <v>2.0333936906280878</v>
      </c>
      <c r="AC111" s="1">
        <v>1.570701843013079</v>
      </c>
      <c r="AD111" s="1">
        <v>3.2933393250402454</v>
      </c>
    </row>
    <row r="112" spans="1:30">
      <c r="AA112">
        <v>109</v>
      </c>
      <c r="AB112" s="1">
        <v>6.7344556812545537</v>
      </c>
      <c r="AC112" s="1">
        <v>1.1984874728164265</v>
      </c>
      <c r="AD112" s="1">
        <v>2.1268470095854419</v>
      </c>
    </row>
    <row r="113" spans="27:30">
      <c r="AA113">
        <v>110</v>
      </c>
      <c r="AB113" s="1">
        <v>4.4645123384749787</v>
      </c>
      <c r="AC113" s="1">
        <v>0.46179862055348297</v>
      </c>
      <c r="AD113" s="1">
        <v>1.3799235474999105</v>
      </c>
    </row>
    <row r="114" spans="27:30">
      <c r="AA114">
        <v>111</v>
      </c>
      <c r="AB114" s="1">
        <v>7.1823926035561305</v>
      </c>
      <c r="AC114" s="1">
        <v>0.55578031598180544</v>
      </c>
      <c r="AD114" s="1">
        <v>2.5173182002579915</v>
      </c>
    </row>
    <row r="115" spans="27:30">
      <c r="AA115">
        <v>112</v>
      </c>
      <c r="AB115" s="1">
        <v>5.2563168194082674</v>
      </c>
      <c r="AC115" s="1">
        <v>0.63453205836272986</v>
      </c>
      <c r="AD115" s="1">
        <v>2.67629313418109</v>
      </c>
    </row>
    <row r="116" spans="27:30">
      <c r="AA116">
        <v>113</v>
      </c>
      <c r="AB116" s="1">
        <v>1.0716752001674581</v>
      </c>
      <c r="AC116" s="1">
        <v>0.73112787984259409</v>
      </c>
      <c r="AD116" s="1">
        <v>2.1359383461214891</v>
      </c>
    </row>
    <row r="117" spans="27:30">
      <c r="AA117">
        <v>114</v>
      </c>
      <c r="AB117" s="1">
        <v>5.3187973243246764</v>
      </c>
      <c r="AC117" s="1">
        <v>0.46463186427807646</v>
      </c>
      <c r="AD117" s="1">
        <v>3.0057925429976717</v>
      </c>
    </row>
    <row r="118" spans="27:30">
      <c r="AA118">
        <v>115</v>
      </c>
      <c r="AB118" s="1">
        <v>5.5685955666151736</v>
      </c>
      <c r="AC118" s="1">
        <v>0.43067521207473186</v>
      </c>
      <c r="AD118" s="1">
        <v>2.6130455385487994</v>
      </c>
    </row>
    <row r="119" spans="27:30">
      <c r="AA119">
        <v>116</v>
      </c>
      <c r="AB119" s="1">
        <v>3.4692582310617772</v>
      </c>
      <c r="AC119" s="1">
        <v>1.4810152917582755</v>
      </c>
      <c r="AD119" s="1">
        <v>3.6247136054355868</v>
      </c>
    </row>
    <row r="120" spans="27:30">
      <c r="AA120">
        <v>117</v>
      </c>
      <c r="AB120" s="1">
        <v>3.9047279161918302</v>
      </c>
      <c r="AC120" s="1">
        <v>0.73579519889396494</v>
      </c>
      <c r="AD120" s="1">
        <v>2.4706019561236752</v>
      </c>
    </row>
    <row r="121" spans="27:30">
      <c r="AA121">
        <v>118</v>
      </c>
      <c r="AB121" s="1">
        <v>1.8078555250900727</v>
      </c>
      <c r="AC121" s="1">
        <v>0.78110384958867041</v>
      </c>
      <c r="AD121" s="1">
        <v>3.0713882308698417</v>
      </c>
    </row>
    <row r="122" spans="27:30">
      <c r="AA122">
        <v>119</v>
      </c>
      <c r="AB122" s="1">
        <v>1.9471756875499231</v>
      </c>
      <c r="AC122" s="1">
        <v>1.3570150843615658</v>
      </c>
      <c r="AD122" s="1">
        <v>1.7984239846153278</v>
      </c>
    </row>
    <row r="123" spans="27:30">
      <c r="AA123">
        <v>120</v>
      </c>
      <c r="AB123" s="1">
        <v>5.996095602419981</v>
      </c>
      <c r="AC123" s="1">
        <v>0.34840970609208644</v>
      </c>
      <c r="AD123" s="1">
        <v>2.0761541137720934</v>
      </c>
    </row>
    <row r="124" spans="27:30">
      <c r="AA124">
        <v>121</v>
      </c>
      <c r="AB124" s="1">
        <v>6.0020822032894641</v>
      </c>
      <c r="AC124" s="1">
        <v>0.50038614168680962</v>
      </c>
      <c r="AD124" s="1">
        <v>2.2331424971909701</v>
      </c>
    </row>
    <row r="125" spans="27:30">
      <c r="AA125">
        <v>122</v>
      </c>
      <c r="AB125" s="1">
        <v>5.8141329217077677</v>
      </c>
      <c r="AC125" s="1">
        <v>0.4138892655794274</v>
      </c>
      <c r="AD125" s="1">
        <v>2.099742784253519</v>
      </c>
    </row>
    <row r="126" spans="27:30">
      <c r="AA126">
        <v>123</v>
      </c>
      <c r="AB126" s="1">
        <v>0.82094694847363658</v>
      </c>
      <c r="AC126" s="1">
        <v>0.28385048393290113</v>
      </c>
      <c r="AD126" s="1">
        <v>1.0339461187774386</v>
      </c>
    </row>
    <row r="127" spans="27:30">
      <c r="AA127">
        <v>124</v>
      </c>
      <c r="AB127" s="1">
        <v>5.8592573808047392</v>
      </c>
      <c r="AC127" s="1">
        <v>0.26280108344236391</v>
      </c>
      <c r="AD127" s="1">
        <v>2.4454211147311793</v>
      </c>
    </row>
    <row r="128" spans="27:30">
      <c r="AA128">
        <v>125</v>
      </c>
      <c r="AB128" s="1">
        <v>0.9473655511155572</v>
      </c>
      <c r="AC128" s="1">
        <v>0.95575316256415788</v>
      </c>
      <c r="AD128" s="1">
        <v>2.0173047999937901</v>
      </c>
    </row>
    <row r="129" spans="27:30">
      <c r="AA129">
        <v>126</v>
      </c>
      <c r="AB129" s="1">
        <v>7.2067124221233048</v>
      </c>
      <c r="AC129" s="1">
        <v>0.58916479601610072</v>
      </c>
      <c r="AD129" s="1">
        <v>2.1207911696649542</v>
      </c>
    </row>
    <row r="130" spans="27:30">
      <c r="AA130">
        <v>127</v>
      </c>
      <c r="AB130" s="1">
        <v>2.4815509471955801</v>
      </c>
      <c r="AC130" s="1">
        <v>0.25142229190517323</v>
      </c>
      <c r="AD130" s="1">
        <v>0.58083865046727645</v>
      </c>
    </row>
    <row r="131" spans="27:30">
      <c r="AA131">
        <v>128</v>
      </c>
      <c r="AB131" s="1">
        <v>4.2482650803121871</v>
      </c>
      <c r="AC131" s="1">
        <v>0.59188591409472657</v>
      </c>
      <c r="AD131" s="1">
        <v>2.837142794137093</v>
      </c>
    </row>
    <row r="132" spans="27:30">
      <c r="AA132">
        <v>129</v>
      </c>
      <c r="AB132" s="1">
        <v>5.9143695674683094</v>
      </c>
      <c r="AC132" s="1">
        <v>0.59473935267127842</v>
      </c>
      <c r="AD132" s="1">
        <v>1.9447820430693359</v>
      </c>
    </row>
    <row r="133" spans="27:30">
      <c r="AA133">
        <v>130</v>
      </c>
      <c r="AB133" s="1">
        <v>3.2306699607633931</v>
      </c>
      <c r="AC133" s="1">
        <v>0.65554632433279514</v>
      </c>
      <c r="AD133" s="1">
        <v>1.7035481851414862</v>
      </c>
    </row>
    <row r="134" spans="27:30">
      <c r="AA134">
        <v>131</v>
      </c>
      <c r="AB134" s="1">
        <v>1.4300102009607025</v>
      </c>
      <c r="AC134" s="1">
        <v>0.49293068604618434</v>
      </c>
      <c r="AD134" s="1">
        <v>2.8224157421008824</v>
      </c>
    </row>
    <row r="135" spans="27:30">
      <c r="AA135">
        <v>132</v>
      </c>
      <c r="AB135" s="1">
        <v>8.4169825281800197</v>
      </c>
      <c r="AC135" s="1">
        <v>0.47332995428658309</v>
      </c>
      <c r="AD135" s="1">
        <v>2.9137114075993011</v>
      </c>
    </row>
    <row r="136" spans="27:30">
      <c r="AA136">
        <v>133</v>
      </c>
      <c r="AB136" s="1">
        <v>3.6790025136980171</v>
      </c>
      <c r="AC136" s="1">
        <v>0.88557641331268466</v>
      </c>
      <c r="AD136" s="1">
        <v>2.4498095182964854</v>
      </c>
    </row>
    <row r="137" spans="27:30">
      <c r="AA137">
        <v>134</v>
      </c>
      <c r="AB137" s="1">
        <v>2.0785468083085181</v>
      </c>
      <c r="AC137" s="1">
        <v>0.7058091795460365</v>
      </c>
      <c r="AD137" s="1">
        <v>2.9812992339176776</v>
      </c>
    </row>
    <row r="138" spans="27:30">
      <c r="AA138">
        <v>135</v>
      </c>
      <c r="AB138" s="1">
        <v>0.35759162061519317</v>
      </c>
      <c r="AC138" s="1">
        <v>0.84104420267347335</v>
      </c>
      <c r="AD138" s="1">
        <v>1.4122527401329408</v>
      </c>
    </row>
    <row r="139" spans="27:30">
      <c r="AA139">
        <v>136</v>
      </c>
      <c r="AB139" s="1">
        <v>2.7712969358308692</v>
      </c>
      <c r="AC139" s="1">
        <v>1.4488039909765535</v>
      </c>
      <c r="AD139" s="1">
        <v>2.4665094805438303</v>
      </c>
    </row>
    <row r="140" spans="27:30">
      <c r="AA140">
        <v>137</v>
      </c>
      <c r="AB140" s="1">
        <v>4.5352586283390792</v>
      </c>
      <c r="AC140" s="1">
        <v>0.22165846286194255</v>
      </c>
      <c r="AD140" s="1">
        <v>2.9952641825221771</v>
      </c>
    </row>
    <row r="141" spans="27:30">
      <c r="AA141">
        <v>138</v>
      </c>
      <c r="AB141" s="1">
        <v>2.2974089549771808</v>
      </c>
      <c r="AC141" s="1">
        <v>0.18622996356825611</v>
      </c>
      <c r="AD141" s="1">
        <v>3.6786096742758394</v>
      </c>
    </row>
    <row r="142" spans="27:30">
      <c r="AA142">
        <v>139</v>
      </c>
      <c r="AB142" s="1">
        <v>0.52070970316655418</v>
      </c>
      <c r="AC142" s="1">
        <v>0.32223023891217972</v>
      </c>
      <c r="AD142" s="1">
        <v>1.9005750128481631</v>
      </c>
    </row>
    <row r="143" spans="27:30">
      <c r="AA143">
        <v>140</v>
      </c>
      <c r="AB143" s="1">
        <v>6.6456263411296019</v>
      </c>
      <c r="AC143" s="1">
        <v>0.60056502300589176</v>
      </c>
      <c r="AD143" s="1">
        <v>1.3999956682680756</v>
      </c>
    </row>
    <row r="144" spans="27:30">
      <c r="AA144">
        <v>141</v>
      </c>
      <c r="AB144" s="1">
        <v>3.8710844236377184</v>
      </c>
      <c r="AC144" s="1">
        <v>0.6603764706429609</v>
      </c>
      <c r="AD144" s="1">
        <v>2.0722082717497687</v>
      </c>
    </row>
    <row r="145" spans="27:30">
      <c r="AA145">
        <v>142</v>
      </c>
      <c r="AB145" s="1">
        <v>0.4956779662235129</v>
      </c>
      <c r="AC145" s="1">
        <v>0.58665462251331113</v>
      </c>
      <c r="AD145" s="1">
        <v>1.566602305735364</v>
      </c>
    </row>
    <row r="146" spans="27:30">
      <c r="AA146">
        <v>143</v>
      </c>
      <c r="AB146" s="1">
        <v>0.13180193490870035</v>
      </c>
      <c r="AC146" s="1">
        <v>0.66799097196668045</v>
      </c>
      <c r="AD146" s="1">
        <v>1.4351603611373762</v>
      </c>
    </row>
    <row r="147" spans="27:30">
      <c r="AA147">
        <v>144</v>
      </c>
      <c r="AB147" s="1">
        <v>2.5087982795557155</v>
      </c>
      <c r="AC147" s="1">
        <v>0.83418810722442105</v>
      </c>
      <c r="AD147" s="1">
        <v>2.4630059418075949</v>
      </c>
    </row>
    <row r="148" spans="27:30">
      <c r="AA148">
        <v>145</v>
      </c>
      <c r="AB148" s="1">
        <v>7.7327291064625259</v>
      </c>
      <c r="AC148" s="1">
        <v>0.98053119984175519</v>
      </c>
      <c r="AD148" s="1">
        <v>1.473291297168996</v>
      </c>
    </row>
    <row r="149" spans="27:30">
      <c r="AA149">
        <v>146</v>
      </c>
      <c r="AB149" s="1">
        <v>0.58977203336357287</v>
      </c>
      <c r="AC149" s="1">
        <v>1.2146198909271784</v>
      </c>
      <c r="AD149" s="1">
        <v>3.3016582703543804</v>
      </c>
    </row>
    <row r="150" spans="27:30">
      <c r="AA150">
        <v>147</v>
      </c>
      <c r="AB150" s="1">
        <v>3.2495347712648335</v>
      </c>
      <c r="AC150" s="1">
        <v>0.28954353434227142</v>
      </c>
      <c r="AD150" s="1">
        <v>1.4985301202383927</v>
      </c>
    </row>
    <row r="151" spans="27:30">
      <c r="AA151">
        <v>148</v>
      </c>
      <c r="AB151" s="1">
        <v>4.7365230532447686</v>
      </c>
      <c r="AC151" s="1">
        <v>0.27679319553634879</v>
      </c>
      <c r="AD151" s="1">
        <v>1.592947050141019</v>
      </c>
    </row>
    <row r="152" spans="27:30">
      <c r="AA152">
        <v>149</v>
      </c>
      <c r="AB152" s="1">
        <v>6.2175919624568046</v>
      </c>
      <c r="AC152" s="1">
        <v>1.9788464616785164</v>
      </c>
      <c r="AD152" s="1">
        <v>3.6276541297775857</v>
      </c>
    </row>
    <row r="153" spans="27:30">
      <c r="AA153">
        <v>150</v>
      </c>
      <c r="AB153" s="1">
        <v>2.0928821276836889</v>
      </c>
      <c r="AC153" s="1">
        <v>0.22914007647499801</v>
      </c>
      <c r="AD153" s="1">
        <v>2.6378467313221008</v>
      </c>
    </row>
    <row r="154" spans="27:30">
      <c r="AA154">
        <v>151</v>
      </c>
      <c r="AB154" s="1">
        <v>1.9784094051026748</v>
      </c>
      <c r="AC154" s="1">
        <v>0.54408531592456821</v>
      </c>
      <c r="AD154" s="1">
        <v>0.69372606767450096</v>
      </c>
    </row>
    <row r="155" spans="27:30">
      <c r="AA155">
        <v>152</v>
      </c>
      <c r="AB155" s="1">
        <v>0.81197549879935815</v>
      </c>
      <c r="AC155" s="1">
        <v>0.97118946555859698</v>
      </c>
      <c r="AD155" s="1">
        <v>2.3672273830309107</v>
      </c>
    </row>
    <row r="156" spans="27:30">
      <c r="AA156">
        <v>153</v>
      </c>
      <c r="AB156" s="1">
        <v>3.7561811132780543</v>
      </c>
      <c r="AC156" s="1">
        <v>0.31245796930904779</v>
      </c>
      <c r="AD156" s="1">
        <v>2.5072980536382299</v>
      </c>
    </row>
    <row r="157" spans="27:30">
      <c r="AA157">
        <v>154</v>
      </c>
      <c r="AB157" s="1">
        <v>3.3726513692839108</v>
      </c>
      <c r="AC157" s="1">
        <v>0.84255375258867515</v>
      </c>
      <c r="AD157" s="1">
        <v>1.576100924586356</v>
      </c>
    </row>
    <row r="158" spans="27:30">
      <c r="AA158">
        <v>155</v>
      </c>
      <c r="AB158" s="1">
        <v>0.11006835063623358</v>
      </c>
      <c r="AC158" s="1">
        <v>0.46597635158442574</v>
      </c>
      <c r="AD158" s="1">
        <v>1.0980352874011818</v>
      </c>
    </row>
    <row r="159" spans="27:30">
      <c r="AA159">
        <v>156</v>
      </c>
      <c r="AB159" s="1">
        <v>3.7902506864401659</v>
      </c>
      <c r="AC159" s="1">
        <v>0.98431573956310392</v>
      </c>
      <c r="AD159" s="1">
        <v>2.2456563995147807</v>
      </c>
    </row>
    <row r="160" spans="27:30">
      <c r="AA160">
        <v>157</v>
      </c>
      <c r="AB160" s="1">
        <v>8.4480701763853929</v>
      </c>
      <c r="AC160" s="1">
        <v>0.64115525549872021</v>
      </c>
      <c r="AD160" s="1">
        <v>2.6070609145684247</v>
      </c>
    </row>
    <row r="161" spans="27:30">
      <c r="AA161">
        <v>158</v>
      </c>
      <c r="AB161" s="1">
        <v>1.9988060089692443</v>
      </c>
      <c r="AC161" s="1">
        <v>0.51410232035828118</v>
      </c>
      <c r="AD161" s="1">
        <v>1.3859347088695761</v>
      </c>
    </row>
    <row r="162" spans="27:30">
      <c r="AA162">
        <v>159</v>
      </c>
      <c r="AB162" s="1">
        <v>5.5157324367607083</v>
      </c>
      <c r="AC162" s="1">
        <v>0.62751675028499254</v>
      </c>
      <c r="AD162" s="1">
        <v>3.3801895514105755</v>
      </c>
    </row>
    <row r="163" spans="27:30">
      <c r="AA163">
        <v>160</v>
      </c>
      <c r="AB163" s="1">
        <v>6.7615751990881615E-2</v>
      </c>
      <c r="AC163" s="1">
        <v>0.59097127456707876</v>
      </c>
      <c r="AD163" s="1">
        <v>1.7325301186095399</v>
      </c>
    </row>
    <row r="164" spans="27:30">
      <c r="AA164">
        <v>161</v>
      </c>
      <c r="AB164" s="1">
        <v>2.8655773965901172</v>
      </c>
      <c r="AC164" s="1">
        <v>0.60932811085087679</v>
      </c>
      <c r="AD164" s="1">
        <v>2.9564019660412142</v>
      </c>
    </row>
    <row r="165" spans="27:30">
      <c r="AA165">
        <v>162</v>
      </c>
      <c r="AB165" s="1">
        <v>7.9799011724414566</v>
      </c>
      <c r="AC165" s="1">
        <v>0.91759083721136581</v>
      </c>
      <c r="AD165" s="1">
        <v>2.1363214870339551</v>
      </c>
    </row>
    <row r="166" spans="27:30">
      <c r="AA166">
        <v>163</v>
      </c>
      <c r="AB166" s="1">
        <v>5.5591598352796527</v>
      </c>
      <c r="AC166" s="1">
        <v>0.93130218879470916</v>
      </c>
      <c r="AD166" s="1">
        <v>2.329523863074443</v>
      </c>
    </row>
    <row r="167" spans="27:30">
      <c r="AA167">
        <v>164</v>
      </c>
      <c r="AB167" s="1">
        <v>0.51153842581055409</v>
      </c>
      <c r="AC167" s="1">
        <v>1.0160274905651805</v>
      </c>
      <c r="AD167" s="1">
        <v>1.7896076585983554</v>
      </c>
    </row>
    <row r="168" spans="27:30">
      <c r="AA168">
        <v>165</v>
      </c>
      <c r="AB168" s="1">
        <v>0.87097587951750022</v>
      </c>
      <c r="AC168" s="1">
        <v>0.70045513988785146</v>
      </c>
      <c r="AD168" s="1">
        <v>0.8741724509700598</v>
      </c>
    </row>
    <row r="169" spans="27:30">
      <c r="AA169">
        <v>166</v>
      </c>
      <c r="AB169" s="1">
        <v>1.785447827991167</v>
      </c>
      <c r="AC169" s="1">
        <v>0.82035562630863157</v>
      </c>
      <c r="AD169" s="1">
        <v>1.9332463166979656</v>
      </c>
    </row>
    <row r="170" spans="27:30">
      <c r="AA170">
        <v>167</v>
      </c>
      <c r="AB170" s="1">
        <v>5.3305687460620614</v>
      </c>
      <c r="AC170" s="1">
        <v>0.43593784485318643</v>
      </c>
      <c r="AD170" s="1">
        <v>1.3938023710318981</v>
      </c>
    </row>
    <row r="171" spans="27:30">
      <c r="AA171">
        <v>168</v>
      </c>
      <c r="AB171" s="1">
        <v>8.1448112686449292</v>
      </c>
      <c r="AC171" s="1">
        <v>1.4629493904613697</v>
      </c>
      <c r="AD171" s="1">
        <v>2.4976238111563349</v>
      </c>
    </row>
    <row r="172" spans="27:30">
      <c r="AA172">
        <v>169</v>
      </c>
      <c r="AB172" s="1">
        <v>1.5509737244348389</v>
      </c>
      <c r="AC172" s="1">
        <v>0.74796675090072018</v>
      </c>
      <c r="AD172" s="1">
        <v>1.9427288782147312</v>
      </c>
    </row>
    <row r="173" spans="27:30">
      <c r="AA173">
        <v>170</v>
      </c>
      <c r="AB173" s="1">
        <v>2.1938445784074334</v>
      </c>
      <c r="AC173" s="1">
        <v>0.73325829150263677</v>
      </c>
      <c r="AD173" s="1">
        <v>2.7720754999251547</v>
      </c>
    </row>
    <row r="174" spans="27:30">
      <c r="AA174">
        <v>171</v>
      </c>
      <c r="AB174" s="1">
        <v>1.881598230850726</v>
      </c>
      <c r="AC174" s="1">
        <v>0.26082622404712702</v>
      </c>
      <c r="AD174" s="1">
        <v>2.1549842284481029</v>
      </c>
    </row>
    <row r="175" spans="27:30">
      <c r="AA175">
        <v>172</v>
      </c>
      <c r="AB175" s="1">
        <v>5.4634619248340144</v>
      </c>
      <c r="AC175" s="1">
        <v>0.46703361345165118</v>
      </c>
      <c r="AD175" s="1">
        <v>2.0793762895935739</v>
      </c>
    </row>
    <row r="176" spans="27:30">
      <c r="AA176">
        <v>173</v>
      </c>
      <c r="AB176" s="1">
        <v>2.576222101411147</v>
      </c>
      <c r="AC176" s="1">
        <v>0.67287118406220481</v>
      </c>
      <c r="AD176" s="1">
        <v>1.8640419105853501</v>
      </c>
    </row>
    <row r="177" spans="27:30">
      <c r="AA177">
        <v>174</v>
      </c>
      <c r="AB177" s="1">
        <v>2.7273085345145076</v>
      </c>
      <c r="AC177" s="1">
        <v>1.2243116569959491</v>
      </c>
      <c r="AD177" s="1">
        <v>2.0998499839156204</v>
      </c>
    </row>
    <row r="178" spans="27:30">
      <c r="AA178">
        <v>175</v>
      </c>
      <c r="AB178" s="1">
        <v>6.099401461645094</v>
      </c>
      <c r="AC178" s="1">
        <v>0.75410788044559096</v>
      </c>
      <c r="AD178" s="1">
        <v>2.2210893352818344</v>
      </c>
    </row>
    <row r="179" spans="27:30">
      <c r="AA179">
        <v>176</v>
      </c>
      <c r="AB179" s="1">
        <v>1.7651414430423145</v>
      </c>
      <c r="AC179" s="1">
        <v>0.71752412712719926</v>
      </c>
      <c r="AD179" s="1">
        <v>1.9512334033081873</v>
      </c>
    </row>
    <row r="180" spans="27:30">
      <c r="AA180">
        <v>177</v>
      </c>
      <c r="AB180" s="1">
        <v>5.3754254967448691</v>
      </c>
      <c r="AC180" s="1">
        <v>1.2639114098353625</v>
      </c>
      <c r="AD180" s="1">
        <v>2.5798708513656212</v>
      </c>
    </row>
    <row r="181" spans="27:30">
      <c r="AA181">
        <v>178</v>
      </c>
      <c r="AB181" s="1">
        <v>1.7493250870396184</v>
      </c>
      <c r="AC181" s="1">
        <v>0.7620589554074465</v>
      </c>
      <c r="AD181" s="1">
        <v>1.4145001788805336</v>
      </c>
    </row>
    <row r="182" spans="27:30">
      <c r="AA182">
        <v>179</v>
      </c>
      <c r="AB182" s="1">
        <v>3.6592711822860986</v>
      </c>
      <c r="AC182" s="1">
        <v>0.39789545603355725</v>
      </c>
      <c r="AD182" s="1">
        <v>2.1070332432577432</v>
      </c>
    </row>
    <row r="183" spans="27:30">
      <c r="AA183">
        <v>180</v>
      </c>
      <c r="AB183" s="1">
        <v>3.578001558699559</v>
      </c>
      <c r="AC183" s="1">
        <v>1.0352468535510979</v>
      </c>
      <c r="AD183" s="1">
        <v>1.9398716323063172</v>
      </c>
    </row>
    <row r="184" spans="27:30">
      <c r="AA184">
        <v>181</v>
      </c>
      <c r="AB184" s="1">
        <v>7.1715661060605829</v>
      </c>
      <c r="AC184" s="1">
        <v>0.73427160237111444</v>
      </c>
      <c r="AD184" s="1">
        <v>2.2220602313498752</v>
      </c>
    </row>
    <row r="185" spans="27:30">
      <c r="AA185">
        <v>182</v>
      </c>
      <c r="AB185" s="1">
        <v>4.3758314093652704</v>
      </c>
      <c r="AC185" s="1">
        <v>0.59544934918047232</v>
      </c>
      <c r="AD185" s="1">
        <v>1.3793107012876598</v>
      </c>
    </row>
    <row r="186" spans="27:30">
      <c r="AA186">
        <v>183</v>
      </c>
      <c r="AB186" s="1">
        <v>0.38975531010826375</v>
      </c>
      <c r="AC186" s="1">
        <v>1.1097088300601468</v>
      </c>
      <c r="AD186" s="1">
        <v>1.965717553363332</v>
      </c>
    </row>
    <row r="187" spans="27:30">
      <c r="AA187">
        <v>184</v>
      </c>
      <c r="AB187" s="1">
        <v>4.7846004106241811</v>
      </c>
      <c r="AC187" s="1">
        <v>0.43611992364811414</v>
      </c>
      <c r="AD187" s="1">
        <v>1.7244030369054837</v>
      </c>
    </row>
    <row r="188" spans="27:30">
      <c r="AA188">
        <v>185</v>
      </c>
      <c r="AB188" s="1">
        <v>7.1919100696556786</v>
      </c>
      <c r="AC188" s="1">
        <v>0.34288152757255852</v>
      </c>
      <c r="AD188" s="1">
        <v>1.4460378967954268</v>
      </c>
    </row>
    <row r="189" spans="27:30">
      <c r="AA189">
        <v>186</v>
      </c>
      <c r="AB189" s="1">
        <v>5.9512626926269094</v>
      </c>
      <c r="AC189" s="1">
        <v>1.2694604683923096</v>
      </c>
      <c r="AD189" s="1">
        <v>2.3451691380320354</v>
      </c>
    </row>
    <row r="190" spans="27:30">
      <c r="AA190">
        <v>187</v>
      </c>
      <c r="AB190" s="1">
        <v>7.2803285656597456</v>
      </c>
      <c r="AC190" s="1">
        <v>0.21800425695718365</v>
      </c>
      <c r="AD190" s="1">
        <v>1.3193556041158561</v>
      </c>
    </row>
    <row r="191" spans="27:30">
      <c r="AA191">
        <v>188</v>
      </c>
      <c r="AB191" s="1">
        <v>4.2448930736866748</v>
      </c>
      <c r="AC191" s="1">
        <v>0.37605646135185566</v>
      </c>
      <c r="AD191" s="1">
        <v>1.8394798591225336</v>
      </c>
    </row>
    <row r="192" spans="27:30">
      <c r="AA192">
        <v>189</v>
      </c>
      <c r="AB192" s="1">
        <v>2.2410730282116904</v>
      </c>
      <c r="AC192" s="1">
        <v>0.97154453352871839</v>
      </c>
      <c r="AD192" s="1">
        <v>2.9413996195678158</v>
      </c>
    </row>
    <row r="193" spans="27:30">
      <c r="AA193">
        <v>190</v>
      </c>
      <c r="AB193" s="1">
        <v>1.0550130818582784</v>
      </c>
      <c r="AC193" s="1">
        <v>0.67198602409150843</v>
      </c>
      <c r="AD193" s="1">
        <v>1.5156370935692682</v>
      </c>
    </row>
    <row r="194" spans="27:30">
      <c r="AA194">
        <v>191</v>
      </c>
      <c r="AB194" s="1">
        <v>0.28406354409225631</v>
      </c>
      <c r="AC194" s="1">
        <v>0.22916655690495316</v>
      </c>
      <c r="AD194" s="1">
        <v>2.1730156272088159</v>
      </c>
    </row>
    <row r="195" spans="27:30">
      <c r="AA195">
        <v>192</v>
      </c>
      <c r="AB195" s="1">
        <v>2.5737107010526867</v>
      </c>
      <c r="AC195" s="1">
        <v>0.6947109696097663</v>
      </c>
      <c r="AD195" s="1">
        <v>1.6111972019256446</v>
      </c>
    </row>
    <row r="196" spans="27:30">
      <c r="AA196">
        <v>193</v>
      </c>
      <c r="AB196" s="1">
        <v>4.2653827021704087</v>
      </c>
      <c r="AC196" s="1">
        <v>0.86717274005984368</v>
      </c>
      <c r="AD196" s="1">
        <v>2.5712898445158965</v>
      </c>
    </row>
    <row r="197" spans="27:30">
      <c r="AA197">
        <v>194</v>
      </c>
      <c r="AB197" s="1">
        <v>5.5340061878306868</v>
      </c>
      <c r="AC197" s="1">
        <v>0.37225085071319347</v>
      </c>
      <c r="AD197" s="1">
        <v>2.4331150180750361</v>
      </c>
    </row>
    <row r="198" spans="27:30">
      <c r="AA198">
        <v>195</v>
      </c>
      <c r="AB198" s="1">
        <v>2.1419468399230039</v>
      </c>
      <c r="AC198" s="1">
        <v>0.39126370330695687</v>
      </c>
      <c r="AD198" s="1">
        <v>1.2711433556620051</v>
      </c>
    </row>
    <row r="199" spans="27:30">
      <c r="AA199">
        <v>196</v>
      </c>
      <c r="AB199" s="1">
        <v>5.1852843962505908</v>
      </c>
      <c r="AC199" s="1">
        <v>0.75856361502366088</v>
      </c>
      <c r="AD199" s="1">
        <v>1.3012229897072458</v>
      </c>
    </row>
    <row r="200" spans="27:30">
      <c r="AA200">
        <v>197</v>
      </c>
      <c r="AB200" s="1">
        <v>4.6831976366691599</v>
      </c>
      <c r="AC200" s="1">
        <v>0.42168911222700173</v>
      </c>
      <c r="AD200" s="1">
        <v>1.4909146656521182</v>
      </c>
    </row>
    <row r="201" spans="27:30">
      <c r="AA201">
        <v>198</v>
      </c>
      <c r="AB201" s="1">
        <v>3.5509411190150528</v>
      </c>
      <c r="AC201" s="1">
        <v>0.79565830428256157</v>
      </c>
      <c r="AD201" s="1">
        <v>2.871570405475516</v>
      </c>
    </row>
    <row r="202" spans="27:30">
      <c r="AA202">
        <v>199</v>
      </c>
      <c r="AB202" s="1">
        <v>1.4786441183327099</v>
      </c>
      <c r="AC202" s="1">
        <v>0.69788662562164938</v>
      </c>
      <c r="AD202" s="1">
        <v>1.0644414567479596</v>
      </c>
    </row>
    <row r="203" spans="27:30">
      <c r="AA203">
        <v>200</v>
      </c>
      <c r="AB203" s="1">
        <v>1.8067959676629397</v>
      </c>
      <c r="AC203" s="1">
        <v>0.60433986940433571</v>
      </c>
      <c r="AD203" s="1">
        <v>1.5701381942265273</v>
      </c>
    </row>
  </sheetData>
  <mergeCells count="12">
    <mergeCell ref="A80:D80"/>
    <mergeCell ref="F80:H80"/>
    <mergeCell ref="A73:C73"/>
    <mergeCell ref="A1:M2"/>
    <mergeCell ref="E3:M11"/>
    <mergeCell ref="K54:Q55"/>
    <mergeCell ref="A47:D48"/>
    <mergeCell ref="A20:D21"/>
    <mergeCell ref="E30:M38"/>
    <mergeCell ref="A28:M29"/>
    <mergeCell ref="A54:D55"/>
    <mergeCell ref="F54:I55"/>
  </mergeCells>
  <phoneticPr fontId="2" type="noConversion"/>
  <conditionalFormatting sqref="B57:D59">
    <cfRule type="expression" dxfId="314" priority="13">
      <formula>ABS(B57)&gt;0.4</formula>
    </cfRule>
    <cfRule type="expression" dxfId="313" priority="14">
      <formula>AND(ABS(B57)&gt;0.2, ABS(B57)&lt;=0.4)</formula>
    </cfRule>
    <cfRule type="expression" dxfId="312" priority="15">
      <formula>ABS(B57)&lt;=0.2</formula>
    </cfRule>
  </conditionalFormatting>
  <conditionalFormatting sqref="B82:D87">
    <cfRule type="expression" dxfId="311" priority="1">
      <formula>ABS(B82)&lt;=0.2</formula>
    </cfRule>
    <cfRule type="expression" dxfId="310" priority="2">
      <formula>ABS(B82)&gt;0.4</formula>
    </cfRule>
    <cfRule type="expression" dxfId="309" priority="3">
      <formula>AND(ABS(B82)&gt;0.2, ABS(B82)&lt;=0.4)</formula>
    </cfRule>
  </conditionalFormatting>
  <conditionalFormatting sqref="E40:M45">
    <cfRule type="expression" dxfId="308" priority="4">
      <formula>ABS(IFERROR(E13-E40,0))&gt;0.4</formula>
    </cfRule>
    <cfRule type="expression" dxfId="307" priority="5">
      <formula>AND(ABS(IFERROR(E13-E40,0))&gt;0.2, ABS(IFERROR(E13-E40,0))&lt;=0.4)</formula>
    </cfRule>
    <cfRule type="expression" dxfId="306" priority="6">
      <formula>ABS(IFERROR(E13-E40,0))&lt;=0.2</formula>
    </cfRule>
  </conditionalFormatting>
  <conditionalFormatting sqref="G57:I65">
    <cfRule type="expression" dxfId="305" priority="10">
      <formula>ABS(G57)&lt;=0.2</formula>
    </cfRule>
    <cfRule type="expression" dxfId="304" priority="11">
      <formula>AND(ABS(G57)&gt;0.2, ABS(G57)&lt;=0.4)</formula>
    </cfRule>
    <cfRule type="expression" dxfId="303" priority="12">
      <formula>ABS(G57)&gt;0.4</formula>
    </cfRule>
  </conditionalFormatting>
  <conditionalFormatting sqref="L57:Q65">
    <cfRule type="expression" dxfId="302" priority="7">
      <formula>ABS(L57)&gt;0.4</formula>
    </cfRule>
    <cfRule type="expression" dxfId="301" priority="8">
      <formula>AND(ABS(L57)&gt;0.2, ABS(L57)&lt;=0.4)</formula>
    </cfRule>
    <cfRule type="expression" dxfId="300" priority="9">
      <formula>ABS(L57)&lt;=0.2</formula>
    </cfRule>
  </conditionalFormatting>
  <dataValidations count="1">
    <dataValidation type="list" allowBlank="1" showInputMessage="1" showErrorMessage="1" sqref="Y8" xr:uid="{00000000-0002-0000-00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N203"/>
  <sheetViews>
    <sheetView topLeftCell="A57" zoomScale="84" zoomScaleNormal="60" workbookViewId="0">
      <selection activeCell="B71" sqref="B71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1.7807776448040741E-2</v>
      </c>
      <c r="AC3" s="1">
        <f>G67</f>
        <v>6.7163462120807801E-2</v>
      </c>
      <c r="AD3" s="1">
        <f ca="1">L67</f>
        <v>0.79355055438351196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1.7807776448040741E-2</v>
      </c>
      <c r="AC4" s="1">
        <v>6.7163462120807801E-2</v>
      </c>
      <c r="AD4" s="1">
        <v>0.79355055438351196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1.7807776448040741E-2</v>
      </c>
      <c r="AC5" s="1">
        <v>6.7163462120807801E-2</v>
      </c>
      <c r="AD5" s="1">
        <v>0.79355055438351196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1.7807776448040741E-2</v>
      </c>
      <c r="AC6" s="1">
        <v>6.7163462120807801E-2</v>
      </c>
      <c r="AD6" s="1">
        <v>0.79355055438351196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1.7807776448040741E-2</v>
      </c>
      <c r="AC7" s="1">
        <v>6.7163462120807801E-2</v>
      </c>
      <c r="AD7" s="1">
        <v>0.79355055438351196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1.7807776448040741E-2</v>
      </c>
      <c r="AC8" s="1">
        <v>6.7163462120807801E-2</v>
      </c>
      <c r="AD8" s="1">
        <v>0.79355055438351196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2</v>
      </c>
      <c r="AA9">
        <v>6</v>
      </c>
      <c r="AB9" s="1">
        <v>1.7807776448040741E-2</v>
      </c>
      <c r="AC9" s="1">
        <v>6.7163462120807801E-2</v>
      </c>
      <c r="AD9" s="1">
        <v>0.79355055438351196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2</v>
      </c>
      <c r="AA10">
        <v>7</v>
      </c>
      <c r="AB10" s="1">
        <v>1.7807776448040741E-2</v>
      </c>
      <c r="AC10" s="1">
        <v>6.7163462120807801E-2</v>
      </c>
      <c r="AD10" s="1">
        <v>0.79355055438351196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1.7807776448040741E-2</v>
      </c>
      <c r="AC11" s="1">
        <v>6.7163462120807801E-2</v>
      </c>
      <c r="AD11" s="1">
        <v>0.79355055438351196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0.96349303152120902</v>
      </c>
      <c r="AA12">
        <v>9</v>
      </c>
      <c r="AB12" s="1">
        <v>1.7807776448040741E-2</v>
      </c>
      <c r="AC12" s="1">
        <v>6.7163462120807801E-2</v>
      </c>
      <c r="AD12" s="1">
        <v>0.79355055438351196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1.7807776448040741E-2</v>
      </c>
      <c r="AC13" s="1">
        <v>6.7163462120807801E-2</v>
      </c>
      <c r="AD13" s="1">
        <v>0.79355055438351196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1.7807776448040741E-2</v>
      </c>
      <c r="AC14" s="1">
        <v>6.7163462120807801E-2</v>
      </c>
      <c r="AD14" s="1">
        <v>0.79355055438351196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1.7807776448040741E-2</v>
      </c>
      <c r="AC15" s="1">
        <v>6.7163462120807801E-2</v>
      </c>
      <c r="AD15" s="1">
        <v>0.79355055438351196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10</v>
      </c>
      <c r="AA16">
        <v>13</v>
      </c>
      <c r="AB16" s="1">
        <v>1.7807776448040741E-2</v>
      </c>
      <c r="AC16" s="1">
        <v>6.7163462120807801E-2</v>
      </c>
      <c r="AD16" s="1">
        <v>0.79355055438351196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1.7807776448040741E-2</v>
      </c>
      <c r="AC17" s="1">
        <v>6.7163462120807801E-2</v>
      </c>
      <c r="AD17" s="1">
        <v>0.79355055438351196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1.7807776448040741E-2</v>
      </c>
      <c r="AC18" s="1">
        <v>6.7163462120807801E-2</v>
      </c>
      <c r="AD18" s="1">
        <v>0.79355055438351196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1.7807776448040741E-2</v>
      </c>
      <c r="AC19" s="1">
        <v>6.7163462120807801E-2</v>
      </c>
      <c r="AD19" s="1">
        <v>0.79355055438351196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0.55555555555555558</v>
      </c>
      <c r="AA20">
        <v>17</v>
      </c>
      <c r="AB20" s="1">
        <v>1.7807776448040741E-2</v>
      </c>
      <c r="AC20" s="1">
        <v>6.7163462120807801E-2</v>
      </c>
      <c r="AD20" s="1">
        <v>0.79355055438351196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0.27777777777777779</v>
      </c>
      <c r="AA21">
        <v>18</v>
      </c>
      <c r="AB21" s="1">
        <v>1.7807776448040741E-2</v>
      </c>
      <c r="AC21" s="1">
        <v>6.7163462120807801E-2</v>
      </c>
      <c r="AD21" s="1">
        <v>0.79355055438351196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1.7807776448040741E-2</v>
      </c>
      <c r="AC22" s="1">
        <v>6.7163462120807801E-2</v>
      </c>
      <c r="AD22" s="1">
        <v>0.79355055438351196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1.414274242946828E-2</v>
      </c>
      <c r="AA23">
        <v>20</v>
      </c>
      <c r="AB23" s="1">
        <v>1.7807776448040741E-2</v>
      </c>
      <c r="AC23" s="1">
        <v>6.7163462120807801E-2</v>
      </c>
      <c r="AD23" s="1">
        <v>0.79355055438351196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0.5499961225453438</v>
      </c>
      <c r="AA24">
        <v>21</v>
      </c>
      <c r="AB24" s="1">
        <v>1.7807776448040741E-2</v>
      </c>
      <c r="AC24" s="1">
        <v>6.7163462120807801E-2</v>
      </c>
      <c r="AD24" s="1">
        <v>0.79355055438351196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0.20162312058723286</v>
      </c>
      <c r="AA25">
        <v>22</v>
      </c>
      <c r="AB25" s="1">
        <v>1.7807776448040741E-2</v>
      </c>
      <c r="AC25" s="1">
        <v>6.7163462120807801E-2</v>
      </c>
      <c r="AD25" s="1">
        <v>0.79355055438351196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0.1741335710601615</v>
      </c>
      <c r="AA26">
        <v>23</v>
      </c>
      <c r="AB26" s="1">
        <v>1.7807776448040741E-2</v>
      </c>
      <c r="AC26" s="1">
        <v>6.7163462120807801E-2</v>
      </c>
      <c r="AD26" s="1">
        <v>0.79355055438351196</v>
      </c>
    </row>
    <row r="27" spans="1:30" ht="16.2" thickBot="1">
      <c r="X27" s="55" t="s">
        <v>51</v>
      </c>
      <c r="Y27" s="3" cm="1">
        <f t="array" ref="Y27">MEDIAN(ABS(B13:D18 - B40:D45))</f>
        <v>0.12711080737679675</v>
      </c>
      <c r="AA27">
        <v>24</v>
      </c>
      <c r="AB27" s="1">
        <v>1.7807776448040741E-2</v>
      </c>
      <c r="AC27" s="1">
        <v>6.7163462120807801E-2</v>
      </c>
      <c r="AD27" s="1">
        <v>0.79355055438351196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1.7807776448040741E-2</v>
      </c>
      <c r="AC28" s="1">
        <v>6.7163462120807801E-2</v>
      </c>
      <c r="AD28" s="1">
        <v>0.79355055438351196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5.7044860762975103E-2</v>
      </c>
      <c r="AA29">
        <v>26</v>
      </c>
      <c r="AB29" s="1">
        <v>1.7807776448040741E-2</v>
      </c>
      <c r="AC29" s="1">
        <v>6.7163462120807801E-2</v>
      </c>
      <c r="AD29" s="1">
        <v>0.79355055438351196</v>
      </c>
    </row>
    <row r="30" spans="1:30">
      <c r="A30" s="25" t="s">
        <v>3</v>
      </c>
      <c r="B30" s="2">
        <f>MAX(B40:B45)</f>
        <v>0.65366634789049105</v>
      </c>
      <c r="C30" s="2">
        <f>MAX(C40:C45)</f>
        <v>0.7648637979563655</v>
      </c>
      <c r="D30" s="2">
        <f>MAX(D40:D45)</f>
        <v>0.84509092258038709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0.12711080737679675</v>
      </c>
      <c r="AA30">
        <v>27</v>
      </c>
      <c r="AB30" s="1">
        <v>1.7807776448040741E-2</v>
      </c>
      <c r="AC30" s="1">
        <v>6.7163462120807801E-2</v>
      </c>
      <c r="AD30" s="1">
        <v>0.79355055438351196</v>
      </c>
    </row>
    <row r="31" spans="1:30" ht="16.2" thickBot="1">
      <c r="A31" s="25" t="s">
        <v>4</v>
      </c>
      <c r="B31" s="2">
        <f>MIN(B40:B45)</f>
        <v>3.2819600619572828E-2</v>
      </c>
      <c r="C31" s="2">
        <f t="shared" ref="C31:D31" si="19">MIN(C40:C45)</f>
        <v>6.5193432333213189E-2</v>
      </c>
      <c r="D31" s="2">
        <f t="shared" si="19"/>
        <v>0.15000022494119761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0.29973139506748003</v>
      </c>
      <c r="AA31">
        <v>28</v>
      </c>
      <c r="AB31" s="1">
        <v>1.7807776448040741E-2</v>
      </c>
      <c r="AC31" s="1">
        <v>6.7163462120807801E-2</v>
      </c>
      <c r="AD31" s="1">
        <v>0.79355055438351196</v>
      </c>
    </row>
    <row r="32" spans="1:30">
      <c r="A32" s="25" t="s">
        <v>5</v>
      </c>
      <c r="B32" s="2">
        <f>AVERAGE(B40:B45)</f>
        <v>0.36861079936219193</v>
      </c>
      <c r="C32" s="2">
        <f t="shared" ref="C32:D32" si="20">AVERAGE(C40:C45)</f>
        <v>0.43563789575813566</v>
      </c>
      <c r="D32" s="2">
        <f t="shared" si="20"/>
        <v>0.54196611637555814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1.7807776448040741E-2</v>
      </c>
      <c r="AC32" s="1">
        <v>6.7163462120807801E-2</v>
      </c>
      <c r="AD32" s="1">
        <v>0.79355055438351196</v>
      </c>
    </row>
    <row r="33" spans="1:30">
      <c r="A33" s="25" t="s">
        <v>6</v>
      </c>
      <c r="B33" s="2">
        <f>STDEV(B40:B45)</f>
        <v>0.25108980861087249</v>
      </c>
      <c r="C33" s="2">
        <f t="shared" ref="C33:D33" si="21">STDEV(C40:C45)</f>
        <v>0.24109799871446597</v>
      </c>
      <c r="D33" s="2">
        <f t="shared" si="21"/>
        <v>0.28131803307089714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1.7807776448040741E-2</v>
      </c>
      <c r="AC33" s="1">
        <v>6.7163462120807801E-2</v>
      </c>
      <c r="AD33" s="1">
        <v>0.79355055438351196</v>
      </c>
    </row>
    <row r="34" spans="1:30">
      <c r="A34" s="25" t="s">
        <v>7</v>
      </c>
      <c r="B34" s="2">
        <f>MEDIAN(B40:B45)</f>
        <v>0.34949610260315722</v>
      </c>
      <c r="C34" s="2">
        <f t="shared" ref="C34:D34" si="22">MEDIAN(C40:C45)</f>
        <v>0.45786328085259487</v>
      </c>
      <c r="D34" s="2">
        <f t="shared" si="22"/>
        <v>0.61741351936509625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1.7807776448040741E-2</v>
      </c>
      <c r="AC34" s="1">
        <v>6.7163462120807801E-2</v>
      </c>
      <c r="AD34" s="1">
        <v>0.79355055438351196</v>
      </c>
    </row>
    <row r="35" spans="1:30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</v>
      </c>
      <c r="D35" s="2" cm="1">
        <f t="array" ref="D35">IFERROR(_xlfn.MODE.SNGL(ROUND(D40:D45,1)),0)</f>
        <v>0.6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1.7807776448040741E-2</v>
      </c>
      <c r="AC35" s="1">
        <v>6.7163462120807801E-2</v>
      </c>
      <c r="AD35" s="1">
        <v>0.79355055438351196</v>
      </c>
    </row>
    <row r="36" spans="1:30">
      <c r="A36" s="25" t="s">
        <v>9</v>
      </c>
      <c r="B36" s="2">
        <f>QUARTILE(B40:B45,1)</f>
        <v>0.20794640115884874</v>
      </c>
      <c r="C36" s="2">
        <f t="shared" ref="C36:D36" si="23">QUARTILE(C40:C45,1)</f>
        <v>0.3268917495479951</v>
      </c>
      <c r="D36" s="2">
        <f t="shared" si="23"/>
        <v>0.337299014381505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1.7807776448040741E-2</v>
      </c>
      <c r="AC36" s="1">
        <v>6.7163462120807801E-2</v>
      </c>
      <c r="AD36" s="1">
        <v>0.79355055438351196</v>
      </c>
    </row>
    <row r="37" spans="1:30">
      <c r="A37" s="25" t="s">
        <v>10</v>
      </c>
      <c r="B37" s="2">
        <f>QUARTILE(B40:B45,2)</f>
        <v>0.34949610260315722</v>
      </c>
      <c r="C37" s="2">
        <f t="shared" ref="C37:D37" si="24">QUARTILE(C40:C45,2)</f>
        <v>0.45786328085259487</v>
      </c>
      <c r="D37" s="2">
        <f t="shared" si="24"/>
        <v>0.61741351936509625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1.7807776448040741E-2</v>
      </c>
      <c r="AC37" s="1">
        <v>6.7163462120807801E-2</v>
      </c>
      <c r="AD37" s="1">
        <v>0.79355055438351196</v>
      </c>
    </row>
    <row r="38" spans="1:30">
      <c r="A38" s="25" t="s">
        <v>11</v>
      </c>
      <c r="B38" s="2">
        <f>QUARTILE(B40:B45,3)</f>
        <v>0.58644163198531007</v>
      </c>
      <c r="C38" s="2">
        <f t="shared" ref="C38:D38" si="25">QUARTILE(C40:C45,3)</f>
        <v>0.55307257779383645</v>
      </c>
      <c r="D38" s="2">
        <f t="shared" si="25"/>
        <v>0.73781662930222169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1.7807776448040741E-2</v>
      </c>
      <c r="AC38" s="1">
        <v>6.7163462120807801E-2</v>
      </c>
      <c r="AD38" s="1">
        <v>0.79355055438351196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1.7807776448040741E-2</v>
      </c>
      <c r="AC39" s="1">
        <v>6.7163462120807801E-2</v>
      </c>
      <c r="AD39" s="1">
        <v>0.79355055438351196</v>
      </c>
    </row>
    <row r="40" spans="1:30">
      <c r="A40" s="25">
        <v>1</v>
      </c>
      <c r="B40" s="23">
        <v>3.2819600619572828E-2</v>
      </c>
      <c r="C40" s="23">
        <v>0.7648637979563655</v>
      </c>
      <c r="D40" s="23">
        <v>0.59928679160965814</v>
      </c>
      <c r="E40" s="2">
        <f>MAX(B40:D40)</f>
        <v>0.7648637979563655</v>
      </c>
      <c r="F40" s="2">
        <f>MIN(B40:D40)</f>
        <v>3.2819600619572828E-2</v>
      </c>
      <c r="G40" s="2">
        <f>AVERAGE(B40:D40)</f>
        <v>0.46565673006186548</v>
      </c>
      <c r="H40" s="2">
        <f>STDEV(B40:D40)</f>
        <v>0.38388139017874706</v>
      </c>
      <c r="I40" s="2">
        <f>MEDIAN(B40:D40)</f>
        <v>0.59928679160965814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0.31605319611461552</v>
      </c>
      <c r="L40" s="2">
        <f>QUARTILE(B40:D40,2)</f>
        <v>0.59928679160965814</v>
      </c>
      <c r="M40" s="3">
        <f>QUARTILE(B40:D40,3)</f>
        <v>0.68207529478301177</v>
      </c>
      <c r="AA40">
        <v>37</v>
      </c>
      <c r="AB40" s="1">
        <v>1.7807776448040741E-2</v>
      </c>
      <c r="AC40" s="1">
        <v>6.7163462120807801E-2</v>
      </c>
      <c r="AD40" s="1">
        <v>0.79355055438351196</v>
      </c>
    </row>
    <row r="41" spans="1:30">
      <c r="A41" s="25">
        <v>2</v>
      </c>
      <c r="B41" s="23">
        <v>0.65366634789049105</v>
      </c>
      <c r="C41" s="23">
        <v>6.5193432333213189E-2</v>
      </c>
      <c r="D41" s="23">
        <v>0.15000022494119761</v>
      </c>
      <c r="E41" s="2">
        <f t="shared" ref="E41:E45" si="27">MAX(B41:D41)</f>
        <v>0.65366634789049105</v>
      </c>
      <c r="F41" s="2">
        <f t="shared" ref="F41:F45" si="28">MIN(B41:D41)</f>
        <v>6.5193432333213189E-2</v>
      </c>
      <c r="G41" s="2">
        <f t="shared" ref="G41:G45" si="29">AVERAGE(B41:D41)</f>
        <v>0.28962000172163394</v>
      </c>
      <c r="H41" s="2">
        <f t="shared" ref="H41:H45" si="30">STDEV(B41:D41)</f>
        <v>0.31811217304165668</v>
      </c>
      <c r="I41" s="2">
        <f t="shared" ref="I41:I45" si="31">MEDIAN(B41:D41)</f>
        <v>0.15000022494119761</v>
      </c>
      <c r="J41" s="2">
        <f t="shared" si="26"/>
        <v>0.2</v>
      </c>
      <c r="K41" s="2">
        <f t="shared" ref="K41:K45" si="32">QUARTILE(B41:D41,1)</f>
        <v>0.10759682863720541</v>
      </c>
      <c r="L41" s="2">
        <f t="shared" ref="L41:L45" si="33">QUARTILE(B41:D41,2)</f>
        <v>0.15000022494119761</v>
      </c>
      <c r="M41" s="3">
        <f t="shared" ref="M41:M45" si="34">QUARTILE(B41:D41,3)</f>
        <v>0.40183328641584437</v>
      </c>
      <c r="AA41">
        <v>38</v>
      </c>
      <c r="AB41" s="1">
        <v>1.7807776448040741E-2</v>
      </c>
      <c r="AC41" s="1">
        <v>6.7163462120807801E-2</v>
      </c>
      <c r="AD41" s="1">
        <v>0.79355055438351196</v>
      </c>
    </row>
    <row r="42" spans="1:30">
      <c r="A42" s="25">
        <v>3</v>
      </c>
      <c r="B42" s="23">
        <v>0.3957781603052089</v>
      </c>
      <c r="C42" s="23">
        <v>0.58218632498351386</v>
      </c>
      <c r="D42" s="23">
        <v>0.84509092258038709</v>
      </c>
      <c r="E42" s="2">
        <f t="shared" si="27"/>
        <v>0.84509092258038709</v>
      </c>
      <c r="F42" s="2">
        <f t="shared" si="28"/>
        <v>0.3957781603052089</v>
      </c>
      <c r="G42" s="2">
        <f t="shared" si="29"/>
        <v>0.60768513595636997</v>
      </c>
      <c r="H42" s="2">
        <f t="shared" si="30"/>
        <v>0.22573907859874345</v>
      </c>
      <c r="I42" s="2">
        <f t="shared" si="31"/>
        <v>0.58218632498351386</v>
      </c>
      <c r="J42" s="2">
        <f>IFERROR(
  _xlfn.MODE.SNGL(ROUND(B42,1),ROUND(C42,1),ROUND(D42,1)),
  MEDIAN(   ROUND(B42,1),ROUND(C42,1),ROUND(D42,1))
)</f>
        <v>0.6</v>
      </c>
      <c r="K42" s="2">
        <f t="shared" si="32"/>
        <v>0.48898224264436141</v>
      </c>
      <c r="L42" s="2">
        <f t="shared" si="33"/>
        <v>0.58218632498351386</v>
      </c>
      <c r="M42" s="3">
        <f t="shared" si="34"/>
        <v>0.71363862378195053</v>
      </c>
      <c r="AA42">
        <v>39</v>
      </c>
      <c r="AB42" s="1">
        <v>1.7807776448040741E-2</v>
      </c>
      <c r="AC42" s="1">
        <v>6.7163462120807801E-2</v>
      </c>
      <c r="AD42" s="1">
        <v>0.79355055438351196</v>
      </c>
    </row>
    <row r="43" spans="1:30">
      <c r="A43" s="25">
        <v>4</v>
      </c>
      <c r="B43" s="23">
        <v>0.17619051991142984</v>
      </c>
      <c r="C43" s="23">
        <v>0.44999522548038534</v>
      </c>
      <c r="D43" s="23">
        <v>0.77190875669611747</v>
      </c>
      <c r="E43" s="2">
        <f t="shared" si="27"/>
        <v>0.77190875669611747</v>
      </c>
      <c r="F43" s="2">
        <f t="shared" si="28"/>
        <v>0.17619051991142984</v>
      </c>
      <c r="G43" s="2">
        <f t="shared" si="29"/>
        <v>0.46603150069597749</v>
      </c>
      <c r="H43" s="2">
        <f t="shared" si="30"/>
        <v>0.2981827057385405</v>
      </c>
      <c r="I43" s="2">
        <f t="shared" si="31"/>
        <v>0.44999522548038534</v>
      </c>
      <c r="J43" s="2">
        <f>IFERROR(
  _xlfn.MODE.SNGL(ROUND(B43,1),ROUND(C43,1),ROUND(D43,1)),
  MEDIAN(   ROUND(B43,1),ROUND(C43,1),ROUND(D43,1))
)</f>
        <v>0.4</v>
      </c>
      <c r="K43" s="2">
        <f t="shared" si="32"/>
        <v>0.31309287269590758</v>
      </c>
      <c r="L43" s="2">
        <f t="shared" si="33"/>
        <v>0.44999522548038534</v>
      </c>
      <c r="M43" s="3">
        <f t="shared" si="34"/>
        <v>0.61095199108825138</v>
      </c>
      <c r="AA43">
        <v>40</v>
      </c>
      <c r="AB43" s="1">
        <v>1.7807776448040741E-2</v>
      </c>
      <c r="AC43" s="1">
        <v>6.7163462120807801E-2</v>
      </c>
      <c r="AD43" s="1">
        <v>0.79355055438351196</v>
      </c>
    </row>
    <row r="44" spans="1:30">
      <c r="A44" s="25">
        <v>5</v>
      </c>
      <c r="B44" s="23">
        <v>0.30321404490110548</v>
      </c>
      <c r="C44" s="23">
        <v>0.28585725757053171</v>
      </c>
      <c r="D44" s="23">
        <v>0.63554024712053436</v>
      </c>
      <c r="E44" s="2">
        <f t="shared" si="27"/>
        <v>0.63554024712053436</v>
      </c>
      <c r="F44" s="2">
        <f t="shared" si="28"/>
        <v>0.28585725757053171</v>
      </c>
      <c r="G44" s="2">
        <f t="shared" si="29"/>
        <v>0.40820384986405722</v>
      </c>
      <c r="H44" s="2">
        <f t="shared" si="30"/>
        <v>0.19707027339194455</v>
      </c>
      <c r="I44" s="2">
        <f t="shared" si="31"/>
        <v>0.30321404490110548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0.2945356512358186</v>
      </c>
      <c r="L44" s="2">
        <f t="shared" si="33"/>
        <v>0.30321404490110548</v>
      </c>
      <c r="M44" s="3">
        <f t="shared" si="34"/>
        <v>0.46937714601081992</v>
      </c>
      <c r="AA44">
        <v>41</v>
      </c>
      <c r="AB44" s="1">
        <v>1.7807776448040741E-2</v>
      </c>
      <c r="AC44" s="1">
        <v>6.7163462120807801E-2</v>
      </c>
      <c r="AD44" s="1">
        <v>0.79355055438351196</v>
      </c>
    </row>
    <row r="45" spans="1:30" ht="16.2" thickBot="1">
      <c r="A45" s="27">
        <v>6</v>
      </c>
      <c r="B45" s="24">
        <v>0.64999612254534378</v>
      </c>
      <c r="C45" s="24">
        <v>0.46573133622480439</v>
      </c>
      <c r="D45" s="24">
        <v>0.24996975530545398</v>
      </c>
      <c r="E45" s="4">
        <f t="shared" si="27"/>
        <v>0.64999612254534378</v>
      </c>
      <c r="F45" s="4">
        <f t="shared" si="28"/>
        <v>0.24996975530545398</v>
      </c>
      <c r="G45" s="4">
        <f t="shared" si="29"/>
        <v>0.45523240469186743</v>
      </c>
      <c r="H45" s="4">
        <f t="shared" si="30"/>
        <v>0.2002197400215216</v>
      </c>
      <c r="I45" s="4">
        <f t="shared" si="31"/>
        <v>0.46573133622480439</v>
      </c>
      <c r="J45" s="4">
        <f t="shared" si="35"/>
        <v>0.5</v>
      </c>
      <c r="K45" s="4">
        <f t="shared" si="32"/>
        <v>0.3578505457651292</v>
      </c>
      <c r="L45" s="4">
        <f t="shared" si="33"/>
        <v>0.46573133622480439</v>
      </c>
      <c r="M45" s="5">
        <f t="shared" si="34"/>
        <v>0.55786372938507411</v>
      </c>
      <c r="AA45">
        <v>42</v>
      </c>
      <c r="AB45" s="1">
        <v>1.7807776448040741E-2</v>
      </c>
      <c r="AC45" s="1">
        <v>6.7163462120807801E-2</v>
      </c>
      <c r="AD45" s="1">
        <v>0.79355055438351196</v>
      </c>
    </row>
    <row r="46" spans="1:30" ht="16.2" thickBot="1">
      <c r="AA46">
        <v>43</v>
      </c>
      <c r="AB46" s="1">
        <v>1.7807776448040741E-2</v>
      </c>
      <c r="AC46" s="1">
        <v>6.7163462120807801E-2</v>
      </c>
      <c r="AD46" s="1">
        <v>0.79355055438351196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1.7807776448040741E-2</v>
      </c>
      <c r="AC47" s="1">
        <v>6.7163462120807801E-2</v>
      </c>
      <c r="AD47" s="1">
        <v>0.79355055438351196</v>
      </c>
    </row>
    <row r="48" spans="1:30">
      <c r="A48" s="95"/>
      <c r="B48" s="96"/>
      <c r="C48" s="96"/>
      <c r="D48" s="97"/>
      <c r="AA48">
        <v>45</v>
      </c>
      <c r="AB48" s="1">
        <v>1.7807776448040741E-2</v>
      </c>
      <c r="AC48" s="1">
        <v>6.7163462120807801E-2</v>
      </c>
      <c r="AD48" s="1">
        <v>0.79355055438351196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1.7807776448040741E-2</v>
      </c>
      <c r="AC49" s="1">
        <v>6.7163462120807801E-2</v>
      </c>
      <c r="AD49" s="1">
        <v>0.79355055438351196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-0.64973779338529414</v>
      </c>
      <c r="D50" s="3">
        <f t="shared" si="36"/>
        <v>-0.72278430896147283</v>
      </c>
      <c r="AA50">
        <v>47</v>
      </c>
      <c r="AB50" s="1">
        <v>1.7807776448040741E-2</v>
      </c>
      <c r="AC50" s="1">
        <v>6.7163462120807801E-2</v>
      </c>
      <c r="AD50" s="1">
        <v>0.79355055438351196</v>
      </c>
    </row>
    <row r="51" spans="1:30">
      <c r="A51" s="25" t="s">
        <v>1</v>
      </c>
      <c r="B51" s="2">
        <f>IFERROR(CORREL($C$40:$C$45,B40:B45),0)</f>
        <v>-0.64973779338529414</v>
      </c>
      <c r="C51" s="2">
        <f>IFERROR(CORREL($C$40:$C$45,C40:C45),0)</f>
        <v>1.0000000000000002</v>
      </c>
      <c r="D51" s="3">
        <f>IFERROR(CORREL($C$40:$C$45,D40:D45),0)</f>
        <v>0.55729747221754955</v>
      </c>
      <c r="AA51">
        <v>48</v>
      </c>
      <c r="AB51" s="1">
        <v>1.7807776448040741E-2</v>
      </c>
      <c r="AC51" s="1">
        <v>6.7163462120807801E-2</v>
      </c>
      <c r="AD51" s="1">
        <v>0.79355055438351196</v>
      </c>
    </row>
    <row r="52" spans="1:30" ht="16.2" thickBot="1">
      <c r="A52" s="27" t="s">
        <v>2</v>
      </c>
      <c r="B52" s="5">
        <f t="shared" ref="B52:C52" si="37">IFERROR(CORREL($D$40:$D$45,B40:B45),0)</f>
        <v>-0.72278430896147283</v>
      </c>
      <c r="C52" s="5">
        <f t="shared" si="37"/>
        <v>0.55729747221754955</v>
      </c>
      <c r="D52" s="5">
        <f>IFERROR(CORREL($D$40:$D$45,D40:D45),0)</f>
        <v>0.99999999999999978</v>
      </c>
      <c r="AA52">
        <v>49</v>
      </c>
      <c r="AB52" s="1">
        <v>1.7807776448040741E-2</v>
      </c>
      <c r="AC52" s="1">
        <v>6.7163462120807801E-2</v>
      </c>
      <c r="AD52" s="1">
        <v>0.79355055438351196</v>
      </c>
    </row>
    <row r="53" spans="1:30" ht="16.2" thickBot="1">
      <c r="AA53">
        <v>50</v>
      </c>
      <c r="AB53" s="1">
        <v>1.7807776448040741E-2</v>
      </c>
      <c r="AC53" s="1">
        <v>6.7163462120807801E-2</v>
      </c>
      <c r="AD53" s="1">
        <v>0.79355055438351196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1.7807776448040741E-2</v>
      </c>
      <c r="AC54" s="1">
        <v>6.7163462120807801E-2</v>
      </c>
      <c r="AD54" s="1">
        <v>0.79355055438351196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1.7807776448040741E-2</v>
      </c>
      <c r="AC55" s="1">
        <v>6.7163462120807801E-2</v>
      </c>
      <c r="AD55" s="1">
        <v>0.79355055438351196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1.7807776448040741E-2</v>
      </c>
      <c r="AC56" s="1">
        <v>6.7163462120807801E-2</v>
      </c>
      <c r="AD56" s="1">
        <v>0.79355055438351196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4.9005100067112005E-3</v>
      </c>
      <c r="D57" s="12">
        <f t="shared" si="38"/>
        <v>7.8986634723058615E-4</v>
      </c>
      <c r="F57" s="6" t="s">
        <v>3</v>
      </c>
      <c r="G57" s="2">
        <f t="shared" ref="G57:I61" si="39">B3-B30</f>
        <v>-5.3666347890491073E-2</v>
      </c>
      <c r="H57" s="2">
        <f t="shared" si="39"/>
        <v>-6.4863797956365543E-2</v>
      </c>
      <c r="I57" s="3">
        <f t="shared" si="39"/>
        <v>5.4909077419612928E-2</v>
      </c>
      <c r="K57" s="7" t="s">
        <v>3</v>
      </c>
      <c r="L57" s="2" cm="1">
        <f t="array" aca="1" ref="L57" ca="1">INDIRECT("E"&amp; (13+COLUMNS($A:A)-1)) - INDIRECT("E"&amp; (40+COLUMNS($A:A)-1))</f>
        <v>0.13513620204363452</v>
      </c>
      <c r="M57" s="2" cm="1">
        <f t="array" aca="1" ref="M57" ca="1">INDIRECT("E"&amp; (13+COLUMNS($A:B)-1)) - INDIRECT("E"&amp; (40+COLUMNS($A:B)-1))</f>
        <v>-5.3666347890491073E-2</v>
      </c>
      <c r="N57" s="2" cm="1">
        <f t="array" aca="1" ref="N57" ca="1">INDIRECT("E"&amp; (13+COLUMNS($A:C)-1)) - INDIRECT("E"&amp; (40+COLUMNS($A:C)-1))</f>
        <v>-4.5090922580387049E-2</v>
      </c>
      <c r="O57" s="2" cm="1">
        <f t="array" aca="1" ref="O57" ca="1">INDIRECT("E"&amp; (13+COLUMNS($A:D)-1)) - INDIRECT("E"&amp; (40+COLUMNS($A:D)-1))</f>
        <v>-7.1908756696117515E-2</v>
      </c>
      <c r="P57" s="2" cm="1">
        <f t="array" aca="1" ref="P57" ca="1">INDIRECT("E"&amp; (13+COLUMNS($A:E)-1)) - INDIRECT("E"&amp; (40+COLUMNS($A:E)-1))</f>
        <v>-3.5540247120534385E-2</v>
      </c>
      <c r="Q57" s="3" cm="1">
        <f t="array" aca="1" ref="Q57" ca="1">INDIRECT("E"&amp; (13+COLUMNS($A:F)-1)) - INDIRECT("E"&amp; (40+COLUMNS($A:F)-1))</f>
        <v>5.0003877454656176E-2</v>
      </c>
      <c r="AA57">
        <v>54</v>
      </c>
      <c r="AB57" s="1">
        <v>1.7807776448040741E-2</v>
      </c>
      <c r="AC57" s="1">
        <v>6.7163462120807801E-2</v>
      </c>
      <c r="AD57" s="1">
        <v>0.79355055438351196</v>
      </c>
    </row>
    <row r="58" spans="1:30">
      <c r="A58" s="6" t="s">
        <v>1</v>
      </c>
      <c r="B58" s="11">
        <f>(B24-B51)^2</f>
        <v>4.9005100067112005E-3</v>
      </c>
      <c r="C58" s="11">
        <f t="shared" si="38"/>
        <v>0</v>
      </c>
      <c r="D58" s="12">
        <f t="shared" si="38"/>
        <v>3.2135118700785835E-3</v>
      </c>
      <c r="F58" s="6" t="s">
        <v>4</v>
      </c>
      <c r="G58" s="2">
        <f t="shared" si="39"/>
        <v>6.7180399380427178E-2</v>
      </c>
      <c r="H58" s="2">
        <f t="shared" si="39"/>
        <v>3.4806567666786817E-2</v>
      </c>
      <c r="I58" s="3">
        <f t="shared" si="39"/>
        <v>-5.0000224941197602E-2</v>
      </c>
      <c r="K58" s="7" t="s">
        <v>4</v>
      </c>
      <c r="L58" s="2" cm="1">
        <f t="array" aca="1" ref="L58" ca="1">INDIRECT("F"&amp; (13+COLUMNS($A:A)-1)) - INDIRECT("F"&amp; (40+COLUMNS($A:A)-1))</f>
        <v>6.7180399380427178E-2</v>
      </c>
      <c r="M58" s="2" cm="1">
        <f t="array" aca="1" ref="M58" ca="1">INDIRECT("F"&amp; (13+COLUMNS($A:B)-1)) - INDIRECT("F"&amp; (40+COLUMNS($A:B)-1))</f>
        <v>3.4806567666786817E-2</v>
      </c>
      <c r="N58" s="2" cm="1">
        <f t="array" aca="1" ref="N58" ca="1">INDIRECT("F"&amp; (13+COLUMNS($A:C)-1)) - INDIRECT("F"&amp; (40+COLUMNS($A:C)-1))</f>
        <v>0.1042218396947911</v>
      </c>
      <c r="O58" s="2" cm="1">
        <f t="array" aca="1" ref="O58" ca="1">INDIRECT("F"&amp; (13+COLUMNS($A:D)-1)) - INDIRECT("F"&amp; (40+COLUMNS($A:D)-1))</f>
        <v>2.3809480088570173E-2</v>
      </c>
      <c r="P58" s="2" cm="1">
        <f t="array" aca="1" ref="P58" ca="1">INDIRECT("F"&amp; (13+COLUMNS($A:E)-1)) - INDIRECT("F"&amp; (40+COLUMNS($A:E)-1))</f>
        <v>-0.1858572575705317</v>
      </c>
      <c r="Q58" s="3" cm="1">
        <f t="array" aca="1" ref="Q58" ca="1">INDIRECT("F"&amp; (13+COLUMNS($A:F)-1)) - INDIRECT("F"&amp; (40+COLUMNS($A:F)-1))</f>
        <v>-0.14996975530545398</v>
      </c>
      <c r="AA58">
        <v>55</v>
      </c>
      <c r="AB58" s="1">
        <v>1.7807776448040741E-2</v>
      </c>
      <c r="AC58" s="1">
        <v>6.7163462120807801E-2</v>
      </c>
      <c r="AD58" s="1">
        <v>0.79355055438351196</v>
      </c>
    </row>
    <row r="59" spans="1:30" ht="16.2" thickBot="1">
      <c r="A59" s="9" t="s">
        <v>2</v>
      </c>
      <c r="B59" s="13">
        <f>(B25-B52)^2</f>
        <v>7.8986634723058615E-4</v>
      </c>
      <c r="C59" s="13">
        <f t="shared" si="38"/>
        <v>3.2135118700785835E-3</v>
      </c>
      <c r="D59" s="14">
        <f t="shared" si="38"/>
        <v>0</v>
      </c>
      <c r="F59" s="6" t="s">
        <v>5</v>
      </c>
      <c r="G59" s="2">
        <f t="shared" si="39"/>
        <v>-1.8610799362191899E-2</v>
      </c>
      <c r="H59" s="2">
        <f t="shared" si="39"/>
        <v>1.4362104241864349E-2</v>
      </c>
      <c r="I59" s="3">
        <f t="shared" si="39"/>
        <v>4.1367216957775232E-2</v>
      </c>
      <c r="K59" s="7" t="s">
        <v>5</v>
      </c>
      <c r="L59" s="2" cm="1">
        <f t="array" aca="1" ref="L59" ca="1">INDIRECT("G"&amp; (13+COLUMNS($A:A)-1)) - INDIRECT("G"&amp; (40+COLUMNS($A:A)-1))</f>
        <v>1.0099366048011427E-3</v>
      </c>
      <c r="M59" s="2" cm="1">
        <f t="array" aca="1" ref="M59" ca="1">INDIRECT("G"&amp; (13+COLUMNS($A:B)-1)) - INDIRECT("G"&amp; (40+COLUMNS($A:B)-1))</f>
        <v>4.371333161169938E-2</v>
      </c>
      <c r="N59" s="2" cm="1">
        <f t="array" aca="1" ref="N59" ca="1">INDIRECT("G"&amp; (13+COLUMNS($A:C)-1)) - INDIRECT("G"&amp; (40+COLUMNS($A:C)-1))</f>
        <v>-7.6851359563699928E-3</v>
      </c>
      <c r="O59" s="2" cm="1">
        <f t="array" aca="1" ref="O59" ca="1">INDIRECT("G"&amp; (13+COLUMNS($A:D)-1)) - INDIRECT("G"&amp; (40+COLUMNS($A:D)-1))</f>
        <v>6.7301832637355841E-2</v>
      </c>
      <c r="P59" s="2" cm="1">
        <f t="array" aca="1" ref="P59" ca="1">INDIRECT("G"&amp; (13+COLUMNS($A:E)-1)) - INDIRECT("G"&amp; (40+COLUMNS($A:E)-1))</f>
        <v>-7.4870516530723907E-2</v>
      </c>
      <c r="Q59" s="3" cm="1">
        <f t="array" aca="1" ref="Q59" ca="1">INDIRECT("G"&amp; (13+COLUMNS($A:F)-1)) - INDIRECT("G"&amp; (40+COLUMNS($A:F)-1))</f>
        <v>4.4767595308132568E-2</v>
      </c>
      <c r="AA59">
        <v>56</v>
      </c>
      <c r="AB59" s="1">
        <v>1.7807776448040741E-2</v>
      </c>
      <c r="AC59" s="1">
        <v>6.7163462120807801E-2</v>
      </c>
      <c r="AD59" s="1">
        <v>0.79355055438351196</v>
      </c>
    </row>
    <row r="60" spans="1:30">
      <c r="A60" s="33"/>
      <c r="F60" s="6" t="s">
        <v>6</v>
      </c>
      <c r="G60" s="2">
        <f t="shared" si="39"/>
        <v>-8.1906525810500896E-3</v>
      </c>
      <c r="H60" s="2">
        <f t="shared" si="39"/>
        <v>-6.5772107232946186E-3</v>
      </c>
      <c r="I60" s="3">
        <f t="shared" si="39"/>
        <v>3.1198633151348631E-2</v>
      </c>
      <c r="K60" s="7" t="s">
        <v>6</v>
      </c>
      <c r="L60" s="2" cm="1">
        <f t="array" aca="1" ref="L60" ca="1">INDIRECT("H"&amp; (13+COLUMNS($A:A)-1)) - INDIRECT("H"&amp; (40+COLUMNS($A:A)-1))</f>
        <v>2.0263798253991105E-2</v>
      </c>
      <c r="M60" s="2" cm="1">
        <f t="array" aca="1" ref="M60" ca="1">INDIRECT("H"&amp; (13+COLUMNS($A:B)-1)) - INDIRECT("H"&amp; (40+COLUMNS($A:B)-1))</f>
        <v>-6.6451025199298352E-2</v>
      </c>
      <c r="N60" s="2" cm="1">
        <f t="array" aca="1" ref="N60" ca="1">INDIRECT("H"&amp; (13+COLUMNS($A:C)-1)) - INDIRECT("H"&amp; (40+COLUMNS($A:C)-1))</f>
        <v>-5.253399784185564E-2</v>
      </c>
      <c r="O60" s="2" cm="1">
        <f t="array" aca="1" ref="O60" ca="1">INDIRECT("H"&amp; (13+COLUMNS($A:D)-1)) - INDIRECT("H"&amp; (40+COLUMNS($A:D)-1))</f>
        <v>-9.5075711437276333E-3</v>
      </c>
      <c r="P60" s="2" cm="1">
        <f t="array" aca="1" ref="P60" ca="1">INDIRECT("H"&amp; (13+COLUMNS($A:E)-1)) - INDIRECT("H"&amp; (40+COLUMNS($A:E)-1))</f>
        <v>5.4590874450413829E-2</v>
      </c>
      <c r="Q60" s="3" cm="1">
        <f t="array" aca="1" ref="Q60" ca="1">INDIRECT("H"&amp; (13+COLUMNS($A:F)-1)) - INDIRECT("H"&amp; (40+COLUMNS($A:F)-1))</f>
        <v>0.14619042149225375</v>
      </c>
      <c r="AA60">
        <v>57</v>
      </c>
      <c r="AB60" s="1">
        <v>1.7807776448040741E-2</v>
      </c>
      <c r="AC60" s="1">
        <v>6.7163462120807801E-2</v>
      </c>
      <c r="AD60" s="1">
        <v>0.79355055438351196</v>
      </c>
    </row>
    <row r="61" spans="1:30">
      <c r="F61" s="6" t="s">
        <v>7</v>
      </c>
      <c r="G61" s="2">
        <f t="shared" si="39"/>
        <v>5.0389739684275625E-4</v>
      </c>
      <c r="H61" s="2">
        <f t="shared" si="39"/>
        <v>-7.8632808525948561E-3</v>
      </c>
      <c r="I61" s="3">
        <f t="shared" si="39"/>
        <v>8.2586480634903703E-2</v>
      </c>
      <c r="K61" s="7" t="s">
        <v>7</v>
      </c>
      <c r="L61" s="2" cm="1">
        <f t="array" aca="1" ref="L61" ca="1">INDIRECT("I"&amp; (13+COLUMNS($A:A)-1)) - INDIRECT("I"&amp; (40+COLUMNS($A:A)-1))</f>
        <v>-0.19928679160965812</v>
      </c>
      <c r="M61" s="2" cm="1">
        <f t="array" aca="1" ref="M61" ca="1">INDIRECT("I"&amp; (13+COLUMNS($A:B)-1)) - INDIRECT("I"&amp; (40+COLUMNS($A:B)-1))</f>
        <v>0.14999977505880238</v>
      </c>
      <c r="N61" s="2" cm="1">
        <f t="array" aca="1" ref="N61" ca="1">INDIRECT("I"&amp; (13+COLUMNS($A:C)-1)) - INDIRECT("I"&amp; (40+COLUMNS($A:C)-1))</f>
        <v>-8.2186324983513859E-2</v>
      </c>
      <c r="O61" s="2" cm="1">
        <f t="array" aca="1" ref="O61" ca="1">INDIRECT("I"&amp; (13+COLUMNS($A:D)-1)) - INDIRECT("I"&amp; (40+COLUMNS($A:D)-1))</f>
        <v>0.25000477451961461</v>
      </c>
      <c r="P61" s="2" cm="1">
        <f t="array" aca="1" ref="P61" ca="1">INDIRECT("I"&amp; (13+COLUMNS($A:E)-1)) - INDIRECT("I"&amp; (40+COLUMNS($A:E)-1))</f>
        <v>-3.214044901105495E-3</v>
      </c>
      <c r="Q61" s="3" cm="1">
        <f t="array" aca="1" ref="Q61" ca="1">INDIRECT("I"&amp; (13+COLUMNS($A:F)-1)) - INDIRECT("I"&amp; (40+COLUMNS($A:F)-1))</f>
        <v>0.23426866377519556</v>
      </c>
      <c r="AA61">
        <v>58</v>
      </c>
      <c r="AB61" s="1">
        <v>1.7807776448040741E-2</v>
      </c>
      <c r="AC61" s="1">
        <v>6.7163462120807801E-2</v>
      </c>
      <c r="AD61" s="1">
        <v>0.79355055438351196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9.9999999999999978E-2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0.19999999999999996</v>
      </c>
      <c r="AA62">
        <v>59</v>
      </c>
      <c r="AB62" s="1">
        <v>1.7807776448040741E-2</v>
      </c>
      <c r="AC62" s="1">
        <v>6.7163462120807801E-2</v>
      </c>
      <c r="AD62" s="1">
        <v>0.79355055438351196</v>
      </c>
    </row>
    <row r="63" spans="1:30">
      <c r="F63" s="6" t="s">
        <v>9</v>
      </c>
      <c r="G63" s="2">
        <f t="shared" ref="G63:I65" si="40">B9-B36</f>
        <v>-8.2946401158848743E-2</v>
      </c>
      <c r="H63" s="2">
        <f t="shared" si="40"/>
        <v>-1.8917495479950919E-3</v>
      </c>
      <c r="I63" s="3">
        <f t="shared" si="40"/>
        <v>6.2700985618494964E-2</v>
      </c>
      <c r="K63" s="7" t="s">
        <v>9</v>
      </c>
      <c r="L63" s="2" cm="1">
        <f t="array" aca="1" ref="L63" ca="1">INDIRECT("K"&amp; (13+COLUMNS($A:A)-1)) - INDIRECT("K"&amp; (40+COLUMNS($A:A)-1))</f>
        <v>-6.605319611461552E-2</v>
      </c>
      <c r="M63" s="2" cm="1">
        <f t="array" aca="1" ref="M63" ca="1">INDIRECT("K"&amp; (13+COLUMNS($A:B)-1)) - INDIRECT("K"&amp; (40+COLUMNS($A:B)-1))</f>
        <v>9.2403171362794606E-2</v>
      </c>
      <c r="N63" s="2" cm="1">
        <f t="array" aca="1" ref="N63" ca="1">INDIRECT("K"&amp; (13+COLUMNS($A:C)-1)) - INDIRECT("K"&amp; (40+COLUMNS($A:C)-1))</f>
        <v>1.1017757355638591E-2</v>
      </c>
      <c r="O63" s="2" cm="1">
        <f t="array" aca="1" ref="O63" ca="1">INDIRECT("K"&amp; (13+COLUMNS($A:D)-1)) - INDIRECT("K"&amp; (40+COLUMNS($A:D)-1))</f>
        <v>0.13690712730409238</v>
      </c>
      <c r="P63" s="2" cm="1">
        <f t="array" aca="1" ref="P63" ca="1">INDIRECT("K"&amp; (13+COLUMNS($A:E)-1)) - INDIRECT("K"&amp; (40+COLUMNS($A:E)-1))</f>
        <v>-9.4535651235818585E-2</v>
      </c>
      <c r="Q63" s="3" cm="1">
        <f t="array" aca="1" ref="Q63" ca="1">INDIRECT("K"&amp; (13+COLUMNS($A:F)-1)) - INDIRECT("K"&amp; (40+COLUMNS($A:F)-1))</f>
        <v>4.214945423487082E-2</v>
      </c>
      <c r="AA63">
        <v>60</v>
      </c>
      <c r="AB63" s="1">
        <v>1.7807776448040741E-2</v>
      </c>
      <c r="AC63" s="1">
        <v>6.7163462120807801E-2</v>
      </c>
      <c r="AD63" s="1">
        <v>0.79355055438351196</v>
      </c>
    </row>
    <row r="64" spans="1:30">
      <c r="A64" s="33"/>
      <c r="F64" s="6" t="s">
        <v>10</v>
      </c>
      <c r="G64" s="2">
        <f t="shared" si="40"/>
        <v>5.0389739684275625E-4</v>
      </c>
      <c r="H64" s="2">
        <f t="shared" si="40"/>
        <v>-7.8632808525948561E-3</v>
      </c>
      <c r="I64" s="3">
        <f t="shared" si="40"/>
        <v>8.2586480634903703E-2</v>
      </c>
      <c r="K64" s="7" t="s">
        <v>10</v>
      </c>
      <c r="L64" s="2" cm="1">
        <f t="array" aca="1" ref="L64" ca="1">INDIRECT("L"&amp; (13+COLUMNS($A:A)-1)) - INDIRECT("L"&amp; (40+COLUMNS($A:A)-1))</f>
        <v>-0.19928679160965812</v>
      </c>
      <c r="M64" s="2" cm="1">
        <f t="array" aca="1" ref="M64" ca="1">INDIRECT("L"&amp; (13+COLUMNS($A:B)-1)) - INDIRECT("L"&amp; (40+COLUMNS($A:B)-1))</f>
        <v>0.14999977505880238</v>
      </c>
      <c r="N64" s="2" cm="1">
        <f t="array" aca="1" ref="N64" ca="1">INDIRECT("L"&amp; (13+COLUMNS($A:C)-1)) - INDIRECT("L"&amp; (40+COLUMNS($A:C)-1))</f>
        <v>-8.2186324983513859E-2</v>
      </c>
      <c r="O64" s="2" cm="1">
        <f t="array" aca="1" ref="O64" ca="1">INDIRECT("L"&amp; (13+COLUMNS($A:D)-1)) - INDIRECT("L"&amp; (40+COLUMNS($A:D)-1))</f>
        <v>0.25000477451961461</v>
      </c>
      <c r="P64" s="2" cm="1">
        <f t="array" aca="1" ref="P64" ca="1">INDIRECT("L"&amp; (13+COLUMNS($A:E)-1)) - INDIRECT("L"&amp; (40+COLUMNS($A:E)-1))</f>
        <v>-3.214044901105495E-3</v>
      </c>
      <c r="Q64" s="3" cm="1">
        <f t="array" aca="1" ref="Q64" ca="1">INDIRECT("L"&amp; (13+COLUMNS($A:F)-1)) - INDIRECT("L"&amp; (40+COLUMNS($A:F)-1))</f>
        <v>0.23426866377519556</v>
      </c>
      <c r="AA64">
        <v>61</v>
      </c>
      <c r="AB64" s="1">
        <v>1.7807776448040741E-2</v>
      </c>
      <c r="AC64" s="1">
        <v>6.7163462120807801E-2</v>
      </c>
      <c r="AD64" s="1">
        <v>0.79355055438351196</v>
      </c>
    </row>
    <row r="65" spans="1:30" ht="16.2" thickBot="1">
      <c r="A65" s="33"/>
      <c r="F65" s="9" t="s">
        <v>11</v>
      </c>
      <c r="G65" s="4">
        <f t="shared" si="40"/>
        <v>-1.1441631985310119E-2</v>
      </c>
      <c r="H65" s="4">
        <f t="shared" si="40"/>
        <v>9.692742220616346E-2</v>
      </c>
      <c r="I65" s="5">
        <f t="shared" si="40"/>
        <v>3.7183370697778328E-2</v>
      </c>
      <c r="K65" s="7" t="s">
        <v>11</v>
      </c>
      <c r="L65" s="2" cm="1">
        <f t="array" aca="1" ref="L65" ca="1">INDIRECT("M"&amp; (13+COLUMNS($A:A)-1)) - INDIRECT("M"&amp; (40+COLUMNS($A:A)-1))</f>
        <v>-3.2075294783011743E-2</v>
      </c>
      <c r="M65" s="2" cm="1">
        <f t="array" aca="1" ref="M65" ca="1">INDIRECT("M"&amp; (13+COLUMNS($A:B)-1)) - INDIRECT("M"&amp; (40+COLUMNS($A:B)-1))</f>
        <v>4.8166713584155585E-2</v>
      </c>
      <c r="N65" s="2" cm="1">
        <f t="array" aca="1" ref="N65" ca="1">INDIRECT("M"&amp; (13+COLUMNS($A:C)-1)) - INDIRECT("M"&amp; (40+COLUMNS($A:C)-1))</f>
        <v>-6.363862378195051E-2</v>
      </c>
      <c r="O65" s="2" cm="1">
        <f t="array" aca="1" ref="O65" ca="1">INDIRECT("M"&amp; (13+COLUMNS($A:D)-1)) - INDIRECT("M"&amp; (40+COLUMNS($A:D)-1))</f>
        <v>8.9048008911748577E-2</v>
      </c>
      <c r="P65" s="2" cm="1">
        <f t="array" aca="1" ref="P65" ca="1">INDIRECT("M"&amp; (13+COLUMNS($A:E)-1)) - INDIRECT("M"&amp; (40+COLUMNS($A:E)-1))</f>
        <v>-1.9377146010819968E-2</v>
      </c>
      <c r="Q65" s="3" cm="1">
        <f t="array" aca="1" ref="Q65" ca="1">INDIRECT("M"&amp; (13+COLUMNS($A:F)-1)) - INDIRECT("M"&amp; (40+COLUMNS($A:F)-1))</f>
        <v>0.14213627061492584</v>
      </c>
      <c r="AA65">
        <v>62</v>
      </c>
      <c r="AB65" s="1">
        <v>1.7807776448040741E-2</v>
      </c>
      <c r="AC65" s="1">
        <v>6.7163462120807801E-2</v>
      </c>
      <c r="AD65" s="1">
        <v>0.79355055438351196</v>
      </c>
    </row>
    <row r="66" spans="1:30">
      <c r="A66" s="33"/>
      <c r="J66" s="1"/>
      <c r="Q66" s="34"/>
      <c r="AA66">
        <v>63</v>
      </c>
      <c r="AB66" s="1">
        <v>1.7807776448040741E-2</v>
      </c>
      <c r="AC66" s="1">
        <v>6.7163462120807801E-2</v>
      </c>
      <c r="AD66" s="1">
        <v>0.79355055438351196</v>
      </c>
    </row>
    <row r="67" spans="1:30" ht="16.2" thickBot="1">
      <c r="A67" s="9" t="s">
        <v>16</v>
      </c>
      <c r="B67" s="35" cm="1">
        <f t="array" ref="B67">SUMPRODUCT((B23:D25-B50:D52)^2)</f>
        <v>1.7807776448040741E-2</v>
      </c>
      <c r="C67" s="36"/>
      <c r="D67" s="36"/>
      <c r="E67" s="36"/>
      <c r="F67" s="37" t="s">
        <v>15</v>
      </c>
      <c r="G67" s="35">
        <f>SUMPRODUCT(G57:I65, G57:I65)</f>
        <v>6.7163462120807801E-2</v>
      </c>
      <c r="H67" s="36"/>
      <c r="I67" s="36"/>
      <c r="J67" s="36"/>
      <c r="K67" s="37" t="s">
        <v>14</v>
      </c>
      <c r="L67" s="35">
        <f ca="1">SUMPRODUCT(L57:Q65, L57:Q65)</f>
        <v>0.79355055438351196</v>
      </c>
      <c r="M67" s="36"/>
      <c r="N67" s="36"/>
      <c r="O67" s="36"/>
      <c r="P67" s="36"/>
      <c r="Q67" s="38"/>
      <c r="AA67">
        <v>64</v>
      </c>
      <c r="AB67" s="1">
        <v>1.7807776448040741E-2</v>
      </c>
      <c r="AC67" s="1">
        <v>6.7163462120807801E-2</v>
      </c>
      <c r="AD67" s="1">
        <v>0.79355055438351196</v>
      </c>
    </row>
    <row r="68" spans="1:30">
      <c r="AA68">
        <v>65</v>
      </c>
      <c r="AB68" s="1">
        <v>1.7807776448040741E-2</v>
      </c>
      <c r="AC68" s="1">
        <v>6.7163462120807801E-2</v>
      </c>
      <c r="AD68" s="1">
        <v>0.79355055438351196</v>
      </c>
    </row>
    <row r="69" spans="1:30">
      <c r="AA69">
        <v>66</v>
      </c>
      <c r="AB69" s="1">
        <v>1.7807776448040741E-2</v>
      </c>
      <c r="AC69" s="1">
        <v>6.7163462120807801E-2</v>
      </c>
      <c r="AD69" s="1">
        <v>0.79355055438351196</v>
      </c>
    </row>
    <row r="70" spans="1:30">
      <c r="AA70">
        <v>67</v>
      </c>
      <c r="AB70" s="1">
        <v>1.7807776448040741E-2</v>
      </c>
      <c r="AC70" s="1">
        <v>6.7163462120807801E-2</v>
      </c>
      <c r="AD70" s="1">
        <v>0.79355055438351196</v>
      </c>
    </row>
    <row r="71" spans="1:30">
      <c r="A71" s="16" t="s">
        <v>13</v>
      </c>
      <c r="B71" s="17">
        <f ca="1">Y9*B67+Y10*G67+Y11*L67</f>
        <v>0.96349303152120902</v>
      </c>
      <c r="C71" t="s">
        <v>25</v>
      </c>
      <c r="G71" t="s">
        <v>69</v>
      </c>
      <c r="H71" t="s">
        <v>70</v>
      </c>
      <c r="AA71">
        <v>68</v>
      </c>
      <c r="AB71" s="1">
        <v>1.7807776448040741E-2</v>
      </c>
      <c r="AC71" s="1">
        <v>6.7163462120807801E-2</v>
      </c>
      <c r="AD71" s="1">
        <v>0.79355055438351196</v>
      </c>
    </row>
    <row r="72" spans="1:30" ht="16.2" thickBot="1">
      <c r="AA72">
        <v>69</v>
      </c>
      <c r="AB72" s="1">
        <v>1.7807776448040741E-2</v>
      </c>
      <c r="AC72" s="1">
        <v>6.7163462120807801E-2</v>
      </c>
      <c r="AD72" s="1">
        <v>0.79355055438351196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1.7807776448040741E-2</v>
      </c>
      <c r="AC73" s="1">
        <v>6.7163462120807801E-2</v>
      </c>
      <c r="AD73" s="1">
        <v>0.79355055438351196</v>
      </c>
    </row>
    <row r="74" spans="1:30">
      <c r="A74" s="39" t="s">
        <v>17</v>
      </c>
      <c r="B74" s="2">
        <f>MAX(AB4:AB203)</f>
        <v>1.7807776448040741E-2</v>
      </c>
      <c r="C74" s="3">
        <f>IFERROR(B67/$B$74, 0)</f>
        <v>1</v>
      </c>
      <c r="AA74">
        <v>71</v>
      </c>
      <c r="AB74" s="1">
        <v>1.7807776448040741E-2</v>
      </c>
      <c r="AC74" s="1">
        <v>6.7163462120807801E-2</v>
      </c>
      <c r="AD74" s="1">
        <v>0.79355055438351196</v>
      </c>
    </row>
    <row r="75" spans="1:30">
      <c r="A75" s="39" t="s">
        <v>18</v>
      </c>
      <c r="B75" s="2">
        <f>MAX(AC4:AC203)</f>
        <v>6.7163462120807801E-2</v>
      </c>
      <c r="C75" s="3">
        <f>IFERROR(G67/$B$75, 0)</f>
        <v>1</v>
      </c>
      <c r="AA75">
        <v>72</v>
      </c>
      <c r="AB75" s="1">
        <v>1.7807776448040741E-2</v>
      </c>
      <c r="AC75" s="1">
        <v>6.7163462120807801E-2</v>
      </c>
      <c r="AD75" s="1">
        <v>0.79355055438351196</v>
      </c>
    </row>
    <row r="76" spans="1:30">
      <c r="A76" s="39" t="s">
        <v>19</v>
      </c>
      <c r="B76" s="2">
        <f>MAX(AD4:AD203)</f>
        <v>0.79355055438351196</v>
      </c>
      <c r="C76" s="3">
        <f ca="1">IFERROR(L67/$B$76, 0)</f>
        <v>1</v>
      </c>
      <c r="AA76">
        <v>73</v>
      </c>
      <c r="AB76" s="1">
        <v>1.7807776448040741E-2</v>
      </c>
      <c r="AC76" s="1">
        <v>6.7163462120807801E-2</v>
      </c>
      <c r="AD76" s="1">
        <v>0.79355055438351196</v>
      </c>
    </row>
    <row r="77" spans="1:30">
      <c r="A77" s="33"/>
      <c r="C77" s="34"/>
      <c r="AA77">
        <v>74</v>
      </c>
      <c r="AB77" s="1">
        <v>1.7807776448040741E-2</v>
      </c>
      <c r="AC77" s="1">
        <v>6.7163462120807801E-2</v>
      </c>
      <c r="AD77" s="1">
        <v>0.79355055438351196</v>
      </c>
    </row>
    <row r="78" spans="1:30" ht="16.2" thickBot="1">
      <c r="A78" s="60"/>
      <c r="B78" s="41"/>
      <c r="C78" s="38"/>
      <c r="AA78">
        <v>75</v>
      </c>
      <c r="AB78" s="1">
        <v>1.7807776448040741E-2</v>
      </c>
      <c r="AC78" s="1">
        <v>6.7163462120807801E-2</v>
      </c>
      <c r="AD78" s="1">
        <v>0.79355055438351196</v>
      </c>
    </row>
    <row r="79" spans="1:30" ht="16.2" thickBot="1">
      <c r="AA79">
        <v>76</v>
      </c>
      <c r="AB79" s="1">
        <v>1.7807776448040741E-2</v>
      </c>
      <c r="AC79" s="1">
        <v>6.7163462120807801E-2</v>
      </c>
      <c r="AD79" s="1">
        <v>0.79355055438351196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1.7807776448040741E-2</v>
      </c>
      <c r="AC80" s="1">
        <v>6.7163462120807801E-2</v>
      </c>
      <c r="AD80" s="1">
        <v>0.79355055438351196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1.7807776448040741E-2</v>
      </c>
      <c r="AC81" s="1">
        <v>6.7163462120807801E-2</v>
      </c>
      <c r="AD81" s="1">
        <v>0.79355055438351196</v>
      </c>
    </row>
    <row r="82" spans="1:30">
      <c r="A82" s="46">
        <v>1</v>
      </c>
      <c r="B82" s="42">
        <f t="shared" ref="B82:B87" si="41">B13-B40</f>
        <v>6.7180399380427178E-2</v>
      </c>
      <c r="C82" s="42">
        <f t="shared" ref="C82:D87" si="42">C13-C40</f>
        <v>-0.36486379795636548</v>
      </c>
      <c r="D82" s="42">
        <f t="shared" si="42"/>
        <v>0.30071320839034188</v>
      </c>
      <c r="AA82">
        <v>79</v>
      </c>
      <c r="AB82" s="1">
        <v>1.7807776448040741E-2</v>
      </c>
      <c r="AC82" s="1">
        <v>6.7163462120807801E-2</v>
      </c>
      <c r="AD82" s="1">
        <v>0.79355055438351196</v>
      </c>
    </row>
    <row r="83" spans="1:30">
      <c r="A83" s="46">
        <v>2</v>
      </c>
      <c r="B83" s="42">
        <f t="shared" si="41"/>
        <v>-5.3666347890491073E-2</v>
      </c>
      <c r="C83" s="42">
        <f t="shared" si="42"/>
        <v>3.4806567666786817E-2</v>
      </c>
      <c r="D83" s="42">
        <f t="shared" si="42"/>
        <v>0.14999977505880238</v>
      </c>
      <c r="AA83">
        <v>80</v>
      </c>
      <c r="AB83" s="1">
        <v>1.7807776448040741E-2</v>
      </c>
      <c r="AC83" s="1">
        <v>6.7163462120807801E-2</v>
      </c>
      <c r="AD83" s="1">
        <v>0.79355055438351196</v>
      </c>
    </row>
    <row r="84" spans="1:30">
      <c r="A84" s="46">
        <v>3</v>
      </c>
      <c r="B84" s="42">
        <f t="shared" si="41"/>
        <v>0.1042218396947911</v>
      </c>
      <c r="C84" s="42">
        <f t="shared" si="42"/>
        <v>-8.2186324983513859E-2</v>
      </c>
      <c r="D84" s="42">
        <f t="shared" si="42"/>
        <v>-4.5090922580387049E-2</v>
      </c>
      <c r="AA84">
        <v>81</v>
      </c>
      <c r="AB84" s="1">
        <v>1.7807776448040741E-2</v>
      </c>
      <c r="AC84" s="1">
        <v>6.7163462120807801E-2</v>
      </c>
      <c r="AD84" s="1">
        <v>0.79355055438351196</v>
      </c>
    </row>
    <row r="85" spans="1:30">
      <c r="A85" s="46">
        <v>4</v>
      </c>
      <c r="B85" s="42">
        <f t="shared" si="41"/>
        <v>2.3809480088570173E-2</v>
      </c>
      <c r="C85" s="42">
        <f t="shared" si="42"/>
        <v>0.25000477451961461</v>
      </c>
      <c r="D85" s="42">
        <f t="shared" si="42"/>
        <v>-7.1908756696117515E-2</v>
      </c>
      <c r="AA85">
        <v>82</v>
      </c>
      <c r="AB85" s="1">
        <v>1.7807776448040741E-2</v>
      </c>
      <c r="AC85" s="1">
        <v>6.7163462120807801E-2</v>
      </c>
      <c r="AD85" s="1">
        <v>0.79355055438351196</v>
      </c>
    </row>
    <row r="86" spans="1:30">
      <c r="A86" s="46">
        <v>5</v>
      </c>
      <c r="B86" s="42">
        <f t="shared" si="41"/>
        <v>0.29678595509889449</v>
      </c>
      <c r="C86" s="42">
        <f t="shared" si="42"/>
        <v>1.414274242946828E-2</v>
      </c>
      <c r="D86" s="42">
        <f t="shared" si="42"/>
        <v>-0.53554024712053439</v>
      </c>
      <c r="AA86">
        <v>83</v>
      </c>
      <c r="AB86" s="1">
        <v>1.7807776448040741E-2</v>
      </c>
      <c r="AC86" s="1">
        <v>6.7163462120807801E-2</v>
      </c>
      <c r="AD86" s="1">
        <v>0.79355055438351196</v>
      </c>
    </row>
    <row r="87" spans="1:30" ht="16.2" thickBot="1">
      <c r="A87" s="47">
        <v>6</v>
      </c>
      <c r="B87" s="42">
        <f t="shared" si="41"/>
        <v>-0.5499961225453438</v>
      </c>
      <c r="C87" s="42">
        <f t="shared" si="42"/>
        <v>0.23426866377519556</v>
      </c>
      <c r="D87" s="42">
        <f t="shared" si="42"/>
        <v>0.450030244694546</v>
      </c>
      <c r="AA87">
        <v>84</v>
      </c>
      <c r="AB87" s="1">
        <v>1.7807776448040741E-2</v>
      </c>
      <c r="AC87" s="1">
        <v>6.7163462120807801E-2</v>
      </c>
      <c r="AD87" s="1">
        <v>0.79355055438351196</v>
      </c>
    </row>
    <row r="88" spans="1:30">
      <c r="AA88">
        <v>85</v>
      </c>
      <c r="AB88" s="1">
        <v>1.7807776448040741E-2</v>
      </c>
      <c r="AC88" s="1">
        <v>6.7163462120807801E-2</v>
      </c>
      <c r="AD88" s="1">
        <v>0.79355055438351196</v>
      </c>
    </row>
    <row r="89" spans="1:30" ht="16.2" thickBot="1">
      <c r="AA89">
        <v>86</v>
      </c>
      <c r="AB89" s="1">
        <v>1.7807776448040741E-2</v>
      </c>
      <c r="AC89" s="1">
        <v>6.7163462120807801E-2</v>
      </c>
      <c r="AD89" s="1">
        <v>0.79355055438351196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1.7807776448040741E-2</v>
      </c>
      <c r="AC90" s="1">
        <v>6.7163462120807801E-2</v>
      </c>
      <c r="AD90" s="1">
        <v>0.79355055438351196</v>
      </c>
    </row>
    <row r="91" spans="1:30">
      <c r="A91" s="46">
        <v>1</v>
      </c>
      <c r="B91" s="52" t="str">
        <f>Y8</f>
        <v>összeg</v>
      </c>
      <c r="C91" s="2">
        <f>Y9</f>
        <v>2</v>
      </c>
      <c r="D91" s="2">
        <f>Y10</f>
        <v>2</v>
      </c>
      <c r="E91" s="2">
        <f>Y11</f>
        <v>1</v>
      </c>
      <c r="F91" s="2">
        <f>Y16</f>
        <v>10</v>
      </c>
      <c r="G91" s="2">
        <f>Y15</f>
        <v>0</v>
      </c>
      <c r="H91" s="2">
        <f>Y23</f>
        <v>1.414274242946828E-2</v>
      </c>
      <c r="I91" s="2">
        <f>Y24</f>
        <v>0.5499961225453438</v>
      </c>
      <c r="J91" s="2">
        <f>Y25</f>
        <v>0.20162312058723286</v>
      </c>
      <c r="K91" s="2">
        <f>Y26</f>
        <v>0.1741335710601615</v>
      </c>
      <c r="L91" s="2">
        <f>Y27</f>
        <v>0.12711080737679675</v>
      </c>
      <c r="M91" s="2">
        <f>Y28</f>
        <v>0.1</v>
      </c>
      <c r="N91" s="2">
        <f ca="1">Y29</f>
        <v>5.7044860762975103E-2</v>
      </c>
      <c r="O91" s="2">
        <f ca="1">Y31</f>
        <v>0.29973139506748003</v>
      </c>
      <c r="P91" s="3">
        <f ca="1">Y12</f>
        <v>0.96349303152120902</v>
      </c>
      <c r="AA91">
        <v>88</v>
      </c>
      <c r="AB91" s="1">
        <v>1.7807776448040741E-2</v>
      </c>
      <c r="AC91" s="1">
        <v>6.7163462120807801E-2</v>
      </c>
      <c r="AD91" s="1">
        <v>0.79355055438351196</v>
      </c>
    </row>
    <row r="92" spans="1:30">
      <c r="AA92">
        <v>89</v>
      </c>
      <c r="AB92" s="1">
        <v>1.7807776448040741E-2</v>
      </c>
      <c r="AC92" s="1">
        <v>6.7163462120807801E-2</v>
      </c>
      <c r="AD92" s="1">
        <v>0.79355055438351196</v>
      </c>
    </row>
    <row r="93" spans="1:30">
      <c r="AA93">
        <v>90</v>
      </c>
      <c r="AB93" s="1">
        <v>1.7807776448040741E-2</v>
      </c>
      <c r="AC93" s="1">
        <v>6.7163462120807801E-2</v>
      </c>
      <c r="AD93" s="1">
        <v>0.79355055438351196</v>
      </c>
    </row>
    <row r="94" spans="1:30">
      <c r="AA94">
        <v>91</v>
      </c>
      <c r="AB94" s="1">
        <v>1.7807776448040741E-2</v>
      </c>
      <c r="AC94" s="1">
        <v>6.7163462120807801E-2</v>
      </c>
      <c r="AD94" s="1">
        <v>0.79355055438351196</v>
      </c>
    </row>
    <row r="95" spans="1:30">
      <c r="AA95">
        <v>92</v>
      </c>
      <c r="AB95" s="1">
        <v>1.7807776448040741E-2</v>
      </c>
      <c r="AC95" s="1">
        <v>6.7163462120807801E-2</v>
      </c>
      <c r="AD95" s="1">
        <v>0.79355055438351196</v>
      </c>
    </row>
    <row r="96" spans="1:30">
      <c r="AA96">
        <v>93</v>
      </c>
      <c r="AB96" s="1">
        <v>1.7807776448040741E-2</v>
      </c>
      <c r="AC96" s="1">
        <v>6.7163462120807801E-2</v>
      </c>
      <c r="AD96" s="1">
        <v>0.79355055438351196</v>
      </c>
    </row>
    <row r="97" spans="27:30">
      <c r="AA97">
        <v>94</v>
      </c>
      <c r="AB97" s="1">
        <v>1.7807776448040741E-2</v>
      </c>
      <c r="AC97" s="1">
        <v>6.7163462120807801E-2</v>
      </c>
      <c r="AD97" s="1">
        <v>0.79355055438351196</v>
      </c>
    </row>
    <row r="98" spans="27:30">
      <c r="AA98">
        <v>95</v>
      </c>
      <c r="AB98" s="1">
        <v>1.7807776448040741E-2</v>
      </c>
      <c r="AC98" s="1">
        <v>6.7163462120807801E-2</v>
      </c>
      <c r="AD98" s="1">
        <v>0.79355055438351196</v>
      </c>
    </row>
    <row r="99" spans="27:30">
      <c r="AA99">
        <v>96</v>
      </c>
      <c r="AB99" s="1">
        <v>1.7807776448040741E-2</v>
      </c>
      <c r="AC99" s="1">
        <v>6.7163462120807801E-2</v>
      </c>
      <c r="AD99" s="1">
        <v>0.79355055438351196</v>
      </c>
    </row>
    <row r="100" spans="27:30">
      <c r="AA100">
        <v>97</v>
      </c>
      <c r="AB100" s="1">
        <v>1.7807776448040741E-2</v>
      </c>
      <c r="AC100" s="1">
        <v>6.7163462120807801E-2</v>
      </c>
      <c r="AD100" s="1">
        <v>0.79355055438351196</v>
      </c>
    </row>
    <row r="101" spans="27:30">
      <c r="AA101">
        <v>98</v>
      </c>
      <c r="AB101" s="1">
        <v>1.7807776448040741E-2</v>
      </c>
      <c r="AC101" s="1">
        <v>6.7163462120807801E-2</v>
      </c>
      <c r="AD101" s="1">
        <v>0.79355055438351196</v>
      </c>
    </row>
    <row r="102" spans="27:30">
      <c r="AA102">
        <v>99</v>
      </c>
      <c r="AB102" s="1">
        <v>1.7807776448040741E-2</v>
      </c>
      <c r="AC102" s="1">
        <v>6.7163462120807801E-2</v>
      </c>
      <c r="AD102" s="1">
        <v>0.79355055438351196</v>
      </c>
    </row>
    <row r="103" spans="27:30">
      <c r="AA103">
        <v>100</v>
      </c>
      <c r="AB103" s="1">
        <v>1.7807776448040741E-2</v>
      </c>
      <c r="AC103" s="1">
        <v>6.7163462120807801E-2</v>
      </c>
      <c r="AD103" s="1">
        <v>0.79355055438351196</v>
      </c>
    </row>
    <row r="104" spans="27:30">
      <c r="AA104">
        <v>101</v>
      </c>
      <c r="AB104" s="1">
        <v>1.7807776448040741E-2</v>
      </c>
      <c r="AC104" s="1">
        <v>6.7163462120807801E-2</v>
      </c>
      <c r="AD104" s="1">
        <v>0.79355055438351196</v>
      </c>
    </row>
    <row r="105" spans="27:30">
      <c r="AA105">
        <v>102</v>
      </c>
      <c r="AB105" s="1">
        <v>1.7807776448040741E-2</v>
      </c>
      <c r="AC105" s="1">
        <v>6.7163462120807801E-2</v>
      </c>
      <c r="AD105" s="1">
        <v>0.79355055438351196</v>
      </c>
    </row>
    <row r="106" spans="27:30">
      <c r="AA106">
        <v>103</v>
      </c>
      <c r="AB106" s="1">
        <v>1.7807776448040741E-2</v>
      </c>
      <c r="AC106" s="1">
        <v>6.7163462120807801E-2</v>
      </c>
      <c r="AD106" s="1">
        <v>0.79355055438351196</v>
      </c>
    </row>
    <row r="107" spans="27:30">
      <c r="AA107">
        <v>104</v>
      </c>
      <c r="AB107" s="1">
        <v>1.7807776448040741E-2</v>
      </c>
      <c r="AC107" s="1">
        <v>6.7163462120807801E-2</v>
      </c>
      <c r="AD107" s="1">
        <v>0.79355055438351196</v>
      </c>
    </row>
    <row r="108" spans="27:30">
      <c r="AA108">
        <v>105</v>
      </c>
      <c r="AB108" s="1">
        <v>1.7807776448040741E-2</v>
      </c>
      <c r="AC108" s="1">
        <v>6.7163462120807801E-2</v>
      </c>
      <c r="AD108" s="1">
        <v>0.79355055438351196</v>
      </c>
    </row>
    <row r="109" spans="27:30">
      <c r="AA109">
        <v>106</v>
      </c>
      <c r="AB109" s="1">
        <v>1.7807776448040741E-2</v>
      </c>
      <c r="AC109" s="1">
        <v>6.7163462120807801E-2</v>
      </c>
      <c r="AD109" s="1">
        <v>0.79355055438351196</v>
      </c>
    </row>
    <row r="110" spans="27:30">
      <c r="AA110">
        <v>107</v>
      </c>
      <c r="AB110" s="1">
        <v>1.7807776448040741E-2</v>
      </c>
      <c r="AC110" s="1">
        <v>6.7163462120807801E-2</v>
      </c>
      <c r="AD110" s="1">
        <v>0.79355055438351196</v>
      </c>
    </row>
    <row r="111" spans="27:30">
      <c r="AA111">
        <v>108</v>
      </c>
      <c r="AB111" s="1">
        <v>1.7807776448040741E-2</v>
      </c>
      <c r="AC111" s="1">
        <v>6.7163462120807801E-2</v>
      </c>
      <c r="AD111" s="1">
        <v>0.79355055438351196</v>
      </c>
    </row>
    <row r="112" spans="27:30">
      <c r="AA112">
        <v>109</v>
      </c>
      <c r="AB112" s="1">
        <v>1.7807776448040741E-2</v>
      </c>
      <c r="AC112" s="1">
        <v>6.7163462120807801E-2</v>
      </c>
      <c r="AD112" s="1">
        <v>0.79355055438351196</v>
      </c>
    </row>
    <row r="113" spans="27:30">
      <c r="AA113">
        <v>110</v>
      </c>
      <c r="AB113" s="1">
        <v>1.7807776448040741E-2</v>
      </c>
      <c r="AC113" s="1">
        <v>6.7163462120807801E-2</v>
      </c>
      <c r="AD113" s="1">
        <v>0.79355055438351196</v>
      </c>
    </row>
    <row r="114" spans="27:30">
      <c r="AA114">
        <v>111</v>
      </c>
      <c r="AB114" s="1">
        <v>1.7807776448040741E-2</v>
      </c>
      <c r="AC114" s="1">
        <v>6.7163462120807801E-2</v>
      </c>
      <c r="AD114" s="1">
        <v>0.79355055438351196</v>
      </c>
    </row>
    <row r="115" spans="27:30">
      <c r="AA115">
        <v>112</v>
      </c>
      <c r="AB115" s="1">
        <v>1.7807776448040741E-2</v>
      </c>
      <c r="AC115" s="1">
        <v>6.7163462120807801E-2</v>
      </c>
      <c r="AD115" s="1">
        <v>0.79355055438351196</v>
      </c>
    </row>
    <row r="116" spans="27:30">
      <c r="AA116">
        <v>113</v>
      </c>
      <c r="AB116" s="1">
        <v>1.7807776448040741E-2</v>
      </c>
      <c r="AC116" s="1">
        <v>6.7163462120807801E-2</v>
      </c>
      <c r="AD116" s="1">
        <v>0.79355055438351196</v>
      </c>
    </row>
    <row r="117" spans="27:30">
      <c r="AA117">
        <v>114</v>
      </c>
      <c r="AB117" s="1">
        <v>1.7807776448040741E-2</v>
      </c>
      <c r="AC117" s="1">
        <v>6.7163462120807801E-2</v>
      </c>
      <c r="AD117" s="1">
        <v>0.79355055438351196</v>
      </c>
    </row>
    <row r="118" spans="27:30">
      <c r="AA118">
        <v>115</v>
      </c>
      <c r="AB118" s="1">
        <v>1.7807776448040741E-2</v>
      </c>
      <c r="AC118" s="1">
        <v>6.7163462120807801E-2</v>
      </c>
      <c r="AD118" s="1">
        <v>0.79355055438351196</v>
      </c>
    </row>
    <row r="119" spans="27:30">
      <c r="AA119">
        <v>116</v>
      </c>
      <c r="AB119" s="1">
        <v>1.7807776448040741E-2</v>
      </c>
      <c r="AC119" s="1">
        <v>6.7163462120807801E-2</v>
      </c>
      <c r="AD119" s="1">
        <v>0.79355055438351196</v>
      </c>
    </row>
    <row r="120" spans="27:30">
      <c r="AA120">
        <v>117</v>
      </c>
      <c r="AB120" s="1">
        <v>1.7807776448040741E-2</v>
      </c>
      <c r="AC120" s="1">
        <v>6.7163462120807801E-2</v>
      </c>
      <c r="AD120" s="1">
        <v>0.79355055438351196</v>
      </c>
    </row>
    <row r="121" spans="27:30">
      <c r="AA121">
        <v>118</v>
      </c>
      <c r="AB121" s="1">
        <v>1.7807776448040741E-2</v>
      </c>
      <c r="AC121" s="1">
        <v>6.7163462120807801E-2</v>
      </c>
      <c r="AD121" s="1">
        <v>0.79355055438351196</v>
      </c>
    </row>
    <row r="122" spans="27:30">
      <c r="AA122">
        <v>119</v>
      </c>
      <c r="AB122" s="1">
        <v>1.7807776448040741E-2</v>
      </c>
      <c r="AC122" s="1">
        <v>6.7163462120807801E-2</v>
      </c>
      <c r="AD122" s="1">
        <v>0.79355055438351196</v>
      </c>
    </row>
    <row r="123" spans="27:30">
      <c r="AA123">
        <v>120</v>
      </c>
      <c r="AB123" s="1">
        <v>1.7807776448040741E-2</v>
      </c>
      <c r="AC123" s="1">
        <v>6.7163462120807801E-2</v>
      </c>
      <c r="AD123" s="1">
        <v>0.79355055438351196</v>
      </c>
    </row>
    <row r="124" spans="27:30">
      <c r="AA124">
        <v>121</v>
      </c>
      <c r="AB124" s="1">
        <v>1.7807776448040741E-2</v>
      </c>
      <c r="AC124" s="1">
        <v>6.7163462120807801E-2</v>
      </c>
      <c r="AD124" s="1">
        <v>0.79355055438351196</v>
      </c>
    </row>
    <row r="125" spans="27:30">
      <c r="AA125">
        <v>122</v>
      </c>
      <c r="AB125" s="1">
        <v>1.7807776448040741E-2</v>
      </c>
      <c r="AC125" s="1">
        <v>6.7163462120807801E-2</v>
      </c>
      <c r="AD125" s="1">
        <v>0.79355055438351196</v>
      </c>
    </row>
    <row r="126" spans="27:30">
      <c r="AA126">
        <v>123</v>
      </c>
      <c r="AB126" s="1">
        <v>1.7807776448040741E-2</v>
      </c>
      <c r="AC126" s="1">
        <v>6.7163462120807801E-2</v>
      </c>
      <c r="AD126" s="1">
        <v>0.79355055438351196</v>
      </c>
    </row>
    <row r="127" spans="27:30">
      <c r="AA127">
        <v>124</v>
      </c>
      <c r="AB127" s="1">
        <v>1.7807776448040741E-2</v>
      </c>
      <c r="AC127" s="1">
        <v>6.7163462120807801E-2</v>
      </c>
      <c r="AD127" s="1">
        <v>0.79355055438351196</v>
      </c>
    </row>
    <row r="128" spans="27:30">
      <c r="AA128">
        <v>125</v>
      </c>
      <c r="AB128" s="1">
        <v>1.7807776448040741E-2</v>
      </c>
      <c r="AC128" s="1">
        <v>6.7163462120807801E-2</v>
      </c>
      <c r="AD128" s="1">
        <v>0.79355055438351196</v>
      </c>
    </row>
    <row r="129" spans="27:30">
      <c r="AA129">
        <v>126</v>
      </c>
      <c r="AB129" s="1">
        <v>1.7807776448040741E-2</v>
      </c>
      <c r="AC129" s="1">
        <v>6.7163462120807801E-2</v>
      </c>
      <c r="AD129" s="1">
        <v>0.79355055438351196</v>
      </c>
    </row>
    <row r="130" spans="27:30">
      <c r="AA130">
        <v>127</v>
      </c>
      <c r="AB130" s="1">
        <v>1.7807776448040741E-2</v>
      </c>
      <c r="AC130" s="1">
        <v>6.7163462120807801E-2</v>
      </c>
      <c r="AD130" s="1">
        <v>0.79355055438351196</v>
      </c>
    </row>
    <row r="131" spans="27:30">
      <c r="AA131">
        <v>128</v>
      </c>
      <c r="AB131" s="1">
        <v>1.7807776448040741E-2</v>
      </c>
      <c r="AC131" s="1">
        <v>6.7163462120807801E-2</v>
      </c>
      <c r="AD131" s="1">
        <v>0.79355055438351196</v>
      </c>
    </row>
    <row r="132" spans="27:30">
      <c r="AA132">
        <v>129</v>
      </c>
      <c r="AB132" s="1">
        <v>1.7807776448040741E-2</v>
      </c>
      <c r="AC132" s="1">
        <v>6.7163462120807801E-2</v>
      </c>
      <c r="AD132" s="1">
        <v>0.79355055438351196</v>
      </c>
    </row>
    <row r="133" spans="27:30">
      <c r="AA133">
        <v>130</v>
      </c>
      <c r="AB133" s="1">
        <v>1.7807776448040741E-2</v>
      </c>
      <c r="AC133" s="1">
        <v>6.7163462120807801E-2</v>
      </c>
      <c r="AD133" s="1">
        <v>0.79355055438351196</v>
      </c>
    </row>
    <row r="134" spans="27:30">
      <c r="AA134">
        <v>131</v>
      </c>
      <c r="AB134" s="1">
        <v>1.7807776448040741E-2</v>
      </c>
      <c r="AC134" s="1">
        <v>6.7163462120807801E-2</v>
      </c>
      <c r="AD134" s="1">
        <v>0.79355055438351196</v>
      </c>
    </row>
    <row r="135" spans="27:30">
      <c r="AA135">
        <v>132</v>
      </c>
      <c r="AB135" s="1">
        <v>1.7807776448040741E-2</v>
      </c>
      <c r="AC135" s="1">
        <v>6.7163462120807801E-2</v>
      </c>
      <c r="AD135" s="1">
        <v>0.79355055438351196</v>
      </c>
    </row>
    <row r="136" spans="27:30">
      <c r="AA136">
        <v>133</v>
      </c>
      <c r="AB136" s="1">
        <v>1.7807776448040741E-2</v>
      </c>
      <c r="AC136" s="1">
        <v>6.7163462120807801E-2</v>
      </c>
      <c r="AD136" s="1">
        <v>0.79355055438351196</v>
      </c>
    </row>
    <row r="137" spans="27:30">
      <c r="AA137">
        <v>134</v>
      </c>
      <c r="AB137" s="1">
        <v>1.7807776448040741E-2</v>
      </c>
      <c r="AC137" s="1">
        <v>6.7163462120807801E-2</v>
      </c>
      <c r="AD137" s="1">
        <v>0.79355055438351196</v>
      </c>
    </row>
    <row r="138" spans="27:30">
      <c r="AA138">
        <v>135</v>
      </c>
      <c r="AB138" s="1">
        <v>1.7807776448040741E-2</v>
      </c>
      <c r="AC138" s="1">
        <v>6.7163462120807801E-2</v>
      </c>
      <c r="AD138" s="1">
        <v>0.79355055438351196</v>
      </c>
    </row>
    <row r="139" spans="27:30">
      <c r="AA139">
        <v>136</v>
      </c>
      <c r="AB139" s="1">
        <v>1.7807776448040741E-2</v>
      </c>
      <c r="AC139" s="1">
        <v>6.7163462120807801E-2</v>
      </c>
      <c r="AD139" s="1">
        <v>0.79355055438351196</v>
      </c>
    </row>
    <row r="140" spans="27:30">
      <c r="AA140">
        <v>137</v>
      </c>
      <c r="AB140" s="1">
        <v>1.7807776448040741E-2</v>
      </c>
      <c r="AC140" s="1">
        <v>6.7163462120807801E-2</v>
      </c>
      <c r="AD140" s="1">
        <v>0.79355055438351196</v>
      </c>
    </row>
    <row r="141" spans="27:30">
      <c r="AA141">
        <v>138</v>
      </c>
      <c r="AB141" s="1">
        <v>1.7807776448040741E-2</v>
      </c>
      <c r="AC141" s="1">
        <v>6.7163462120807801E-2</v>
      </c>
      <c r="AD141" s="1">
        <v>0.79355055438351196</v>
      </c>
    </row>
    <row r="142" spans="27:30">
      <c r="AA142">
        <v>139</v>
      </c>
      <c r="AB142" s="1">
        <v>1.7807776448040741E-2</v>
      </c>
      <c r="AC142" s="1">
        <v>6.7163462120807801E-2</v>
      </c>
      <c r="AD142" s="1">
        <v>0.79355055438351196</v>
      </c>
    </row>
    <row r="143" spans="27:30">
      <c r="AA143">
        <v>140</v>
      </c>
      <c r="AB143" s="1">
        <v>1.7807776448040741E-2</v>
      </c>
      <c r="AC143" s="1">
        <v>6.7163462120807801E-2</v>
      </c>
      <c r="AD143" s="1">
        <v>0.79355055438351196</v>
      </c>
    </row>
    <row r="144" spans="27:30">
      <c r="AA144">
        <v>141</v>
      </c>
      <c r="AB144" s="1">
        <v>1.7807776448040741E-2</v>
      </c>
      <c r="AC144" s="1">
        <v>6.7163462120807801E-2</v>
      </c>
      <c r="AD144" s="1">
        <v>0.79355055438351196</v>
      </c>
    </row>
    <row r="145" spans="27:30">
      <c r="AA145">
        <v>142</v>
      </c>
      <c r="AB145" s="1">
        <v>1.7807776448040741E-2</v>
      </c>
      <c r="AC145" s="1">
        <v>6.7163462120807801E-2</v>
      </c>
      <c r="AD145" s="1">
        <v>0.79355055438351196</v>
      </c>
    </row>
    <row r="146" spans="27:30">
      <c r="AA146">
        <v>143</v>
      </c>
      <c r="AB146" s="1">
        <v>1.7807776448040741E-2</v>
      </c>
      <c r="AC146" s="1">
        <v>6.7163462120807801E-2</v>
      </c>
      <c r="AD146" s="1">
        <v>0.79355055438351196</v>
      </c>
    </row>
    <row r="147" spans="27:30">
      <c r="AA147">
        <v>144</v>
      </c>
      <c r="AB147" s="1">
        <v>1.7807776448040741E-2</v>
      </c>
      <c r="AC147" s="1">
        <v>6.7163462120807801E-2</v>
      </c>
      <c r="AD147" s="1">
        <v>0.79355055438351196</v>
      </c>
    </row>
    <row r="148" spans="27:30">
      <c r="AA148">
        <v>145</v>
      </c>
      <c r="AB148" s="1">
        <v>1.7807776448040741E-2</v>
      </c>
      <c r="AC148" s="1">
        <v>6.7163462120807801E-2</v>
      </c>
      <c r="AD148" s="1">
        <v>0.79355055438351196</v>
      </c>
    </row>
    <row r="149" spans="27:30">
      <c r="AA149">
        <v>146</v>
      </c>
      <c r="AB149" s="1">
        <v>1.7807776448040741E-2</v>
      </c>
      <c r="AC149" s="1">
        <v>6.7163462120807801E-2</v>
      </c>
      <c r="AD149" s="1">
        <v>0.79355055438351196</v>
      </c>
    </row>
    <row r="150" spans="27:30">
      <c r="AA150">
        <v>147</v>
      </c>
      <c r="AB150" s="1">
        <v>1.7807776448040741E-2</v>
      </c>
      <c r="AC150" s="1">
        <v>6.7163462120807801E-2</v>
      </c>
      <c r="AD150" s="1">
        <v>0.79355055438351196</v>
      </c>
    </row>
    <row r="151" spans="27:30">
      <c r="AA151">
        <v>148</v>
      </c>
      <c r="AB151" s="1">
        <v>1.7807776448040741E-2</v>
      </c>
      <c r="AC151" s="1">
        <v>6.7163462120807801E-2</v>
      </c>
      <c r="AD151" s="1">
        <v>0.79355055438351196</v>
      </c>
    </row>
    <row r="152" spans="27:30">
      <c r="AA152">
        <v>149</v>
      </c>
      <c r="AB152" s="1">
        <v>1.7807776448040741E-2</v>
      </c>
      <c r="AC152" s="1">
        <v>6.7163462120807801E-2</v>
      </c>
      <c r="AD152" s="1">
        <v>0.79355055438351196</v>
      </c>
    </row>
    <row r="153" spans="27:30">
      <c r="AA153">
        <v>150</v>
      </c>
      <c r="AB153" s="1">
        <v>1.7807776448040741E-2</v>
      </c>
      <c r="AC153" s="1">
        <v>6.7163462120807801E-2</v>
      </c>
      <c r="AD153" s="1">
        <v>0.79355055438351196</v>
      </c>
    </row>
    <row r="154" spans="27:30">
      <c r="AA154">
        <v>151</v>
      </c>
      <c r="AB154" s="1">
        <v>1.7807776448040741E-2</v>
      </c>
      <c r="AC154" s="1">
        <v>6.7163462120807801E-2</v>
      </c>
      <c r="AD154" s="1">
        <v>0.79355055438351196</v>
      </c>
    </row>
    <row r="155" spans="27:30">
      <c r="AA155">
        <v>152</v>
      </c>
      <c r="AB155" s="1">
        <v>1.7807776448040741E-2</v>
      </c>
      <c r="AC155" s="1">
        <v>6.7163462120807801E-2</v>
      </c>
      <c r="AD155" s="1">
        <v>0.79355055438351196</v>
      </c>
    </row>
    <row r="156" spans="27:30">
      <c r="AA156">
        <v>153</v>
      </c>
      <c r="AB156" s="1">
        <v>1.7807776448040741E-2</v>
      </c>
      <c r="AC156" s="1">
        <v>6.7163462120807801E-2</v>
      </c>
      <c r="AD156" s="1">
        <v>0.79355055438351196</v>
      </c>
    </row>
    <row r="157" spans="27:30">
      <c r="AA157">
        <v>154</v>
      </c>
      <c r="AB157" s="1">
        <v>1.7807776448040741E-2</v>
      </c>
      <c r="AC157" s="1">
        <v>6.7163462120807801E-2</v>
      </c>
      <c r="AD157" s="1">
        <v>0.79355055438351196</v>
      </c>
    </row>
    <row r="158" spans="27:30">
      <c r="AA158">
        <v>155</v>
      </c>
      <c r="AB158" s="1">
        <v>1.7807776448040741E-2</v>
      </c>
      <c r="AC158" s="1">
        <v>6.7163462120807801E-2</v>
      </c>
      <c r="AD158" s="1">
        <v>0.79355055438351196</v>
      </c>
    </row>
    <row r="159" spans="27:30">
      <c r="AA159">
        <v>156</v>
      </c>
      <c r="AB159" s="1">
        <v>1.7807776448040741E-2</v>
      </c>
      <c r="AC159" s="1">
        <v>6.7163462120807801E-2</v>
      </c>
      <c r="AD159" s="1">
        <v>0.79355055438351196</v>
      </c>
    </row>
    <row r="160" spans="27:30">
      <c r="AA160">
        <v>157</v>
      </c>
      <c r="AB160" s="1">
        <v>1.7807776448040741E-2</v>
      </c>
      <c r="AC160" s="1">
        <v>6.7163462120807801E-2</v>
      </c>
      <c r="AD160" s="1">
        <v>0.79355055438351196</v>
      </c>
    </row>
    <row r="161" spans="27:30">
      <c r="AA161">
        <v>158</v>
      </c>
      <c r="AB161" s="1">
        <v>1.7807776448040741E-2</v>
      </c>
      <c r="AC161" s="1">
        <v>6.7163462120807801E-2</v>
      </c>
      <c r="AD161" s="1">
        <v>0.79355055438351196</v>
      </c>
    </row>
    <row r="162" spans="27:30">
      <c r="AA162">
        <v>159</v>
      </c>
      <c r="AB162" s="1">
        <v>1.7807776448040741E-2</v>
      </c>
      <c r="AC162" s="1">
        <v>6.7163462120807801E-2</v>
      </c>
      <c r="AD162" s="1">
        <v>0.79355055438351196</v>
      </c>
    </row>
    <row r="163" spans="27:30">
      <c r="AA163">
        <v>160</v>
      </c>
      <c r="AB163" s="1">
        <v>1.7807776448040741E-2</v>
      </c>
      <c r="AC163" s="1">
        <v>6.7163462120807801E-2</v>
      </c>
      <c r="AD163" s="1">
        <v>0.79355055438351196</v>
      </c>
    </row>
    <row r="164" spans="27:30">
      <c r="AA164">
        <v>161</v>
      </c>
      <c r="AB164" s="1">
        <v>1.7807776448040741E-2</v>
      </c>
      <c r="AC164" s="1">
        <v>6.7163462120807801E-2</v>
      </c>
      <c r="AD164" s="1">
        <v>0.79355055438351196</v>
      </c>
    </row>
    <row r="165" spans="27:30">
      <c r="AA165">
        <v>162</v>
      </c>
      <c r="AB165" s="1">
        <v>1.7807776448040741E-2</v>
      </c>
      <c r="AC165" s="1">
        <v>6.7163462120807801E-2</v>
      </c>
      <c r="AD165" s="1">
        <v>0.79355055438351196</v>
      </c>
    </row>
    <row r="166" spans="27:30">
      <c r="AA166">
        <v>163</v>
      </c>
      <c r="AB166" s="1">
        <v>1.7807776448040741E-2</v>
      </c>
      <c r="AC166" s="1">
        <v>6.7163462120807801E-2</v>
      </c>
      <c r="AD166" s="1">
        <v>0.79355055438351196</v>
      </c>
    </row>
    <row r="167" spans="27:30">
      <c r="AA167">
        <v>164</v>
      </c>
      <c r="AB167" s="1">
        <v>1.7807776448040741E-2</v>
      </c>
      <c r="AC167" s="1">
        <v>6.7163462120807801E-2</v>
      </c>
      <c r="AD167" s="1">
        <v>0.79355055438351196</v>
      </c>
    </row>
    <row r="168" spans="27:30">
      <c r="AA168">
        <v>165</v>
      </c>
      <c r="AB168" s="1">
        <v>1.7807776448040741E-2</v>
      </c>
      <c r="AC168" s="1">
        <v>6.7163462120807801E-2</v>
      </c>
      <c r="AD168" s="1">
        <v>0.79355055438351196</v>
      </c>
    </row>
    <row r="169" spans="27:30">
      <c r="AA169">
        <v>166</v>
      </c>
      <c r="AB169" s="1">
        <v>1.7807776448040741E-2</v>
      </c>
      <c r="AC169" s="1">
        <v>6.7163462120807801E-2</v>
      </c>
      <c r="AD169" s="1">
        <v>0.79355055438351196</v>
      </c>
    </row>
    <row r="170" spans="27:30">
      <c r="AA170">
        <v>167</v>
      </c>
      <c r="AB170" s="1">
        <v>1.7807776448040741E-2</v>
      </c>
      <c r="AC170" s="1">
        <v>6.7163462120807801E-2</v>
      </c>
      <c r="AD170" s="1">
        <v>0.79355055438351196</v>
      </c>
    </row>
    <row r="171" spans="27:30">
      <c r="AA171">
        <v>168</v>
      </c>
      <c r="AB171" s="1">
        <v>1.7807776448040741E-2</v>
      </c>
      <c r="AC171" s="1">
        <v>6.7163462120807801E-2</v>
      </c>
      <c r="AD171" s="1">
        <v>0.79355055438351196</v>
      </c>
    </row>
    <row r="172" spans="27:30">
      <c r="AA172">
        <v>169</v>
      </c>
      <c r="AB172" s="1">
        <v>1.7807776448040741E-2</v>
      </c>
      <c r="AC172" s="1">
        <v>6.7163462120807801E-2</v>
      </c>
      <c r="AD172" s="1">
        <v>0.79355055438351196</v>
      </c>
    </row>
    <row r="173" spans="27:30">
      <c r="AA173">
        <v>170</v>
      </c>
      <c r="AB173" s="1">
        <v>1.7807776448040741E-2</v>
      </c>
      <c r="AC173" s="1">
        <v>6.7163462120807801E-2</v>
      </c>
      <c r="AD173" s="1">
        <v>0.79355055438351196</v>
      </c>
    </row>
    <row r="174" spans="27:30">
      <c r="AA174">
        <v>171</v>
      </c>
      <c r="AB174" s="1">
        <v>1.7807776448040741E-2</v>
      </c>
      <c r="AC174" s="1">
        <v>6.7163462120807801E-2</v>
      </c>
      <c r="AD174" s="1">
        <v>0.79355055438351196</v>
      </c>
    </row>
    <row r="175" spans="27:30">
      <c r="AA175">
        <v>172</v>
      </c>
      <c r="AB175" s="1">
        <v>1.7807776448040741E-2</v>
      </c>
      <c r="AC175" s="1">
        <v>6.7163462120807801E-2</v>
      </c>
      <c r="AD175" s="1">
        <v>0.79355055438351196</v>
      </c>
    </row>
    <row r="176" spans="27:30">
      <c r="AA176">
        <v>173</v>
      </c>
      <c r="AB176" s="1">
        <v>1.7807776448040741E-2</v>
      </c>
      <c r="AC176" s="1">
        <v>6.7163462120807801E-2</v>
      </c>
      <c r="AD176" s="1">
        <v>0.79355055438351196</v>
      </c>
    </row>
    <row r="177" spans="27:30">
      <c r="AA177">
        <v>174</v>
      </c>
      <c r="AB177" s="1">
        <v>1.7807776448040741E-2</v>
      </c>
      <c r="AC177" s="1">
        <v>6.7163462120807801E-2</v>
      </c>
      <c r="AD177" s="1">
        <v>0.79355055438351196</v>
      </c>
    </row>
    <row r="178" spans="27:30">
      <c r="AA178">
        <v>175</v>
      </c>
      <c r="AB178" s="1">
        <v>1.7807776448040741E-2</v>
      </c>
      <c r="AC178" s="1">
        <v>6.7163462120807801E-2</v>
      </c>
      <c r="AD178" s="1">
        <v>0.79355055438351196</v>
      </c>
    </row>
    <row r="179" spans="27:30">
      <c r="AA179">
        <v>176</v>
      </c>
      <c r="AB179" s="1">
        <v>1.7807776448040741E-2</v>
      </c>
      <c r="AC179" s="1">
        <v>6.7163462120807801E-2</v>
      </c>
      <c r="AD179" s="1">
        <v>0.79355055438351196</v>
      </c>
    </row>
    <row r="180" spans="27:30">
      <c r="AA180">
        <v>177</v>
      </c>
      <c r="AB180" s="1">
        <v>1.7807776448040741E-2</v>
      </c>
      <c r="AC180" s="1">
        <v>6.7163462120807801E-2</v>
      </c>
      <c r="AD180" s="1">
        <v>0.79355055438351196</v>
      </c>
    </row>
    <row r="181" spans="27:30">
      <c r="AA181">
        <v>178</v>
      </c>
      <c r="AB181" s="1">
        <v>1.7807776448040741E-2</v>
      </c>
      <c r="AC181" s="1">
        <v>6.7163462120807801E-2</v>
      </c>
      <c r="AD181" s="1">
        <v>0.79355055438351196</v>
      </c>
    </row>
    <row r="182" spans="27:30">
      <c r="AA182">
        <v>179</v>
      </c>
      <c r="AB182" s="1">
        <v>1.7807776448040741E-2</v>
      </c>
      <c r="AC182" s="1">
        <v>6.7163462120807801E-2</v>
      </c>
      <c r="AD182" s="1">
        <v>0.79355055438351196</v>
      </c>
    </row>
    <row r="183" spans="27:30">
      <c r="AA183">
        <v>180</v>
      </c>
      <c r="AB183" s="1">
        <v>1.7807776448040741E-2</v>
      </c>
      <c r="AC183" s="1">
        <v>6.7163462120807801E-2</v>
      </c>
      <c r="AD183" s="1">
        <v>0.79355055438351196</v>
      </c>
    </row>
    <row r="184" spans="27:30">
      <c r="AA184">
        <v>181</v>
      </c>
      <c r="AB184" s="1">
        <v>1.7807776448040741E-2</v>
      </c>
      <c r="AC184" s="1">
        <v>6.7163462120807801E-2</v>
      </c>
      <c r="AD184" s="1">
        <v>0.79355055438351196</v>
      </c>
    </row>
    <row r="185" spans="27:30">
      <c r="AA185">
        <v>182</v>
      </c>
      <c r="AB185" s="1">
        <v>1.7807776448040741E-2</v>
      </c>
      <c r="AC185" s="1">
        <v>6.7163462120807801E-2</v>
      </c>
      <c r="AD185" s="1">
        <v>0.79355055438351196</v>
      </c>
    </row>
    <row r="186" spans="27:30">
      <c r="AA186">
        <v>183</v>
      </c>
      <c r="AB186" s="1">
        <v>1.7807776448040741E-2</v>
      </c>
      <c r="AC186" s="1">
        <v>6.7163462120807801E-2</v>
      </c>
      <c r="AD186" s="1">
        <v>0.79355055438351196</v>
      </c>
    </row>
    <row r="187" spans="27:30">
      <c r="AA187">
        <v>184</v>
      </c>
      <c r="AB187" s="1">
        <v>1.7807776448040741E-2</v>
      </c>
      <c r="AC187" s="1">
        <v>6.7163462120807801E-2</v>
      </c>
      <c r="AD187" s="1">
        <v>0.79355055438351196</v>
      </c>
    </row>
    <row r="188" spans="27:30">
      <c r="AA188">
        <v>185</v>
      </c>
      <c r="AB188" s="1">
        <v>1.7807776448040741E-2</v>
      </c>
      <c r="AC188" s="1">
        <v>6.7163462120807801E-2</v>
      </c>
      <c r="AD188" s="1">
        <v>0.79355055438351196</v>
      </c>
    </row>
    <row r="189" spans="27:30">
      <c r="AA189">
        <v>186</v>
      </c>
      <c r="AB189" s="1">
        <v>1.7807776448040741E-2</v>
      </c>
      <c r="AC189" s="1">
        <v>6.7163462120807801E-2</v>
      </c>
      <c r="AD189" s="1">
        <v>0.79355055438351196</v>
      </c>
    </row>
    <row r="190" spans="27:30">
      <c r="AA190">
        <v>187</v>
      </c>
      <c r="AB190" s="1">
        <v>1.7807776448040741E-2</v>
      </c>
      <c r="AC190" s="1">
        <v>6.7163462120807801E-2</v>
      </c>
      <c r="AD190" s="1">
        <v>0.79355055438351196</v>
      </c>
    </row>
    <row r="191" spans="27:30">
      <c r="AA191">
        <v>188</v>
      </c>
      <c r="AB191" s="1">
        <v>1.7807776448040741E-2</v>
      </c>
      <c r="AC191" s="1">
        <v>6.7163462120807801E-2</v>
      </c>
      <c r="AD191" s="1">
        <v>0.79355055438351196</v>
      </c>
    </row>
    <row r="192" spans="27:30">
      <c r="AA192">
        <v>189</v>
      </c>
      <c r="AB192" s="1">
        <v>1.7807776448040741E-2</v>
      </c>
      <c r="AC192" s="1">
        <v>6.7163462120807801E-2</v>
      </c>
      <c r="AD192" s="1">
        <v>0.79355055438351196</v>
      </c>
    </row>
    <row r="193" spans="27:30">
      <c r="AA193">
        <v>190</v>
      </c>
      <c r="AB193" s="1">
        <v>1.7807776448040741E-2</v>
      </c>
      <c r="AC193" s="1">
        <v>6.7163462120807801E-2</v>
      </c>
      <c r="AD193" s="1">
        <v>0.79355055438351196</v>
      </c>
    </row>
    <row r="194" spans="27:30">
      <c r="AA194">
        <v>191</v>
      </c>
      <c r="AB194" s="1">
        <v>1.7807776448040741E-2</v>
      </c>
      <c r="AC194" s="1">
        <v>6.7163462120807801E-2</v>
      </c>
      <c r="AD194" s="1">
        <v>0.79355055438351196</v>
      </c>
    </row>
    <row r="195" spans="27:30">
      <c r="AA195">
        <v>192</v>
      </c>
      <c r="AB195" s="1">
        <v>1.7807776448040741E-2</v>
      </c>
      <c r="AC195" s="1">
        <v>6.7163462120807801E-2</v>
      </c>
      <c r="AD195" s="1">
        <v>0.79355055438351196</v>
      </c>
    </row>
    <row r="196" spans="27:30">
      <c r="AA196">
        <v>193</v>
      </c>
      <c r="AB196" s="1">
        <v>1.7807776448040741E-2</v>
      </c>
      <c r="AC196" s="1">
        <v>6.7163462120807801E-2</v>
      </c>
      <c r="AD196" s="1">
        <v>0.79355055438351196</v>
      </c>
    </row>
    <row r="197" spans="27:30">
      <c r="AA197">
        <v>194</v>
      </c>
      <c r="AB197" s="1">
        <v>1.7807776448040741E-2</v>
      </c>
      <c r="AC197" s="1">
        <v>6.7163462120807801E-2</v>
      </c>
      <c r="AD197" s="1">
        <v>0.79355055438351196</v>
      </c>
    </row>
    <row r="198" spans="27:30">
      <c r="AA198">
        <v>195</v>
      </c>
      <c r="AB198" s="1">
        <v>1.7807776448040741E-2</v>
      </c>
      <c r="AC198" s="1">
        <v>6.7163462120807801E-2</v>
      </c>
      <c r="AD198" s="1">
        <v>0.79355055438351196</v>
      </c>
    </row>
    <row r="199" spans="27:30">
      <c r="AA199">
        <v>196</v>
      </c>
      <c r="AB199" s="1">
        <v>1.7807776448040741E-2</v>
      </c>
      <c r="AC199" s="1">
        <v>6.7163462120807801E-2</v>
      </c>
      <c r="AD199" s="1">
        <v>0.79355055438351196</v>
      </c>
    </row>
    <row r="200" spans="27:30">
      <c r="AA200">
        <v>197</v>
      </c>
      <c r="AB200" s="1">
        <v>1.7807776448040741E-2</v>
      </c>
      <c r="AC200" s="1">
        <v>6.7163462120807801E-2</v>
      </c>
      <c r="AD200" s="1">
        <v>0.79355055438351196</v>
      </c>
    </row>
    <row r="201" spans="27:30">
      <c r="AA201">
        <v>198</v>
      </c>
      <c r="AB201" s="1">
        <v>1.7807776448040741E-2</v>
      </c>
      <c r="AC201" s="1">
        <v>6.7163462120807801E-2</v>
      </c>
      <c r="AD201" s="1">
        <v>0.79355055438351196</v>
      </c>
    </row>
    <row r="202" spans="27:30">
      <c r="AA202">
        <v>199</v>
      </c>
      <c r="AB202" s="1">
        <v>1.7807776448040741E-2</v>
      </c>
      <c r="AC202" s="1">
        <v>6.7163462120807801E-2</v>
      </c>
      <c r="AD202" s="1">
        <v>0.79355055438351196</v>
      </c>
    </row>
    <row r="203" spans="27:30">
      <c r="AA203">
        <v>200</v>
      </c>
      <c r="AB203" s="1">
        <v>1.7807776448040741E-2</v>
      </c>
      <c r="AC203" s="1">
        <v>6.7163462120807801E-2</v>
      </c>
      <c r="AD203" s="1">
        <v>0.79355055438351196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79" priority="13">
      <formula>ABS(B57)&gt;0.4</formula>
    </cfRule>
    <cfRule type="expression" dxfId="178" priority="14">
      <formula>AND(ABS(B57)&gt;0.2, ABS(B57)&lt;=0.4)</formula>
    </cfRule>
    <cfRule type="expression" dxfId="177" priority="15">
      <formula>ABS(B57)&lt;=0.2</formula>
    </cfRule>
  </conditionalFormatting>
  <conditionalFormatting sqref="B82:D87">
    <cfRule type="expression" dxfId="176" priority="1">
      <formula>ABS(B82)&lt;=0.2</formula>
    </cfRule>
    <cfRule type="expression" dxfId="175" priority="2">
      <formula>ABS(B82)&gt;0.4</formula>
    </cfRule>
    <cfRule type="expression" dxfId="174" priority="3">
      <formula>AND(ABS(B82)&gt;0.2, ABS(B82)&lt;=0.4)</formula>
    </cfRule>
  </conditionalFormatting>
  <conditionalFormatting sqref="E40:M45">
    <cfRule type="expression" dxfId="173" priority="4">
      <formula>ABS(IFERROR(E13-E40,0))&gt;0.4</formula>
    </cfRule>
    <cfRule type="expression" dxfId="172" priority="5">
      <formula>AND(ABS(IFERROR(E13-E40,0))&gt;0.2, ABS(IFERROR(E13-E40,0))&lt;=0.4)</formula>
    </cfRule>
    <cfRule type="expression" dxfId="171" priority="6">
      <formula>ABS(IFERROR(E13-E40,0))&lt;=0.2</formula>
    </cfRule>
  </conditionalFormatting>
  <conditionalFormatting sqref="G57:I65">
    <cfRule type="expression" dxfId="170" priority="10">
      <formula>ABS(G57)&lt;=0.2</formula>
    </cfRule>
    <cfRule type="expression" dxfId="169" priority="11">
      <formula>AND(ABS(G57)&gt;0.2, ABS(G57)&lt;=0.4)</formula>
    </cfRule>
    <cfRule type="expression" dxfId="168" priority="12">
      <formula>ABS(G57)&gt;0.4</formula>
    </cfRule>
  </conditionalFormatting>
  <conditionalFormatting sqref="L57:Q65">
    <cfRule type="expression" dxfId="167" priority="7">
      <formula>ABS(L57)&gt;0.4</formula>
    </cfRule>
    <cfRule type="expression" dxfId="166" priority="8">
      <formula>AND(ABS(L57)&gt;0.2, ABS(L57)&lt;=0.4)</formula>
    </cfRule>
    <cfRule type="expression" dxfId="165" priority="9">
      <formula>ABS(L57)&lt;=0.2</formula>
    </cfRule>
  </conditionalFormatting>
  <dataValidations count="1">
    <dataValidation type="list" allowBlank="1" showInputMessage="1" showErrorMessage="1" sqref="Y8" xr:uid="{00000000-0002-0000-09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N203"/>
  <sheetViews>
    <sheetView topLeftCell="A57" zoomScale="84" zoomScaleNormal="60" workbookViewId="0">
      <selection activeCell="B71" sqref="B71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3.1455594078395018E-3</v>
      </c>
      <c r="AC3" s="1">
        <f>G67</f>
        <v>7.3195934604819074E-2</v>
      </c>
      <c r="AD3" s="1">
        <f ca="1">L67</f>
        <v>1.8798154389226485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3.1455594078395018E-3</v>
      </c>
      <c r="AC4" s="1">
        <v>7.3195934604819074E-2</v>
      </c>
      <c r="AD4" s="1">
        <v>1.8798154389226485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3.1455594078395018E-3</v>
      </c>
      <c r="AC5" s="1">
        <v>7.3195934604819074E-2</v>
      </c>
      <c r="AD5" s="1">
        <v>1.8798154389226485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3.1455594078395018E-3</v>
      </c>
      <c r="AC6" s="1">
        <v>7.3195934604819074E-2</v>
      </c>
      <c r="AD6" s="1">
        <v>1.8798154389226485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3.1455594078395018E-3</v>
      </c>
      <c r="AC7" s="1">
        <v>7.3195934604819074E-2</v>
      </c>
      <c r="AD7" s="1">
        <v>1.8798154389226485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3.1455594078395018E-3</v>
      </c>
      <c r="AC8" s="1">
        <v>7.3195934604819074E-2</v>
      </c>
      <c r="AD8" s="1">
        <v>1.8798154389226485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2</v>
      </c>
      <c r="AA9">
        <v>6</v>
      </c>
      <c r="AB9" s="1">
        <v>3.1455594078395018E-3</v>
      </c>
      <c r="AC9" s="1">
        <v>7.3195934604819074E-2</v>
      </c>
      <c r="AD9" s="1">
        <v>1.8798154389226485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2</v>
      </c>
      <c r="AA10">
        <v>7</v>
      </c>
      <c r="AB10" s="1">
        <v>3.1455594078395018E-3</v>
      </c>
      <c r="AC10" s="1">
        <v>7.3195934604819074E-2</v>
      </c>
      <c r="AD10" s="1">
        <v>1.8798154389226485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3.1455594078395018E-3</v>
      </c>
      <c r="AC11" s="1">
        <v>7.3195934604819074E-2</v>
      </c>
      <c r="AD11" s="1">
        <v>1.8798154389226485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2.0324984269479658</v>
      </c>
      <c r="AA12">
        <v>9</v>
      </c>
      <c r="AB12" s="1">
        <v>3.1455594078395018E-3</v>
      </c>
      <c r="AC12" s="1">
        <v>7.3195934604819074E-2</v>
      </c>
      <c r="AD12" s="1">
        <v>1.8798154389226485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3.1455594078395018E-3</v>
      </c>
      <c r="AC13" s="1">
        <v>7.3195934604819074E-2</v>
      </c>
      <c r="AD13" s="1">
        <v>1.8798154389226485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3.1455594078395018E-3</v>
      </c>
      <c r="AC14" s="1">
        <v>7.3195934604819074E-2</v>
      </c>
      <c r="AD14" s="1">
        <v>1.8798154389226485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3.1455594078395018E-3</v>
      </c>
      <c r="AC15" s="1">
        <v>7.3195934604819074E-2</v>
      </c>
      <c r="AD15" s="1">
        <v>1.8798154389226485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5</v>
      </c>
      <c r="AA16">
        <v>13</v>
      </c>
      <c r="AB16" s="1">
        <v>3.1455594078395018E-3</v>
      </c>
      <c r="AC16" s="1">
        <v>7.3195934604819074E-2</v>
      </c>
      <c r="AD16" s="1">
        <v>1.8798154389226485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3.1455594078395018E-3</v>
      </c>
      <c r="AC17" s="1">
        <v>7.3195934604819074E-2</v>
      </c>
      <c r="AD17" s="1">
        <v>1.8798154389226485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9</v>
      </c>
      <c r="AA18">
        <v>15</v>
      </c>
      <c r="AB18" s="1">
        <v>3.1455594078395018E-3</v>
      </c>
      <c r="AC18" s="1">
        <v>7.3195934604819074E-2</v>
      </c>
      <c r="AD18" s="1">
        <v>1.8798154389226485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3.1455594078395018E-3</v>
      </c>
      <c r="AC19" s="1">
        <v>7.3195934604819074E-2</v>
      </c>
      <c r="AD19" s="1">
        <v>1.8798154389226485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0.27777777777777779</v>
      </c>
      <c r="AA20">
        <v>17</v>
      </c>
      <c r="AB20" s="1">
        <v>3.1455594078395018E-3</v>
      </c>
      <c r="AC20" s="1">
        <v>7.3195934604819074E-2</v>
      </c>
      <c r="AD20" s="1">
        <v>1.8798154389226485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0.22222222222222221</v>
      </c>
      <c r="AA21">
        <v>18</v>
      </c>
      <c r="AB21" s="1">
        <v>3.1455594078395018E-3</v>
      </c>
      <c r="AC21" s="1">
        <v>7.3195934604819074E-2</v>
      </c>
      <c r="AD21" s="1">
        <v>1.8798154389226485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0.5</v>
      </c>
      <c r="AA22">
        <v>19</v>
      </c>
      <c r="AB22" s="1">
        <v>3.1455594078395018E-3</v>
      </c>
      <c r="AC22" s="1">
        <v>7.3195934604819074E-2</v>
      </c>
      <c r="AD22" s="1">
        <v>1.8798154389226485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1.2361729906610108E-2</v>
      </c>
      <c r="AA23">
        <v>20</v>
      </c>
      <c r="AB23" s="1">
        <v>3.1455594078395018E-3</v>
      </c>
      <c r="AC23" s="1">
        <v>7.3195934604819074E-2</v>
      </c>
      <c r="AD23" s="1">
        <v>1.8798154389226485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0.58137968105417426</v>
      </c>
      <c r="AA24">
        <v>21</v>
      </c>
      <c r="AB24" s="1">
        <v>3.1455594078395018E-3</v>
      </c>
      <c r="AC24" s="1">
        <v>7.3195934604819074E-2</v>
      </c>
      <c r="AD24" s="1">
        <v>1.8798154389226485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0.32800129208037476</v>
      </c>
      <c r="AA25">
        <v>22</v>
      </c>
      <c r="AB25" s="1">
        <v>3.1455594078395018E-3</v>
      </c>
      <c r="AC25" s="1">
        <v>7.3195934604819074E-2</v>
      </c>
      <c r="AD25" s="1">
        <v>1.8798154389226485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0.19995993587398761</v>
      </c>
      <c r="AA26">
        <v>23</v>
      </c>
      <c r="AB26" s="1">
        <v>3.1455594078395018E-3</v>
      </c>
      <c r="AC26" s="1">
        <v>7.3195934604819074E-2</v>
      </c>
      <c r="AD26" s="1">
        <v>1.8798154389226485</v>
      </c>
    </row>
    <row r="27" spans="1:30" ht="16.2" thickBot="1">
      <c r="X27" s="55" t="s">
        <v>51</v>
      </c>
      <c r="Y27" s="3" cm="1">
        <f t="array" ref="Y27">MEDIAN(ABS(B13:D18 - B40:D45))</f>
        <v>0.38281674603762517</v>
      </c>
      <c r="AA27">
        <v>24</v>
      </c>
      <c r="AB27" s="1">
        <v>3.1455594078395018E-3</v>
      </c>
      <c r="AC27" s="1">
        <v>7.3195934604819074E-2</v>
      </c>
      <c r="AD27" s="1">
        <v>1.8798154389226485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0.5</v>
      </c>
      <c r="AA28">
        <v>25</v>
      </c>
      <c r="AB28" s="1">
        <v>3.1455594078395018E-3</v>
      </c>
      <c r="AC28" s="1">
        <v>7.3195934604819074E-2</v>
      </c>
      <c r="AD28" s="1">
        <v>1.8798154389226485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0.11205490780021324</v>
      </c>
      <c r="AA29">
        <v>26</v>
      </c>
      <c r="AB29" s="1">
        <v>3.1455594078395018E-3</v>
      </c>
      <c r="AC29" s="1">
        <v>7.3195934604819074E-2</v>
      </c>
      <c r="AD29" s="1">
        <v>1.8798154389226485</v>
      </c>
    </row>
    <row r="30" spans="1:30">
      <c r="A30" s="25" t="s">
        <v>3</v>
      </c>
      <c r="B30" s="2">
        <f>MAX(B40:B45)</f>
        <v>0.61563617791876302</v>
      </c>
      <c r="C30" s="2">
        <f>MAX(C40:C45)</f>
        <v>0.62494294080951118</v>
      </c>
      <c r="D30" s="2">
        <f>MAX(D40:D45)</f>
        <v>0.91236172990661013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0.38281674603762517</v>
      </c>
      <c r="AA30">
        <v>27</v>
      </c>
      <c r="AB30" s="1">
        <v>3.1455594078395018E-3</v>
      </c>
      <c r="AC30" s="1">
        <v>7.3195934604819074E-2</v>
      </c>
      <c r="AD30" s="1">
        <v>1.8798154389226485</v>
      </c>
    </row>
    <row r="31" spans="1:30" ht="16.2" thickBot="1">
      <c r="A31" s="25" t="s">
        <v>4</v>
      </c>
      <c r="B31" s="2">
        <f>MIN(B40:B45)</f>
        <v>7.2324133115278813E-2</v>
      </c>
      <c r="C31" s="2">
        <f t="shared" ref="C31:D31" si="19">MIN(C40:C45)</f>
        <v>0.15966635412761201</v>
      </c>
      <c r="D31" s="2">
        <f t="shared" si="19"/>
        <v>0.19655477925221596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0.50162696156603437</v>
      </c>
      <c r="AA31">
        <v>28</v>
      </c>
      <c r="AB31" s="1">
        <v>3.1455594078395018E-3</v>
      </c>
      <c r="AC31" s="1">
        <v>7.3195934604819074E-2</v>
      </c>
      <c r="AD31" s="1">
        <v>1.8798154389226485</v>
      </c>
    </row>
    <row r="32" spans="1:30">
      <c r="A32" s="25" t="s">
        <v>5</v>
      </c>
      <c r="B32" s="2">
        <f>AVERAGE(B40:B45)</f>
        <v>0.31851728036366139</v>
      </c>
      <c r="C32" s="2">
        <f t="shared" ref="C32:D32" si="20">AVERAGE(C40:C45)</f>
        <v>0.40294985943293565</v>
      </c>
      <c r="D32" s="2">
        <f t="shared" si="20"/>
        <v>0.59554186504372641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3.1455594078395018E-3</v>
      </c>
      <c r="AC32" s="1">
        <v>7.3195934604819074E-2</v>
      </c>
      <c r="AD32" s="1">
        <v>1.8798154389226485</v>
      </c>
    </row>
    <row r="33" spans="1:30">
      <c r="A33" s="25" t="s">
        <v>6</v>
      </c>
      <c r="B33" s="2">
        <f>STDEV(B40:B45)</f>
        <v>0.25584167153635062</v>
      </c>
      <c r="C33" s="2">
        <f t="shared" ref="C33:D33" si="21">STDEV(C40:C45)</f>
        <v>0.18640679551563724</v>
      </c>
      <c r="D33" s="2">
        <f t="shared" si="21"/>
        <v>0.2812202609993828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3.1455594078395018E-3</v>
      </c>
      <c r="AC33" s="1">
        <v>7.3195934604819074E-2</v>
      </c>
      <c r="AD33" s="1">
        <v>1.8798154389226485</v>
      </c>
    </row>
    <row r="34" spans="1:30">
      <c r="A34" s="25" t="s">
        <v>7</v>
      </c>
      <c r="B34" s="2">
        <f>MEDIAN(B40:B45)</f>
        <v>0.27711371594386602</v>
      </c>
      <c r="C34" s="2">
        <f t="shared" ref="C34:D34" si="22">MEDIAN(C40:C45)</f>
        <v>0.43962555253983182</v>
      </c>
      <c r="D34" s="2">
        <f t="shared" si="22"/>
        <v>0.6534770587951968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3.1455594078395018E-3</v>
      </c>
      <c r="AC34" s="1">
        <v>7.3195934604819074E-2</v>
      </c>
      <c r="AD34" s="1">
        <v>1.8798154389226485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0.6</v>
      </c>
      <c r="D35" s="2" cm="1">
        <f t="array" ref="D35">IFERROR(_xlfn.MODE.SNGL(ROUND(D40:D45,1)),0)</f>
        <v>0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3.1455594078395018E-3</v>
      </c>
      <c r="AC35" s="1">
        <v>7.3195934604819074E-2</v>
      </c>
      <c r="AD35" s="1">
        <v>1.8798154389226485</v>
      </c>
    </row>
    <row r="36" spans="1:30">
      <c r="A36" s="25" t="s">
        <v>9</v>
      </c>
      <c r="B36" s="2">
        <f>QUARTILE(B40:B45,1)</f>
        <v>9.7315624073101709E-2</v>
      </c>
      <c r="C36" s="2">
        <f t="shared" ref="C36:D36" si="23">QUARTILE(C40:C45,1)</f>
        <v>0.25639634054004884</v>
      </c>
      <c r="D36" s="2">
        <f t="shared" si="23"/>
        <v>0.40140193314278949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3.1455594078395018E-3</v>
      </c>
      <c r="AC36" s="1">
        <v>7.3195934604819074E-2</v>
      </c>
      <c r="AD36" s="1">
        <v>1.8798154389226485</v>
      </c>
    </row>
    <row r="37" spans="1:30">
      <c r="A37" s="25" t="s">
        <v>10</v>
      </c>
      <c r="B37" s="2">
        <f>QUARTILE(B40:B45,2)</f>
        <v>0.27711371594386602</v>
      </c>
      <c r="C37" s="2">
        <f t="shared" ref="C37:D37" si="24">QUARTILE(C40:C45,2)</f>
        <v>0.43962555253983182</v>
      </c>
      <c r="D37" s="2">
        <f t="shared" si="24"/>
        <v>0.6534770587951968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3.1455594078395018E-3</v>
      </c>
      <c r="AC37" s="1">
        <v>7.3195934604819074E-2</v>
      </c>
      <c r="AD37" s="1">
        <v>1.8798154389226485</v>
      </c>
    </row>
    <row r="38" spans="1:30">
      <c r="A38" s="25" t="s">
        <v>11</v>
      </c>
      <c r="B38" s="2">
        <f>QUARTILE(B40:B45,3)</f>
        <v>0.54292818834397694</v>
      </c>
      <c r="C38" s="2">
        <f t="shared" ref="C38:D38" si="25">QUARTILE(C40:C45,3)</f>
        <v>0.52879550316548729</v>
      </c>
      <c r="D38" s="2">
        <f t="shared" si="25"/>
        <v>0.79337201888966313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3.1455594078395018E-3</v>
      </c>
      <c r="AC38" s="1">
        <v>7.3195934604819074E-2</v>
      </c>
      <c r="AD38" s="1">
        <v>1.8798154389226485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3.1455594078395018E-3</v>
      </c>
      <c r="AC39" s="1">
        <v>7.3195934604819074E-2</v>
      </c>
      <c r="AD39" s="1">
        <v>1.8798154389226485</v>
      </c>
    </row>
    <row r="40" spans="1:30">
      <c r="A40" s="25">
        <v>1</v>
      </c>
      <c r="B40" s="23">
        <v>7.2324133115278813E-2</v>
      </c>
      <c r="C40" s="23">
        <v>0.62494294080951118</v>
      </c>
      <c r="D40" s="23">
        <v>0.91236172990661013</v>
      </c>
      <c r="E40" s="2">
        <f>MAX(B40:D40)</f>
        <v>0.91236172990661013</v>
      </c>
      <c r="F40" s="2">
        <f>MIN(B40:D40)</f>
        <v>7.2324133115278813E-2</v>
      </c>
      <c r="G40" s="2">
        <f>AVERAGE(B40:D40)</f>
        <v>0.53654293461046676</v>
      </c>
      <c r="H40" s="2">
        <f>STDEV(B40:D40)</f>
        <v>0.42693876824169075</v>
      </c>
      <c r="I40" s="2">
        <f>MEDIAN(B40:D40)</f>
        <v>0.62494294080951118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0.34863353696239496</v>
      </c>
      <c r="L40" s="2">
        <f>QUARTILE(B40:D40,2)</f>
        <v>0.62494294080951118</v>
      </c>
      <c r="M40" s="3">
        <f>QUARTILE(B40:D40,3)</f>
        <v>0.76865233535806066</v>
      </c>
      <c r="AA40">
        <v>37</v>
      </c>
      <c r="AB40" s="1">
        <v>3.1455594078395018E-3</v>
      </c>
      <c r="AC40" s="1">
        <v>7.3195934604819074E-2</v>
      </c>
      <c r="AD40" s="1">
        <v>1.8798154389226485</v>
      </c>
    </row>
    <row r="41" spans="1:30">
      <c r="A41" s="25">
        <v>2</v>
      </c>
      <c r="B41" s="23">
        <v>0.10423011773124466</v>
      </c>
      <c r="C41" s="23">
        <v>0.41410191422255188</v>
      </c>
      <c r="D41" s="23">
        <v>0.83070279816815951</v>
      </c>
      <c r="E41" s="2">
        <f t="shared" ref="E41:E45" si="27">MAX(B41:D41)</f>
        <v>0.83070279816815951</v>
      </c>
      <c r="F41" s="2">
        <f t="shared" ref="F41:F45" si="28">MIN(B41:D41)</f>
        <v>0.10423011773124466</v>
      </c>
      <c r="G41" s="2">
        <f t="shared" ref="G41:G45" si="29">AVERAGE(B41:D41)</f>
        <v>0.44967827670731869</v>
      </c>
      <c r="H41" s="2">
        <f t="shared" ref="H41:H45" si="30">STDEV(B41:D41)</f>
        <v>0.36454066581251882</v>
      </c>
      <c r="I41" s="2">
        <f t="shared" ref="I41:I45" si="31">MEDIAN(B41:D41)</f>
        <v>0.41410191422255188</v>
      </c>
      <c r="J41" s="2">
        <f t="shared" si="26"/>
        <v>0.4</v>
      </c>
      <c r="K41" s="2">
        <f t="shared" ref="K41:K45" si="32">QUARTILE(B41:D41,1)</f>
        <v>0.25916601597689826</v>
      </c>
      <c r="L41" s="2">
        <f t="shared" ref="L41:L45" si="33">QUARTILE(B41:D41,2)</f>
        <v>0.41410191422255188</v>
      </c>
      <c r="M41" s="3">
        <f t="shared" ref="M41:M45" si="34">QUARTILE(B41:D41,3)</f>
        <v>0.62240235619535567</v>
      </c>
      <c r="AA41">
        <v>38</v>
      </c>
      <c r="AB41" s="1">
        <v>3.1455594078395018E-3</v>
      </c>
      <c r="AC41" s="1">
        <v>7.3195934604819074E-2</v>
      </c>
      <c r="AD41" s="1">
        <v>1.8798154389226485</v>
      </c>
    </row>
    <row r="42" spans="1:30">
      <c r="A42" s="25">
        <v>3</v>
      </c>
      <c r="B42" s="23">
        <v>0.57390514640647339</v>
      </c>
      <c r="C42" s="23">
        <v>0.46514919085711182</v>
      </c>
      <c r="D42" s="23">
        <v>0.32667776534497955</v>
      </c>
      <c r="E42" s="2">
        <f t="shared" si="27"/>
        <v>0.57390514640647339</v>
      </c>
      <c r="F42" s="2">
        <f t="shared" si="28"/>
        <v>0.32667776534497955</v>
      </c>
      <c r="G42" s="2">
        <f t="shared" si="29"/>
        <v>0.45524403420285492</v>
      </c>
      <c r="H42" s="2">
        <f t="shared" si="30"/>
        <v>0.12391097038959185</v>
      </c>
      <c r="I42" s="2">
        <f t="shared" si="31"/>
        <v>0.46514919085711182</v>
      </c>
      <c r="J42" s="2">
        <f>IFERROR(
  _xlfn.MODE.SNGL(ROUND(B42,1),ROUND(C42,1),ROUND(D42,1)),
  MEDIAN(   ROUND(B42,1),ROUND(C42,1),ROUND(D42,1))
)</f>
        <v>0.5</v>
      </c>
      <c r="K42" s="2">
        <f t="shared" si="32"/>
        <v>0.39591347810104571</v>
      </c>
      <c r="L42" s="2">
        <f t="shared" si="33"/>
        <v>0.46514919085711182</v>
      </c>
      <c r="M42" s="3">
        <f t="shared" si="34"/>
        <v>0.5195271686317926</v>
      </c>
      <c r="AA42">
        <v>39</v>
      </c>
      <c r="AB42" s="1">
        <v>3.1455594078395018E-3</v>
      </c>
      <c r="AC42" s="1">
        <v>7.3195934604819074E-2</v>
      </c>
      <c r="AD42" s="1">
        <v>1.8798154389226485</v>
      </c>
    </row>
    <row r="43" spans="1:30">
      <c r="A43" s="25">
        <v>4</v>
      </c>
      <c r="B43" s="23">
        <v>0.61563617791876302</v>
      </c>
      <c r="C43" s="23">
        <v>0.20382781597921448</v>
      </c>
      <c r="D43" s="23">
        <v>0.62557443653621936</v>
      </c>
      <c r="E43" s="2">
        <f t="shared" si="27"/>
        <v>0.62557443653621936</v>
      </c>
      <c r="F43" s="2">
        <f t="shared" si="28"/>
        <v>0.20382781597921448</v>
      </c>
      <c r="G43" s="2">
        <f t="shared" si="29"/>
        <v>0.481679476811399</v>
      </c>
      <c r="H43" s="2">
        <f t="shared" si="30"/>
        <v>0.24067789951819268</v>
      </c>
      <c r="I43" s="2">
        <f t="shared" si="31"/>
        <v>0.61563617791876302</v>
      </c>
      <c r="J43" s="2">
        <f>IFERROR(
  _xlfn.MODE.SNGL(ROUND(B43,1),ROUND(C43,1),ROUND(D43,1)),
  MEDIAN(   ROUND(B43,1),ROUND(C43,1),ROUND(D43,1))
)</f>
        <v>0.6</v>
      </c>
      <c r="K43" s="2">
        <f t="shared" si="32"/>
        <v>0.40973199694898876</v>
      </c>
      <c r="L43" s="2">
        <f t="shared" si="33"/>
        <v>0.61563617791876302</v>
      </c>
      <c r="M43" s="3">
        <f t="shared" si="34"/>
        <v>0.62060530722749119</v>
      </c>
      <c r="AA43">
        <v>40</v>
      </c>
      <c r="AB43" s="1">
        <v>3.1455594078395018E-3</v>
      </c>
      <c r="AC43" s="1">
        <v>7.3195934604819074E-2</v>
      </c>
      <c r="AD43" s="1">
        <v>1.8798154389226485</v>
      </c>
    </row>
    <row r="44" spans="1:30">
      <c r="A44" s="25">
        <v>5</v>
      </c>
      <c r="B44" s="23">
        <v>9.5010792853720716E-2</v>
      </c>
      <c r="C44" s="23">
        <v>0.55001094060161249</v>
      </c>
      <c r="D44" s="23">
        <v>0.68137968105417424</v>
      </c>
      <c r="E44" s="2">
        <f t="shared" si="27"/>
        <v>0.68137968105417424</v>
      </c>
      <c r="F44" s="2">
        <f t="shared" si="28"/>
        <v>9.5010792853720716E-2</v>
      </c>
      <c r="G44" s="2">
        <f t="shared" si="29"/>
        <v>0.44213380483650244</v>
      </c>
      <c r="H44" s="2">
        <f t="shared" si="30"/>
        <v>0.30770964492199787</v>
      </c>
      <c r="I44" s="2">
        <f t="shared" si="31"/>
        <v>0.55001094060161249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0.3225108667276666</v>
      </c>
      <c r="L44" s="2">
        <f t="shared" si="33"/>
        <v>0.55001094060161249</v>
      </c>
      <c r="M44" s="3">
        <f t="shared" si="34"/>
        <v>0.61569531082789331</v>
      </c>
      <c r="AA44">
        <v>41</v>
      </c>
      <c r="AB44" s="1">
        <v>3.1455594078395018E-3</v>
      </c>
      <c r="AC44" s="1">
        <v>7.3195934604819074E-2</v>
      </c>
      <c r="AD44" s="1">
        <v>1.8798154389226485</v>
      </c>
    </row>
    <row r="45" spans="1:30" ht="16.2" thickBot="1">
      <c r="A45" s="27">
        <v>6</v>
      </c>
      <c r="B45" s="24">
        <v>0.44999731415648742</v>
      </c>
      <c r="C45" s="24">
        <v>0.15966635412761201</v>
      </c>
      <c r="D45" s="24">
        <v>0.19655477925221596</v>
      </c>
      <c r="E45" s="4">
        <f t="shared" si="27"/>
        <v>0.44999731415648742</v>
      </c>
      <c r="F45" s="4">
        <f t="shared" si="28"/>
        <v>0.15966635412761201</v>
      </c>
      <c r="G45" s="4">
        <f t="shared" si="29"/>
        <v>0.26873948251210517</v>
      </c>
      <c r="H45" s="4">
        <f t="shared" si="30"/>
        <v>0.15805375707764993</v>
      </c>
      <c r="I45" s="4">
        <f t="shared" si="31"/>
        <v>0.19655477925221596</v>
      </c>
      <c r="J45" s="4">
        <f t="shared" si="35"/>
        <v>0.2</v>
      </c>
      <c r="K45" s="4">
        <f t="shared" si="32"/>
        <v>0.17811056668991398</v>
      </c>
      <c r="L45" s="4">
        <f t="shared" si="33"/>
        <v>0.19655477925221596</v>
      </c>
      <c r="M45" s="5">
        <f t="shared" si="34"/>
        <v>0.32327604670435173</v>
      </c>
      <c r="AA45">
        <v>42</v>
      </c>
      <c r="AB45" s="1">
        <v>3.1455594078395018E-3</v>
      </c>
      <c r="AC45" s="1">
        <v>7.3195934604819074E-2</v>
      </c>
      <c r="AD45" s="1">
        <v>1.8798154389226485</v>
      </c>
    </row>
    <row r="46" spans="1:30" ht="16.2" thickBot="1">
      <c r="AA46">
        <v>43</v>
      </c>
      <c r="AB46" s="1">
        <v>3.1455594078395018E-3</v>
      </c>
      <c r="AC46" s="1">
        <v>7.3195934604819074E-2</v>
      </c>
      <c r="AD46" s="1">
        <v>1.8798154389226485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3.1455594078395018E-3</v>
      </c>
      <c r="AC47" s="1">
        <v>7.3195934604819074E-2</v>
      </c>
      <c r="AD47" s="1">
        <v>1.8798154389226485</v>
      </c>
    </row>
    <row r="48" spans="1:30">
      <c r="A48" s="95"/>
      <c r="B48" s="96"/>
      <c r="C48" s="96"/>
      <c r="D48" s="97"/>
      <c r="AA48">
        <v>45</v>
      </c>
      <c r="AB48" s="1">
        <v>3.1455594078395018E-3</v>
      </c>
      <c r="AC48" s="1">
        <v>7.3195934604819074E-2</v>
      </c>
      <c r="AD48" s="1">
        <v>1.8798154389226485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3.1455594078395018E-3</v>
      </c>
      <c r="AC49" s="1">
        <v>7.3195934604819074E-2</v>
      </c>
      <c r="AD49" s="1">
        <v>1.8798154389226485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-0.69270180574746509</v>
      </c>
      <c r="D50" s="3">
        <f t="shared" si="36"/>
        <v>-0.72212396934850343</v>
      </c>
      <c r="AA50">
        <v>47</v>
      </c>
      <c r="AB50" s="1">
        <v>3.1455594078395018E-3</v>
      </c>
      <c r="AC50" s="1">
        <v>7.3195934604819074E-2</v>
      </c>
      <c r="AD50" s="1">
        <v>1.8798154389226485</v>
      </c>
    </row>
    <row r="51" spans="1:30">
      <c r="A51" s="25" t="s">
        <v>1</v>
      </c>
      <c r="B51" s="2">
        <f>IFERROR(CORREL($C$40:$C$45,B40:B45),0)</f>
        <v>-0.69270180574746509</v>
      </c>
      <c r="C51" s="2">
        <f>IFERROR(CORREL($C$40:$C$45,C40:C45),0)</f>
        <v>1</v>
      </c>
      <c r="D51" s="3">
        <f>IFERROR(CORREL($C$40:$C$45,D40:D45),0)</f>
        <v>0.6102145643642134</v>
      </c>
      <c r="AA51">
        <v>48</v>
      </c>
      <c r="AB51" s="1">
        <v>3.1455594078395018E-3</v>
      </c>
      <c r="AC51" s="1">
        <v>7.3195934604819074E-2</v>
      </c>
      <c r="AD51" s="1">
        <v>1.8798154389226485</v>
      </c>
    </row>
    <row r="52" spans="1:30" ht="16.2" thickBot="1">
      <c r="A52" s="27" t="s">
        <v>2</v>
      </c>
      <c r="B52" s="5">
        <f t="shared" ref="B52:C52" si="37">IFERROR(CORREL($D$40:$D$45,B40:B45),0)</f>
        <v>-0.72212396934850343</v>
      </c>
      <c r="C52" s="5">
        <f t="shared" si="37"/>
        <v>0.6102145643642134</v>
      </c>
      <c r="D52" s="5">
        <f>IFERROR(CORREL($D$40:$D$45,D40:D45),0)</f>
        <v>1</v>
      </c>
      <c r="AA52">
        <v>49</v>
      </c>
      <c r="AB52" s="1">
        <v>3.1455594078395018E-3</v>
      </c>
      <c r="AC52" s="1">
        <v>7.3195934604819074E-2</v>
      </c>
      <c r="AD52" s="1">
        <v>1.8798154389226485</v>
      </c>
    </row>
    <row r="53" spans="1:30" ht="16.2" thickBot="1">
      <c r="AA53">
        <v>50</v>
      </c>
      <c r="AB53" s="1">
        <v>3.1455594078395018E-3</v>
      </c>
      <c r="AC53" s="1">
        <v>7.3195934604819074E-2</v>
      </c>
      <c r="AD53" s="1">
        <v>1.8798154389226485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3.1455594078395018E-3</v>
      </c>
      <c r="AC54" s="1">
        <v>7.3195934604819074E-2</v>
      </c>
      <c r="AD54" s="1">
        <v>1.8798154389226485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3.1455594078395018E-3</v>
      </c>
      <c r="AC55" s="1">
        <v>7.3195934604819074E-2</v>
      </c>
      <c r="AD55" s="1">
        <v>1.8798154389226485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3.1455594078395018E-3</v>
      </c>
      <c r="AC56" s="1">
        <v>7.3195934604819074E-2</v>
      </c>
      <c r="AD56" s="1">
        <v>1.8798154389226485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7.3114161477105246E-4</v>
      </c>
      <c r="D57" s="12">
        <f t="shared" si="38"/>
        <v>8.2741950546023522E-4</v>
      </c>
      <c r="F57" s="6" t="s">
        <v>3</v>
      </c>
      <c r="G57" s="2">
        <f t="shared" ref="G57:I61" si="39">B3-B30</f>
        <v>-1.5636177918763039E-2</v>
      </c>
      <c r="H57" s="2">
        <f t="shared" si="39"/>
        <v>7.5057059190488773E-2</v>
      </c>
      <c r="I57" s="3">
        <f t="shared" si="39"/>
        <v>-1.2361729906610108E-2</v>
      </c>
      <c r="K57" s="7" t="s">
        <v>3</v>
      </c>
      <c r="L57" s="2" cm="1">
        <f t="array" aca="1" ref="L57" ca="1">INDIRECT("E"&amp; (13+COLUMNS($A:A)-1)) - INDIRECT("E"&amp; (40+COLUMNS($A:A)-1))</f>
        <v>-1.2361729906610108E-2</v>
      </c>
      <c r="M57" s="2" cm="1">
        <f t="array" aca="1" ref="M57" ca="1">INDIRECT("E"&amp; (13+COLUMNS($A:B)-1)) - INDIRECT("E"&amp; (40+COLUMNS($A:B)-1))</f>
        <v>-0.23070279816815953</v>
      </c>
      <c r="N57" s="2" cm="1">
        <f t="array" aca="1" ref="N57" ca="1">INDIRECT("E"&amp; (13+COLUMNS($A:C)-1)) - INDIRECT("E"&amp; (40+COLUMNS($A:C)-1))</f>
        <v>0.22609485359352666</v>
      </c>
      <c r="O57" s="2" cm="1">
        <f t="array" aca="1" ref="O57" ca="1">INDIRECT("E"&amp; (13+COLUMNS($A:D)-1)) - INDIRECT("E"&amp; (40+COLUMNS($A:D)-1))</f>
        <v>7.4425563463780597E-2</v>
      </c>
      <c r="P57" s="2" cm="1">
        <f t="array" aca="1" ref="P57" ca="1">INDIRECT("E"&amp; (13+COLUMNS($A:E)-1)) - INDIRECT("E"&amp; (40+COLUMNS($A:E)-1))</f>
        <v>-8.1379681054174258E-2</v>
      </c>
      <c r="Q57" s="3" cm="1">
        <f t="array" aca="1" ref="Q57" ca="1">INDIRECT("E"&amp; (13+COLUMNS($A:F)-1)) - INDIRECT("E"&amp; (40+COLUMNS($A:F)-1))</f>
        <v>0.25000268584351254</v>
      </c>
      <c r="AA57">
        <v>54</v>
      </c>
      <c r="AB57" s="1">
        <v>3.1455594078395018E-3</v>
      </c>
      <c r="AC57" s="1">
        <v>7.3195934604819074E-2</v>
      </c>
      <c r="AD57" s="1">
        <v>1.8798154389226485</v>
      </c>
    </row>
    <row r="58" spans="1:30">
      <c r="A58" s="6" t="s">
        <v>1</v>
      </c>
      <c r="B58" s="11">
        <f>(B24-B51)^2</f>
        <v>7.3114161477105246E-4</v>
      </c>
      <c r="C58" s="11">
        <f t="shared" si="38"/>
        <v>4.9303806576313238E-32</v>
      </c>
      <c r="D58" s="12">
        <f t="shared" si="38"/>
        <v>1.4218583688463462E-5</v>
      </c>
      <c r="F58" s="6" t="s">
        <v>4</v>
      </c>
      <c r="G58" s="2">
        <f t="shared" si="39"/>
        <v>2.7675866884721192E-2</v>
      </c>
      <c r="H58" s="2">
        <f t="shared" si="39"/>
        <v>-5.9666354127612009E-2</v>
      </c>
      <c r="I58" s="3">
        <f t="shared" si="39"/>
        <v>-9.655477925221595E-2</v>
      </c>
      <c r="K58" s="7" t="s">
        <v>4</v>
      </c>
      <c r="L58" s="2" cm="1">
        <f t="array" aca="1" ref="L58" ca="1">INDIRECT("F"&amp; (13+COLUMNS($A:A)-1)) - INDIRECT("F"&amp; (40+COLUMNS($A:A)-1))</f>
        <v>2.7675866884721192E-2</v>
      </c>
      <c r="M58" s="2" cm="1">
        <f t="array" aca="1" ref="M58" ca="1">INDIRECT("F"&amp; (13+COLUMNS($A:B)-1)) - INDIRECT("F"&amp; (40+COLUMNS($A:B)-1))</f>
        <v>-4.2301177312446536E-3</v>
      </c>
      <c r="N58" s="2" cm="1">
        <f t="array" aca="1" ref="N58" ca="1">INDIRECT("F"&amp; (13+COLUMNS($A:C)-1)) - INDIRECT("F"&amp; (40+COLUMNS($A:C)-1))</f>
        <v>0.17332223465502045</v>
      </c>
      <c r="O58" s="2" cm="1">
        <f t="array" aca="1" ref="O58" ca="1">INDIRECT("F"&amp; (13+COLUMNS($A:D)-1)) - INDIRECT("F"&amp; (40+COLUMNS($A:D)-1))</f>
        <v>-3.8278159792144717E-3</v>
      </c>
      <c r="P58" s="2" cm="1">
        <f t="array" aca="1" ref="P58" ca="1">INDIRECT("F"&amp; (13+COLUMNS($A:E)-1)) - INDIRECT("F"&amp; (40+COLUMNS($A:E)-1))</f>
        <v>4.9892071462792897E-3</v>
      </c>
      <c r="Q58" s="3" cm="1">
        <f t="array" aca="1" ref="Q58" ca="1">INDIRECT("F"&amp; (13+COLUMNS($A:F)-1)) - INDIRECT("F"&amp; (40+COLUMNS($A:F)-1))</f>
        <v>-5.9666354127612009E-2</v>
      </c>
      <c r="AA58">
        <v>55</v>
      </c>
      <c r="AB58" s="1">
        <v>3.1455594078395018E-3</v>
      </c>
      <c r="AC58" s="1">
        <v>7.3195934604819074E-2</v>
      </c>
      <c r="AD58" s="1">
        <v>1.8798154389226485</v>
      </c>
    </row>
    <row r="59" spans="1:30" ht="16.2" thickBot="1">
      <c r="A59" s="9" t="s">
        <v>2</v>
      </c>
      <c r="B59" s="13">
        <f>(B25-B52)^2</f>
        <v>8.2741950546023522E-4</v>
      </c>
      <c r="C59" s="13">
        <f t="shared" si="38"/>
        <v>1.4218583688463462E-5</v>
      </c>
      <c r="D59" s="14">
        <f t="shared" si="38"/>
        <v>4.9303806576313238E-32</v>
      </c>
      <c r="F59" s="6" t="s">
        <v>5</v>
      </c>
      <c r="G59" s="2">
        <f t="shared" si="39"/>
        <v>3.1482719636338641E-2</v>
      </c>
      <c r="H59" s="2">
        <f t="shared" si="39"/>
        <v>4.7050140567064358E-2</v>
      </c>
      <c r="I59" s="3">
        <f t="shared" si="39"/>
        <v>-1.2208531710393045E-2</v>
      </c>
      <c r="K59" s="7" t="s">
        <v>5</v>
      </c>
      <c r="L59" s="2" cm="1">
        <f t="array" aca="1" ref="L59" ca="1">INDIRECT("G"&amp; (13+COLUMNS($A:A)-1)) - INDIRECT("G"&amp; (40+COLUMNS($A:A)-1))</f>
        <v>-6.9876267943800141E-2</v>
      </c>
      <c r="M59" s="2" cm="1">
        <f t="array" aca="1" ref="M59" ca="1">INDIRECT("G"&amp; (13+COLUMNS($A:B)-1)) - INDIRECT("G"&amp; (40+COLUMNS($A:B)-1))</f>
        <v>-0.11634494337398538</v>
      </c>
      <c r="N59" s="2" cm="1">
        <f t="array" aca="1" ref="N59" ca="1">INDIRECT("G"&amp; (13+COLUMNS($A:C)-1)) - INDIRECT("G"&amp; (40+COLUMNS($A:C)-1))</f>
        <v>0.14475596579714506</v>
      </c>
      <c r="O59" s="2" cm="1">
        <f t="array" aca="1" ref="O59" ca="1">INDIRECT("G"&amp; (13+COLUMNS($A:D)-1)) - INDIRECT("G"&amp; (40+COLUMNS($A:D)-1))</f>
        <v>5.1653856521934327E-2</v>
      </c>
      <c r="P59" s="2" cm="1">
        <f t="array" aca="1" ref="P59" ca="1">INDIRECT("G"&amp; (13+COLUMNS($A:E)-1)) - INDIRECT("G"&amp; (40+COLUMNS($A:E)-1))</f>
        <v>-0.10880047150316913</v>
      </c>
      <c r="Q59" s="3" cm="1">
        <f t="array" aca="1" ref="Q59" ca="1">INDIRECT("G"&amp; (13+COLUMNS($A:F)-1)) - INDIRECT("G"&amp; (40+COLUMNS($A:F)-1))</f>
        <v>0.23126051748789483</v>
      </c>
      <c r="AA59">
        <v>56</v>
      </c>
      <c r="AB59" s="1">
        <v>3.1455594078395018E-3</v>
      </c>
      <c r="AC59" s="1">
        <v>7.3195934604819074E-2</v>
      </c>
      <c r="AD59" s="1">
        <v>1.8798154389226485</v>
      </c>
    </row>
    <row r="60" spans="1:30">
      <c r="A60" s="33"/>
      <c r="F60" s="6" t="s">
        <v>6</v>
      </c>
      <c r="G60" s="2">
        <f t="shared" si="39"/>
        <v>-1.2942515506528224E-2</v>
      </c>
      <c r="H60" s="2">
        <f t="shared" si="39"/>
        <v>4.8113992475534106E-2</v>
      </c>
      <c r="I60" s="3">
        <f t="shared" si="39"/>
        <v>3.1296405222862977E-2</v>
      </c>
      <c r="K60" s="7" t="s">
        <v>6</v>
      </c>
      <c r="L60" s="2" cm="1">
        <f t="array" aca="1" ref="L60" ca="1">INDIRECT("H"&amp; (13+COLUMNS($A:A)-1)) - INDIRECT("H"&amp; (40+COLUMNS($A:A)-1))</f>
        <v>-2.279357980895258E-2</v>
      </c>
      <c r="M60" s="2" cm="1">
        <f t="array" aca="1" ref="M60" ca="1">INDIRECT("H"&amp; (13+COLUMNS($A:B)-1)) - INDIRECT("H"&amp; (40+COLUMNS($A:B)-1))</f>
        <v>-0.11287951797016049</v>
      </c>
      <c r="N60" s="2" cm="1">
        <f t="array" aca="1" ref="N60" ca="1">INDIRECT("H"&amp; (13+COLUMNS($A:C)-1)) - INDIRECT("H"&amp; (40+COLUMNS($A:C)-1))</f>
        <v>4.929411036729596E-2</v>
      </c>
      <c r="O60" s="2" cm="1">
        <f t="array" aca="1" ref="O60" ca="1">INDIRECT("H"&amp; (13+COLUMNS($A:D)-1)) - INDIRECT("H"&amp; (40+COLUMNS($A:D)-1))</f>
        <v>4.7997235076620182E-2</v>
      </c>
      <c r="P60" s="2" cm="1">
        <f t="array" aca="1" ref="P60" ca="1">INDIRECT("H"&amp; (13+COLUMNS($A:E)-1)) - INDIRECT("H"&amp; (40+COLUMNS($A:E)-1))</f>
        <v>-5.6048497079639492E-2</v>
      </c>
      <c r="Q60" s="3" cm="1">
        <f t="array" aca="1" ref="Q60" ca="1">INDIRECT("H"&amp; (13+COLUMNS($A:F)-1)) - INDIRECT("H"&amp; (40+COLUMNS($A:F)-1))</f>
        <v>0.18835640443612542</v>
      </c>
      <c r="AA60">
        <v>57</v>
      </c>
      <c r="AB60" s="1">
        <v>3.1455594078395018E-3</v>
      </c>
      <c r="AC60" s="1">
        <v>7.3195934604819074E-2</v>
      </c>
      <c r="AD60" s="1">
        <v>1.8798154389226485</v>
      </c>
    </row>
    <row r="61" spans="1:30">
      <c r="F61" s="6" t="s">
        <v>7</v>
      </c>
      <c r="G61" s="2">
        <f t="shared" si="39"/>
        <v>7.2886284056133954E-2</v>
      </c>
      <c r="H61" s="2">
        <f t="shared" si="39"/>
        <v>1.037444746016819E-2</v>
      </c>
      <c r="I61" s="3">
        <f t="shared" si="39"/>
        <v>4.6522941204803159E-2</v>
      </c>
      <c r="K61" s="7" t="s">
        <v>7</v>
      </c>
      <c r="L61" s="2" cm="1">
        <f t="array" aca="1" ref="L61" ca="1">INDIRECT("I"&amp; (13+COLUMNS($A:A)-1)) - INDIRECT("I"&amp; (40+COLUMNS($A:A)-1))</f>
        <v>-0.22494294080951116</v>
      </c>
      <c r="M61" s="2" cm="1">
        <f t="array" aca="1" ref="M61" ca="1">INDIRECT("I"&amp; (13+COLUMNS($A:B)-1)) - INDIRECT("I"&amp; (40+COLUMNS($A:B)-1))</f>
        <v>-0.11410191422255189</v>
      </c>
      <c r="N61" s="2" cm="1">
        <f t="array" aca="1" ref="N61" ca="1">INDIRECT("I"&amp; (13+COLUMNS($A:C)-1)) - INDIRECT("I"&amp; (40+COLUMNS($A:C)-1))</f>
        <v>3.4850809142888184E-2</v>
      </c>
      <c r="O61" s="2" cm="1">
        <f t="array" aca="1" ref="O61" ca="1">INDIRECT("I"&amp; (13+COLUMNS($A:D)-1)) - INDIRECT("I"&amp; (40+COLUMNS($A:D)-1))</f>
        <v>8.4363822081236939E-2</v>
      </c>
      <c r="P61" s="2" cm="1">
        <f t="array" aca="1" ref="P61" ca="1">INDIRECT("I"&amp; (13+COLUMNS($A:E)-1)) - INDIRECT("I"&amp; (40+COLUMNS($A:E)-1))</f>
        <v>-0.2500109406016125</v>
      </c>
      <c r="Q61" s="3" cm="1">
        <f t="array" aca="1" ref="Q61" ca="1">INDIRECT("I"&amp; (13+COLUMNS($A:F)-1)) - INDIRECT("I"&amp; (40+COLUMNS($A:F)-1))</f>
        <v>0.50344522074778397</v>
      </c>
      <c r="AA61">
        <v>58</v>
      </c>
      <c r="AB61" s="1">
        <v>3.1455594078395018E-3</v>
      </c>
      <c r="AC61" s="1">
        <v>7.3195934604819074E-2</v>
      </c>
      <c r="AD61" s="1">
        <v>1.8798154389226485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-9.9999999999999978E-2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3.1455594078395018E-3</v>
      </c>
      <c r="AC62" s="1">
        <v>7.3195934604819074E-2</v>
      </c>
      <c r="AD62" s="1">
        <v>1.8798154389226485</v>
      </c>
    </row>
    <row r="63" spans="1:30">
      <c r="F63" s="6" t="s">
        <v>9</v>
      </c>
      <c r="G63" s="2">
        <f t="shared" ref="G63:I65" si="40">B9-B36</f>
        <v>2.7684375926898291E-2</v>
      </c>
      <c r="H63" s="2">
        <f t="shared" si="40"/>
        <v>6.8603659459951172E-2</v>
      </c>
      <c r="I63" s="3">
        <f t="shared" si="40"/>
        <v>-1.4019331427895243E-3</v>
      </c>
      <c r="K63" s="7" t="s">
        <v>9</v>
      </c>
      <c r="L63" s="2" cm="1">
        <f t="array" aca="1" ref="L63" ca="1">INDIRECT("K"&amp; (13+COLUMNS($A:A)-1)) - INDIRECT("K"&amp; (40+COLUMNS($A:A)-1))</f>
        <v>-9.8633536962394963E-2</v>
      </c>
      <c r="M63" s="2" cm="1">
        <f t="array" aca="1" ref="M63" ca="1">INDIRECT("K"&amp; (13+COLUMNS($A:B)-1)) - INDIRECT("K"&amp; (40+COLUMNS($A:B)-1))</f>
        <v>-5.9166015976898245E-2</v>
      </c>
      <c r="N63" s="2" cm="1">
        <f t="array" aca="1" ref="N63" ca="1">INDIRECT("K"&amp; (13+COLUMNS($A:C)-1)) - INDIRECT("K"&amp; (40+COLUMNS($A:C)-1))</f>
        <v>0.10408652189895429</v>
      </c>
      <c r="O63" s="2" cm="1">
        <f t="array" aca="1" ref="O63" ca="1">INDIRECT("K"&amp; (13+COLUMNS($A:D)-1)) - INDIRECT("K"&amp; (40+COLUMNS($A:D)-1))</f>
        <v>4.0268003051011192E-2</v>
      </c>
      <c r="P63" s="2" cm="1">
        <f t="array" aca="1" ref="P63" ca="1">INDIRECT("K"&amp; (13+COLUMNS($A:E)-1)) - INDIRECT("K"&amp; (40+COLUMNS($A:E)-1))</f>
        <v>-0.12251086672766659</v>
      </c>
      <c r="Q63" s="3" cm="1">
        <f t="array" aca="1" ref="Q63" ca="1">INDIRECT("K"&amp; (13+COLUMNS($A:F)-1)) - INDIRECT("K"&amp; (40+COLUMNS($A:F)-1))</f>
        <v>0.22188943331008604</v>
      </c>
      <c r="AA63">
        <v>60</v>
      </c>
      <c r="AB63" s="1">
        <v>3.1455594078395018E-3</v>
      </c>
      <c r="AC63" s="1">
        <v>7.3195934604819074E-2</v>
      </c>
      <c r="AD63" s="1">
        <v>1.8798154389226485</v>
      </c>
    </row>
    <row r="64" spans="1:30">
      <c r="A64" s="33"/>
      <c r="F64" s="6" t="s">
        <v>10</v>
      </c>
      <c r="G64" s="2">
        <f t="shared" si="40"/>
        <v>7.2886284056133954E-2</v>
      </c>
      <c r="H64" s="2">
        <f t="shared" si="40"/>
        <v>1.037444746016819E-2</v>
      </c>
      <c r="I64" s="3">
        <f t="shared" si="40"/>
        <v>4.6522941204803159E-2</v>
      </c>
      <c r="K64" s="7" t="s">
        <v>10</v>
      </c>
      <c r="L64" s="2" cm="1">
        <f t="array" aca="1" ref="L64" ca="1">INDIRECT("L"&amp; (13+COLUMNS($A:A)-1)) - INDIRECT("L"&amp; (40+COLUMNS($A:A)-1))</f>
        <v>-0.22494294080951116</v>
      </c>
      <c r="M64" s="2" cm="1">
        <f t="array" aca="1" ref="M64" ca="1">INDIRECT("L"&amp; (13+COLUMNS($A:B)-1)) - INDIRECT("L"&amp; (40+COLUMNS($A:B)-1))</f>
        <v>-0.11410191422255189</v>
      </c>
      <c r="N64" s="2" cm="1">
        <f t="array" aca="1" ref="N64" ca="1">INDIRECT("L"&amp; (13+COLUMNS($A:C)-1)) - INDIRECT("L"&amp; (40+COLUMNS($A:C)-1))</f>
        <v>3.4850809142888184E-2</v>
      </c>
      <c r="O64" s="2" cm="1">
        <f t="array" aca="1" ref="O64" ca="1">INDIRECT("L"&amp; (13+COLUMNS($A:D)-1)) - INDIRECT("L"&amp; (40+COLUMNS($A:D)-1))</f>
        <v>8.4363822081236939E-2</v>
      </c>
      <c r="P64" s="2" cm="1">
        <f t="array" aca="1" ref="P64" ca="1">INDIRECT("L"&amp; (13+COLUMNS($A:E)-1)) - INDIRECT("L"&amp; (40+COLUMNS($A:E)-1))</f>
        <v>-0.2500109406016125</v>
      </c>
      <c r="Q64" s="3" cm="1">
        <f t="array" aca="1" ref="Q64" ca="1">INDIRECT("L"&amp; (13+COLUMNS($A:F)-1)) - INDIRECT("L"&amp; (40+COLUMNS($A:F)-1))</f>
        <v>0.50344522074778397</v>
      </c>
      <c r="AA64">
        <v>61</v>
      </c>
      <c r="AB64" s="1">
        <v>3.1455594078395018E-3</v>
      </c>
      <c r="AC64" s="1">
        <v>7.3195934604819074E-2</v>
      </c>
      <c r="AD64" s="1">
        <v>1.8798154389226485</v>
      </c>
    </row>
    <row r="65" spans="1:30" ht="16.2" thickBot="1">
      <c r="A65" s="33"/>
      <c r="F65" s="9" t="s">
        <v>11</v>
      </c>
      <c r="G65" s="4">
        <f t="shared" si="40"/>
        <v>3.2071811656023019E-2</v>
      </c>
      <c r="H65" s="4">
        <f t="shared" si="40"/>
        <v>0.12120449683451262</v>
      </c>
      <c r="I65" s="5">
        <f t="shared" si="40"/>
        <v>-1.8372018889663111E-2</v>
      </c>
      <c r="K65" s="7" t="s">
        <v>11</v>
      </c>
      <c r="L65" s="2" cm="1">
        <f t="array" aca="1" ref="L65" ca="1">INDIRECT("M"&amp; (13+COLUMNS($A:A)-1)) - INDIRECT("M"&amp; (40+COLUMNS($A:A)-1))</f>
        <v>-0.11865233535806063</v>
      </c>
      <c r="M65" s="2" cm="1">
        <f t="array" aca="1" ref="M65" ca="1">INDIRECT("M"&amp; (13+COLUMNS($A:B)-1)) - INDIRECT("M"&amp; (40+COLUMNS($A:B)-1))</f>
        <v>-0.17240235619535571</v>
      </c>
      <c r="N65" s="2" cm="1">
        <f t="array" aca="1" ref="N65" ca="1">INDIRECT("M"&amp; (13+COLUMNS($A:C)-1)) - INDIRECT("M"&amp; (40+COLUMNS($A:C)-1))</f>
        <v>0.13047283136820742</v>
      </c>
      <c r="O65" s="2" cm="1">
        <f t="array" aca="1" ref="O65" ca="1">INDIRECT("M"&amp; (13+COLUMNS($A:D)-1)) - INDIRECT("M"&amp; (40+COLUMNS($A:D)-1))</f>
        <v>7.9394692772508768E-2</v>
      </c>
      <c r="P65" s="2" cm="1">
        <f t="array" aca="1" ref="P65" ca="1">INDIRECT("M"&amp; (13+COLUMNS($A:E)-1)) - INDIRECT("M"&amp; (40+COLUMNS($A:E)-1))</f>
        <v>-0.16569531082789335</v>
      </c>
      <c r="Q65" s="3" cm="1">
        <f t="array" aca="1" ref="Q65" ca="1">INDIRECT("M"&amp; (13+COLUMNS($A:F)-1)) - INDIRECT("M"&amp; (40+COLUMNS($A:F)-1))</f>
        <v>0.37672395329564823</v>
      </c>
      <c r="AA65">
        <v>62</v>
      </c>
      <c r="AB65" s="1">
        <v>3.1455594078395018E-3</v>
      </c>
      <c r="AC65" s="1">
        <v>7.3195934604819074E-2</v>
      </c>
      <c r="AD65" s="1">
        <v>1.8798154389226485</v>
      </c>
    </row>
    <row r="66" spans="1:30">
      <c r="A66" s="33"/>
      <c r="J66" s="1"/>
      <c r="Q66" s="34"/>
      <c r="AA66">
        <v>63</v>
      </c>
      <c r="AB66" s="1">
        <v>3.1455594078395018E-3</v>
      </c>
      <c r="AC66" s="1">
        <v>7.3195934604819074E-2</v>
      </c>
      <c r="AD66" s="1">
        <v>1.8798154389226485</v>
      </c>
    </row>
    <row r="67" spans="1:30" ht="16.2" thickBot="1">
      <c r="A67" s="9" t="s">
        <v>16</v>
      </c>
      <c r="B67" s="35" cm="1">
        <f t="array" ref="B67">SUMPRODUCT((B23:D25-B50:D52)^2)</f>
        <v>3.1455594078395018E-3</v>
      </c>
      <c r="C67" s="36"/>
      <c r="D67" s="36"/>
      <c r="E67" s="36"/>
      <c r="F67" s="37" t="s">
        <v>15</v>
      </c>
      <c r="G67" s="35">
        <f>SUMPRODUCT(G57:I65, G57:I65)</f>
        <v>7.3195934604819074E-2</v>
      </c>
      <c r="H67" s="36"/>
      <c r="I67" s="36"/>
      <c r="J67" s="36"/>
      <c r="K67" s="37" t="s">
        <v>14</v>
      </c>
      <c r="L67" s="35">
        <f ca="1">SUMPRODUCT(L57:Q65, L57:Q65)</f>
        <v>1.8798154389226485</v>
      </c>
      <c r="M67" s="36"/>
      <c r="N67" s="36"/>
      <c r="O67" s="36"/>
      <c r="P67" s="36"/>
      <c r="Q67" s="38"/>
      <c r="AA67">
        <v>64</v>
      </c>
      <c r="AB67" s="1">
        <v>3.1455594078395018E-3</v>
      </c>
      <c r="AC67" s="1">
        <v>7.3195934604819074E-2</v>
      </c>
      <c r="AD67" s="1">
        <v>1.8798154389226485</v>
      </c>
    </row>
    <row r="68" spans="1:30">
      <c r="AA68">
        <v>65</v>
      </c>
      <c r="AB68" s="1">
        <v>3.1455594078395018E-3</v>
      </c>
      <c r="AC68" s="1">
        <v>7.3195934604819074E-2</v>
      </c>
      <c r="AD68" s="1">
        <v>1.8798154389226485</v>
      </c>
    </row>
    <row r="69" spans="1:30">
      <c r="AA69">
        <v>66</v>
      </c>
      <c r="AB69" s="1">
        <v>3.1455594078395018E-3</v>
      </c>
      <c r="AC69" s="1">
        <v>7.3195934604819074E-2</v>
      </c>
      <c r="AD69" s="1">
        <v>1.8798154389226485</v>
      </c>
    </row>
    <row r="70" spans="1:30">
      <c r="AA70">
        <v>67</v>
      </c>
      <c r="AB70" s="1">
        <v>3.1455594078395018E-3</v>
      </c>
      <c r="AC70" s="1">
        <v>7.3195934604819074E-2</v>
      </c>
      <c r="AD70" s="1">
        <v>1.8798154389226485</v>
      </c>
    </row>
    <row r="71" spans="1:30">
      <c r="A71" s="16" t="s">
        <v>13</v>
      </c>
      <c r="B71" s="17">
        <f>PRODUCT(1 + Y9*B74, 1 + Y10*B75, 1 + Y11*B76) - 1</f>
        <v>2.322166484815233</v>
      </c>
      <c r="C71" t="s">
        <v>25</v>
      </c>
      <c r="G71" t="s">
        <v>69</v>
      </c>
      <c r="H71" t="s">
        <v>70</v>
      </c>
      <c r="AA71">
        <v>68</v>
      </c>
      <c r="AB71" s="1">
        <v>3.1455594078395018E-3</v>
      </c>
      <c r="AC71" s="1">
        <v>7.3195934604819074E-2</v>
      </c>
      <c r="AD71" s="1">
        <v>1.8798154389226485</v>
      </c>
    </row>
    <row r="72" spans="1:30" ht="16.2" thickBot="1">
      <c r="AA72">
        <v>69</v>
      </c>
      <c r="AB72" s="1">
        <v>3.1455594078395018E-3</v>
      </c>
      <c r="AC72" s="1">
        <v>7.3195934604819074E-2</v>
      </c>
      <c r="AD72" s="1">
        <v>1.8798154389226485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3.1455594078395018E-3</v>
      </c>
      <c r="AC73" s="1">
        <v>7.3195934604819074E-2</v>
      </c>
      <c r="AD73" s="1">
        <v>1.8798154389226485</v>
      </c>
    </row>
    <row r="74" spans="1:30">
      <c r="A74" s="39" t="s">
        <v>17</v>
      </c>
      <c r="B74" s="2">
        <f>MAX(AB4:AB203)</f>
        <v>3.1455594078395018E-3</v>
      </c>
      <c r="C74" s="3">
        <f>IFERROR(B67/$B$74, 0)</f>
        <v>1</v>
      </c>
      <c r="AA74">
        <v>71</v>
      </c>
      <c r="AB74" s="1">
        <v>3.1455594078395018E-3</v>
      </c>
      <c r="AC74" s="1">
        <v>7.3195934604819074E-2</v>
      </c>
      <c r="AD74" s="1">
        <v>1.8798154389226485</v>
      </c>
    </row>
    <row r="75" spans="1:30">
      <c r="A75" s="39" t="s">
        <v>18</v>
      </c>
      <c r="B75" s="2">
        <f>MAX(AC4:AC203)</f>
        <v>7.3195934604819074E-2</v>
      </c>
      <c r="C75" s="3">
        <f>IFERROR(G67/$B$75, 0)</f>
        <v>1</v>
      </c>
      <c r="AA75">
        <v>72</v>
      </c>
      <c r="AB75" s="1">
        <v>3.1455594078395018E-3</v>
      </c>
      <c r="AC75" s="1">
        <v>7.3195934604819074E-2</v>
      </c>
      <c r="AD75" s="1">
        <v>1.8798154389226485</v>
      </c>
    </row>
    <row r="76" spans="1:30">
      <c r="A76" s="39" t="s">
        <v>19</v>
      </c>
      <c r="B76" s="2">
        <f>MAX(AD4:AD203)</f>
        <v>1.8798154389226485</v>
      </c>
      <c r="C76" s="3">
        <f ca="1">IFERROR(L67/$B$76, 0)</f>
        <v>1</v>
      </c>
      <c r="AA76">
        <v>73</v>
      </c>
      <c r="AB76" s="1">
        <v>3.1455594078395018E-3</v>
      </c>
      <c r="AC76" s="1">
        <v>7.3195934604819074E-2</v>
      </c>
      <c r="AD76" s="1">
        <v>1.8798154389226485</v>
      </c>
    </row>
    <row r="77" spans="1:30">
      <c r="A77" s="33"/>
      <c r="C77" s="34"/>
      <c r="AA77">
        <v>74</v>
      </c>
      <c r="AB77" s="1">
        <v>3.1455594078395018E-3</v>
      </c>
      <c r="AC77" s="1">
        <v>7.3195934604819074E-2</v>
      </c>
      <c r="AD77" s="1">
        <v>1.8798154389226485</v>
      </c>
    </row>
    <row r="78" spans="1:30" ht="16.2" thickBot="1">
      <c r="A78" s="60"/>
      <c r="B78" s="41"/>
      <c r="C78" s="38"/>
      <c r="AA78">
        <v>75</v>
      </c>
      <c r="AB78" s="1">
        <v>3.1455594078395018E-3</v>
      </c>
      <c r="AC78" s="1">
        <v>7.3195934604819074E-2</v>
      </c>
      <c r="AD78" s="1">
        <v>1.8798154389226485</v>
      </c>
    </row>
    <row r="79" spans="1:30" ht="16.2" thickBot="1">
      <c r="AA79">
        <v>76</v>
      </c>
      <c r="AB79" s="1">
        <v>3.1455594078395018E-3</v>
      </c>
      <c r="AC79" s="1">
        <v>7.3195934604819074E-2</v>
      </c>
      <c r="AD79" s="1">
        <v>1.8798154389226485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3.1455594078395018E-3</v>
      </c>
      <c r="AC80" s="1">
        <v>7.3195934604819074E-2</v>
      </c>
      <c r="AD80" s="1">
        <v>1.8798154389226485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3.1455594078395018E-3</v>
      </c>
      <c r="AC81" s="1">
        <v>7.3195934604819074E-2</v>
      </c>
      <c r="AD81" s="1">
        <v>1.8798154389226485</v>
      </c>
    </row>
    <row r="82" spans="1:30">
      <c r="A82" s="46">
        <v>1</v>
      </c>
      <c r="B82" s="42">
        <f t="shared" ref="B82:D87" si="41">B13-B40</f>
        <v>2.7675866884721192E-2</v>
      </c>
      <c r="C82" s="42">
        <f t="shared" si="41"/>
        <v>-0.22494294080951116</v>
      </c>
      <c r="D82" s="42">
        <f t="shared" si="41"/>
        <v>-1.2361729906610108E-2</v>
      </c>
      <c r="AA82">
        <v>79</v>
      </c>
      <c r="AB82" s="1">
        <v>3.1455594078395018E-3</v>
      </c>
      <c r="AC82" s="1">
        <v>7.3195934604819074E-2</v>
      </c>
      <c r="AD82" s="1">
        <v>1.8798154389226485</v>
      </c>
    </row>
    <row r="83" spans="1:30">
      <c r="A83" s="46">
        <v>2</v>
      </c>
      <c r="B83" s="42">
        <f t="shared" si="41"/>
        <v>0.49576988226875529</v>
      </c>
      <c r="C83" s="42">
        <f t="shared" si="41"/>
        <v>-0.31410191422255185</v>
      </c>
      <c r="D83" s="42">
        <f t="shared" si="41"/>
        <v>-0.53070279816815957</v>
      </c>
      <c r="AA83">
        <v>80</v>
      </c>
      <c r="AB83" s="1">
        <v>3.1455594078395018E-3</v>
      </c>
      <c r="AC83" s="1">
        <v>7.3195934604819074E-2</v>
      </c>
      <c r="AD83" s="1">
        <v>1.8798154389226485</v>
      </c>
    </row>
    <row r="84" spans="1:30">
      <c r="A84" s="46">
        <v>3</v>
      </c>
      <c r="B84" s="42">
        <f t="shared" si="41"/>
        <v>-7.3905146406473388E-2</v>
      </c>
      <c r="C84" s="42">
        <f t="shared" si="41"/>
        <v>3.4850809142888184E-2</v>
      </c>
      <c r="D84" s="42">
        <f t="shared" si="41"/>
        <v>0.47332223465502049</v>
      </c>
      <c r="AA84">
        <v>81</v>
      </c>
      <c r="AB84" s="1">
        <v>3.1455594078395018E-3</v>
      </c>
      <c r="AC84" s="1">
        <v>7.3195934604819074E-2</v>
      </c>
      <c r="AD84" s="1">
        <v>1.8798154389226485</v>
      </c>
    </row>
    <row r="85" spans="1:30">
      <c r="A85" s="46">
        <v>4</v>
      </c>
      <c r="B85" s="42">
        <f t="shared" si="41"/>
        <v>-0.41563617791876301</v>
      </c>
      <c r="C85" s="42">
        <f t="shared" si="41"/>
        <v>0.49617218402078545</v>
      </c>
      <c r="D85" s="42">
        <f t="shared" si="41"/>
        <v>7.4425563463780597E-2</v>
      </c>
      <c r="AA85">
        <v>82</v>
      </c>
      <c r="AB85" s="1">
        <v>3.1455594078395018E-3</v>
      </c>
      <c r="AC85" s="1">
        <v>7.3195934604819074E-2</v>
      </c>
      <c r="AD85" s="1">
        <v>1.8798154389226485</v>
      </c>
    </row>
    <row r="86" spans="1:30">
      <c r="A86" s="46">
        <v>5</v>
      </c>
      <c r="B86" s="42">
        <f t="shared" si="41"/>
        <v>0.50498920714627926</v>
      </c>
      <c r="C86" s="42">
        <f t="shared" si="41"/>
        <v>-0.2500109406016125</v>
      </c>
      <c r="D86" s="42">
        <f t="shared" si="41"/>
        <v>-0.58137968105417426</v>
      </c>
      <c r="AA86">
        <v>83</v>
      </c>
      <c r="AB86" s="1">
        <v>3.1455594078395018E-3</v>
      </c>
      <c r="AC86" s="1">
        <v>7.3195934604819074E-2</v>
      </c>
      <c r="AD86" s="1">
        <v>1.8798154389226485</v>
      </c>
    </row>
    <row r="87" spans="1:30" ht="16.2" thickBot="1">
      <c r="A87" s="47">
        <v>6</v>
      </c>
      <c r="B87" s="42">
        <f t="shared" si="41"/>
        <v>-0.34999731415648738</v>
      </c>
      <c r="C87" s="42">
        <f t="shared" si="41"/>
        <v>0.54033364587238797</v>
      </c>
      <c r="D87" s="42">
        <f t="shared" si="41"/>
        <v>0.50344522074778397</v>
      </c>
      <c r="AA87">
        <v>84</v>
      </c>
      <c r="AB87" s="1">
        <v>3.1455594078395018E-3</v>
      </c>
      <c r="AC87" s="1">
        <v>7.3195934604819074E-2</v>
      </c>
      <c r="AD87" s="1">
        <v>1.8798154389226485</v>
      </c>
    </row>
    <row r="88" spans="1:30">
      <c r="AA88">
        <v>85</v>
      </c>
      <c r="AB88" s="1">
        <v>3.1455594078395018E-3</v>
      </c>
      <c r="AC88" s="1">
        <v>7.3195934604819074E-2</v>
      </c>
      <c r="AD88" s="1">
        <v>1.8798154389226485</v>
      </c>
    </row>
    <row r="89" spans="1:30" ht="16.2" thickBot="1">
      <c r="AA89">
        <v>86</v>
      </c>
      <c r="AB89" s="1">
        <v>3.1455594078395018E-3</v>
      </c>
      <c r="AC89" s="1">
        <v>7.3195934604819074E-2</v>
      </c>
      <c r="AD89" s="1">
        <v>1.8798154389226485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3.1455594078395018E-3</v>
      </c>
      <c r="AC90" s="1">
        <v>7.3195934604819074E-2</v>
      </c>
      <c r="AD90" s="1">
        <v>1.8798154389226485</v>
      </c>
    </row>
    <row r="91" spans="1:30">
      <c r="A91" s="46">
        <v>1</v>
      </c>
      <c r="B91" s="52" t="str">
        <f>Y8</f>
        <v>szorzat</v>
      </c>
      <c r="C91" s="2">
        <f>Y9</f>
        <v>2</v>
      </c>
      <c r="D91" s="2">
        <f>Y10</f>
        <v>2</v>
      </c>
      <c r="E91" s="2">
        <f>Y11</f>
        <v>1</v>
      </c>
      <c r="F91" s="2">
        <f>Y16</f>
        <v>5</v>
      </c>
      <c r="G91" s="2">
        <f>Y15</f>
        <v>0</v>
      </c>
      <c r="H91" s="2">
        <f>Y23</f>
        <v>1.2361729906610108E-2</v>
      </c>
      <c r="I91" s="2">
        <f>Y24</f>
        <v>0.58137968105417426</v>
      </c>
      <c r="J91" s="2">
        <f>Y25</f>
        <v>0.32800129208037476</v>
      </c>
      <c r="K91" s="2">
        <f>Y26</f>
        <v>0.19995993587398761</v>
      </c>
      <c r="L91" s="2">
        <f>Y27</f>
        <v>0.38281674603762517</v>
      </c>
      <c r="M91" s="2">
        <f>Y28</f>
        <v>0.5</v>
      </c>
      <c r="N91" s="2">
        <f ca="1">Y29</f>
        <v>0.11205490780021324</v>
      </c>
      <c r="O91" s="2">
        <f ca="1">Y31</f>
        <v>0.50162696156603437</v>
      </c>
      <c r="P91" s="3">
        <f ca="1">Y12</f>
        <v>2.0324984269479658</v>
      </c>
      <c r="AA91">
        <v>88</v>
      </c>
      <c r="AB91" s="1">
        <v>3.1455594078395018E-3</v>
      </c>
      <c r="AC91" s="1">
        <v>7.3195934604819074E-2</v>
      </c>
      <c r="AD91" s="1">
        <v>1.8798154389226485</v>
      </c>
    </row>
    <row r="92" spans="1:30">
      <c r="AA92">
        <v>89</v>
      </c>
      <c r="AB92" s="1">
        <v>3.1455594078395018E-3</v>
      </c>
      <c r="AC92" s="1">
        <v>7.3195934604819074E-2</v>
      </c>
      <c r="AD92" s="1">
        <v>1.8798154389226485</v>
      </c>
    </row>
    <row r="93" spans="1:30">
      <c r="AA93">
        <v>90</v>
      </c>
      <c r="AB93" s="1">
        <v>3.1455594078395018E-3</v>
      </c>
      <c r="AC93" s="1">
        <v>7.3195934604819074E-2</v>
      </c>
      <c r="AD93" s="1">
        <v>1.8798154389226485</v>
      </c>
    </row>
    <row r="94" spans="1:30">
      <c r="AA94">
        <v>91</v>
      </c>
      <c r="AB94" s="1">
        <v>3.1455594078395018E-3</v>
      </c>
      <c r="AC94" s="1">
        <v>7.3195934604819074E-2</v>
      </c>
      <c r="AD94" s="1">
        <v>1.8798154389226485</v>
      </c>
    </row>
    <row r="95" spans="1:30">
      <c r="AA95">
        <v>92</v>
      </c>
      <c r="AB95" s="1">
        <v>3.1455594078395018E-3</v>
      </c>
      <c r="AC95" s="1">
        <v>7.3195934604819074E-2</v>
      </c>
      <c r="AD95" s="1">
        <v>1.8798154389226485</v>
      </c>
    </row>
    <row r="96" spans="1:30">
      <c r="AA96">
        <v>93</v>
      </c>
      <c r="AB96" s="1">
        <v>3.1455594078395018E-3</v>
      </c>
      <c r="AC96" s="1">
        <v>7.3195934604819074E-2</v>
      </c>
      <c r="AD96" s="1">
        <v>1.8798154389226485</v>
      </c>
    </row>
    <row r="97" spans="27:30">
      <c r="AA97">
        <v>94</v>
      </c>
      <c r="AB97" s="1">
        <v>3.1455594078395018E-3</v>
      </c>
      <c r="AC97" s="1">
        <v>7.3195934604819074E-2</v>
      </c>
      <c r="AD97" s="1">
        <v>1.8798154389226485</v>
      </c>
    </row>
    <row r="98" spans="27:30">
      <c r="AA98">
        <v>95</v>
      </c>
      <c r="AB98" s="1">
        <v>3.1455594078395018E-3</v>
      </c>
      <c r="AC98" s="1">
        <v>7.3195934604819074E-2</v>
      </c>
      <c r="AD98" s="1">
        <v>1.8798154389226485</v>
      </c>
    </row>
    <row r="99" spans="27:30">
      <c r="AA99">
        <v>96</v>
      </c>
      <c r="AB99" s="1">
        <v>3.1455594078395018E-3</v>
      </c>
      <c r="AC99" s="1">
        <v>7.3195934604819074E-2</v>
      </c>
      <c r="AD99" s="1">
        <v>1.8798154389226485</v>
      </c>
    </row>
    <row r="100" spans="27:30">
      <c r="AA100">
        <v>97</v>
      </c>
      <c r="AB100" s="1">
        <v>3.1455594078395018E-3</v>
      </c>
      <c r="AC100" s="1">
        <v>7.3195934604819074E-2</v>
      </c>
      <c r="AD100" s="1">
        <v>1.8798154389226485</v>
      </c>
    </row>
    <row r="101" spans="27:30">
      <c r="AA101">
        <v>98</v>
      </c>
      <c r="AB101" s="1">
        <v>3.1455594078395018E-3</v>
      </c>
      <c r="AC101" s="1">
        <v>7.3195934604819074E-2</v>
      </c>
      <c r="AD101" s="1">
        <v>1.8798154389226485</v>
      </c>
    </row>
    <row r="102" spans="27:30">
      <c r="AA102">
        <v>99</v>
      </c>
      <c r="AB102" s="1">
        <v>3.1455594078395018E-3</v>
      </c>
      <c r="AC102" s="1">
        <v>7.3195934604819074E-2</v>
      </c>
      <c r="AD102" s="1">
        <v>1.8798154389226485</v>
      </c>
    </row>
    <row r="103" spans="27:30">
      <c r="AA103">
        <v>100</v>
      </c>
      <c r="AB103" s="1">
        <v>3.1455594078395018E-3</v>
      </c>
      <c r="AC103" s="1">
        <v>7.3195934604819074E-2</v>
      </c>
      <c r="AD103" s="1">
        <v>1.8798154389226485</v>
      </c>
    </row>
    <row r="104" spans="27:30">
      <c r="AA104">
        <v>101</v>
      </c>
      <c r="AB104" s="1">
        <v>3.1455594078395018E-3</v>
      </c>
      <c r="AC104" s="1">
        <v>7.3195934604819074E-2</v>
      </c>
      <c r="AD104" s="1">
        <v>1.8798154389226485</v>
      </c>
    </row>
    <row r="105" spans="27:30">
      <c r="AA105">
        <v>102</v>
      </c>
      <c r="AB105" s="1">
        <v>3.1455594078395018E-3</v>
      </c>
      <c r="AC105" s="1">
        <v>7.3195934604819074E-2</v>
      </c>
      <c r="AD105" s="1">
        <v>1.8798154389226485</v>
      </c>
    </row>
    <row r="106" spans="27:30">
      <c r="AA106">
        <v>103</v>
      </c>
      <c r="AB106" s="1">
        <v>3.1455594078395018E-3</v>
      </c>
      <c r="AC106" s="1">
        <v>7.3195934604819074E-2</v>
      </c>
      <c r="AD106" s="1">
        <v>1.8798154389226485</v>
      </c>
    </row>
    <row r="107" spans="27:30">
      <c r="AA107">
        <v>104</v>
      </c>
      <c r="AB107" s="1">
        <v>3.1455594078395018E-3</v>
      </c>
      <c r="AC107" s="1">
        <v>7.3195934604819074E-2</v>
      </c>
      <c r="AD107" s="1">
        <v>1.8798154389226485</v>
      </c>
    </row>
    <row r="108" spans="27:30">
      <c r="AA108">
        <v>105</v>
      </c>
      <c r="AB108" s="1">
        <v>3.1455594078395018E-3</v>
      </c>
      <c r="AC108" s="1">
        <v>7.3195934604819074E-2</v>
      </c>
      <c r="AD108" s="1">
        <v>1.8798154389226485</v>
      </c>
    </row>
    <row r="109" spans="27:30">
      <c r="AA109">
        <v>106</v>
      </c>
      <c r="AB109" s="1">
        <v>3.1455594078395018E-3</v>
      </c>
      <c r="AC109" s="1">
        <v>7.3195934604819074E-2</v>
      </c>
      <c r="AD109" s="1">
        <v>1.8798154389226485</v>
      </c>
    </row>
    <row r="110" spans="27:30">
      <c r="AA110">
        <v>107</v>
      </c>
      <c r="AB110" s="1">
        <v>3.1455594078395018E-3</v>
      </c>
      <c r="AC110" s="1">
        <v>7.3195934604819074E-2</v>
      </c>
      <c r="AD110" s="1">
        <v>1.8798154389226485</v>
      </c>
    </row>
    <row r="111" spans="27:30">
      <c r="AA111">
        <v>108</v>
      </c>
      <c r="AB111" s="1">
        <v>3.1455594078395018E-3</v>
      </c>
      <c r="AC111" s="1">
        <v>7.3195934604819074E-2</v>
      </c>
      <c r="AD111" s="1">
        <v>1.8798154389226485</v>
      </c>
    </row>
    <row r="112" spans="27:30">
      <c r="AA112">
        <v>109</v>
      </c>
      <c r="AB112" s="1">
        <v>3.1455594078395018E-3</v>
      </c>
      <c r="AC112" s="1">
        <v>7.3195934604819074E-2</v>
      </c>
      <c r="AD112" s="1">
        <v>1.8798154389226485</v>
      </c>
    </row>
    <row r="113" spans="27:30">
      <c r="AA113">
        <v>110</v>
      </c>
      <c r="AB113" s="1">
        <v>3.1455594078395018E-3</v>
      </c>
      <c r="AC113" s="1">
        <v>7.3195934604819074E-2</v>
      </c>
      <c r="AD113" s="1">
        <v>1.8798154389226485</v>
      </c>
    </row>
    <row r="114" spans="27:30">
      <c r="AA114">
        <v>111</v>
      </c>
      <c r="AB114" s="1">
        <v>3.1455594078395018E-3</v>
      </c>
      <c r="AC114" s="1">
        <v>7.3195934604819074E-2</v>
      </c>
      <c r="AD114" s="1">
        <v>1.8798154389226485</v>
      </c>
    </row>
    <row r="115" spans="27:30">
      <c r="AA115">
        <v>112</v>
      </c>
      <c r="AB115" s="1">
        <v>3.1455594078395018E-3</v>
      </c>
      <c r="AC115" s="1">
        <v>7.3195934604819074E-2</v>
      </c>
      <c r="AD115" s="1">
        <v>1.8798154389226485</v>
      </c>
    </row>
    <row r="116" spans="27:30">
      <c r="AA116">
        <v>113</v>
      </c>
      <c r="AB116" s="1">
        <v>3.1455594078395018E-3</v>
      </c>
      <c r="AC116" s="1">
        <v>7.3195934604819074E-2</v>
      </c>
      <c r="AD116" s="1">
        <v>1.8798154389226485</v>
      </c>
    </row>
    <row r="117" spans="27:30">
      <c r="AA117">
        <v>114</v>
      </c>
      <c r="AB117" s="1">
        <v>3.1455594078395018E-3</v>
      </c>
      <c r="AC117" s="1">
        <v>7.3195934604819074E-2</v>
      </c>
      <c r="AD117" s="1">
        <v>1.8798154389226485</v>
      </c>
    </row>
    <row r="118" spans="27:30">
      <c r="AA118">
        <v>115</v>
      </c>
      <c r="AB118" s="1">
        <v>3.1455594078395018E-3</v>
      </c>
      <c r="AC118" s="1">
        <v>7.3195934604819074E-2</v>
      </c>
      <c r="AD118" s="1">
        <v>1.8798154389226485</v>
      </c>
    </row>
    <row r="119" spans="27:30">
      <c r="AA119">
        <v>116</v>
      </c>
      <c r="AB119" s="1">
        <v>3.1455594078395018E-3</v>
      </c>
      <c r="AC119" s="1">
        <v>7.3195934604819074E-2</v>
      </c>
      <c r="AD119" s="1">
        <v>1.8798154389226485</v>
      </c>
    </row>
    <row r="120" spans="27:30">
      <c r="AA120">
        <v>117</v>
      </c>
      <c r="AB120" s="1">
        <v>3.1455594078395018E-3</v>
      </c>
      <c r="AC120" s="1">
        <v>7.3195934604819074E-2</v>
      </c>
      <c r="AD120" s="1">
        <v>1.8798154389226485</v>
      </c>
    </row>
    <row r="121" spans="27:30">
      <c r="AA121">
        <v>118</v>
      </c>
      <c r="AB121" s="1">
        <v>3.1455594078395018E-3</v>
      </c>
      <c r="AC121" s="1">
        <v>7.3195934604819074E-2</v>
      </c>
      <c r="AD121" s="1">
        <v>1.8798154389226485</v>
      </c>
    </row>
    <row r="122" spans="27:30">
      <c r="AA122">
        <v>119</v>
      </c>
      <c r="AB122" s="1">
        <v>3.1455594078395018E-3</v>
      </c>
      <c r="AC122" s="1">
        <v>7.3195934604819074E-2</v>
      </c>
      <c r="AD122" s="1">
        <v>1.8798154389226485</v>
      </c>
    </row>
    <row r="123" spans="27:30">
      <c r="AA123">
        <v>120</v>
      </c>
      <c r="AB123" s="1">
        <v>3.1455594078395018E-3</v>
      </c>
      <c r="AC123" s="1">
        <v>7.3195934604819074E-2</v>
      </c>
      <c r="AD123" s="1">
        <v>1.8798154389226485</v>
      </c>
    </row>
    <row r="124" spans="27:30">
      <c r="AA124">
        <v>121</v>
      </c>
      <c r="AB124" s="1">
        <v>3.1455594078395018E-3</v>
      </c>
      <c r="AC124" s="1">
        <v>7.3195934604819074E-2</v>
      </c>
      <c r="AD124" s="1">
        <v>1.8798154389226485</v>
      </c>
    </row>
    <row r="125" spans="27:30">
      <c r="AA125">
        <v>122</v>
      </c>
      <c r="AB125" s="1">
        <v>3.1455594078395018E-3</v>
      </c>
      <c r="AC125" s="1">
        <v>7.3195934604819074E-2</v>
      </c>
      <c r="AD125" s="1">
        <v>1.8798154389226485</v>
      </c>
    </row>
    <row r="126" spans="27:30">
      <c r="AA126">
        <v>123</v>
      </c>
      <c r="AB126" s="1">
        <v>3.1455594078395018E-3</v>
      </c>
      <c r="AC126" s="1">
        <v>7.3195934604819074E-2</v>
      </c>
      <c r="AD126" s="1">
        <v>1.8798154389226485</v>
      </c>
    </row>
    <row r="127" spans="27:30">
      <c r="AA127">
        <v>124</v>
      </c>
      <c r="AB127" s="1">
        <v>3.1455594078395018E-3</v>
      </c>
      <c r="AC127" s="1">
        <v>7.3195934604819074E-2</v>
      </c>
      <c r="AD127" s="1">
        <v>1.8798154389226485</v>
      </c>
    </row>
    <row r="128" spans="27:30">
      <c r="AA128">
        <v>125</v>
      </c>
      <c r="AB128" s="1">
        <v>3.1455594078395018E-3</v>
      </c>
      <c r="AC128" s="1">
        <v>7.3195934604819074E-2</v>
      </c>
      <c r="AD128" s="1">
        <v>1.8798154389226485</v>
      </c>
    </row>
    <row r="129" spans="27:30">
      <c r="AA129">
        <v>126</v>
      </c>
      <c r="AB129" s="1">
        <v>3.1455594078395018E-3</v>
      </c>
      <c r="AC129" s="1">
        <v>7.3195934604819074E-2</v>
      </c>
      <c r="AD129" s="1">
        <v>1.8798154389226485</v>
      </c>
    </row>
    <row r="130" spans="27:30">
      <c r="AA130">
        <v>127</v>
      </c>
      <c r="AB130" s="1">
        <v>3.1455594078395018E-3</v>
      </c>
      <c r="AC130" s="1">
        <v>7.3195934604819074E-2</v>
      </c>
      <c r="AD130" s="1">
        <v>1.8798154389226485</v>
      </c>
    </row>
    <row r="131" spans="27:30">
      <c r="AA131">
        <v>128</v>
      </c>
      <c r="AB131" s="1">
        <v>3.1455594078395018E-3</v>
      </c>
      <c r="AC131" s="1">
        <v>7.3195934604819074E-2</v>
      </c>
      <c r="AD131" s="1">
        <v>1.8798154389226485</v>
      </c>
    </row>
    <row r="132" spans="27:30">
      <c r="AA132">
        <v>129</v>
      </c>
      <c r="AB132" s="1">
        <v>3.1455594078395018E-3</v>
      </c>
      <c r="AC132" s="1">
        <v>7.3195934604819074E-2</v>
      </c>
      <c r="AD132" s="1">
        <v>1.8798154389226485</v>
      </c>
    </row>
    <row r="133" spans="27:30">
      <c r="AA133">
        <v>130</v>
      </c>
      <c r="AB133" s="1">
        <v>3.1455594078395018E-3</v>
      </c>
      <c r="AC133" s="1">
        <v>7.3195934604819074E-2</v>
      </c>
      <c r="AD133" s="1">
        <v>1.8798154389226485</v>
      </c>
    </row>
    <row r="134" spans="27:30">
      <c r="AA134">
        <v>131</v>
      </c>
      <c r="AB134" s="1">
        <v>3.1455594078395018E-3</v>
      </c>
      <c r="AC134" s="1">
        <v>7.3195934604819074E-2</v>
      </c>
      <c r="AD134" s="1">
        <v>1.8798154389226485</v>
      </c>
    </row>
    <row r="135" spans="27:30">
      <c r="AA135">
        <v>132</v>
      </c>
      <c r="AB135" s="1">
        <v>3.1455594078395018E-3</v>
      </c>
      <c r="AC135" s="1">
        <v>7.3195934604819074E-2</v>
      </c>
      <c r="AD135" s="1">
        <v>1.8798154389226485</v>
      </c>
    </row>
    <row r="136" spans="27:30">
      <c r="AA136">
        <v>133</v>
      </c>
      <c r="AB136" s="1">
        <v>3.1455594078395018E-3</v>
      </c>
      <c r="AC136" s="1">
        <v>7.3195934604819074E-2</v>
      </c>
      <c r="AD136" s="1">
        <v>1.8798154389226485</v>
      </c>
    </row>
    <row r="137" spans="27:30">
      <c r="AA137">
        <v>134</v>
      </c>
      <c r="AB137" s="1">
        <v>3.1455594078395018E-3</v>
      </c>
      <c r="AC137" s="1">
        <v>7.3195934604819074E-2</v>
      </c>
      <c r="AD137" s="1">
        <v>1.8798154389226485</v>
      </c>
    </row>
    <row r="138" spans="27:30">
      <c r="AA138">
        <v>135</v>
      </c>
      <c r="AB138" s="1">
        <v>3.1455594078395018E-3</v>
      </c>
      <c r="AC138" s="1">
        <v>7.3195934604819074E-2</v>
      </c>
      <c r="AD138" s="1">
        <v>1.8798154389226485</v>
      </c>
    </row>
    <row r="139" spans="27:30">
      <c r="AA139">
        <v>136</v>
      </c>
      <c r="AB139" s="1">
        <v>3.1455594078395018E-3</v>
      </c>
      <c r="AC139" s="1">
        <v>7.3195934604819074E-2</v>
      </c>
      <c r="AD139" s="1">
        <v>1.8798154389226485</v>
      </c>
    </row>
    <row r="140" spans="27:30">
      <c r="AA140">
        <v>137</v>
      </c>
      <c r="AB140" s="1">
        <v>3.1455594078395018E-3</v>
      </c>
      <c r="AC140" s="1">
        <v>7.3195934604819074E-2</v>
      </c>
      <c r="AD140" s="1">
        <v>1.8798154389226485</v>
      </c>
    </row>
    <row r="141" spans="27:30">
      <c r="AA141">
        <v>138</v>
      </c>
      <c r="AB141" s="1">
        <v>3.1455594078395018E-3</v>
      </c>
      <c r="AC141" s="1">
        <v>7.3195934604819074E-2</v>
      </c>
      <c r="AD141" s="1">
        <v>1.8798154389226485</v>
      </c>
    </row>
    <row r="142" spans="27:30">
      <c r="AA142">
        <v>139</v>
      </c>
      <c r="AB142" s="1">
        <v>3.1455594078395018E-3</v>
      </c>
      <c r="AC142" s="1">
        <v>7.3195934604819074E-2</v>
      </c>
      <c r="AD142" s="1">
        <v>1.8798154389226485</v>
      </c>
    </row>
    <row r="143" spans="27:30">
      <c r="AA143">
        <v>140</v>
      </c>
      <c r="AB143" s="1">
        <v>3.1455594078395018E-3</v>
      </c>
      <c r="AC143" s="1">
        <v>7.3195934604819074E-2</v>
      </c>
      <c r="AD143" s="1">
        <v>1.8798154389226485</v>
      </c>
    </row>
    <row r="144" spans="27:30">
      <c r="AA144">
        <v>141</v>
      </c>
      <c r="AB144" s="1">
        <v>3.1455594078395018E-3</v>
      </c>
      <c r="AC144" s="1">
        <v>7.3195934604819074E-2</v>
      </c>
      <c r="AD144" s="1">
        <v>1.8798154389226485</v>
      </c>
    </row>
    <row r="145" spans="27:30">
      <c r="AA145">
        <v>142</v>
      </c>
      <c r="AB145" s="1">
        <v>3.1455594078395018E-3</v>
      </c>
      <c r="AC145" s="1">
        <v>7.3195934604819074E-2</v>
      </c>
      <c r="AD145" s="1">
        <v>1.8798154389226485</v>
      </c>
    </row>
    <row r="146" spans="27:30">
      <c r="AA146">
        <v>143</v>
      </c>
      <c r="AB146" s="1">
        <v>3.1455594078395018E-3</v>
      </c>
      <c r="AC146" s="1">
        <v>7.3195934604819074E-2</v>
      </c>
      <c r="AD146" s="1">
        <v>1.8798154389226485</v>
      </c>
    </row>
    <row r="147" spans="27:30">
      <c r="AA147">
        <v>144</v>
      </c>
      <c r="AB147" s="1">
        <v>3.1455594078395018E-3</v>
      </c>
      <c r="AC147" s="1">
        <v>7.3195934604819074E-2</v>
      </c>
      <c r="AD147" s="1">
        <v>1.8798154389226485</v>
      </c>
    </row>
    <row r="148" spans="27:30">
      <c r="AA148">
        <v>145</v>
      </c>
      <c r="AB148" s="1">
        <v>3.1455594078395018E-3</v>
      </c>
      <c r="AC148" s="1">
        <v>7.3195934604819074E-2</v>
      </c>
      <c r="AD148" s="1">
        <v>1.8798154389226485</v>
      </c>
    </row>
    <row r="149" spans="27:30">
      <c r="AA149">
        <v>146</v>
      </c>
      <c r="AB149" s="1">
        <v>3.1455594078395018E-3</v>
      </c>
      <c r="AC149" s="1">
        <v>7.3195934604819074E-2</v>
      </c>
      <c r="AD149" s="1">
        <v>1.8798154389226485</v>
      </c>
    </row>
    <row r="150" spans="27:30">
      <c r="AA150">
        <v>147</v>
      </c>
      <c r="AB150" s="1">
        <v>3.1455594078395018E-3</v>
      </c>
      <c r="AC150" s="1">
        <v>7.3195934604819074E-2</v>
      </c>
      <c r="AD150" s="1">
        <v>1.8798154389226485</v>
      </c>
    </row>
    <row r="151" spans="27:30">
      <c r="AA151">
        <v>148</v>
      </c>
      <c r="AB151" s="1">
        <v>3.1455594078395018E-3</v>
      </c>
      <c r="AC151" s="1">
        <v>7.3195934604819074E-2</v>
      </c>
      <c r="AD151" s="1">
        <v>1.8798154389226485</v>
      </c>
    </row>
    <row r="152" spans="27:30">
      <c r="AA152">
        <v>149</v>
      </c>
      <c r="AB152" s="1">
        <v>3.1455594078395018E-3</v>
      </c>
      <c r="AC152" s="1">
        <v>7.3195934604819074E-2</v>
      </c>
      <c r="AD152" s="1">
        <v>1.8798154389226485</v>
      </c>
    </row>
    <row r="153" spans="27:30">
      <c r="AA153">
        <v>150</v>
      </c>
      <c r="AB153" s="1">
        <v>3.1455594078395018E-3</v>
      </c>
      <c r="AC153" s="1">
        <v>7.3195934604819074E-2</v>
      </c>
      <c r="AD153" s="1">
        <v>1.8798154389226485</v>
      </c>
    </row>
    <row r="154" spans="27:30">
      <c r="AA154">
        <v>151</v>
      </c>
      <c r="AB154" s="1">
        <v>3.1455594078395018E-3</v>
      </c>
      <c r="AC154" s="1">
        <v>7.3195934604819074E-2</v>
      </c>
      <c r="AD154" s="1">
        <v>1.8798154389226485</v>
      </c>
    </row>
    <row r="155" spans="27:30">
      <c r="AA155">
        <v>152</v>
      </c>
      <c r="AB155" s="1">
        <v>3.1455594078395018E-3</v>
      </c>
      <c r="AC155" s="1">
        <v>7.3195934604819074E-2</v>
      </c>
      <c r="AD155" s="1">
        <v>1.8798154389226485</v>
      </c>
    </row>
    <row r="156" spans="27:30">
      <c r="AA156">
        <v>153</v>
      </c>
      <c r="AB156" s="1">
        <v>3.1455594078395018E-3</v>
      </c>
      <c r="AC156" s="1">
        <v>7.3195934604819074E-2</v>
      </c>
      <c r="AD156" s="1">
        <v>1.8798154389226485</v>
      </c>
    </row>
    <row r="157" spans="27:30">
      <c r="AA157">
        <v>154</v>
      </c>
      <c r="AB157" s="1">
        <v>3.1455594078395018E-3</v>
      </c>
      <c r="AC157" s="1">
        <v>7.3195934604819074E-2</v>
      </c>
      <c r="AD157" s="1">
        <v>1.8798154389226485</v>
      </c>
    </row>
    <row r="158" spans="27:30">
      <c r="AA158">
        <v>155</v>
      </c>
      <c r="AB158" s="1">
        <v>3.1455594078395018E-3</v>
      </c>
      <c r="AC158" s="1">
        <v>7.3195934604819074E-2</v>
      </c>
      <c r="AD158" s="1">
        <v>1.8798154389226485</v>
      </c>
    </row>
    <row r="159" spans="27:30">
      <c r="AA159">
        <v>156</v>
      </c>
      <c r="AB159" s="1">
        <v>3.1455594078395018E-3</v>
      </c>
      <c r="AC159" s="1">
        <v>7.3195934604819074E-2</v>
      </c>
      <c r="AD159" s="1">
        <v>1.8798154389226485</v>
      </c>
    </row>
    <row r="160" spans="27:30">
      <c r="AA160">
        <v>157</v>
      </c>
      <c r="AB160" s="1">
        <v>3.1455594078395018E-3</v>
      </c>
      <c r="AC160" s="1">
        <v>7.3195934604819074E-2</v>
      </c>
      <c r="AD160" s="1">
        <v>1.8798154389226485</v>
      </c>
    </row>
    <row r="161" spans="27:30">
      <c r="AA161">
        <v>158</v>
      </c>
      <c r="AB161" s="1">
        <v>3.1455594078395018E-3</v>
      </c>
      <c r="AC161" s="1">
        <v>7.3195934604819074E-2</v>
      </c>
      <c r="AD161" s="1">
        <v>1.8798154389226485</v>
      </c>
    </row>
    <row r="162" spans="27:30">
      <c r="AA162">
        <v>159</v>
      </c>
      <c r="AB162" s="1">
        <v>3.1455594078395018E-3</v>
      </c>
      <c r="AC162" s="1">
        <v>7.3195934604819074E-2</v>
      </c>
      <c r="AD162" s="1">
        <v>1.8798154389226485</v>
      </c>
    </row>
    <row r="163" spans="27:30">
      <c r="AA163">
        <v>160</v>
      </c>
      <c r="AB163" s="1">
        <v>3.1455594078395018E-3</v>
      </c>
      <c r="AC163" s="1">
        <v>7.3195934604819074E-2</v>
      </c>
      <c r="AD163" s="1">
        <v>1.8798154389226485</v>
      </c>
    </row>
    <row r="164" spans="27:30">
      <c r="AA164">
        <v>161</v>
      </c>
      <c r="AB164" s="1">
        <v>3.1455594078395018E-3</v>
      </c>
      <c r="AC164" s="1">
        <v>7.3195934604819074E-2</v>
      </c>
      <c r="AD164" s="1">
        <v>1.8798154389226485</v>
      </c>
    </row>
    <row r="165" spans="27:30">
      <c r="AA165">
        <v>162</v>
      </c>
      <c r="AB165" s="1">
        <v>3.1455594078395018E-3</v>
      </c>
      <c r="AC165" s="1">
        <v>7.3195934604819074E-2</v>
      </c>
      <c r="AD165" s="1">
        <v>1.8798154389226485</v>
      </c>
    </row>
    <row r="166" spans="27:30">
      <c r="AA166">
        <v>163</v>
      </c>
      <c r="AB166" s="1">
        <v>3.1455594078395018E-3</v>
      </c>
      <c r="AC166" s="1">
        <v>7.3195934604819074E-2</v>
      </c>
      <c r="AD166" s="1">
        <v>1.8798154389226485</v>
      </c>
    </row>
    <row r="167" spans="27:30">
      <c r="AA167">
        <v>164</v>
      </c>
      <c r="AB167" s="1">
        <v>3.1455594078395018E-3</v>
      </c>
      <c r="AC167" s="1">
        <v>7.3195934604819074E-2</v>
      </c>
      <c r="AD167" s="1">
        <v>1.8798154389226485</v>
      </c>
    </row>
    <row r="168" spans="27:30">
      <c r="AA168">
        <v>165</v>
      </c>
      <c r="AB168" s="1">
        <v>3.1455594078395018E-3</v>
      </c>
      <c r="AC168" s="1">
        <v>7.3195934604819074E-2</v>
      </c>
      <c r="AD168" s="1">
        <v>1.8798154389226485</v>
      </c>
    </row>
    <row r="169" spans="27:30">
      <c r="AA169">
        <v>166</v>
      </c>
      <c r="AB169" s="1">
        <v>3.1455594078395018E-3</v>
      </c>
      <c r="AC169" s="1">
        <v>7.3195934604819074E-2</v>
      </c>
      <c r="AD169" s="1">
        <v>1.8798154389226485</v>
      </c>
    </row>
    <row r="170" spans="27:30">
      <c r="AA170">
        <v>167</v>
      </c>
      <c r="AB170" s="1">
        <v>3.1455594078395018E-3</v>
      </c>
      <c r="AC170" s="1">
        <v>7.3195934604819074E-2</v>
      </c>
      <c r="AD170" s="1">
        <v>1.8798154389226485</v>
      </c>
    </row>
    <row r="171" spans="27:30">
      <c r="AA171">
        <v>168</v>
      </c>
      <c r="AB171" s="1">
        <v>3.1455594078395018E-3</v>
      </c>
      <c r="AC171" s="1">
        <v>7.3195934604819074E-2</v>
      </c>
      <c r="AD171" s="1">
        <v>1.8798154389226485</v>
      </c>
    </row>
    <row r="172" spans="27:30">
      <c r="AA172">
        <v>169</v>
      </c>
      <c r="AB172" s="1">
        <v>3.1455594078395018E-3</v>
      </c>
      <c r="AC172" s="1">
        <v>7.3195934604819074E-2</v>
      </c>
      <c r="AD172" s="1">
        <v>1.8798154389226485</v>
      </c>
    </row>
    <row r="173" spans="27:30">
      <c r="AA173">
        <v>170</v>
      </c>
      <c r="AB173" s="1">
        <v>3.1455594078395018E-3</v>
      </c>
      <c r="AC173" s="1">
        <v>7.3195934604819074E-2</v>
      </c>
      <c r="AD173" s="1">
        <v>1.8798154389226485</v>
      </c>
    </row>
    <row r="174" spans="27:30">
      <c r="AA174">
        <v>171</v>
      </c>
      <c r="AB174" s="1">
        <v>3.1455594078395018E-3</v>
      </c>
      <c r="AC174" s="1">
        <v>7.3195934604819074E-2</v>
      </c>
      <c r="AD174" s="1">
        <v>1.8798154389226485</v>
      </c>
    </row>
    <row r="175" spans="27:30">
      <c r="AA175">
        <v>172</v>
      </c>
      <c r="AB175" s="1">
        <v>3.1455594078395018E-3</v>
      </c>
      <c r="AC175" s="1">
        <v>7.3195934604819074E-2</v>
      </c>
      <c r="AD175" s="1">
        <v>1.8798154389226485</v>
      </c>
    </row>
    <row r="176" spans="27:30">
      <c r="AA176">
        <v>173</v>
      </c>
      <c r="AB176" s="1">
        <v>3.1455594078395018E-3</v>
      </c>
      <c r="AC176" s="1">
        <v>7.3195934604819074E-2</v>
      </c>
      <c r="AD176" s="1">
        <v>1.8798154389226485</v>
      </c>
    </row>
    <row r="177" spans="27:30">
      <c r="AA177">
        <v>174</v>
      </c>
      <c r="AB177" s="1">
        <v>3.1455594078395018E-3</v>
      </c>
      <c r="AC177" s="1">
        <v>7.3195934604819074E-2</v>
      </c>
      <c r="AD177" s="1">
        <v>1.8798154389226485</v>
      </c>
    </row>
    <row r="178" spans="27:30">
      <c r="AA178">
        <v>175</v>
      </c>
      <c r="AB178" s="1">
        <v>3.1455594078395018E-3</v>
      </c>
      <c r="AC178" s="1">
        <v>7.3195934604819074E-2</v>
      </c>
      <c r="AD178" s="1">
        <v>1.8798154389226485</v>
      </c>
    </row>
    <row r="179" spans="27:30">
      <c r="AA179">
        <v>176</v>
      </c>
      <c r="AB179" s="1">
        <v>3.1455594078395018E-3</v>
      </c>
      <c r="AC179" s="1">
        <v>7.3195934604819074E-2</v>
      </c>
      <c r="AD179" s="1">
        <v>1.8798154389226485</v>
      </c>
    </row>
    <row r="180" spans="27:30">
      <c r="AA180">
        <v>177</v>
      </c>
      <c r="AB180" s="1">
        <v>3.1455594078395018E-3</v>
      </c>
      <c r="AC180" s="1">
        <v>7.3195934604819074E-2</v>
      </c>
      <c r="AD180" s="1">
        <v>1.8798154389226485</v>
      </c>
    </row>
    <row r="181" spans="27:30">
      <c r="AA181">
        <v>178</v>
      </c>
      <c r="AB181" s="1">
        <v>3.1455594078395018E-3</v>
      </c>
      <c r="AC181" s="1">
        <v>7.3195934604819074E-2</v>
      </c>
      <c r="AD181" s="1">
        <v>1.8798154389226485</v>
      </c>
    </row>
    <row r="182" spans="27:30">
      <c r="AA182">
        <v>179</v>
      </c>
      <c r="AB182" s="1">
        <v>3.1455594078395018E-3</v>
      </c>
      <c r="AC182" s="1">
        <v>7.3195934604819074E-2</v>
      </c>
      <c r="AD182" s="1">
        <v>1.8798154389226485</v>
      </c>
    </row>
    <row r="183" spans="27:30">
      <c r="AA183">
        <v>180</v>
      </c>
      <c r="AB183" s="1">
        <v>3.1455594078395018E-3</v>
      </c>
      <c r="AC183" s="1">
        <v>7.3195934604819074E-2</v>
      </c>
      <c r="AD183" s="1">
        <v>1.8798154389226485</v>
      </c>
    </row>
    <row r="184" spans="27:30">
      <c r="AA184">
        <v>181</v>
      </c>
      <c r="AB184" s="1">
        <v>3.1455594078395018E-3</v>
      </c>
      <c r="AC184" s="1">
        <v>7.3195934604819074E-2</v>
      </c>
      <c r="AD184" s="1">
        <v>1.8798154389226485</v>
      </c>
    </row>
    <row r="185" spans="27:30">
      <c r="AA185">
        <v>182</v>
      </c>
      <c r="AB185" s="1">
        <v>3.1455594078395018E-3</v>
      </c>
      <c r="AC185" s="1">
        <v>7.3195934604819074E-2</v>
      </c>
      <c r="AD185" s="1">
        <v>1.8798154389226485</v>
      </c>
    </row>
    <row r="186" spans="27:30">
      <c r="AA186">
        <v>183</v>
      </c>
      <c r="AB186" s="1">
        <v>3.1455594078395018E-3</v>
      </c>
      <c r="AC186" s="1">
        <v>7.3195934604819074E-2</v>
      </c>
      <c r="AD186" s="1">
        <v>1.8798154389226485</v>
      </c>
    </row>
    <row r="187" spans="27:30">
      <c r="AA187">
        <v>184</v>
      </c>
      <c r="AB187" s="1">
        <v>3.1455594078395018E-3</v>
      </c>
      <c r="AC187" s="1">
        <v>7.3195934604819074E-2</v>
      </c>
      <c r="AD187" s="1">
        <v>1.8798154389226485</v>
      </c>
    </row>
    <row r="188" spans="27:30">
      <c r="AA188">
        <v>185</v>
      </c>
      <c r="AB188" s="1">
        <v>3.1455594078395018E-3</v>
      </c>
      <c r="AC188" s="1">
        <v>7.3195934604819074E-2</v>
      </c>
      <c r="AD188" s="1">
        <v>1.8798154389226485</v>
      </c>
    </row>
    <row r="189" spans="27:30">
      <c r="AA189">
        <v>186</v>
      </c>
      <c r="AB189" s="1">
        <v>3.1455594078395018E-3</v>
      </c>
      <c r="AC189" s="1">
        <v>7.3195934604819074E-2</v>
      </c>
      <c r="AD189" s="1">
        <v>1.8798154389226485</v>
      </c>
    </row>
    <row r="190" spans="27:30">
      <c r="AA190">
        <v>187</v>
      </c>
      <c r="AB190" s="1">
        <v>3.1455594078395018E-3</v>
      </c>
      <c r="AC190" s="1">
        <v>7.3195934604819074E-2</v>
      </c>
      <c r="AD190" s="1">
        <v>1.8798154389226485</v>
      </c>
    </row>
    <row r="191" spans="27:30">
      <c r="AA191">
        <v>188</v>
      </c>
      <c r="AB191" s="1">
        <v>3.1455594078395018E-3</v>
      </c>
      <c r="AC191" s="1">
        <v>7.3195934604819074E-2</v>
      </c>
      <c r="AD191" s="1">
        <v>1.8798154389226485</v>
      </c>
    </row>
    <row r="192" spans="27:30">
      <c r="AA192">
        <v>189</v>
      </c>
      <c r="AB192" s="1">
        <v>3.1455594078395018E-3</v>
      </c>
      <c r="AC192" s="1">
        <v>7.3195934604819074E-2</v>
      </c>
      <c r="AD192" s="1">
        <v>1.8798154389226485</v>
      </c>
    </row>
    <row r="193" spans="27:30">
      <c r="AA193">
        <v>190</v>
      </c>
      <c r="AB193" s="1">
        <v>3.1455594078395018E-3</v>
      </c>
      <c r="AC193" s="1">
        <v>7.3195934604819074E-2</v>
      </c>
      <c r="AD193" s="1">
        <v>1.8798154389226485</v>
      </c>
    </row>
    <row r="194" spans="27:30">
      <c r="AA194">
        <v>191</v>
      </c>
      <c r="AB194" s="1">
        <v>3.1455594078395018E-3</v>
      </c>
      <c r="AC194" s="1">
        <v>7.3195934604819074E-2</v>
      </c>
      <c r="AD194" s="1">
        <v>1.8798154389226485</v>
      </c>
    </row>
    <row r="195" spans="27:30">
      <c r="AA195">
        <v>192</v>
      </c>
      <c r="AB195" s="1">
        <v>3.1455594078395018E-3</v>
      </c>
      <c r="AC195" s="1">
        <v>7.3195934604819074E-2</v>
      </c>
      <c r="AD195" s="1">
        <v>1.8798154389226485</v>
      </c>
    </row>
    <row r="196" spans="27:30">
      <c r="AA196">
        <v>193</v>
      </c>
      <c r="AB196" s="1">
        <v>3.1455594078395018E-3</v>
      </c>
      <c r="AC196" s="1">
        <v>7.3195934604819074E-2</v>
      </c>
      <c r="AD196" s="1">
        <v>1.8798154389226485</v>
      </c>
    </row>
    <row r="197" spans="27:30">
      <c r="AA197">
        <v>194</v>
      </c>
      <c r="AB197" s="1">
        <v>3.1455594078395018E-3</v>
      </c>
      <c r="AC197" s="1">
        <v>7.3195934604819074E-2</v>
      </c>
      <c r="AD197" s="1">
        <v>1.8798154389226485</v>
      </c>
    </row>
    <row r="198" spans="27:30">
      <c r="AA198">
        <v>195</v>
      </c>
      <c r="AB198" s="1">
        <v>3.1455594078395018E-3</v>
      </c>
      <c r="AC198" s="1">
        <v>7.3195934604819074E-2</v>
      </c>
      <c r="AD198" s="1">
        <v>1.8798154389226485</v>
      </c>
    </row>
    <row r="199" spans="27:30">
      <c r="AA199">
        <v>196</v>
      </c>
      <c r="AB199" s="1">
        <v>3.1455594078395018E-3</v>
      </c>
      <c r="AC199" s="1">
        <v>7.3195934604819074E-2</v>
      </c>
      <c r="AD199" s="1">
        <v>1.8798154389226485</v>
      </c>
    </row>
    <row r="200" spans="27:30">
      <c r="AA200">
        <v>197</v>
      </c>
      <c r="AB200" s="1">
        <v>3.1455594078395018E-3</v>
      </c>
      <c r="AC200" s="1">
        <v>7.3195934604819074E-2</v>
      </c>
      <c r="AD200" s="1">
        <v>1.8798154389226485</v>
      </c>
    </row>
    <row r="201" spans="27:30">
      <c r="AA201">
        <v>198</v>
      </c>
      <c r="AB201" s="1">
        <v>3.1455594078395018E-3</v>
      </c>
      <c r="AC201" s="1">
        <v>7.3195934604819074E-2</v>
      </c>
      <c r="AD201" s="1">
        <v>1.8798154389226485</v>
      </c>
    </row>
    <row r="202" spans="27:30">
      <c r="AA202">
        <v>199</v>
      </c>
      <c r="AB202" s="1">
        <v>3.1455594078395018E-3</v>
      </c>
      <c r="AC202" s="1">
        <v>7.3195934604819074E-2</v>
      </c>
      <c r="AD202" s="1">
        <v>1.8798154389226485</v>
      </c>
    </row>
    <row r="203" spans="27:30">
      <c r="AA203">
        <v>200</v>
      </c>
      <c r="AB203" s="1">
        <v>3.1455594078395018E-3</v>
      </c>
      <c r="AC203" s="1">
        <v>7.3195934604819074E-2</v>
      </c>
      <c r="AD203" s="1">
        <v>1.8798154389226485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64" priority="13">
      <formula>ABS(B57)&gt;0.4</formula>
    </cfRule>
    <cfRule type="expression" dxfId="163" priority="14">
      <formula>AND(ABS(B57)&gt;0.2, ABS(B57)&lt;=0.4)</formula>
    </cfRule>
    <cfRule type="expression" dxfId="162" priority="15">
      <formula>ABS(B57)&lt;=0.2</formula>
    </cfRule>
  </conditionalFormatting>
  <conditionalFormatting sqref="B82:D87">
    <cfRule type="expression" dxfId="161" priority="1">
      <formula>ABS(B82)&lt;=0.2</formula>
    </cfRule>
    <cfRule type="expression" dxfId="160" priority="2">
      <formula>ABS(B82)&gt;0.4</formula>
    </cfRule>
    <cfRule type="expression" dxfId="159" priority="3">
      <formula>AND(ABS(B82)&gt;0.2, ABS(B82)&lt;=0.4)</formula>
    </cfRule>
  </conditionalFormatting>
  <conditionalFormatting sqref="E40:M45">
    <cfRule type="expression" dxfId="158" priority="4">
      <formula>ABS(IFERROR(E13-E40,0))&gt;0.4</formula>
    </cfRule>
    <cfRule type="expression" dxfId="157" priority="5">
      <formula>AND(ABS(IFERROR(E13-E40,0))&gt;0.2, ABS(IFERROR(E13-E40,0))&lt;=0.4)</formula>
    </cfRule>
    <cfRule type="expression" dxfId="156" priority="6">
      <formula>ABS(IFERROR(E13-E40,0))&lt;=0.2</formula>
    </cfRule>
  </conditionalFormatting>
  <conditionalFormatting sqref="G57:I65">
    <cfRule type="expression" dxfId="155" priority="10">
      <formula>ABS(G57)&lt;=0.2</formula>
    </cfRule>
    <cfRule type="expression" dxfId="154" priority="11">
      <formula>AND(ABS(G57)&gt;0.2, ABS(G57)&lt;=0.4)</formula>
    </cfRule>
    <cfRule type="expression" dxfId="153" priority="12">
      <formula>ABS(G57)&gt;0.4</formula>
    </cfRule>
  </conditionalFormatting>
  <conditionalFormatting sqref="L57:Q65">
    <cfRule type="expression" dxfId="152" priority="7">
      <formula>ABS(L57)&gt;0.4</formula>
    </cfRule>
    <cfRule type="expression" dxfId="151" priority="8">
      <formula>AND(ABS(L57)&gt;0.2, ABS(L57)&lt;=0.4)</formula>
    </cfRule>
    <cfRule type="expression" dxfId="150" priority="9">
      <formula>ABS(L57)&lt;=0.2</formula>
    </cfRule>
  </conditionalFormatting>
  <dataValidations count="1">
    <dataValidation type="list" allowBlank="1" showInputMessage="1" showErrorMessage="1" sqref="Y8" xr:uid="{00000000-0002-0000-0A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N203"/>
  <sheetViews>
    <sheetView topLeftCell="A59" zoomScale="84" zoomScaleNormal="60" workbookViewId="0">
      <selection activeCell="B71" sqref="B71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4.0133973944586648E-2</v>
      </c>
      <c r="AC3" s="1">
        <f>G67</f>
        <v>0.20730833935869969</v>
      </c>
      <c r="AD3" s="1">
        <f ca="1">L67</f>
        <v>0.63235626894273289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4.0133973944586648E-2</v>
      </c>
      <c r="AC4" s="1">
        <v>0.20730833935869969</v>
      </c>
      <c r="AD4" s="1">
        <v>0.63235626894273289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4.0133973944586648E-2</v>
      </c>
      <c r="AC5" s="1">
        <v>0.20730833935869969</v>
      </c>
      <c r="AD5" s="1">
        <v>0.63235626894273289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4.0133973944586648E-2</v>
      </c>
      <c r="AC6" s="1">
        <v>0.20730833935869969</v>
      </c>
      <c r="AD6" s="1">
        <v>0.63235626894273289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4.0133973944586648E-2</v>
      </c>
      <c r="AC7" s="1">
        <v>0.20730833935869969</v>
      </c>
      <c r="AD7" s="1">
        <v>0.63235626894273289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4.0133973944586648E-2</v>
      </c>
      <c r="AC8" s="1">
        <v>0.20730833935869969</v>
      </c>
      <c r="AD8" s="1">
        <v>0.63235626894273289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2</v>
      </c>
      <c r="AA9">
        <v>6</v>
      </c>
      <c r="AB9" s="1">
        <v>4.0133973944586648E-2</v>
      </c>
      <c r="AC9" s="1">
        <v>0.20730833935869969</v>
      </c>
      <c r="AD9" s="1">
        <v>0.63235626894273289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4.0133973944586648E-2</v>
      </c>
      <c r="AC10" s="1">
        <v>0.20730833935869969</v>
      </c>
      <c r="AD10" s="1">
        <v>0.63235626894273289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2</v>
      </c>
      <c r="AA11">
        <v>8</v>
      </c>
      <c r="AB11" s="1">
        <v>4.0133973944586648E-2</v>
      </c>
      <c r="AC11" s="1">
        <v>0.20730833935869969</v>
      </c>
      <c r="AD11" s="1">
        <v>0.63235626894273289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1.5522888251333389</v>
      </c>
      <c r="AA12">
        <v>9</v>
      </c>
      <c r="AB12" s="1">
        <v>4.0133973944586648E-2</v>
      </c>
      <c r="AC12" s="1">
        <v>0.20730833935869969</v>
      </c>
      <c r="AD12" s="1">
        <v>0.63235626894273289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4.0133973944586648E-2</v>
      </c>
      <c r="AC13" s="1">
        <v>0.20730833935869969</v>
      </c>
      <c r="AD13" s="1">
        <v>0.63235626894273289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4.0133973944586648E-2</v>
      </c>
      <c r="AC14" s="1">
        <v>0.20730833935869969</v>
      </c>
      <c r="AD14" s="1">
        <v>0.63235626894273289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4.0133973944586648E-2</v>
      </c>
      <c r="AC15" s="1">
        <v>0.20730833935869969</v>
      </c>
      <c r="AD15" s="1">
        <v>0.63235626894273289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7</v>
      </c>
      <c r="AA16">
        <v>13</v>
      </c>
      <c r="AB16" s="1">
        <v>4.0133973944586648E-2</v>
      </c>
      <c r="AC16" s="1">
        <v>0.20730833935869969</v>
      </c>
      <c r="AD16" s="1">
        <v>0.63235626894273289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4.0133973944586648E-2</v>
      </c>
      <c r="AC17" s="1">
        <v>0.20730833935869969</v>
      </c>
      <c r="AD17" s="1">
        <v>0.63235626894273289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6</v>
      </c>
      <c r="AA18">
        <v>15</v>
      </c>
      <c r="AB18" s="1">
        <v>4.0133973944586648E-2</v>
      </c>
      <c r="AC18" s="1">
        <v>0.20730833935869969</v>
      </c>
      <c r="AD18" s="1">
        <v>0.63235626894273289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4.0133973944586648E-2</v>
      </c>
      <c r="AC19" s="1">
        <v>0.20730833935869969</v>
      </c>
      <c r="AD19" s="1">
        <v>0.63235626894273289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0.3888888888888889</v>
      </c>
      <c r="AA20">
        <v>17</v>
      </c>
      <c r="AB20" s="1">
        <v>4.0133973944586648E-2</v>
      </c>
      <c r="AC20" s="1">
        <v>0.20730833935869969</v>
      </c>
      <c r="AD20" s="1">
        <v>0.63235626894273289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0.27777777777777779</v>
      </c>
      <c r="AA21">
        <v>18</v>
      </c>
      <c r="AB21" s="1">
        <v>4.0133973944586648E-2</v>
      </c>
      <c r="AC21" s="1">
        <v>0.20730833935869969</v>
      </c>
      <c r="AD21" s="1">
        <v>0.63235626894273289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0.33333333333333331</v>
      </c>
      <c r="AA22">
        <v>19</v>
      </c>
      <c r="AB22" s="1">
        <v>4.0133973944586648E-2</v>
      </c>
      <c r="AC22" s="1">
        <v>0.20730833935869969</v>
      </c>
      <c r="AD22" s="1">
        <v>0.63235626894273289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7.5987083907624597E-3</v>
      </c>
      <c r="AA23">
        <v>20</v>
      </c>
      <c r="AB23" s="1">
        <v>4.0133973944586648E-2</v>
      </c>
      <c r="AC23" s="1">
        <v>0.20730833935869969</v>
      </c>
      <c r="AD23" s="1">
        <v>0.63235626894273289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0.63845032508797661</v>
      </c>
      <c r="AA24">
        <v>21</v>
      </c>
      <c r="AB24" s="1">
        <v>4.0133973944586648E-2</v>
      </c>
      <c r="AC24" s="1">
        <v>0.20730833935869969</v>
      </c>
      <c r="AD24" s="1">
        <v>0.63235626894273289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0.26545364055620896</v>
      </c>
      <c r="AA25">
        <v>22</v>
      </c>
      <c r="AB25" s="1">
        <v>4.0133973944586648E-2</v>
      </c>
      <c r="AC25" s="1">
        <v>0.20730833935869969</v>
      </c>
      <c r="AD25" s="1">
        <v>0.63235626894273289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0.19559230659736426</v>
      </c>
      <c r="AA26">
        <v>23</v>
      </c>
      <c r="AB26" s="1">
        <v>4.0133973944586648E-2</v>
      </c>
      <c r="AC26" s="1">
        <v>0.20730833935869969</v>
      </c>
      <c r="AD26" s="1">
        <v>0.63235626894273289</v>
      </c>
    </row>
    <row r="27" spans="1:30" ht="16.2" thickBot="1">
      <c r="X27" s="55" t="s">
        <v>51</v>
      </c>
      <c r="Y27" s="3" cm="1">
        <f t="array" ref="Y27">MEDIAN(ABS(B13:D18 - B40:D45))</f>
        <v>0.27346378003778082</v>
      </c>
      <c r="AA27">
        <v>24</v>
      </c>
      <c r="AB27" s="1">
        <v>4.0133973944586648E-2</v>
      </c>
      <c r="AC27" s="1">
        <v>0.20730833935869969</v>
      </c>
      <c r="AD27" s="1">
        <v>0.63235626894273289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4.0133973944586648E-2</v>
      </c>
      <c r="AC28" s="1">
        <v>0.20730833935869969</v>
      </c>
      <c r="AD28" s="1">
        <v>0.63235626894273289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5.8553925944639207E-2</v>
      </c>
      <c r="AA29">
        <v>26</v>
      </c>
      <c r="AB29" s="1">
        <v>4.0133973944586648E-2</v>
      </c>
      <c r="AC29" s="1">
        <v>0.20730833935869969</v>
      </c>
      <c r="AD29" s="1">
        <v>0.63235626894273289</v>
      </c>
    </row>
    <row r="30" spans="1:30">
      <c r="A30" s="25" t="s">
        <v>3</v>
      </c>
      <c r="B30" s="2">
        <f>MAX(B40:B45)</f>
        <v>0.73845032508797659</v>
      </c>
      <c r="C30" s="2">
        <f>MAX(C40:C45)</f>
        <v>0.54749481610047257</v>
      </c>
      <c r="D30" s="2">
        <f>MAX(D40:D45)</f>
        <v>0.92174386149671017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0.27346378003778082</v>
      </c>
      <c r="AA30">
        <v>27</v>
      </c>
      <c r="AB30" s="1">
        <v>4.0133973944586648E-2</v>
      </c>
      <c r="AC30" s="1">
        <v>0.20730833935869969</v>
      </c>
      <c r="AD30" s="1">
        <v>0.63235626894273289</v>
      </c>
    </row>
    <row r="31" spans="1:30" ht="16.2" thickBot="1">
      <c r="A31" s="25" t="s">
        <v>4</v>
      </c>
      <c r="B31" s="2">
        <f>MIN(B40:B45)</f>
        <v>0.10759870839076247</v>
      </c>
      <c r="C31" s="2">
        <f t="shared" ref="C31:D31" si="19">MIN(C40:C45)</f>
        <v>0.21578384197327055</v>
      </c>
      <c r="D31" s="2">
        <f t="shared" si="19"/>
        <v>0.19635349706194541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0.45724174252509725</v>
      </c>
      <c r="AA31">
        <v>28</v>
      </c>
      <c r="AB31" s="1">
        <v>4.0133973944586648E-2</v>
      </c>
      <c r="AC31" s="1">
        <v>0.20730833935869969</v>
      </c>
      <c r="AD31" s="1">
        <v>0.63235626894273289</v>
      </c>
    </row>
    <row r="32" spans="1:30">
      <c r="A32" s="25" t="s">
        <v>5</v>
      </c>
      <c r="B32" s="2">
        <f>AVERAGE(B40:B45)</f>
        <v>0.37306434043479797</v>
      </c>
      <c r="C32" s="2">
        <f t="shared" ref="C32:D32" si="20">AVERAGE(C40:C45)</f>
        <v>0.37627439464537593</v>
      </c>
      <c r="D32" s="2">
        <f t="shared" si="20"/>
        <v>0.61839863254194183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4.0133973944586648E-2</v>
      </c>
      <c r="AC32" s="1">
        <v>0.20730833935869969</v>
      </c>
      <c r="AD32" s="1">
        <v>0.63235626894273289</v>
      </c>
    </row>
    <row r="33" spans="1:30">
      <c r="A33" s="25" t="s">
        <v>6</v>
      </c>
      <c r="B33" s="2">
        <f>STDEV(B40:B45)</f>
        <v>0.27081980474555301</v>
      </c>
      <c r="C33" s="2">
        <f t="shared" ref="C33:D33" si="21">STDEV(C40:C45)</f>
        <v>0.14044478098927693</v>
      </c>
      <c r="D33" s="2">
        <f t="shared" si="21"/>
        <v>0.25422064669858274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4.0133973944586648E-2</v>
      </c>
      <c r="AC33" s="1">
        <v>0.20730833935869969</v>
      </c>
      <c r="AD33" s="1">
        <v>0.63235626894273289</v>
      </c>
    </row>
    <row r="34" spans="1:30">
      <c r="A34" s="25" t="s">
        <v>7</v>
      </c>
      <c r="B34" s="2">
        <f>MEDIAN(B40:B45)</f>
        <v>0.29693263132807762</v>
      </c>
      <c r="C34" s="2">
        <f t="shared" ref="C34:D34" si="22">MEDIAN(C40:C45)</f>
        <v>0.37474441826503668</v>
      </c>
      <c r="D34" s="2">
        <f t="shared" si="22"/>
        <v>0.62151585866152204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4.0133973944586648E-2</v>
      </c>
      <c r="AC34" s="1">
        <v>0.20730833935869969</v>
      </c>
      <c r="AD34" s="1">
        <v>0.63235626894273289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0.5</v>
      </c>
      <c r="D35" s="2" cm="1">
        <f t="array" ref="D35">IFERROR(_xlfn.MODE.SNGL(ROUND(D40:D45,1)),0)</f>
        <v>0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4.0133973944586648E-2</v>
      </c>
      <c r="AC35" s="1">
        <v>0.20730833935869969</v>
      </c>
      <c r="AD35" s="1">
        <v>0.63235626894273289</v>
      </c>
    </row>
    <row r="36" spans="1:30">
      <c r="A36" s="25" t="s">
        <v>9</v>
      </c>
      <c r="B36" s="2">
        <f>QUARTILE(B40:B45,1)</f>
        <v>0.15928179534084408</v>
      </c>
      <c r="C36" s="2">
        <f t="shared" ref="C36:D36" si="23">QUARTILE(C40:C45,1)</f>
        <v>0.25788201518933251</v>
      </c>
      <c r="D36" s="2">
        <f t="shared" si="23"/>
        <v>0.54168907113474107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4.0133973944586648E-2</v>
      </c>
      <c r="AC36" s="1">
        <v>0.20730833935869969</v>
      </c>
      <c r="AD36" s="1">
        <v>0.63235626894273289</v>
      </c>
    </row>
    <row r="37" spans="1:30">
      <c r="A37" s="25" t="s">
        <v>10</v>
      </c>
      <c r="B37" s="2">
        <f>QUARTILE(B40:B45,2)</f>
        <v>0.29693263132807762</v>
      </c>
      <c r="C37" s="2">
        <f t="shared" ref="C37:D37" si="24">QUARTILE(C40:C45,2)</f>
        <v>0.37474441826503668</v>
      </c>
      <c r="D37" s="2">
        <f t="shared" si="24"/>
        <v>0.62151585866152204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4.0133973944586648E-2</v>
      </c>
      <c r="AC37" s="1">
        <v>0.20730833935869969</v>
      </c>
      <c r="AD37" s="1">
        <v>0.63235626894273289</v>
      </c>
    </row>
    <row r="38" spans="1:30">
      <c r="A38" s="25" t="s">
        <v>11</v>
      </c>
      <c r="B38" s="2">
        <f>QUARTILE(B40:B45,3)</f>
        <v>0.58803833017861495</v>
      </c>
      <c r="C38" s="2">
        <f t="shared" ref="C38:D38" si="25">QUARTILE(C40:C45,3)</f>
        <v>0.48814934889451544</v>
      </c>
      <c r="D38" s="2">
        <f t="shared" si="25"/>
        <v>0.78101589772348368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4.0133973944586648E-2</v>
      </c>
      <c r="AC38" s="1">
        <v>0.20730833935869969</v>
      </c>
      <c r="AD38" s="1">
        <v>0.63235626894273289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4.0133973944586648E-2</v>
      </c>
      <c r="AC39" s="1">
        <v>0.20730833935869969</v>
      </c>
      <c r="AD39" s="1">
        <v>0.63235626894273289</v>
      </c>
    </row>
    <row r="40" spans="1:30">
      <c r="A40" s="25">
        <v>1</v>
      </c>
      <c r="B40" s="23">
        <v>0.10759870839076247</v>
      </c>
      <c r="C40" s="23">
        <v>0.5180076060109684</v>
      </c>
      <c r="D40" s="23">
        <v>0.92174386149671017</v>
      </c>
      <c r="E40" s="2">
        <f>MAX(B40:D40)</f>
        <v>0.92174386149671017</v>
      </c>
      <c r="F40" s="2">
        <f>MIN(B40:D40)</f>
        <v>0.10759870839076247</v>
      </c>
      <c r="G40" s="2">
        <f>AVERAGE(B40:D40)</f>
        <v>0.51578339196614698</v>
      </c>
      <c r="H40" s="2">
        <f>STDEV(B40:D40)</f>
        <v>0.40707713387951999</v>
      </c>
      <c r="I40" s="2">
        <f>MEDIAN(B40:D40)</f>
        <v>0.5180076060109684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0.31280315720086543</v>
      </c>
      <c r="L40" s="2">
        <f>QUARTILE(B40:D40,2)</f>
        <v>0.5180076060109684</v>
      </c>
      <c r="M40" s="3">
        <f>QUARTILE(B40:D40,3)</f>
        <v>0.71987573375383929</v>
      </c>
      <c r="AA40">
        <v>37</v>
      </c>
      <c r="AB40" s="1">
        <v>4.0133973944586648E-2</v>
      </c>
      <c r="AC40" s="1">
        <v>0.20730833935869969</v>
      </c>
      <c r="AD40" s="1">
        <v>0.63235626894273289</v>
      </c>
    </row>
    <row r="41" spans="1:30">
      <c r="A41" s="25">
        <v>2</v>
      </c>
      <c r="B41" s="23">
        <v>0.13034105851065045</v>
      </c>
      <c r="C41" s="23">
        <v>0.39857457754515652</v>
      </c>
      <c r="D41" s="23">
        <v>0.59303156590698658</v>
      </c>
      <c r="E41" s="2">
        <f t="shared" ref="E41:E45" si="27">MAX(B41:D41)</f>
        <v>0.59303156590698658</v>
      </c>
      <c r="F41" s="2">
        <f t="shared" ref="F41:F45" si="28">MIN(B41:D41)</f>
        <v>0.13034105851065045</v>
      </c>
      <c r="G41" s="2">
        <f t="shared" ref="G41:G45" si="29">AVERAGE(B41:D41)</f>
        <v>0.37398240065426452</v>
      </c>
      <c r="H41" s="2">
        <f t="shared" ref="H41:H45" si="30">STDEV(B41:D41)</f>
        <v>0.23232349812673803</v>
      </c>
      <c r="I41" s="2">
        <f t="shared" ref="I41:I45" si="31">MEDIAN(B41:D41)</f>
        <v>0.39857457754515652</v>
      </c>
      <c r="J41" s="2">
        <f t="shared" si="26"/>
        <v>0.4</v>
      </c>
      <c r="K41" s="2">
        <f t="shared" ref="K41:K45" si="32">QUARTILE(B41:D41,1)</f>
        <v>0.26445781802790347</v>
      </c>
      <c r="L41" s="2">
        <f t="shared" ref="L41:L45" si="33">QUARTILE(B41:D41,2)</f>
        <v>0.39857457754515652</v>
      </c>
      <c r="M41" s="3">
        <f t="shared" ref="M41:M45" si="34">QUARTILE(B41:D41,3)</f>
        <v>0.49580307172607152</v>
      </c>
      <c r="AA41">
        <v>38</v>
      </c>
      <c r="AB41" s="1">
        <v>4.0133973944586648E-2</v>
      </c>
      <c r="AC41" s="1">
        <v>0.20730833935869969</v>
      </c>
      <c r="AD41" s="1">
        <v>0.63235626894273289</v>
      </c>
    </row>
    <row r="42" spans="1:30">
      <c r="A42" s="25">
        <v>3</v>
      </c>
      <c r="B42" s="23">
        <v>0.24610400583142497</v>
      </c>
      <c r="C42" s="23">
        <v>0.54749481610047257</v>
      </c>
      <c r="D42" s="23">
        <v>0.8246878131592924</v>
      </c>
      <c r="E42" s="2">
        <f t="shared" si="27"/>
        <v>0.8246878131592924</v>
      </c>
      <c r="F42" s="2">
        <f t="shared" si="28"/>
        <v>0.24610400583142497</v>
      </c>
      <c r="G42" s="2">
        <f t="shared" si="29"/>
        <v>0.53942887836372999</v>
      </c>
      <c r="H42" s="2">
        <f t="shared" si="30"/>
        <v>0.28937622576704963</v>
      </c>
      <c r="I42" s="2">
        <f t="shared" si="31"/>
        <v>0.54749481610047257</v>
      </c>
      <c r="J42" s="2">
        <f>IFERROR(
  _xlfn.MODE.SNGL(ROUND(B42,1),ROUND(C42,1),ROUND(D42,1)),
  MEDIAN(   ROUND(B42,1),ROUND(C42,1),ROUND(D42,1))
)</f>
        <v>0.5</v>
      </c>
      <c r="K42" s="2">
        <f t="shared" si="32"/>
        <v>0.39679941096594873</v>
      </c>
      <c r="L42" s="2">
        <f t="shared" si="33"/>
        <v>0.54749481610047257</v>
      </c>
      <c r="M42" s="3">
        <f t="shared" si="34"/>
        <v>0.68609131462988249</v>
      </c>
      <c r="AA42">
        <v>39</v>
      </c>
      <c r="AB42" s="1">
        <v>4.0133973944586648E-2</v>
      </c>
      <c r="AC42" s="1">
        <v>0.20730833935869969</v>
      </c>
      <c r="AD42" s="1">
        <v>0.63235626894273289</v>
      </c>
    </row>
    <row r="43" spans="1:30">
      <c r="A43" s="25">
        <v>4</v>
      </c>
      <c r="B43" s="23">
        <v>0.66813068796324326</v>
      </c>
      <c r="C43" s="23">
        <v>0.22687126725747106</v>
      </c>
      <c r="D43" s="23">
        <v>0.65000015141605749</v>
      </c>
      <c r="E43" s="2">
        <f t="shared" si="27"/>
        <v>0.66813068796324326</v>
      </c>
      <c r="F43" s="2">
        <f t="shared" si="28"/>
        <v>0.22687126725747106</v>
      </c>
      <c r="G43" s="2">
        <f t="shared" si="29"/>
        <v>0.51500070221225724</v>
      </c>
      <c r="H43" s="2">
        <f t="shared" si="30"/>
        <v>0.24969202541209734</v>
      </c>
      <c r="I43" s="2">
        <f t="shared" si="31"/>
        <v>0.65000015141605749</v>
      </c>
      <c r="J43" s="2">
        <f>IFERROR(
  _xlfn.MODE.SNGL(ROUND(B43,1),ROUND(C43,1),ROUND(D43,1)),
  MEDIAN(   ROUND(B43,1),ROUND(C43,1),ROUND(D43,1))
)</f>
        <v>0.7</v>
      </c>
      <c r="K43" s="2">
        <f t="shared" si="32"/>
        <v>0.43843570933676423</v>
      </c>
      <c r="L43" s="2">
        <f t="shared" si="33"/>
        <v>0.65000015141605749</v>
      </c>
      <c r="M43" s="3">
        <f t="shared" si="34"/>
        <v>0.65906541968965038</v>
      </c>
      <c r="AA43">
        <v>40</v>
      </c>
      <c r="AB43" s="1">
        <v>4.0133973944586648E-2</v>
      </c>
      <c r="AC43" s="1">
        <v>0.20730833935869969</v>
      </c>
      <c r="AD43" s="1">
        <v>0.63235626894273289</v>
      </c>
    </row>
    <row r="44" spans="1:30">
      <c r="A44" s="25">
        <v>5</v>
      </c>
      <c r="B44" s="23">
        <v>0.3477612568247303</v>
      </c>
      <c r="C44" s="23">
        <v>0.21578384197327055</v>
      </c>
      <c r="D44" s="23">
        <v>0.52457490621065928</v>
      </c>
      <c r="E44" s="2">
        <f t="shared" si="27"/>
        <v>0.52457490621065928</v>
      </c>
      <c r="F44" s="2">
        <f t="shared" si="28"/>
        <v>0.21578384197327055</v>
      </c>
      <c r="G44" s="2">
        <f t="shared" si="29"/>
        <v>0.36270666833622006</v>
      </c>
      <c r="H44" s="2">
        <f t="shared" si="30"/>
        <v>0.15493709798544245</v>
      </c>
      <c r="I44" s="2">
        <f t="shared" si="31"/>
        <v>0.3477612568247303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0.28177254939900043</v>
      </c>
      <c r="L44" s="2">
        <f t="shared" si="33"/>
        <v>0.3477612568247303</v>
      </c>
      <c r="M44" s="3">
        <f t="shared" si="34"/>
        <v>0.43616808151769482</v>
      </c>
      <c r="AA44">
        <v>41</v>
      </c>
      <c r="AB44" s="1">
        <v>4.0133973944586648E-2</v>
      </c>
      <c r="AC44" s="1">
        <v>0.20730833935869969</v>
      </c>
      <c r="AD44" s="1">
        <v>0.63235626894273289</v>
      </c>
    </row>
    <row r="45" spans="1:30" ht="16.2" thickBot="1">
      <c r="A45" s="27">
        <v>6</v>
      </c>
      <c r="B45" s="24">
        <v>0.73845032508797659</v>
      </c>
      <c r="C45" s="24">
        <v>0.35091425898491679</v>
      </c>
      <c r="D45" s="24">
        <v>0.19635349706194541</v>
      </c>
      <c r="E45" s="4">
        <f t="shared" si="27"/>
        <v>0.73845032508797659</v>
      </c>
      <c r="F45" s="4">
        <f t="shared" si="28"/>
        <v>0.19635349706194541</v>
      </c>
      <c r="G45" s="4">
        <f t="shared" si="29"/>
        <v>0.42857269371161294</v>
      </c>
      <c r="H45" s="4">
        <f t="shared" si="30"/>
        <v>0.27926755468926479</v>
      </c>
      <c r="I45" s="4">
        <f t="shared" si="31"/>
        <v>0.35091425898491679</v>
      </c>
      <c r="J45" s="4">
        <f t="shared" si="35"/>
        <v>0.4</v>
      </c>
      <c r="K45" s="4">
        <f t="shared" si="32"/>
        <v>0.27363387802343109</v>
      </c>
      <c r="L45" s="4">
        <f t="shared" si="33"/>
        <v>0.35091425898491679</v>
      </c>
      <c r="M45" s="5">
        <f t="shared" si="34"/>
        <v>0.54468229203644669</v>
      </c>
      <c r="AA45">
        <v>42</v>
      </c>
      <c r="AB45" s="1">
        <v>4.0133973944586648E-2</v>
      </c>
      <c r="AC45" s="1">
        <v>0.20730833935869969</v>
      </c>
      <c r="AD45" s="1">
        <v>0.63235626894273289</v>
      </c>
    </row>
    <row r="46" spans="1:30" ht="16.2" thickBot="1">
      <c r="AA46">
        <v>43</v>
      </c>
      <c r="AB46" s="1">
        <v>4.0133973944586648E-2</v>
      </c>
      <c r="AC46" s="1">
        <v>0.20730833935869969</v>
      </c>
      <c r="AD46" s="1">
        <v>0.63235626894273289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4.0133973944586648E-2</v>
      </c>
      <c r="AC47" s="1">
        <v>0.20730833935869969</v>
      </c>
      <c r="AD47" s="1">
        <v>0.63235626894273289</v>
      </c>
    </row>
    <row r="48" spans="1:30">
      <c r="A48" s="95"/>
      <c r="B48" s="96"/>
      <c r="C48" s="96"/>
      <c r="D48" s="97"/>
      <c r="AA48">
        <v>45</v>
      </c>
      <c r="AB48" s="1">
        <v>4.0133973944586648E-2</v>
      </c>
      <c r="AC48" s="1">
        <v>0.20730833935869969</v>
      </c>
      <c r="AD48" s="1">
        <v>0.63235626894273289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4.0133973944586648E-2</v>
      </c>
      <c r="AC49" s="1">
        <v>0.20730833935869969</v>
      </c>
      <c r="AD49" s="1">
        <v>0.63235626894273289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-0.59978838037024473</v>
      </c>
      <c r="D50" s="3">
        <f t="shared" si="36"/>
        <v>-0.70611187395835362</v>
      </c>
      <c r="AA50">
        <v>47</v>
      </c>
      <c r="AB50" s="1">
        <v>4.0133973944586648E-2</v>
      </c>
      <c r="AC50" s="1">
        <v>0.20730833935869969</v>
      </c>
      <c r="AD50" s="1">
        <v>0.63235626894273289</v>
      </c>
    </row>
    <row r="51" spans="1:30">
      <c r="A51" s="25" t="s">
        <v>1</v>
      </c>
      <c r="B51" s="2">
        <f>IFERROR(CORREL($C$40:$C$45,B40:B45),0)</f>
        <v>-0.59978838037024473</v>
      </c>
      <c r="C51" s="2">
        <f>IFERROR(CORREL($C$40:$C$45,C40:C45),0)</f>
        <v>0.99999999999999978</v>
      </c>
      <c r="D51" s="3">
        <f>IFERROR(CORREL($C$40:$C$45,D40:D45),0)</f>
        <v>0.55337779379007035</v>
      </c>
      <c r="AA51">
        <v>48</v>
      </c>
      <c r="AB51" s="1">
        <v>4.0133973944586648E-2</v>
      </c>
      <c r="AC51" s="1">
        <v>0.20730833935869969</v>
      </c>
      <c r="AD51" s="1">
        <v>0.63235626894273289</v>
      </c>
    </row>
    <row r="52" spans="1:30" ht="16.2" thickBot="1">
      <c r="A52" s="27" t="s">
        <v>2</v>
      </c>
      <c r="B52" s="5">
        <f t="shared" ref="B52:C52" si="37">IFERROR(CORREL($D$40:$D$45,B40:B45),0)</f>
        <v>-0.70611187395835362</v>
      </c>
      <c r="C52" s="5">
        <f t="shared" si="37"/>
        <v>0.55337779379007035</v>
      </c>
      <c r="D52" s="5">
        <f>IFERROR(CORREL($D$40:$D$45,D40:D45),0)</f>
        <v>1</v>
      </c>
      <c r="AA52">
        <v>49</v>
      </c>
      <c r="AB52" s="1">
        <v>4.0133973944586648E-2</v>
      </c>
      <c r="AC52" s="1">
        <v>0.20730833935869969</v>
      </c>
      <c r="AD52" s="1">
        <v>0.63235626894273289</v>
      </c>
    </row>
    <row r="53" spans="1:30" ht="16.2" thickBot="1">
      <c r="AA53">
        <v>50</v>
      </c>
      <c r="AB53" s="1">
        <v>4.0133973944586648E-2</v>
      </c>
      <c r="AC53" s="1">
        <v>0.20730833935869969</v>
      </c>
      <c r="AD53" s="1">
        <v>0.63235626894273289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4.0133973944586648E-2</v>
      </c>
      <c r="AC54" s="1">
        <v>0.20730833935869969</v>
      </c>
      <c r="AD54" s="1">
        <v>0.63235626894273289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4.0133973944586648E-2</v>
      </c>
      <c r="AC55" s="1">
        <v>0.20730833935869969</v>
      </c>
      <c r="AD55" s="1">
        <v>0.63235626894273289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4.0133973944586648E-2</v>
      </c>
      <c r="AC56" s="1">
        <v>0.20730833935869969</v>
      </c>
      <c r="AD56" s="1">
        <v>0.63235626894273289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1.4388735601837906E-2</v>
      </c>
      <c r="D57" s="12">
        <f t="shared" si="38"/>
        <v>2.0049793682399377E-3</v>
      </c>
      <c r="F57" s="6" t="s">
        <v>3</v>
      </c>
      <c r="G57" s="2">
        <f t="shared" ref="G57:I61" si="39">B3-B30</f>
        <v>-0.13845032508797661</v>
      </c>
      <c r="H57" s="2">
        <f t="shared" si="39"/>
        <v>0.15250518389952739</v>
      </c>
      <c r="I57" s="3">
        <f t="shared" si="39"/>
        <v>-2.1743861496710148E-2</v>
      </c>
      <c r="K57" s="7" t="s">
        <v>3</v>
      </c>
      <c r="L57" s="2" cm="1">
        <f t="array" aca="1" ref="L57" ca="1">INDIRECT("E"&amp; (13+COLUMNS($A:A)-1)) - INDIRECT("E"&amp; (40+COLUMNS($A:A)-1))</f>
        <v>-2.1743861496710148E-2</v>
      </c>
      <c r="M57" s="2" cm="1">
        <f t="array" aca="1" ref="M57" ca="1">INDIRECT("E"&amp; (13+COLUMNS($A:B)-1)) - INDIRECT("E"&amp; (40+COLUMNS($A:B)-1))</f>
        <v>6.9684340930133981E-3</v>
      </c>
      <c r="N57" s="2" cm="1">
        <f t="array" aca="1" ref="N57" ca="1">INDIRECT("E"&amp; (13+COLUMNS($A:C)-1)) - INDIRECT("E"&amp; (40+COLUMNS($A:C)-1))</f>
        <v>-2.468781315929236E-2</v>
      </c>
      <c r="O57" s="2" cm="1">
        <f t="array" aca="1" ref="O57" ca="1">INDIRECT("E"&amp; (13+COLUMNS($A:D)-1)) - INDIRECT("E"&amp; (40+COLUMNS($A:D)-1))</f>
        <v>3.1869312036756692E-2</v>
      </c>
      <c r="P57" s="2" cm="1">
        <f t="array" aca="1" ref="P57" ca="1">INDIRECT("E"&amp; (13+COLUMNS($A:E)-1)) - INDIRECT("E"&amp; (40+COLUMNS($A:E)-1))</f>
        <v>7.5425093789340703E-2</v>
      </c>
      <c r="Q57" s="3" cm="1">
        <f t="array" aca="1" ref="Q57" ca="1">INDIRECT("E"&amp; (13+COLUMNS($A:F)-1)) - INDIRECT("E"&amp; (40+COLUMNS($A:F)-1))</f>
        <v>-3.8450325087976633E-2</v>
      </c>
      <c r="AA57">
        <v>54</v>
      </c>
      <c r="AB57" s="1">
        <v>4.0133973944586648E-2</v>
      </c>
      <c r="AC57" s="1">
        <v>0.20730833935869969</v>
      </c>
      <c r="AD57" s="1">
        <v>0.63235626894273289</v>
      </c>
    </row>
    <row r="58" spans="1:30">
      <c r="A58" s="6" t="s">
        <v>1</v>
      </c>
      <c r="B58" s="11">
        <f>(B24-B51)^2</f>
        <v>1.4388735601837906E-2</v>
      </c>
      <c r="C58" s="11">
        <f t="shared" si="38"/>
        <v>1.9721522630525295E-31</v>
      </c>
      <c r="D58" s="12">
        <f t="shared" si="38"/>
        <v>3.6732720022154821E-3</v>
      </c>
      <c r="F58" s="6" t="s">
        <v>4</v>
      </c>
      <c r="G58" s="2">
        <f t="shared" si="39"/>
        <v>-7.5987083907624597E-3</v>
      </c>
      <c r="H58" s="2">
        <f t="shared" si="39"/>
        <v>-0.11578384197327055</v>
      </c>
      <c r="I58" s="3">
        <f t="shared" si="39"/>
        <v>-9.6353497061945403E-2</v>
      </c>
      <c r="K58" s="7" t="s">
        <v>4</v>
      </c>
      <c r="L58" s="2" cm="1">
        <f t="array" aca="1" ref="L58" ca="1">INDIRECT("F"&amp; (13+COLUMNS($A:A)-1)) - INDIRECT("F"&amp; (40+COLUMNS($A:A)-1))</f>
        <v>-7.5987083907624597E-3</v>
      </c>
      <c r="M58" s="2" cm="1">
        <f t="array" aca="1" ref="M58" ca="1">INDIRECT("F"&amp; (13+COLUMNS($A:B)-1)) - INDIRECT("F"&amp; (40+COLUMNS($A:B)-1))</f>
        <v>-3.0341058510650443E-2</v>
      </c>
      <c r="N58" s="2" cm="1">
        <f t="array" aca="1" ref="N58" ca="1">INDIRECT("F"&amp; (13+COLUMNS($A:C)-1)) - INDIRECT("F"&amp; (40+COLUMNS($A:C)-1))</f>
        <v>0.253895994168575</v>
      </c>
      <c r="O58" s="2" cm="1">
        <f t="array" aca="1" ref="O58" ca="1">INDIRECT("F"&amp; (13+COLUMNS($A:D)-1)) - INDIRECT("F"&amp; (40+COLUMNS($A:D)-1))</f>
        <v>-2.6871267257471049E-2</v>
      </c>
      <c r="P58" s="2" cm="1">
        <f t="array" aca="1" ref="P58" ca="1">INDIRECT("F"&amp; (13+COLUMNS($A:E)-1)) - INDIRECT("F"&amp; (40+COLUMNS($A:E)-1))</f>
        <v>-0.11578384197327055</v>
      </c>
      <c r="Q58" s="3" cm="1">
        <f t="array" aca="1" ref="Q58" ca="1">INDIRECT("F"&amp; (13+COLUMNS($A:F)-1)) - INDIRECT("F"&amp; (40+COLUMNS($A:F)-1))</f>
        <v>-9.6353497061945403E-2</v>
      </c>
      <c r="AA58">
        <v>55</v>
      </c>
      <c r="AB58" s="1">
        <v>4.0133973944586648E-2</v>
      </c>
      <c r="AC58" s="1">
        <v>0.20730833935869969</v>
      </c>
      <c r="AD58" s="1">
        <v>0.63235626894273289</v>
      </c>
    </row>
    <row r="59" spans="1:30" ht="16.2" thickBot="1">
      <c r="A59" s="9" t="s">
        <v>2</v>
      </c>
      <c r="B59" s="13">
        <f>(B25-B52)^2</f>
        <v>2.0049793682399377E-3</v>
      </c>
      <c r="C59" s="13">
        <f t="shared" si="38"/>
        <v>3.6732720022154821E-3</v>
      </c>
      <c r="D59" s="14">
        <f t="shared" si="38"/>
        <v>4.9303806576313238E-32</v>
      </c>
      <c r="F59" s="6" t="s">
        <v>5</v>
      </c>
      <c r="G59" s="2">
        <f t="shared" si="39"/>
        <v>-2.3064340434797936E-2</v>
      </c>
      <c r="H59" s="2">
        <f t="shared" si="39"/>
        <v>7.372560535462408E-2</v>
      </c>
      <c r="I59" s="3">
        <f t="shared" si="39"/>
        <v>-3.5065299208608458E-2</v>
      </c>
      <c r="K59" s="7" t="s">
        <v>5</v>
      </c>
      <c r="L59" s="2" cm="1">
        <f t="array" aca="1" ref="L59" ca="1">INDIRECT("G"&amp; (13+COLUMNS($A:A)-1)) - INDIRECT("G"&amp; (40+COLUMNS($A:A)-1))</f>
        <v>-4.9116725299480357E-2</v>
      </c>
      <c r="M59" s="2" cm="1">
        <f t="array" aca="1" ref="M59" ca="1">INDIRECT("G"&amp; (13+COLUMNS($A:B)-1)) - INDIRECT("G"&amp; (40+COLUMNS($A:B)-1))</f>
        <v>-4.0649067320931209E-2</v>
      </c>
      <c r="N59" s="2" cm="1">
        <f t="array" aca="1" ref="N59" ca="1">INDIRECT("G"&amp; (13+COLUMNS($A:C)-1)) - INDIRECT("G"&amp; (40+COLUMNS($A:C)-1))</f>
        <v>6.0571121636269987E-2</v>
      </c>
      <c r="O59" s="2" cm="1">
        <f t="array" aca="1" ref="O59" ca="1">INDIRECT("G"&amp; (13+COLUMNS($A:D)-1)) - INDIRECT("G"&amp; (40+COLUMNS($A:D)-1))</f>
        <v>1.8332631121076082E-2</v>
      </c>
      <c r="P59" s="2" cm="1">
        <f t="array" aca="1" ref="P59" ca="1">INDIRECT("G"&amp; (13+COLUMNS($A:E)-1)) - INDIRECT("G"&amp; (40+COLUMNS($A:E)-1))</f>
        <v>-2.9373335002886747E-2</v>
      </c>
      <c r="Q59" s="3" cm="1">
        <f t="array" aca="1" ref="Q59" ca="1">INDIRECT("G"&amp; (13+COLUMNS($A:F)-1)) - INDIRECT("G"&amp; (40+COLUMNS($A:F)-1))</f>
        <v>7.142730628838706E-2</v>
      </c>
      <c r="AA59">
        <v>56</v>
      </c>
      <c r="AB59" s="1">
        <v>4.0133973944586648E-2</v>
      </c>
      <c r="AC59" s="1">
        <v>0.20730833935869969</v>
      </c>
      <c r="AD59" s="1">
        <v>0.63235626894273289</v>
      </c>
    </row>
    <row r="60" spans="1:30">
      <c r="A60" s="33"/>
      <c r="F60" s="6" t="s">
        <v>6</v>
      </c>
      <c r="G60" s="2">
        <f t="shared" si="39"/>
        <v>-2.7920648715730606E-2</v>
      </c>
      <c r="H60" s="2">
        <f t="shared" si="39"/>
        <v>9.4076007001894418E-2</v>
      </c>
      <c r="I60" s="3">
        <f t="shared" si="39"/>
        <v>5.8296019523663034E-2</v>
      </c>
      <c r="K60" s="7" t="s">
        <v>6</v>
      </c>
      <c r="L60" s="2" cm="1">
        <f t="array" aca="1" ref="L60" ca="1">INDIRECT("H"&amp; (13+COLUMNS($A:A)-1)) - INDIRECT("H"&amp; (40+COLUMNS($A:A)-1))</f>
        <v>-2.9319454467818251E-3</v>
      </c>
      <c r="M60" s="2" cm="1">
        <f t="array" aca="1" ref="M60" ca="1">INDIRECT("H"&amp; (13+COLUMNS($A:B)-1)) - INDIRECT("H"&amp; (40+COLUMNS($A:B)-1))</f>
        <v>1.9337649715620298E-2</v>
      </c>
      <c r="N60" s="2" cm="1">
        <f t="array" aca="1" ref="N60" ca="1">INDIRECT("H"&amp; (13+COLUMNS($A:C)-1)) - INDIRECT("H"&amp; (40+COLUMNS($A:C)-1))</f>
        <v>-0.11617114501016182</v>
      </c>
      <c r="O60" s="2" cm="1">
        <f t="array" aca="1" ref="O60" ca="1">INDIRECT("H"&amp; (13+COLUMNS($A:D)-1)) - INDIRECT("H"&amp; (40+COLUMNS($A:D)-1))</f>
        <v>3.8983109182715525E-2</v>
      </c>
      <c r="P60" s="2" cm="1">
        <f t="array" aca="1" ref="P60" ca="1">INDIRECT("H"&amp; (13+COLUMNS($A:E)-1)) - INDIRECT("H"&amp; (40+COLUMNS($A:E)-1))</f>
        <v>9.6724049856915933E-2</v>
      </c>
      <c r="Q60" s="3" cm="1">
        <f t="array" aca="1" ref="Q60" ca="1">INDIRECT("H"&amp; (13+COLUMNS($A:F)-1)) - INDIRECT("H"&amp; (40+COLUMNS($A:F)-1))</f>
        <v>6.7142606824510565E-2</v>
      </c>
      <c r="AA60">
        <v>57</v>
      </c>
      <c r="AB60" s="1">
        <v>4.0133973944586648E-2</v>
      </c>
      <c r="AC60" s="1">
        <v>0.20730833935869969</v>
      </c>
      <c r="AD60" s="1">
        <v>0.63235626894273289</v>
      </c>
    </row>
    <row r="61" spans="1:30">
      <c r="F61" s="6" t="s">
        <v>7</v>
      </c>
      <c r="G61" s="2">
        <f t="shared" si="39"/>
        <v>5.3067368671922355E-2</v>
      </c>
      <c r="H61" s="2">
        <f t="shared" si="39"/>
        <v>7.5255581734963328E-2</v>
      </c>
      <c r="I61" s="3">
        <f t="shared" si="39"/>
        <v>7.848414133847792E-2</v>
      </c>
      <c r="K61" s="7" t="s">
        <v>7</v>
      </c>
      <c r="L61" s="2" cm="1">
        <f t="array" aca="1" ref="L61" ca="1">INDIRECT("I"&amp; (13+COLUMNS($A:A)-1)) - INDIRECT("I"&amp; (40+COLUMNS($A:A)-1))</f>
        <v>-0.11800760601096838</v>
      </c>
      <c r="M61" s="2" cm="1">
        <f t="array" aca="1" ref="M61" ca="1">INDIRECT("I"&amp; (13+COLUMNS($A:B)-1)) - INDIRECT("I"&amp; (40+COLUMNS($A:B)-1))</f>
        <v>-9.8574577545156528E-2</v>
      </c>
      <c r="N61" s="2" cm="1">
        <f t="array" aca="1" ref="N61" ca="1">INDIRECT("I"&amp; (13+COLUMNS($A:C)-1)) - INDIRECT("I"&amp; (40+COLUMNS($A:C)-1))</f>
        <v>-4.749481610047257E-2</v>
      </c>
      <c r="O61" s="2" cm="1">
        <f t="array" aca="1" ref="O61" ca="1">INDIRECT("I"&amp; (13+COLUMNS($A:D)-1)) - INDIRECT("I"&amp; (40+COLUMNS($A:D)-1))</f>
        <v>4.9999848583942463E-2</v>
      </c>
      <c r="P61" s="2" cm="1">
        <f t="array" aca="1" ref="P61" ca="1">INDIRECT("I"&amp; (13+COLUMNS($A:E)-1)) - INDIRECT("I"&amp; (40+COLUMNS($A:E)-1))</f>
        <v>-4.7761256824730314E-2</v>
      </c>
      <c r="Q61" s="3" cm="1">
        <f t="array" aca="1" ref="Q61" ca="1">INDIRECT("I"&amp; (13+COLUMNS($A:F)-1)) - INDIRECT("I"&amp; (40+COLUMNS($A:F)-1))</f>
        <v>0.34908574101508316</v>
      </c>
      <c r="AA61">
        <v>58</v>
      </c>
      <c r="AB61" s="1">
        <v>4.0133973944586648E-2</v>
      </c>
      <c r="AC61" s="1">
        <v>0.20730833935869969</v>
      </c>
      <c r="AD61" s="1">
        <v>0.63235626894273289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-0.19999999999999996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0.29999999999999993</v>
      </c>
      <c r="AA62">
        <v>59</v>
      </c>
      <c r="AB62" s="1">
        <v>4.0133973944586648E-2</v>
      </c>
      <c r="AC62" s="1">
        <v>0.20730833935869969</v>
      </c>
      <c r="AD62" s="1">
        <v>0.63235626894273289</v>
      </c>
    </row>
    <row r="63" spans="1:30">
      <c r="F63" s="6" t="s">
        <v>9</v>
      </c>
      <c r="G63" s="2">
        <f t="shared" ref="G63:I65" si="40">B9-B36</f>
        <v>-3.4281795340844079E-2</v>
      </c>
      <c r="H63" s="2">
        <f t="shared" si="40"/>
        <v>6.7117984810667497E-2</v>
      </c>
      <c r="I63" s="3">
        <f t="shared" si="40"/>
        <v>-0.14168907113474111</v>
      </c>
      <c r="K63" s="7" t="s">
        <v>9</v>
      </c>
      <c r="L63" s="2" cm="1">
        <f t="array" aca="1" ref="L63" ca="1">INDIRECT("K"&amp; (13+COLUMNS($A:A)-1)) - INDIRECT("K"&amp; (40+COLUMNS($A:A)-1))</f>
        <v>-6.2803157200865434E-2</v>
      </c>
      <c r="M63" s="2" cm="1">
        <f t="array" aca="1" ref="M63" ca="1">INDIRECT("K"&amp; (13+COLUMNS($A:B)-1)) - INDIRECT("K"&amp; (40+COLUMNS($A:B)-1))</f>
        <v>-6.4457818027903457E-2</v>
      </c>
      <c r="N63" s="2" cm="1">
        <f t="array" aca="1" ref="N63" ca="1">INDIRECT("K"&amp; (13+COLUMNS($A:C)-1)) - INDIRECT("K"&amp; (40+COLUMNS($A:C)-1))</f>
        <v>0.10320058903405127</v>
      </c>
      <c r="O63" s="2" cm="1">
        <f t="array" aca="1" ref="O63" ca="1">INDIRECT("K"&amp; (13+COLUMNS($A:D)-1)) - INDIRECT("K"&amp; (40+COLUMNS($A:D)-1))</f>
        <v>1.1564290663235721E-2</v>
      </c>
      <c r="P63" s="2" cm="1">
        <f t="array" aca="1" ref="P63" ca="1">INDIRECT("K"&amp; (13+COLUMNS($A:E)-1)) - INDIRECT("K"&amp; (40+COLUMNS($A:E)-1))</f>
        <v>-8.1772549399000416E-2</v>
      </c>
      <c r="Q63" s="3" cm="1">
        <f t="array" aca="1" ref="Q63" ca="1">INDIRECT("K"&amp; (13+COLUMNS($A:F)-1)) - INDIRECT("K"&amp; (40+COLUMNS($A:F)-1))</f>
        <v>0.12636612197656893</v>
      </c>
      <c r="AA63">
        <v>60</v>
      </c>
      <c r="AB63" s="1">
        <v>4.0133973944586648E-2</v>
      </c>
      <c r="AC63" s="1">
        <v>0.20730833935869969</v>
      </c>
      <c r="AD63" s="1">
        <v>0.63235626894273289</v>
      </c>
    </row>
    <row r="64" spans="1:30">
      <c r="A64" s="33"/>
      <c r="F64" s="6" t="s">
        <v>10</v>
      </c>
      <c r="G64" s="2">
        <f t="shared" si="40"/>
        <v>5.3067368671922355E-2</v>
      </c>
      <c r="H64" s="2">
        <f t="shared" si="40"/>
        <v>7.5255581734963328E-2</v>
      </c>
      <c r="I64" s="3">
        <f t="shared" si="40"/>
        <v>7.848414133847792E-2</v>
      </c>
      <c r="K64" s="7" t="s">
        <v>10</v>
      </c>
      <c r="L64" s="2" cm="1">
        <f t="array" aca="1" ref="L64" ca="1">INDIRECT("L"&amp; (13+COLUMNS($A:A)-1)) - INDIRECT("L"&amp; (40+COLUMNS($A:A)-1))</f>
        <v>-0.11800760601096838</v>
      </c>
      <c r="M64" s="2" cm="1">
        <f t="array" aca="1" ref="M64" ca="1">INDIRECT("L"&amp; (13+COLUMNS($A:B)-1)) - INDIRECT("L"&amp; (40+COLUMNS($A:B)-1))</f>
        <v>-9.8574577545156528E-2</v>
      </c>
      <c r="N64" s="2" cm="1">
        <f t="array" aca="1" ref="N64" ca="1">INDIRECT("L"&amp; (13+COLUMNS($A:C)-1)) - INDIRECT("L"&amp; (40+COLUMNS($A:C)-1))</f>
        <v>-4.749481610047257E-2</v>
      </c>
      <c r="O64" s="2" cm="1">
        <f t="array" aca="1" ref="O64" ca="1">INDIRECT("L"&amp; (13+COLUMNS($A:D)-1)) - INDIRECT("L"&amp; (40+COLUMNS($A:D)-1))</f>
        <v>4.9999848583942463E-2</v>
      </c>
      <c r="P64" s="2" cm="1">
        <f t="array" aca="1" ref="P64" ca="1">INDIRECT("L"&amp; (13+COLUMNS($A:E)-1)) - INDIRECT("L"&amp; (40+COLUMNS($A:E)-1))</f>
        <v>-4.7761256824730314E-2</v>
      </c>
      <c r="Q64" s="3" cm="1">
        <f t="array" aca="1" ref="Q64" ca="1">INDIRECT("L"&amp; (13+COLUMNS($A:F)-1)) - INDIRECT("L"&amp; (40+COLUMNS($A:F)-1))</f>
        <v>0.34908574101508316</v>
      </c>
      <c r="AA64">
        <v>61</v>
      </c>
      <c r="AB64" s="1">
        <v>4.0133973944586648E-2</v>
      </c>
      <c r="AC64" s="1">
        <v>0.20730833935869969</v>
      </c>
      <c r="AD64" s="1">
        <v>0.63235626894273289</v>
      </c>
    </row>
    <row r="65" spans="1:30" ht="16.2" thickBot="1">
      <c r="A65" s="33"/>
      <c r="F65" s="9" t="s">
        <v>11</v>
      </c>
      <c r="G65" s="4">
        <f t="shared" si="40"/>
        <v>-1.3038330178614999E-2</v>
      </c>
      <c r="H65" s="4">
        <f t="shared" si="40"/>
        <v>0.16185065110548447</v>
      </c>
      <c r="I65" s="5">
        <f t="shared" si="40"/>
        <v>-6.0158977234836541E-3</v>
      </c>
      <c r="K65" s="7" t="s">
        <v>11</v>
      </c>
      <c r="L65" s="2" cm="1">
        <f t="array" aca="1" ref="L65" ca="1">INDIRECT("M"&amp; (13+COLUMNS($A:A)-1)) - INDIRECT("M"&amp; (40+COLUMNS($A:A)-1))</f>
        <v>-6.9875733753839264E-2</v>
      </c>
      <c r="M65" s="2" cm="1">
        <f t="array" aca="1" ref="M65" ca="1">INDIRECT("M"&amp; (13+COLUMNS($A:B)-1)) - INDIRECT("M"&amp; (40+COLUMNS($A:B)-1))</f>
        <v>-4.5803071726071565E-2</v>
      </c>
      <c r="N65" s="2" cm="1">
        <f t="array" aca="1" ref="N65" ca="1">INDIRECT("M"&amp; (13+COLUMNS($A:C)-1)) - INDIRECT("M"&amp; (40+COLUMNS($A:C)-1))</f>
        <v>-3.6091314629882465E-2</v>
      </c>
      <c r="O65" s="2" cm="1">
        <f t="array" aca="1" ref="O65" ca="1">INDIRECT("M"&amp; (13+COLUMNS($A:D)-1)) - INDIRECT("M"&amp; (40+COLUMNS($A:D)-1))</f>
        <v>4.0934580310349578E-2</v>
      </c>
      <c r="P65" s="2" cm="1">
        <f t="array" aca="1" ref="P65" ca="1">INDIRECT("M"&amp; (13+COLUMNS($A:E)-1)) - INDIRECT("M"&amp; (40+COLUMNS($A:E)-1))</f>
        <v>1.3831918482305139E-2</v>
      </c>
      <c r="Q65" s="3" cm="1">
        <f t="array" aca="1" ref="Q65" ca="1">INDIRECT("M"&amp; (13+COLUMNS($A:F)-1)) - INDIRECT("M"&amp; (40+COLUMNS($A:F)-1))</f>
        <v>0.15531770796355326</v>
      </c>
      <c r="AA65">
        <v>62</v>
      </c>
      <c r="AB65" s="1">
        <v>4.0133973944586648E-2</v>
      </c>
      <c r="AC65" s="1">
        <v>0.20730833935869969</v>
      </c>
      <c r="AD65" s="1">
        <v>0.63235626894273289</v>
      </c>
    </row>
    <row r="66" spans="1:30">
      <c r="A66" s="33"/>
      <c r="J66" s="1"/>
      <c r="Q66" s="34"/>
      <c r="AA66">
        <v>63</v>
      </c>
      <c r="AB66" s="1">
        <v>4.0133973944586648E-2</v>
      </c>
      <c r="AC66" s="1">
        <v>0.20730833935869969</v>
      </c>
      <c r="AD66" s="1">
        <v>0.63235626894273289</v>
      </c>
    </row>
    <row r="67" spans="1:30" ht="16.2" thickBot="1">
      <c r="A67" s="9" t="s">
        <v>16</v>
      </c>
      <c r="B67" s="35" cm="1">
        <f t="array" ref="B67">SUMPRODUCT((B23:D25-B50:D52)^2)</f>
        <v>4.0133973944586648E-2</v>
      </c>
      <c r="C67" s="36"/>
      <c r="D67" s="36"/>
      <c r="E67" s="36"/>
      <c r="F67" s="37" t="s">
        <v>15</v>
      </c>
      <c r="G67" s="35">
        <f>SUMPRODUCT(G57:I65, G57:I65)</f>
        <v>0.20730833935869969</v>
      </c>
      <c r="H67" s="36"/>
      <c r="I67" s="36"/>
      <c r="J67" s="36"/>
      <c r="K67" s="37" t="s">
        <v>14</v>
      </c>
      <c r="L67" s="35">
        <f ca="1">SUMPRODUCT(L57:Q65, L57:Q65)</f>
        <v>0.63235626894273289</v>
      </c>
      <c r="M67" s="36"/>
      <c r="N67" s="36"/>
      <c r="O67" s="36"/>
      <c r="P67" s="36"/>
      <c r="Q67" s="38"/>
      <c r="AA67">
        <v>64</v>
      </c>
      <c r="AB67" s="1">
        <v>4.0133973944586648E-2</v>
      </c>
      <c r="AC67" s="1">
        <v>0.20730833935869969</v>
      </c>
      <c r="AD67" s="1">
        <v>0.63235626894273289</v>
      </c>
    </row>
    <row r="68" spans="1:30">
      <c r="AA68">
        <v>65</v>
      </c>
      <c r="AB68" s="1">
        <v>4.0133973944586648E-2</v>
      </c>
      <c r="AC68" s="1">
        <v>0.20730833935869969</v>
      </c>
      <c r="AD68" s="1">
        <v>0.63235626894273289</v>
      </c>
    </row>
    <row r="69" spans="1:30">
      <c r="AA69">
        <v>66</v>
      </c>
      <c r="AB69" s="1">
        <v>4.0133973944586648E-2</v>
      </c>
      <c r="AC69" s="1">
        <v>0.20730833935869969</v>
      </c>
      <c r="AD69" s="1">
        <v>0.63235626894273289</v>
      </c>
    </row>
    <row r="70" spans="1:30">
      <c r="AA70">
        <v>67</v>
      </c>
      <c r="AB70" s="1">
        <v>4.0133973944586648E-2</v>
      </c>
      <c r="AC70" s="1">
        <v>0.20730833935869969</v>
      </c>
      <c r="AD70" s="1">
        <v>0.63235626894273289</v>
      </c>
    </row>
    <row r="71" spans="1:30">
      <c r="A71" s="16" t="s">
        <v>13</v>
      </c>
      <c r="B71" s="17">
        <f ca="1">Y9*B67+Y10*G67+Y11*L67</f>
        <v>1.5522888251333389</v>
      </c>
      <c r="C71" t="s">
        <v>25</v>
      </c>
      <c r="G71" t="s">
        <v>69</v>
      </c>
      <c r="H71" t="s">
        <v>70</v>
      </c>
      <c r="AA71">
        <v>68</v>
      </c>
      <c r="AB71" s="1">
        <v>4.0133973944586648E-2</v>
      </c>
      <c r="AC71" s="1">
        <v>0.20730833935869969</v>
      </c>
      <c r="AD71" s="1">
        <v>0.63235626894273289</v>
      </c>
    </row>
    <row r="72" spans="1:30" ht="16.2" thickBot="1">
      <c r="AA72">
        <v>69</v>
      </c>
      <c r="AB72" s="1">
        <v>4.0133973944586648E-2</v>
      </c>
      <c r="AC72" s="1">
        <v>0.20730833935869969</v>
      </c>
      <c r="AD72" s="1">
        <v>0.63235626894273289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4.0133973944586648E-2</v>
      </c>
      <c r="AC73" s="1">
        <v>0.20730833935869969</v>
      </c>
      <c r="AD73" s="1">
        <v>0.63235626894273289</v>
      </c>
    </row>
    <row r="74" spans="1:30">
      <c r="A74" s="39" t="s">
        <v>17</v>
      </c>
      <c r="B74" s="2">
        <f>MAX(AB4:AB203)</f>
        <v>4.0133973944586648E-2</v>
      </c>
      <c r="C74" s="3">
        <f>IFERROR(B67/$B$74, 0)</f>
        <v>1</v>
      </c>
      <c r="AA74">
        <v>71</v>
      </c>
      <c r="AB74" s="1">
        <v>4.0133973944586648E-2</v>
      </c>
      <c r="AC74" s="1">
        <v>0.20730833935869969</v>
      </c>
      <c r="AD74" s="1">
        <v>0.63235626894273289</v>
      </c>
    </row>
    <row r="75" spans="1:30">
      <c r="A75" s="39" t="s">
        <v>18</v>
      </c>
      <c r="B75" s="2">
        <f>MAX(AC4:AC203)</f>
        <v>0.20730833935869969</v>
      </c>
      <c r="C75" s="3">
        <f>IFERROR(G67/$B$75, 0)</f>
        <v>1</v>
      </c>
      <c r="AA75">
        <v>72</v>
      </c>
      <c r="AB75" s="1">
        <v>4.0133973944586648E-2</v>
      </c>
      <c r="AC75" s="1">
        <v>0.20730833935869969</v>
      </c>
      <c r="AD75" s="1">
        <v>0.63235626894273289</v>
      </c>
    </row>
    <row r="76" spans="1:30">
      <c r="A76" s="39" t="s">
        <v>19</v>
      </c>
      <c r="B76" s="2">
        <f>MAX(AD4:AD203)</f>
        <v>0.63235626894273289</v>
      </c>
      <c r="C76" s="3">
        <f ca="1">IFERROR(L67/$B$76, 0)</f>
        <v>1</v>
      </c>
      <c r="AA76">
        <v>73</v>
      </c>
      <c r="AB76" s="1">
        <v>4.0133973944586648E-2</v>
      </c>
      <c r="AC76" s="1">
        <v>0.20730833935869969</v>
      </c>
      <c r="AD76" s="1">
        <v>0.63235626894273289</v>
      </c>
    </row>
    <row r="77" spans="1:30">
      <c r="A77" s="33"/>
      <c r="C77" s="34"/>
      <c r="AA77">
        <v>74</v>
      </c>
      <c r="AB77" s="1">
        <v>4.0133973944586648E-2</v>
      </c>
      <c r="AC77" s="1">
        <v>0.20730833935869969</v>
      </c>
      <c r="AD77" s="1">
        <v>0.63235626894273289</v>
      </c>
    </row>
    <row r="78" spans="1:30" ht="16.2" thickBot="1">
      <c r="A78" s="60"/>
      <c r="B78" s="41"/>
      <c r="C78" s="38"/>
      <c r="AA78">
        <v>75</v>
      </c>
      <c r="AB78" s="1">
        <v>4.0133973944586648E-2</v>
      </c>
      <c r="AC78" s="1">
        <v>0.20730833935869969</v>
      </c>
      <c r="AD78" s="1">
        <v>0.63235626894273289</v>
      </c>
    </row>
    <row r="79" spans="1:30" ht="16.2" thickBot="1">
      <c r="AA79">
        <v>76</v>
      </c>
      <c r="AB79" s="1">
        <v>4.0133973944586648E-2</v>
      </c>
      <c r="AC79" s="1">
        <v>0.20730833935869969</v>
      </c>
      <c r="AD79" s="1">
        <v>0.63235626894273289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4.0133973944586648E-2</v>
      </c>
      <c r="AC80" s="1">
        <v>0.20730833935869969</v>
      </c>
      <c r="AD80" s="1">
        <v>0.63235626894273289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4.0133973944586648E-2</v>
      </c>
      <c r="AC81" s="1">
        <v>0.20730833935869969</v>
      </c>
      <c r="AD81" s="1">
        <v>0.63235626894273289</v>
      </c>
    </row>
    <row r="82" spans="1:30">
      <c r="A82" s="46">
        <v>1</v>
      </c>
      <c r="B82" s="42">
        <f t="shared" ref="B82:D87" si="41">B13-B40</f>
        <v>-7.5987083907624597E-3</v>
      </c>
      <c r="C82" s="42">
        <f t="shared" si="41"/>
        <v>-0.11800760601096838</v>
      </c>
      <c r="D82" s="42">
        <f t="shared" si="41"/>
        <v>-2.1743861496710148E-2</v>
      </c>
      <c r="AA82">
        <v>79</v>
      </c>
      <c r="AB82" s="1">
        <v>4.0133973944586648E-2</v>
      </c>
      <c r="AC82" s="1">
        <v>0.20730833935869969</v>
      </c>
      <c r="AD82" s="1">
        <v>0.63235626894273289</v>
      </c>
    </row>
    <row r="83" spans="1:30">
      <c r="A83" s="46">
        <v>2</v>
      </c>
      <c r="B83" s="42">
        <f t="shared" si="41"/>
        <v>0.4696589414893495</v>
      </c>
      <c r="C83" s="42">
        <f t="shared" si="41"/>
        <v>-0.29857457754515648</v>
      </c>
      <c r="D83" s="42">
        <f t="shared" si="41"/>
        <v>-0.29303156590698659</v>
      </c>
      <c r="AA83">
        <v>80</v>
      </c>
      <c r="AB83" s="1">
        <v>4.0133973944586648E-2</v>
      </c>
      <c r="AC83" s="1">
        <v>0.20730833935869969</v>
      </c>
      <c r="AD83" s="1">
        <v>0.63235626894273289</v>
      </c>
    </row>
    <row r="84" spans="1:30">
      <c r="A84" s="46">
        <v>3</v>
      </c>
      <c r="B84" s="42">
        <f t="shared" si="41"/>
        <v>0.253895994168575</v>
      </c>
      <c r="C84" s="42">
        <f t="shared" si="41"/>
        <v>-4.749481610047257E-2</v>
      </c>
      <c r="D84" s="42">
        <f t="shared" si="41"/>
        <v>-2.468781315929236E-2</v>
      </c>
      <c r="AA84">
        <v>81</v>
      </c>
      <c r="AB84" s="1">
        <v>4.0133973944586648E-2</v>
      </c>
      <c r="AC84" s="1">
        <v>0.20730833935869969</v>
      </c>
      <c r="AD84" s="1">
        <v>0.63235626894273289</v>
      </c>
    </row>
    <row r="85" spans="1:30">
      <c r="A85" s="46">
        <v>4</v>
      </c>
      <c r="B85" s="42">
        <f t="shared" si="41"/>
        <v>-0.46813068796324325</v>
      </c>
      <c r="C85" s="42">
        <f t="shared" si="41"/>
        <v>0.47312873274252887</v>
      </c>
      <c r="D85" s="42">
        <f t="shared" si="41"/>
        <v>4.9999848583942463E-2</v>
      </c>
      <c r="AA85">
        <v>82</v>
      </c>
      <c r="AB85" s="1">
        <v>4.0133973944586648E-2</v>
      </c>
      <c r="AC85" s="1">
        <v>0.20730833935869969</v>
      </c>
      <c r="AD85" s="1">
        <v>0.63235626894273289</v>
      </c>
    </row>
    <row r="86" spans="1:30">
      <c r="A86" s="46">
        <v>5</v>
      </c>
      <c r="B86" s="42">
        <f t="shared" si="41"/>
        <v>0.25223874317526968</v>
      </c>
      <c r="C86" s="42">
        <f t="shared" si="41"/>
        <v>8.4216158026729437E-2</v>
      </c>
      <c r="D86" s="42">
        <f t="shared" si="41"/>
        <v>-0.4245749062106593</v>
      </c>
      <c r="AA86">
        <v>83</v>
      </c>
      <c r="AB86" s="1">
        <v>4.0133973944586648E-2</v>
      </c>
      <c r="AC86" s="1">
        <v>0.20730833935869969</v>
      </c>
      <c r="AD86" s="1">
        <v>0.63235626894273289</v>
      </c>
    </row>
    <row r="87" spans="1:30" ht="16.2" thickBot="1">
      <c r="A87" s="47">
        <v>6</v>
      </c>
      <c r="B87" s="42">
        <f t="shared" si="41"/>
        <v>-0.63845032508797661</v>
      </c>
      <c r="C87" s="42">
        <f t="shared" si="41"/>
        <v>0.34908574101508316</v>
      </c>
      <c r="D87" s="42">
        <f t="shared" si="41"/>
        <v>0.50364650293805457</v>
      </c>
      <c r="AA87">
        <v>84</v>
      </c>
      <c r="AB87" s="1">
        <v>4.0133973944586648E-2</v>
      </c>
      <c r="AC87" s="1">
        <v>0.20730833935869969</v>
      </c>
      <c r="AD87" s="1">
        <v>0.63235626894273289</v>
      </c>
    </row>
    <row r="88" spans="1:30">
      <c r="AA88">
        <v>85</v>
      </c>
      <c r="AB88" s="1">
        <v>4.0133973944586648E-2</v>
      </c>
      <c r="AC88" s="1">
        <v>0.20730833935869969</v>
      </c>
      <c r="AD88" s="1">
        <v>0.63235626894273289</v>
      </c>
    </row>
    <row r="89" spans="1:30" ht="16.2" thickBot="1">
      <c r="AA89">
        <v>86</v>
      </c>
      <c r="AB89" s="1">
        <v>4.0133973944586648E-2</v>
      </c>
      <c r="AC89" s="1">
        <v>0.20730833935869969</v>
      </c>
      <c r="AD89" s="1">
        <v>0.63235626894273289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4.0133973944586648E-2</v>
      </c>
      <c r="AC90" s="1">
        <v>0.20730833935869969</v>
      </c>
      <c r="AD90" s="1">
        <v>0.63235626894273289</v>
      </c>
    </row>
    <row r="91" spans="1:30">
      <c r="A91" s="46">
        <v>1</v>
      </c>
      <c r="B91" s="52" t="str">
        <f>Y8</f>
        <v>összeg</v>
      </c>
      <c r="C91" s="2">
        <f>Y9</f>
        <v>2</v>
      </c>
      <c r="D91" s="2">
        <f>Y10</f>
        <v>1</v>
      </c>
      <c r="E91" s="2">
        <f>Y11</f>
        <v>2</v>
      </c>
      <c r="F91" s="2">
        <f>Y16</f>
        <v>7</v>
      </c>
      <c r="G91" s="2">
        <f>Y15</f>
        <v>0</v>
      </c>
      <c r="H91" s="2">
        <f>Y23</f>
        <v>7.5987083907624597E-3</v>
      </c>
      <c r="I91" s="2">
        <f>Y24</f>
        <v>0.63845032508797661</v>
      </c>
      <c r="J91" s="2">
        <f>Y25</f>
        <v>0.26545364055620896</v>
      </c>
      <c r="K91" s="2">
        <f>Y26</f>
        <v>0.19559230659736426</v>
      </c>
      <c r="L91" s="2">
        <f>Y27</f>
        <v>0.27346378003778082</v>
      </c>
      <c r="M91" s="2">
        <f>Y28</f>
        <v>0</v>
      </c>
      <c r="N91" s="2">
        <f ca="1">Y29</f>
        <v>5.8553925944639207E-2</v>
      </c>
      <c r="O91" s="2">
        <f ca="1">Y31</f>
        <v>0.45724174252509725</v>
      </c>
      <c r="P91" s="3">
        <f ca="1">Y12</f>
        <v>1.5522888251333389</v>
      </c>
      <c r="AA91">
        <v>88</v>
      </c>
      <c r="AB91" s="1">
        <v>4.0133973944586648E-2</v>
      </c>
      <c r="AC91" s="1">
        <v>0.20730833935869969</v>
      </c>
      <c r="AD91" s="1">
        <v>0.63235626894273289</v>
      </c>
    </row>
    <row r="92" spans="1:30">
      <c r="AA92">
        <v>89</v>
      </c>
      <c r="AB92" s="1">
        <v>4.0133973944586648E-2</v>
      </c>
      <c r="AC92" s="1">
        <v>0.20730833935869969</v>
      </c>
      <c r="AD92" s="1">
        <v>0.63235626894273289</v>
      </c>
    </row>
    <row r="93" spans="1:30">
      <c r="AA93">
        <v>90</v>
      </c>
      <c r="AB93" s="1">
        <v>4.0133973944586648E-2</v>
      </c>
      <c r="AC93" s="1">
        <v>0.20730833935869969</v>
      </c>
      <c r="AD93" s="1">
        <v>0.63235626894273289</v>
      </c>
    </row>
    <row r="94" spans="1:30">
      <c r="AA94">
        <v>91</v>
      </c>
      <c r="AB94" s="1">
        <v>4.0133973944586648E-2</v>
      </c>
      <c r="AC94" s="1">
        <v>0.20730833935869969</v>
      </c>
      <c r="AD94" s="1">
        <v>0.63235626894273289</v>
      </c>
    </row>
    <row r="95" spans="1:30">
      <c r="AA95">
        <v>92</v>
      </c>
      <c r="AB95" s="1">
        <v>4.0133973944586648E-2</v>
      </c>
      <c r="AC95" s="1">
        <v>0.20730833935869969</v>
      </c>
      <c r="AD95" s="1">
        <v>0.63235626894273289</v>
      </c>
    </row>
    <row r="96" spans="1:30">
      <c r="AA96">
        <v>93</v>
      </c>
      <c r="AB96" s="1">
        <v>4.0133973944586648E-2</v>
      </c>
      <c r="AC96" s="1">
        <v>0.20730833935869969</v>
      </c>
      <c r="AD96" s="1">
        <v>0.63235626894273289</v>
      </c>
    </row>
    <row r="97" spans="27:30">
      <c r="AA97">
        <v>94</v>
      </c>
      <c r="AB97" s="1">
        <v>4.0133973944586648E-2</v>
      </c>
      <c r="AC97" s="1">
        <v>0.20730833935869969</v>
      </c>
      <c r="AD97" s="1">
        <v>0.63235626894273289</v>
      </c>
    </row>
    <row r="98" spans="27:30">
      <c r="AA98">
        <v>95</v>
      </c>
      <c r="AB98" s="1">
        <v>4.0133973944586648E-2</v>
      </c>
      <c r="AC98" s="1">
        <v>0.20730833935869969</v>
      </c>
      <c r="AD98" s="1">
        <v>0.63235626894273289</v>
      </c>
    </row>
    <row r="99" spans="27:30">
      <c r="AA99">
        <v>96</v>
      </c>
      <c r="AB99" s="1">
        <v>4.0133973944586648E-2</v>
      </c>
      <c r="AC99" s="1">
        <v>0.20730833935869969</v>
      </c>
      <c r="AD99" s="1">
        <v>0.63235626894273289</v>
      </c>
    </row>
    <row r="100" spans="27:30">
      <c r="AA100">
        <v>97</v>
      </c>
      <c r="AB100" s="1">
        <v>4.0133973944586648E-2</v>
      </c>
      <c r="AC100" s="1">
        <v>0.20730833935869969</v>
      </c>
      <c r="AD100" s="1">
        <v>0.63235626894273289</v>
      </c>
    </row>
    <row r="101" spans="27:30">
      <c r="AA101">
        <v>98</v>
      </c>
      <c r="AB101" s="1">
        <v>4.0133973944586648E-2</v>
      </c>
      <c r="AC101" s="1">
        <v>0.20730833935869969</v>
      </c>
      <c r="AD101" s="1">
        <v>0.63235626894273289</v>
      </c>
    </row>
    <row r="102" spans="27:30">
      <c r="AA102">
        <v>99</v>
      </c>
      <c r="AB102" s="1">
        <v>4.0133973944586648E-2</v>
      </c>
      <c r="AC102" s="1">
        <v>0.20730833935869969</v>
      </c>
      <c r="AD102" s="1">
        <v>0.63235626894273289</v>
      </c>
    </row>
    <row r="103" spans="27:30">
      <c r="AA103">
        <v>100</v>
      </c>
      <c r="AB103" s="1">
        <v>4.0133973944586648E-2</v>
      </c>
      <c r="AC103" s="1">
        <v>0.20730833935869969</v>
      </c>
      <c r="AD103" s="1">
        <v>0.63235626894273289</v>
      </c>
    </row>
    <row r="104" spans="27:30">
      <c r="AA104">
        <v>101</v>
      </c>
      <c r="AB104" s="1">
        <v>4.0133973944586648E-2</v>
      </c>
      <c r="AC104" s="1">
        <v>0.20730833935869969</v>
      </c>
      <c r="AD104" s="1">
        <v>0.63235626894273289</v>
      </c>
    </row>
    <row r="105" spans="27:30">
      <c r="AA105">
        <v>102</v>
      </c>
      <c r="AB105" s="1">
        <v>4.0133973944586648E-2</v>
      </c>
      <c r="AC105" s="1">
        <v>0.20730833935869969</v>
      </c>
      <c r="AD105" s="1">
        <v>0.63235626894273289</v>
      </c>
    </row>
    <row r="106" spans="27:30">
      <c r="AA106">
        <v>103</v>
      </c>
      <c r="AB106" s="1">
        <v>4.0133973944586648E-2</v>
      </c>
      <c r="AC106" s="1">
        <v>0.20730833935869969</v>
      </c>
      <c r="AD106" s="1">
        <v>0.63235626894273289</v>
      </c>
    </row>
    <row r="107" spans="27:30">
      <c r="AA107">
        <v>104</v>
      </c>
      <c r="AB107" s="1">
        <v>4.0133973944586648E-2</v>
      </c>
      <c r="AC107" s="1">
        <v>0.20730833935869969</v>
      </c>
      <c r="AD107" s="1">
        <v>0.63235626894273289</v>
      </c>
    </row>
    <row r="108" spans="27:30">
      <c r="AA108">
        <v>105</v>
      </c>
      <c r="AB108" s="1">
        <v>4.0133973944586648E-2</v>
      </c>
      <c r="AC108" s="1">
        <v>0.20730833935869969</v>
      </c>
      <c r="AD108" s="1">
        <v>0.63235626894273289</v>
      </c>
    </row>
    <row r="109" spans="27:30">
      <c r="AA109">
        <v>106</v>
      </c>
      <c r="AB109" s="1">
        <v>4.0133973944586648E-2</v>
      </c>
      <c r="AC109" s="1">
        <v>0.20730833935869969</v>
      </c>
      <c r="AD109" s="1">
        <v>0.63235626894273289</v>
      </c>
    </row>
    <row r="110" spans="27:30">
      <c r="AA110">
        <v>107</v>
      </c>
      <c r="AB110" s="1">
        <v>4.0133973944586648E-2</v>
      </c>
      <c r="AC110" s="1">
        <v>0.20730833935869969</v>
      </c>
      <c r="AD110" s="1">
        <v>0.63235626894273289</v>
      </c>
    </row>
    <row r="111" spans="27:30">
      <c r="AA111">
        <v>108</v>
      </c>
      <c r="AB111" s="1">
        <v>4.0133973944586648E-2</v>
      </c>
      <c r="AC111" s="1">
        <v>0.20730833935869969</v>
      </c>
      <c r="AD111" s="1">
        <v>0.63235626894273289</v>
      </c>
    </row>
    <row r="112" spans="27:30">
      <c r="AA112">
        <v>109</v>
      </c>
      <c r="AB112" s="1">
        <v>4.0133973944586648E-2</v>
      </c>
      <c r="AC112" s="1">
        <v>0.20730833935869969</v>
      </c>
      <c r="AD112" s="1">
        <v>0.63235626894273289</v>
      </c>
    </row>
    <row r="113" spans="27:30">
      <c r="AA113">
        <v>110</v>
      </c>
      <c r="AB113" s="1">
        <v>4.0133973944586648E-2</v>
      </c>
      <c r="AC113" s="1">
        <v>0.20730833935869969</v>
      </c>
      <c r="AD113" s="1">
        <v>0.63235626894273289</v>
      </c>
    </row>
    <row r="114" spans="27:30">
      <c r="AA114">
        <v>111</v>
      </c>
      <c r="AB114" s="1">
        <v>4.0133973944586648E-2</v>
      </c>
      <c r="AC114" s="1">
        <v>0.20730833935869969</v>
      </c>
      <c r="AD114" s="1">
        <v>0.63235626894273289</v>
      </c>
    </row>
    <row r="115" spans="27:30">
      <c r="AA115">
        <v>112</v>
      </c>
      <c r="AB115" s="1">
        <v>4.0133973944586648E-2</v>
      </c>
      <c r="AC115" s="1">
        <v>0.20730833935869969</v>
      </c>
      <c r="AD115" s="1">
        <v>0.63235626894273289</v>
      </c>
    </row>
    <row r="116" spans="27:30">
      <c r="AA116">
        <v>113</v>
      </c>
      <c r="AB116" s="1">
        <v>4.0133973944586648E-2</v>
      </c>
      <c r="AC116" s="1">
        <v>0.20730833935869969</v>
      </c>
      <c r="AD116" s="1">
        <v>0.63235626894273289</v>
      </c>
    </row>
    <row r="117" spans="27:30">
      <c r="AA117">
        <v>114</v>
      </c>
      <c r="AB117" s="1">
        <v>4.0133973944586648E-2</v>
      </c>
      <c r="AC117" s="1">
        <v>0.20730833935869969</v>
      </c>
      <c r="AD117" s="1">
        <v>0.63235626894273289</v>
      </c>
    </row>
    <row r="118" spans="27:30">
      <c r="AA118">
        <v>115</v>
      </c>
      <c r="AB118" s="1">
        <v>4.0133973944586648E-2</v>
      </c>
      <c r="AC118" s="1">
        <v>0.20730833935869969</v>
      </c>
      <c r="AD118" s="1">
        <v>0.63235626894273289</v>
      </c>
    </row>
    <row r="119" spans="27:30">
      <c r="AA119">
        <v>116</v>
      </c>
      <c r="AB119" s="1">
        <v>4.0133973944586648E-2</v>
      </c>
      <c r="AC119" s="1">
        <v>0.20730833935869969</v>
      </c>
      <c r="AD119" s="1">
        <v>0.63235626894273289</v>
      </c>
    </row>
    <row r="120" spans="27:30">
      <c r="AA120">
        <v>117</v>
      </c>
      <c r="AB120" s="1">
        <v>4.0133973944586648E-2</v>
      </c>
      <c r="AC120" s="1">
        <v>0.20730833935869969</v>
      </c>
      <c r="AD120" s="1">
        <v>0.63235626894273289</v>
      </c>
    </row>
    <row r="121" spans="27:30">
      <c r="AA121">
        <v>118</v>
      </c>
      <c r="AB121" s="1">
        <v>4.0133973944586648E-2</v>
      </c>
      <c r="AC121" s="1">
        <v>0.20730833935869969</v>
      </c>
      <c r="AD121" s="1">
        <v>0.63235626894273289</v>
      </c>
    </row>
    <row r="122" spans="27:30">
      <c r="AA122">
        <v>119</v>
      </c>
      <c r="AB122" s="1">
        <v>4.0133973944586648E-2</v>
      </c>
      <c r="AC122" s="1">
        <v>0.20730833935869969</v>
      </c>
      <c r="AD122" s="1">
        <v>0.63235626894273289</v>
      </c>
    </row>
    <row r="123" spans="27:30">
      <c r="AA123">
        <v>120</v>
      </c>
      <c r="AB123" s="1">
        <v>4.0133973944586648E-2</v>
      </c>
      <c r="AC123" s="1">
        <v>0.20730833935869969</v>
      </c>
      <c r="AD123" s="1">
        <v>0.63235626894273289</v>
      </c>
    </row>
    <row r="124" spans="27:30">
      <c r="AA124">
        <v>121</v>
      </c>
      <c r="AB124" s="1">
        <v>4.0133973944586648E-2</v>
      </c>
      <c r="AC124" s="1">
        <v>0.20730833935869969</v>
      </c>
      <c r="AD124" s="1">
        <v>0.63235626894273289</v>
      </c>
    </row>
    <row r="125" spans="27:30">
      <c r="AA125">
        <v>122</v>
      </c>
      <c r="AB125" s="1">
        <v>4.0133973944586648E-2</v>
      </c>
      <c r="AC125" s="1">
        <v>0.20730833935869969</v>
      </c>
      <c r="AD125" s="1">
        <v>0.63235626894273289</v>
      </c>
    </row>
    <row r="126" spans="27:30">
      <c r="AA126">
        <v>123</v>
      </c>
      <c r="AB126" s="1">
        <v>4.0133973944586648E-2</v>
      </c>
      <c r="AC126" s="1">
        <v>0.20730833935869969</v>
      </c>
      <c r="AD126" s="1">
        <v>0.63235626894273289</v>
      </c>
    </row>
    <row r="127" spans="27:30">
      <c r="AA127">
        <v>124</v>
      </c>
      <c r="AB127" s="1">
        <v>4.0133973944586648E-2</v>
      </c>
      <c r="AC127" s="1">
        <v>0.20730833935869969</v>
      </c>
      <c r="AD127" s="1">
        <v>0.63235626894273289</v>
      </c>
    </row>
    <row r="128" spans="27:30">
      <c r="AA128">
        <v>125</v>
      </c>
      <c r="AB128" s="1">
        <v>4.0133973944586648E-2</v>
      </c>
      <c r="AC128" s="1">
        <v>0.20730833935869969</v>
      </c>
      <c r="AD128" s="1">
        <v>0.63235626894273289</v>
      </c>
    </row>
    <row r="129" spans="27:30">
      <c r="AA129">
        <v>126</v>
      </c>
      <c r="AB129" s="1">
        <v>4.0133973944586648E-2</v>
      </c>
      <c r="AC129" s="1">
        <v>0.20730833935869969</v>
      </c>
      <c r="AD129" s="1">
        <v>0.63235626894273289</v>
      </c>
    </row>
    <row r="130" spans="27:30">
      <c r="AA130">
        <v>127</v>
      </c>
      <c r="AB130" s="1">
        <v>4.0133973944586648E-2</v>
      </c>
      <c r="AC130" s="1">
        <v>0.20730833935869969</v>
      </c>
      <c r="AD130" s="1">
        <v>0.63235626894273289</v>
      </c>
    </row>
    <row r="131" spans="27:30">
      <c r="AA131">
        <v>128</v>
      </c>
      <c r="AB131" s="1">
        <v>4.0133973944586648E-2</v>
      </c>
      <c r="AC131" s="1">
        <v>0.20730833935869969</v>
      </c>
      <c r="AD131" s="1">
        <v>0.63235626894273289</v>
      </c>
    </row>
    <row r="132" spans="27:30">
      <c r="AA132">
        <v>129</v>
      </c>
      <c r="AB132" s="1">
        <v>4.0133973944586648E-2</v>
      </c>
      <c r="AC132" s="1">
        <v>0.20730833935869969</v>
      </c>
      <c r="AD132" s="1">
        <v>0.63235626894273289</v>
      </c>
    </row>
    <row r="133" spans="27:30">
      <c r="AA133">
        <v>130</v>
      </c>
      <c r="AB133" s="1">
        <v>4.0133973944586648E-2</v>
      </c>
      <c r="AC133" s="1">
        <v>0.20730833935869969</v>
      </c>
      <c r="AD133" s="1">
        <v>0.63235626894273289</v>
      </c>
    </row>
    <row r="134" spans="27:30">
      <c r="AA134">
        <v>131</v>
      </c>
      <c r="AB134" s="1">
        <v>4.0133973944586648E-2</v>
      </c>
      <c r="AC134" s="1">
        <v>0.20730833935869969</v>
      </c>
      <c r="AD134" s="1">
        <v>0.63235626894273289</v>
      </c>
    </row>
    <row r="135" spans="27:30">
      <c r="AA135">
        <v>132</v>
      </c>
      <c r="AB135" s="1">
        <v>4.0133973944586648E-2</v>
      </c>
      <c r="AC135" s="1">
        <v>0.20730833935869969</v>
      </c>
      <c r="AD135" s="1">
        <v>0.63235626894273289</v>
      </c>
    </row>
    <row r="136" spans="27:30">
      <c r="AA136">
        <v>133</v>
      </c>
      <c r="AB136" s="1">
        <v>4.0133973944586648E-2</v>
      </c>
      <c r="AC136" s="1">
        <v>0.20730833935869969</v>
      </c>
      <c r="AD136" s="1">
        <v>0.63235626894273289</v>
      </c>
    </row>
    <row r="137" spans="27:30">
      <c r="AA137">
        <v>134</v>
      </c>
      <c r="AB137" s="1">
        <v>4.0133973944586648E-2</v>
      </c>
      <c r="AC137" s="1">
        <v>0.20730833935869969</v>
      </c>
      <c r="AD137" s="1">
        <v>0.63235626894273289</v>
      </c>
    </row>
    <row r="138" spans="27:30">
      <c r="AA138">
        <v>135</v>
      </c>
      <c r="AB138" s="1">
        <v>4.0133973944586648E-2</v>
      </c>
      <c r="AC138" s="1">
        <v>0.20730833935869969</v>
      </c>
      <c r="AD138" s="1">
        <v>0.63235626894273289</v>
      </c>
    </row>
    <row r="139" spans="27:30">
      <c r="AA139">
        <v>136</v>
      </c>
      <c r="AB139" s="1">
        <v>4.0133973944586648E-2</v>
      </c>
      <c r="AC139" s="1">
        <v>0.20730833935869969</v>
      </c>
      <c r="AD139" s="1">
        <v>0.63235626894273289</v>
      </c>
    </row>
    <row r="140" spans="27:30">
      <c r="AA140">
        <v>137</v>
      </c>
      <c r="AB140" s="1">
        <v>4.0133973944586648E-2</v>
      </c>
      <c r="AC140" s="1">
        <v>0.20730833935869969</v>
      </c>
      <c r="AD140" s="1">
        <v>0.63235626894273289</v>
      </c>
    </row>
    <row r="141" spans="27:30">
      <c r="AA141">
        <v>138</v>
      </c>
      <c r="AB141" s="1">
        <v>4.0133973944586648E-2</v>
      </c>
      <c r="AC141" s="1">
        <v>0.20730833935869969</v>
      </c>
      <c r="AD141" s="1">
        <v>0.63235626894273289</v>
      </c>
    </row>
    <row r="142" spans="27:30">
      <c r="AA142">
        <v>139</v>
      </c>
      <c r="AB142" s="1">
        <v>4.0133973944586648E-2</v>
      </c>
      <c r="AC142" s="1">
        <v>0.20730833935869969</v>
      </c>
      <c r="AD142" s="1">
        <v>0.63235626894273289</v>
      </c>
    </row>
    <row r="143" spans="27:30">
      <c r="AA143">
        <v>140</v>
      </c>
      <c r="AB143" s="1">
        <v>4.0133973944586648E-2</v>
      </c>
      <c r="AC143" s="1">
        <v>0.20730833935869969</v>
      </c>
      <c r="AD143" s="1">
        <v>0.63235626894273289</v>
      </c>
    </row>
    <row r="144" spans="27:30">
      <c r="AA144">
        <v>141</v>
      </c>
      <c r="AB144" s="1">
        <v>4.0133973944586648E-2</v>
      </c>
      <c r="AC144" s="1">
        <v>0.20730833935869969</v>
      </c>
      <c r="AD144" s="1">
        <v>0.63235626894273289</v>
      </c>
    </row>
    <row r="145" spans="27:30">
      <c r="AA145">
        <v>142</v>
      </c>
      <c r="AB145" s="1">
        <v>4.0133973944586648E-2</v>
      </c>
      <c r="AC145" s="1">
        <v>0.20730833935869969</v>
      </c>
      <c r="AD145" s="1">
        <v>0.63235626894273289</v>
      </c>
    </row>
    <row r="146" spans="27:30">
      <c r="AA146">
        <v>143</v>
      </c>
      <c r="AB146" s="1">
        <v>4.0133973944586648E-2</v>
      </c>
      <c r="AC146" s="1">
        <v>0.20730833935869969</v>
      </c>
      <c r="AD146" s="1">
        <v>0.63235626894273289</v>
      </c>
    </row>
    <row r="147" spans="27:30">
      <c r="AA147">
        <v>144</v>
      </c>
      <c r="AB147" s="1">
        <v>4.0133973944586648E-2</v>
      </c>
      <c r="AC147" s="1">
        <v>0.20730833935869969</v>
      </c>
      <c r="AD147" s="1">
        <v>0.63235626894273289</v>
      </c>
    </row>
    <row r="148" spans="27:30">
      <c r="AA148">
        <v>145</v>
      </c>
      <c r="AB148" s="1">
        <v>4.0133973944586648E-2</v>
      </c>
      <c r="AC148" s="1">
        <v>0.20730833935869969</v>
      </c>
      <c r="AD148" s="1">
        <v>0.63235626894273289</v>
      </c>
    </row>
    <row r="149" spans="27:30">
      <c r="AA149">
        <v>146</v>
      </c>
      <c r="AB149" s="1">
        <v>4.0133973944586648E-2</v>
      </c>
      <c r="AC149" s="1">
        <v>0.20730833935869969</v>
      </c>
      <c r="AD149" s="1">
        <v>0.63235626894273289</v>
      </c>
    </row>
    <row r="150" spans="27:30">
      <c r="AA150">
        <v>147</v>
      </c>
      <c r="AB150" s="1">
        <v>4.0133973944586648E-2</v>
      </c>
      <c r="AC150" s="1">
        <v>0.20730833935869969</v>
      </c>
      <c r="AD150" s="1">
        <v>0.63235626894273289</v>
      </c>
    </row>
    <row r="151" spans="27:30">
      <c r="AA151">
        <v>148</v>
      </c>
      <c r="AB151" s="1">
        <v>4.0133973944586648E-2</v>
      </c>
      <c r="AC151" s="1">
        <v>0.20730833935869969</v>
      </c>
      <c r="AD151" s="1">
        <v>0.63235626894273289</v>
      </c>
    </row>
    <row r="152" spans="27:30">
      <c r="AA152">
        <v>149</v>
      </c>
      <c r="AB152" s="1">
        <v>4.0133973944586648E-2</v>
      </c>
      <c r="AC152" s="1">
        <v>0.20730833935869969</v>
      </c>
      <c r="AD152" s="1">
        <v>0.63235626894273289</v>
      </c>
    </row>
    <row r="153" spans="27:30">
      <c r="AA153">
        <v>150</v>
      </c>
      <c r="AB153" s="1">
        <v>4.0133973944586648E-2</v>
      </c>
      <c r="AC153" s="1">
        <v>0.20730833935869969</v>
      </c>
      <c r="AD153" s="1">
        <v>0.63235626894273289</v>
      </c>
    </row>
    <row r="154" spans="27:30">
      <c r="AA154">
        <v>151</v>
      </c>
      <c r="AB154" s="1">
        <v>4.0133973944586648E-2</v>
      </c>
      <c r="AC154" s="1">
        <v>0.20730833935869969</v>
      </c>
      <c r="AD154" s="1">
        <v>0.63235626894273289</v>
      </c>
    </row>
    <row r="155" spans="27:30">
      <c r="AA155">
        <v>152</v>
      </c>
      <c r="AB155" s="1">
        <v>4.0133973944586648E-2</v>
      </c>
      <c r="AC155" s="1">
        <v>0.20730833935869969</v>
      </c>
      <c r="AD155" s="1">
        <v>0.63235626894273289</v>
      </c>
    </row>
    <row r="156" spans="27:30">
      <c r="AA156">
        <v>153</v>
      </c>
      <c r="AB156" s="1">
        <v>4.0133973944586648E-2</v>
      </c>
      <c r="AC156" s="1">
        <v>0.20730833935869969</v>
      </c>
      <c r="AD156" s="1">
        <v>0.63235626894273289</v>
      </c>
    </row>
    <row r="157" spans="27:30">
      <c r="AA157">
        <v>154</v>
      </c>
      <c r="AB157" s="1">
        <v>4.0133973944586648E-2</v>
      </c>
      <c r="AC157" s="1">
        <v>0.20730833935869969</v>
      </c>
      <c r="AD157" s="1">
        <v>0.63235626894273289</v>
      </c>
    </row>
    <row r="158" spans="27:30">
      <c r="AA158">
        <v>155</v>
      </c>
      <c r="AB158" s="1">
        <v>4.0133973944586648E-2</v>
      </c>
      <c r="AC158" s="1">
        <v>0.20730833935869969</v>
      </c>
      <c r="AD158" s="1">
        <v>0.63235626894273289</v>
      </c>
    </row>
    <row r="159" spans="27:30">
      <c r="AA159">
        <v>156</v>
      </c>
      <c r="AB159" s="1">
        <v>4.0133973944586648E-2</v>
      </c>
      <c r="AC159" s="1">
        <v>0.20730833935869969</v>
      </c>
      <c r="AD159" s="1">
        <v>0.63235626894273289</v>
      </c>
    </row>
    <row r="160" spans="27:30">
      <c r="AA160">
        <v>157</v>
      </c>
      <c r="AB160" s="1">
        <v>4.0133973944586648E-2</v>
      </c>
      <c r="AC160" s="1">
        <v>0.20730833935869969</v>
      </c>
      <c r="AD160" s="1">
        <v>0.63235626894273289</v>
      </c>
    </row>
    <row r="161" spans="27:30">
      <c r="AA161">
        <v>158</v>
      </c>
      <c r="AB161" s="1">
        <v>4.0133973944586648E-2</v>
      </c>
      <c r="AC161" s="1">
        <v>0.20730833935869969</v>
      </c>
      <c r="AD161" s="1">
        <v>0.63235626894273289</v>
      </c>
    </row>
    <row r="162" spans="27:30">
      <c r="AA162">
        <v>159</v>
      </c>
      <c r="AB162" s="1">
        <v>4.0133973944586648E-2</v>
      </c>
      <c r="AC162" s="1">
        <v>0.20730833935869969</v>
      </c>
      <c r="AD162" s="1">
        <v>0.63235626894273289</v>
      </c>
    </row>
    <row r="163" spans="27:30">
      <c r="AA163">
        <v>160</v>
      </c>
      <c r="AB163" s="1">
        <v>4.0133973944586648E-2</v>
      </c>
      <c r="AC163" s="1">
        <v>0.20730833935869969</v>
      </c>
      <c r="AD163" s="1">
        <v>0.63235626894273289</v>
      </c>
    </row>
    <row r="164" spans="27:30">
      <c r="AA164">
        <v>161</v>
      </c>
      <c r="AB164" s="1">
        <v>4.0133973944586648E-2</v>
      </c>
      <c r="AC164" s="1">
        <v>0.20730833935869969</v>
      </c>
      <c r="AD164" s="1">
        <v>0.63235626894273289</v>
      </c>
    </row>
    <row r="165" spans="27:30">
      <c r="AA165">
        <v>162</v>
      </c>
      <c r="AB165" s="1">
        <v>4.0133973944586648E-2</v>
      </c>
      <c r="AC165" s="1">
        <v>0.20730833935869969</v>
      </c>
      <c r="AD165" s="1">
        <v>0.63235626894273289</v>
      </c>
    </row>
    <row r="166" spans="27:30">
      <c r="AA166">
        <v>163</v>
      </c>
      <c r="AB166" s="1">
        <v>4.0133973944586648E-2</v>
      </c>
      <c r="AC166" s="1">
        <v>0.20730833935869969</v>
      </c>
      <c r="AD166" s="1">
        <v>0.63235626894273289</v>
      </c>
    </row>
    <row r="167" spans="27:30">
      <c r="AA167">
        <v>164</v>
      </c>
      <c r="AB167" s="1">
        <v>4.0133973944586648E-2</v>
      </c>
      <c r="AC167" s="1">
        <v>0.20730833935869969</v>
      </c>
      <c r="AD167" s="1">
        <v>0.63235626894273289</v>
      </c>
    </row>
    <row r="168" spans="27:30">
      <c r="AA168">
        <v>165</v>
      </c>
      <c r="AB168" s="1">
        <v>4.0133973944586648E-2</v>
      </c>
      <c r="AC168" s="1">
        <v>0.20730833935869969</v>
      </c>
      <c r="AD168" s="1">
        <v>0.63235626894273289</v>
      </c>
    </row>
    <row r="169" spans="27:30">
      <c r="AA169">
        <v>166</v>
      </c>
      <c r="AB169" s="1">
        <v>4.0133973944586648E-2</v>
      </c>
      <c r="AC169" s="1">
        <v>0.20730833935869969</v>
      </c>
      <c r="AD169" s="1">
        <v>0.63235626894273289</v>
      </c>
    </row>
    <row r="170" spans="27:30">
      <c r="AA170">
        <v>167</v>
      </c>
      <c r="AB170" s="1">
        <v>4.0133973944586648E-2</v>
      </c>
      <c r="AC170" s="1">
        <v>0.20730833935869969</v>
      </c>
      <c r="AD170" s="1">
        <v>0.63235626894273289</v>
      </c>
    </row>
    <row r="171" spans="27:30">
      <c r="AA171">
        <v>168</v>
      </c>
      <c r="AB171" s="1">
        <v>4.0133973944586648E-2</v>
      </c>
      <c r="AC171" s="1">
        <v>0.20730833935869969</v>
      </c>
      <c r="AD171" s="1">
        <v>0.63235626894273289</v>
      </c>
    </row>
    <row r="172" spans="27:30">
      <c r="AA172">
        <v>169</v>
      </c>
      <c r="AB172" s="1">
        <v>4.0133973944586648E-2</v>
      </c>
      <c r="AC172" s="1">
        <v>0.20730833935869969</v>
      </c>
      <c r="AD172" s="1">
        <v>0.63235626894273289</v>
      </c>
    </row>
    <row r="173" spans="27:30">
      <c r="AA173">
        <v>170</v>
      </c>
      <c r="AB173" s="1">
        <v>4.0133973944586648E-2</v>
      </c>
      <c r="AC173" s="1">
        <v>0.20730833935869969</v>
      </c>
      <c r="AD173" s="1">
        <v>0.63235626894273289</v>
      </c>
    </row>
    <row r="174" spans="27:30">
      <c r="AA174">
        <v>171</v>
      </c>
      <c r="AB174" s="1">
        <v>4.0133973944586648E-2</v>
      </c>
      <c r="AC174" s="1">
        <v>0.20730833935869969</v>
      </c>
      <c r="AD174" s="1">
        <v>0.63235626894273289</v>
      </c>
    </row>
    <row r="175" spans="27:30">
      <c r="AA175">
        <v>172</v>
      </c>
      <c r="AB175" s="1">
        <v>4.0133973944586648E-2</v>
      </c>
      <c r="AC175" s="1">
        <v>0.20730833935869969</v>
      </c>
      <c r="AD175" s="1">
        <v>0.63235626894273289</v>
      </c>
    </row>
    <row r="176" spans="27:30">
      <c r="AA176">
        <v>173</v>
      </c>
      <c r="AB176" s="1">
        <v>4.0133973944586648E-2</v>
      </c>
      <c r="AC176" s="1">
        <v>0.20730833935869969</v>
      </c>
      <c r="AD176" s="1">
        <v>0.63235626894273289</v>
      </c>
    </row>
    <row r="177" spans="27:30">
      <c r="AA177">
        <v>174</v>
      </c>
      <c r="AB177" s="1">
        <v>4.0133973944586648E-2</v>
      </c>
      <c r="AC177" s="1">
        <v>0.20730833935869969</v>
      </c>
      <c r="AD177" s="1">
        <v>0.63235626894273289</v>
      </c>
    </row>
    <row r="178" spans="27:30">
      <c r="AA178">
        <v>175</v>
      </c>
      <c r="AB178" s="1">
        <v>4.0133973944586648E-2</v>
      </c>
      <c r="AC178" s="1">
        <v>0.20730833935869969</v>
      </c>
      <c r="AD178" s="1">
        <v>0.63235626894273289</v>
      </c>
    </row>
    <row r="179" spans="27:30">
      <c r="AA179">
        <v>176</v>
      </c>
      <c r="AB179" s="1">
        <v>4.0133973944586648E-2</v>
      </c>
      <c r="AC179" s="1">
        <v>0.20730833935869969</v>
      </c>
      <c r="AD179" s="1">
        <v>0.63235626894273289</v>
      </c>
    </row>
    <row r="180" spans="27:30">
      <c r="AA180">
        <v>177</v>
      </c>
      <c r="AB180" s="1">
        <v>4.0133973944586648E-2</v>
      </c>
      <c r="AC180" s="1">
        <v>0.20730833935869969</v>
      </c>
      <c r="AD180" s="1">
        <v>0.63235626894273289</v>
      </c>
    </row>
    <row r="181" spans="27:30">
      <c r="AA181">
        <v>178</v>
      </c>
      <c r="AB181" s="1">
        <v>4.0133973944586648E-2</v>
      </c>
      <c r="AC181" s="1">
        <v>0.20730833935869969</v>
      </c>
      <c r="AD181" s="1">
        <v>0.63235626894273289</v>
      </c>
    </row>
    <row r="182" spans="27:30">
      <c r="AA182">
        <v>179</v>
      </c>
      <c r="AB182" s="1">
        <v>4.0133973944586648E-2</v>
      </c>
      <c r="AC182" s="1">
        <v>0.20730833935869969</v>
      </c>
      <c r="AD182" s="1">
        <v>0.63235626894273289</v>
      </c>
    </row>
    <row r="183" spans="27:30">
      <c r="AA183">
        <v>180</v>
      </c>
      <c r="AB183" s="1">
        <v>4.0133973944586648E-2</v>
      </c>
      <c r="AC183" s="1">
        <v>0.20730833935869969</v>
      </c>
      <c r="AD183" s="1">
        <v>0.63235626894273289</v>
      </c>
    </row>
    <row r="184" spans="27:30">
      <c r="AA184">
        <v>181</v>
      </c>
      <c r="AB184" s="1">
        <v>4.0133973944586648E-2</v>
      </c>
      <c r="AC184" s="1">
        <v>0.20730833935869969</v>
      </c>
      <c r="AD184" s="1">
        <v>0.63235626894273289</v>
      </c>
    </row>
    <row r="185" spans="27:30">
      <c r="AA185">
        <v>182</v>
      </c>
      <c r="AB185" s="1">
        <v>4.0133973944586648E-2</v>
      </c>
      <c r="AC185" s="1">
        <v>0.20730833935869969</v>
      </c>
      <c r="AD185" s="1">
        <v>0.63235626894273289</v>
      </c>
    </row>
    <row r="186" spans="27:30">
      <c r="AA186">
        <v>183</v>
      </c>
      <c r="AB186" s="1">
        <v>4.0133973944586648E-2</v>
      </c>
      <c r="AC186" s="1">
        <v>0.20730833935869969</v>
      </c>
      <c r="AD186" s="1">
        <v>0.63235626894273289</v>
      </c>
    </row>
    <row r="187" spans="27:30">
      <c r="AA187">
        <v>184</v>
      </c>
      <c r="AB187" s="1">
        <v>4.0133973944586648E-2</v>
      </c>
      <c r="AC187" s="1">
        <v>0.20730833935869969</v>
      </c>
      <c r="AD187" s="1">
        <v>0.63235626894273289</v>
      </c>
    </row>
    <row r="188" spans="27:30">
      <c r="AA188">
        <v>185</v>
      </c>
      <c r="AB188" s="1">
        <v>4.0133973944586648E-2</v>
      </c>
      <c r="AC188" s="1">
        <v>0.20730833935869969</v>
      </c>
      <c r="AD188" s="1">
        <v>0.63235626894273289</v>
      </c>
    </row>
    <row r="189" spans="27:30">
      <c r="AA189">
        <v>186</v>
      </c>
      <c r="AB189" s="1">
        <v>4.0133973944586648E-2</v>
      </c>
      <c r="AC189" s="1">
        <v>0.20730833935869969</v>
      </c>
      <c r="AD189" s="1">
        <v>0.63235626894273289</v>
      </c>
    </row>
    <row r="190" spans="27:30">
      <c r="AA190">
        <v>187</v>
      </c>
      <c r="AB190" s="1">
        <v>4.0133973944586648E-2</v>
      </c>
      <c r="AC190" s="1">
        <v>0.20730833935869969</v>
      </c>
      <c r="AD190" s="1">
        <v>0.63235626894273289</v>
      </c>
    </row>
    <row r="191" spans="27:30">
      <c r="AA191">
        <v>188</v>
      </c>
      <c r="AB191" s="1">
        <v>4.0133973944586648E-2</v>
      </c>
      <c r="AC191" s="1">
        <v>0.20730833935869969</v>
      </c>
      <c r="AD191" s="1">
        <v>0.63235626894273289</v>
      </c>
    </row>
    <row r="192" spans="27:30">
      <c r="AA192">
        <v>189</v>
      </c>
      <c r="AB192" s="1">
        <v>4.0133973944586648E-2</v>
      </c>
      <c r="AC192" s="1">
        <v>0.20730833935869969</v>
      </c>
      <c r="AD192" s="1">
        <v>0.63235626894273289</v>
      </c>
    </row>
    <row r="193" spans="27:30">
      <c r="AA193">
        <v>190</v>
      </c>
      <c r="AB193" s="1">
        <v>4.0133973944586648E-2</v>
      </c>
      <c r="AC193" s="1">
        <v>0.20730833935869969</v>
      </c>
      <c r="AD193" s="1">
        <v>0.63235626894273289</v>
      </c>
    </row>
    <row r="194" spans="27:30">
      <c r="AA194">
        <v>191</v>
      </c>
      <c r="AB194" s="1">
        <v>4.0133973944586648E-2</v>
      </c>
      <c r="AC194" s="1">
        <v>0.20730833935869969</v>
      </c>
      <c r="AD194" s="1">
        <v>0.63235626894273289</v>
      </c>
    </row>
    <row r="195" spans="27:30">
      <c r="AA195">
        <v>192</v>
      </c>
      <c r="AB195" s="1">
        <v>4.0133973944586648E-2</v>
      </c>
      <c r="AC195" s="1">
        <v>0.20730833935869969</v>
      </c>
      <c r="AD195" s="1">
        <v>0.63235626894273289</v>
      </c>
    </row>
    <row r="196" spans="27:30">
      <c r="AA196">
        <v>193</v>
      </c>
      <c r="AB196" s="1">
        <v>4.0133973944586648E-2</v>
      </c>
      <c r="AC196" s="1">
        <v>0.20730833935869969</v>
      </c>
      <c r="AD196" s="1">
        <v>0.63235626894273289</v>
      </c>
    </row>
    <row r="197" spans="27:30">
      <c r="AA197">
        <v>194</v>
      </c>
      <c r="AB197" s="1">
        <v>4.0133973944586648E-2</v>
      </c>
      <c r="AC197" s="1">
        <v>0.20730833935869969</v>
      </c>
      <c r="AD197" s="1">
        <v>0.63235626894273289</v>
      </c>
    </row>
    <row r="198" spans="27:30">
      <c r="AA198">
        <v>195</v>
      </c>
      <c r="AB198" s="1">
        <v>4.0133973944586648E-2</v>
      </c>
      <c r="AC198" s="1">
        <v>0.20730833935869969</v>
      </c>
      <c r="AD198" s="1">
        <v>0.63235626894273289</v>
      </c>
    </row>
    <row r="199" spans="27:30">
      <c r="AA199">
        <v>196</v>
      </c>
      <c r="AB199" s="1">
        <v>4.0133973944586648E-2</v>
      </c>
      <c r="AC199" s="1">
        <v>0.20730833935869969</v>
      </c>
      <c r="AD199" s="1">
        <v>0.63235626894273289</v>
      </c>
    </row>
    <row r="200" spans="27:30">
      <c r="AA200">
        <v>197</v>
      </c>
      <c r="AB200" s="1">
        <v>4.0133973944586648E-2</v>
      </c>
      <c r="AC200" s="1">
        <v>0.20730833935869969</v>
      </c>
      <c r="AD200" s="1">
        <v>0.63235626894273289</v>
      </c>
    </row>
    <row r="201" spans="27:30">
      <c r="AA201">
        <v>198</v>
      </c>
      <c r="AB201" s="1">
        <v>4.0133973944586648E-2</v>
      </c>
      <c r="AC201" s="1">
        <v>0.20730833935869969</v>
      </c>
      <c r="AD201" s="1">
        <v>0.63235626894273289</v>
      </c>
    </row>
    <row r="202" spans="27:30">
      <c r="AA202">
        <v>199</v>
      </c>
      <c r="AB202" s="1">
        <v>4.0133973944586648E-2</v>
      </c>
      <c r="AC202" s="1">
        <v>0.20730833935869969</v>
      </c>
      <c r="AD202" s="1">
        <v>0.63235626894273289</v>
      </c>
    </row>
    <row r="203" spans="27:30">
      <c r="AA203">
        <v>200</v>
      </c>
      <c r="AB203" s="1">
        <v>4.0133973944586648E-2</v>
      </c>
      <c r="AC203" s="1">
        <v>0.20730833935869969</v>
      </c>
      <c r="AD203" s="1">
        <v>0.63235626894273289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49" priority="13">
      <formula>ABS(B57)&gt;0.4</formula>
    </cfRule>
    <cfRule type="expression" dxfId="148" priority="14">
      <formula>AND(ABS(B57)&gt;0.2, ABS(B57)&lt;=0.4)</formula>
    </cfRule>
    <cfRule type="expression" dxfId="147" priority="15">
      <formula>ABS(B57)&lt;=0.2</formula>
    </cfRule>
  </conditionalFormatting>
  <conditionalFormatting sqref="B82:D87">
    <cfRule type="expression" dxfId="146" priority="1">
      <formula>ABS(B82)&lt;=0.2</formula>
    </cfRule>
    <cfRule type="expression" dxfId="145" priority="2">
      <formula>ABS(B82)&gt;0.4</formula>
    </cfRule>
    <cfRule type="expression" dxfId="144" priority="3">
      <formula>AND(ABS(B82)&gt;0.2, ABS(B82)&lt;=0.4)</formula>
    </cfRule>
  </conditionalFormatting>
  <conditionalFormatting sqref="E40:M45">
    <cfRule type="expression" dxfId="143" priority="4">
      <formula>ABS(IFERROR(E13-E40,0))&gt;0.4</formula>
    </cfRule>
    <cfRule type="expression" dxfId="142" priority="5">
      <formula>AND(ABS(IFERROR(E13-E40,0))&gt;0.2, ABS(IFERROR(E13-E40,0))&lt;=0.4)</formula>
    </cfRule>
    <cfRule type="expression" dxfId="141" priority="6">
      <formula>ABS(IFERROR(E13-E40,0))&lt;=0.2</formula>
    </cfRule>
  </conditionalFormatting>
  <conditionalFormatting sqref="G57:I65">
    <cfRule type="expression" dxfId="140" priority="10">
      <formula>ABS(G57)&lt;=0.2</formula>
    </cfRule>
    <cfRule type="expression" dxfId="139" priority="11">
      <formula>AND(ABS(G57)&gt;0.2, ABS(G57)&lt;=0.4)</formula>
    </cfRule>
    <cfRule type="expression" dxfId="138" priority="12">
      <formula>ABS(G57)&gt;0.4</formula>
    </cfRule>
  </conditionalFormatting>
  <conditionalFormatting sqref="L57:Q65">
    <cfRule type="expression" dxfId="137" priority="7">
      <formula>ABS(L57)&gt;0.4</formula>
    </cfRule>
    <cfRule type="expression" dxfId="136" priority="8">
      <formula>AND(ABS(L57)&gt;0.2, ABS(L57)&lt;=0.4)</formula>
    </cfRule>
    <cfRule type="expression" dxfId="135" priority="9">
      <formula>ABS(L57)&lt;=0.2</formula>
    </cfRule>
  </conditionalFormatting>
  <dataValidations count="1">
    <dataValidation type="list" allowBlank="1" showInputMessage="1" showErrorMessage="1" sqref="Y8" xr:uid="{00000000-0002-0000-0B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N203"/>
  <sheetViews>
    <sheetView topLeftCell="A71" zoomScale="84" zoomScaleNormal="60" workbookViewId="0">
      <selection activeCell="B71" sqref="B71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3.5762658163090759E-2</v>
      </c>
      <c r="AC3" s="1">
        <f>G67</f>
        <v>0.55515436975735288</v>
      </c>
      <c r="AD3" s="1">
        <f ca="1">L67</f>
        <v>2.8398330774197356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3.5762658163090759E-2</v>
      </c>
      <c r="AC4" s="1">
        <v>0.55515436975735288</v>
      </c>
      <c r="AD4" s="1">
        <v>2.8398330774197356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3.5762658163090759E-2</v>
      </c>
      <c r="AC5" s="1">
        <v>0.55515436975735288</v>
      </c>
      <c r="AD5" s="1">
        <v>2.8398330774197356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3.5762658163090759E-2</v>
      </c>
      <c r="AC6" s="1">
        <v>0.55515436975735288</v>
      </c>
      <c r="AD6" s="1">
        <v>2.8398330774197356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3.5762658163090759E-2</v>
      </c>
      <c r="AC7" s="1">
        <v>0.55515436975735288</v>
      </c>
      <c r="AD7" s="1">
        <v>2.8398330774197356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3.5762658163090759E-2</v>
      </c>
      <c r="AC8" s="1">
        <v>0.55515436975735288</v>
      </c>
      <c r="AD8" s="1">
        <v>2.8398330774197356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2</v>
      </c>
      <c r="AA9">
        <v>6</v>
      </c>
      <c r="AB9" s="1">
        <v>3.5762658163090759E-2</v>
      </c>
      <c r="AC9" s="1">
        <v>0.55515436975735288</v>
      </c>
      <c r="AD9" s="1">
        <v>2.8398330774197356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3.5762658163090759E-2</v>
      </c>
      <c r="AC10" s="1">
        <v>0.55515436975735288</v>
      </c>
      <c r="AD10" s="1">
        <v>2.8398330774197356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2</v>
      </c>
      <c r="AA11">
        <v>8</v>
      </c>
      <c r="AB11" s="1">
        <v>3.5762658163090759E-2</v>
      </c>
      <c r="AC11" s="1">
        <v>0.55515436975735288</v>
      </c>
      <c r="AD11" s="1">
        <v>2.8398330774197356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6.3063458409230053</v>
      </c>
      <c r="AA12">
        <v>9</v>
      </c>
      <c r="AB12" s="1">
        <v>3.5762658163090759E-2</v>
      </c>
      <c r="AC12" s="1">
        <v>0.55515436975735288</v>
      </c>
      <c r="AD12" s="1">
        <v>2.8398330774197356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3.5762658163090759E-2</v>
      </c>
      <c r="AC13" s="1">
        <v>0.55515436975735288</v>
      </c>
      <c r="AD13" s="1">
        <v>2.8398330774197356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3.5762658163090759E-2</v>
      </c>
      <c r="AC14" s="1">
        <v>0.55515436975735288</v>
      </c>
      <c r="AD14" s="1">
        <v>2.8398330774197356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3.5762658163090759E-2</v>
      </c>
      <c r="AC15" s="1">
        <v>0.55515436975735288</v>
      </c>
      <c r="AD15" s="1">
        <v>2.8398330774197356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8</v>
      </c>
      <c r="AA16">
        <v>13</v>
      </c>
      <c r="AB16" s="1">
        <v>3.5762658163090759E-2</v>
      </c>
      <c r="AC16" s="1">
        <v>0.55515436975735288</v>
      </c>
      <c r="AD16" s="1">
        <v>2.8398330774197356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3</v>
      </c>
      <c r="AA17">
        <v>14</v>
      </c>
      <c r="AB17" s="1">
        <v>3.5762658163090759E-2</v>
      </c>
      <c r="AC17" s="1">
        <v>0.55515436975735288</v>
      </c>
      <c r="AD17" s="1">
        <v>2.8398330774197356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7</v>
      </c>
      <c r="AA18">
        <v>15</v>
      </c>
      <c r="AB18" s="1">
        <v>3.5762658163090759E-2</v>
      </c>
      <c r="AC18" s="1">
        <v>0.55515436975735288</v>
      </c>
      <c r="AD18" s="1">
        <v>2.8398330774197356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3.5762658163090759E-2</v>
      </c>
      <c r="AC19" s="1">
        <v>0.55515436975735288</v>
      </c>
      <c r="AD19" s="1">
        <v>2.8398330774197356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0.44444444444444442</v>
      </c>
      <c r="AA20">
        <v>17</v>
      </c>
      <c r="AB20" s="1">
        <v>3.5762658163090759E-2</v>
      </c>
      <c r="AC20" s="1">
        <v>0.55515436975735288</v>
      </c>
      <c r="AD20" s="1">
        <v>2.8398330774197356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0.16666666666666666</v>
      </c>
      <c r="AA21">
        <v>18</v>
      </c>
      <c r="AB21" s="1">
        <v>3.5762658163090759E-2</v>
      </c>
      <c r="AC21" s="1">
        <v>0.55515436975735288</v>
      </c>
      <c r="AD21" s="1">
        <v>2.8398330774197356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0.3888888888888889</v>
      </c>
      <c r="AA22">
        <v>19</v>
      </c>
      <c r="AB22" s="1">
        <v>3.5762658163090759E-2</v>
      </c>
      <c r="AC22" s="1">
        <v>0.55515436975735288</v>
      </c>
      <c r="AD22" s="1">
        <v>2.8398330774197356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3.2410809829309439E-2</v>
      </c>
      <c r="AA23">
        <v>20</v>
      </c>
      <c r="AB23" s="1">
        <v>3.5762658163090759E-2</v>
      </c>
      <c r="AC23" s="1">
        <v>0.55515436975735288</v>
      </c>
      <c r="AD23" s="1">
        <v>2.8398330774197356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0.75000031101090747</v>
      </c>
      <c r="AA24">
        <v>21</v>
      </c>
      <c r="AB24" s="1">
        <v>3.5762658163090759E-2</v>
      </c>
      <c r="AC24" s="1">
        <v>0.55515436975735288</v>
      </c>
      <c r="AD24" s="1">
        <v>2.8398330774197356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0.30653803117763395</v>
      </c>
      <c r="AA25">
        <v>22</v>
      </c>
      <c r="AB25" s="1">
        <v>3.5762658163090759E-2</v>
      </c>
      <c r="AC25" s="1">
        <v>0.55515436975735288</v>
      </c>
      <c r="AD25" s="1">
        <v>2.8398330774197356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0.22227610128893019</v>
      </c>
      <c r="AA26">
        <v>23</v>
      </c>
      <c r="AB26" s="1">
        <v>3.5762658163090759E-2</v>
      </c>
      <c r="AC26" s="1">
        <v>0.55515436975735288</v>
      </c>
      <c r="AD26" s="1">
        <v>2.8398330774197356</v>
      </c>
    </row>
    <row r="27" spans="1:30" ht="16.2" thickBot="1">
      <c r="X27" s="55" t="s">
        <v>51</v>
      </c>
      <c r="Y27" s="3" cm="1">
        <f t="array" ref="Y27">MEDIAN(ABS(B13:D18 - B40:D45))</f>
        <v>0.22722471422757351</v>
      </c>
      <c r="AA27">
        <v>24</v>
      </c>
      <c r="AB27" s="1">
        <v>3.5762658163090759E-2</v>
      </c>
      <c r="AC27" s="1">
        <v>0.55515436975735288</v>
      </c>
      <c r="AD27" s="1">
        <v>2.8398330774197356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3.5762658163090759E-2</v>
      </c>
      <c r="AC28" s="1">
        <v>0.55515436975735288</v>
      </c>
      <c r="AD28" s="1">
        <v>2.8398330774197356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0.10861399883316218</v>
      </c>
      <c r="AA29">
        <v>26</v>
      </c>
      <c r="AB29" s="1">
        <v>3.5762658163090759E-2</v>
      </c>
      <c r="AC29" s="1">
        <v>0.55515436975735288</v>
      </c>
      <c r="AD29" s="1">
        <v>2.8398330774197356</v>
      </c>
    </row>
    <row r="30" spans="1:30">
      <c r="A30" s="25" t="s">
        <v>3</v>
      </c>
      <c r="B30" s="2">
        <f>MAX(B40:B45)</f>
        <v>0.79162138371424706</v>
      </c>
      <c r="C30" s="2">
        <f>MAX(C40:C45)</f>
        <v>0.60094687815776104</v>
      </c>
      <c r="D30" s="2">
        <f>MAX(D40:D45)</f>
        <v>0.86758919017069058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0.22722471422757351</v>
      </c>
      <c r="AA30">
        <v>27</v>
      </c>
      <c r="AB30" s="1">
        <v>3.5762658163090759E-2</v>
      </c>
      <c r="AC30" s="1">
        <v>0.55515436975735288</v>
      </c>
      <c r="AD30" s="1">
        <v>2.8398330774197356</v>
      </c>
    </row>
    <row r="31" spans="1:30" ht="16.2" thickBot="1">
      <c r="A31" s="25" t="s">
        <v>4</v>
      </c>
      <c r="B31" s="2">
        <f>MIN(B40:B45)</f>
        <v>2.3062922731746746E-2</v>
      </c>
      <c r="C31" s="2">
        <f t="shared" ref="C31:D31" si="19">MIN(C40:C45)</f>
        <v>2.3192170892919603E-3</v>
      </c>
      <c r="D31" s="2">
        <f t="shared" si="19"/>
        <v>0.16429078853363924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0.52645621736791881</v>
      </c>
      <c r="AA31">
        <v>28</v>
      </c>
      <c r="AB31" s="1">
        <v>3.5762658163090759E-2</v>
      </c>
      <c r="AC31" s="1">
        <v>0.55515436975735288</v>
      </c>
      <c r="AD31" s="1">
        <v>2.8398330774197356</v>
      </c>
    </row>
    <row r="32" spans="1:30">
      <c r="A32" s="25" t="s">
        <v>5</v>
      </c>
      <c r="B32" s="2">
        <f>AVERAGE(B40:B45)</f>
        <v>0.30577344601539691</v>
      </c>
      <c r="C32" s="2">
        <f t="shared" ref="C32:D32" si="20">AVERAGE(C40:C45)</f>
        <v>0.31854658623010107</v>
      </c>
      <c r="D32" s="2">
        <f t="shared" si="20"/>
        <v>0.4727040980024409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3.5762658163090759E-2</v>
      </c>
      <c r="AC32" s="1">
        <v>0.55515436975735288</v>
      </c>
      <c r="AD32" s="1">
        <v>2.8398330774197356</v>
      </c>
    </row>
    <row r="33" spans="1:30">
      <c r="A33" s="25" t="s">
        <v>6</v>
      </c>
      <c r="B33" s="2">
        <f>STDEV(B40:B45)</f>
        <v>0.2852946880474419</v>
      </c>
      <c r="C33" s="2">
        <f t="shared" ref="C33:D33" si="21">STDEV(C40:C45)</f>
        <v>0.23292379947886355</v>
      </c>
      <c r="D33" s="2">
        <f t="shared" si="21"/>
        <v>0.30614691733099791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3.5762658163090759E-2</v>
      </c>
      <c r="AC33" s="1">
        <v>0.55515436975735288</v>
      </c>
      <c r="AD33" s="1">
        <v>2.8398330774197356</v>
      </c>
    </row>
    <row r="34" spans="1:30">
      <c r="A34" s="25" t="s">
        <v>7</v>
      </c>
      <c r="B34" s="2">
        <f>MEDIAN(B40:B45)</f>
        <v>0.27329154566964509</v>
      </c>
      <c r="C34" s="2">
        <f t="shared" ref="C34:D34" si="22">MEDIAN(C40:C45)</f>
        <v>0.35450322229805575</v>
      </c>
      <c r="D34" s="2">
        <f t="shared" si="22"/>
        <v>0.33361800670319697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3.5762658163090759E-2</v>
      </c>
      <c r="AC34" s="1">
        <v>0.55515436975735288</v>
      </c>
      <c r="AD34" s="1">
        <v>2.8398330774197356</v>
      </c>
    </row>
    <row r="35" spans="1:30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</v>
      </c>
      <c r="D35" s="2" cm="1">
        <f t="array" ref="D35">IFERROR(_xlfn.MODE.SNGL(ROUND(D40:D45,1)),0)</f>
        <v>0.9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3.5762658163090759E-2</v>
      </c>
      <c r="AC35" s="1">
        <v>0.55515436975735288</v>
      </c>
      <c r="AD35" s="1">
        <v>2.8398330774197356</v>
      </c>
    </row>
    <row r="36" spans="1:30">
      <c r="A36" s="25" t="s">
        <v>9</v>
      </c>
      <c r="B36" s="2">
        <f>QUARTILE(B40:B45,1)</f>
        <v>9.0418205770084734E-2</v>
      </c>
      <c r="C36" s="2">
        <f t="shared" ref="C36:D36" si="23">QUARTILE(C40:C45,1)</f>
        <v>0.14909954571045714</v>
      </c>
      <c r="D36" s="2">
        <f t="shared" si="23"/>
        <v>0.29065690490161256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3.5762658163090759E-2</v>
      </c>
      <c r="AC36" s="1">
        <v>0.55515436975735288</v>
      </c>
      <c r="AD36" s="1">
        <v>2.8398330774197356</v>
      </c>
    </row>
    <row r="37" spans="1:30">
      <c r="A37" s="25" t="s">
        <v>10</v>
      </c>
      <c r="B37" s="2">
        <f>QUARTILE(B40:B45,2)</f>
        <v>0.27329154566964509</v>
      </c>
      <c r="C37" s="2">
        <f t="shared" ref="C37:D37" si="24">QUARTILE(C40:C45,2)</f>
        <v>0.35450322229805575</v>
      </c>
      <c r="D37" s="2">
        <f t="shared" si="24"/>
        <v>0.33361800670319697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3.5762658163090759E-2</v>
      </c>
      <c r="AC37" s="1">
        <v>0.55515436975735288</v>
      </c>
      <c r="AD37" s="1">
        <v>2.8398330774197356</v>
      </c>
    </row>
    <row r="38" spans="1:30">
      <c r="A38" s="25" t="s">
        <v>11</v>
      </c>
      <c r="B38" s="2">
        <f>QUARTILE(B40:B45,3)</f>
        <v>0.40125752579506091</v>
      </c>
      <c r="C38" s="2">
        <f t="shared" ref="C38:D38" si="25">QUARTILE(C40:C45,3)</f>
        <v>0.47740729859165226</v>
      </c>
      <c r="D38" s="2">
        <f t="shared" si="25"/>
        <v>0.72898354537792731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3.5762658163090759E-2</v>
      </c>
      <c r="AC38" s="1">
        <v>0.55515436975735288</v>
      </c>
      <c r="AD38" s="1">
        <v>2.8398330774197356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3.5762658163090759E-2</v>
      </c>
      <c r="AC39" s="1">
        <v>0.55515436975735288</v>
      </c>
      <c r="AD39" s="1">
        <v>2.8398330774197356</v>
      </c>
    </row>
    <row r="40" spans="1:30">
      <c r="A40" s="25">
        <v>1</v>
      </c>
      <c r="B40" s="23">
        <v>2.3062922731746746E-2</v>
      </c>
      <c r="C40" s="23">
        <v>0.44999920338009614</v>
      </c>
      <c r="D40" s="23">
        <v>0.86758919017069058</v>
      </c>
      <c r="E40" s="2">
        <f>MAX(B40:D40)</f>
        <v>0.86758919017069058</v>
      </c>
      <c r="F40" s="2">
        <f>MIN(B40:D40)</f>
        <v>2.3062922731746746E-2</v>
      </c>
      <c r="G40" s="2">
        <f>AVERAGE(B40:D40)</f>
        <v>0.44688377209417784</v>
      </c>
      <c r="H40" s="2">
        <f>STDEV(B40:D40)</f>
        <v>0.42227175317875748</v>
      </c>
      <c r="I40" s="2">
        <f>MEDIAN(B40:D40)</f>
        <v>0.44999920338009614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0.23653106305592142</v>
      </c>
      <c r="L40" s="2">
        <f>QUARTILE(B40:D40,2)</f>
        <v>0.44999920338009614</v>
      </c>
      <c r="M40" s="3">
        <f>QUARTILE(B40:D40,3)</f>
        <v>0.65879419677539341</v>
      </c>
      <c r="AA40">
        <v>37</v>
      </c>
      <c r="AB40" s="1">
        <v>3.5762658163090759E-2</v>
      </c>
      <c r="AC40" s="1">
        <v>0.55515436975735288</v>
      </c>
      <c r="AD40" s="1">
        <v>2.8398330774197356</v>
      </c>
    </row>
    <row r="41" spans="1:30">
      <c r="A41" s="25">
        <v>2</v>
      </c>
      <c r="B41" s="23">
        <v>0.43328688614715938</v>
      </c>
      <c r="C41" s="23">
        <v>2.3192170892919603E-3</v>
      </c>
      <c r="D41" s="23">
        <v>0.36593324847898678</v>
      </c>
      <c r="E41" s="2">
        <f t="shared" ref="E41:E45" si="27">MAX(B41:D41)</f>
        <v>0.43328688614715938</v>
      </c>
      <c r="F41" s="2">
        <f t="shared" ref="F41:F45" si="28">MIN(B41:D41)</f>
        <v>2.3192170892919603E-3</v>
      </c>
      <c r="G41" s="2">
        <f t="shared" ref="G41:G45" si="29">AVERAGE(B41:D41)</f>
        <v>0.26717978390514602</v>
      </c>
      <c r="H41" s="2">
        <f t="shared" ref="H41:H45" si="30">STDEV(B41:D41)</f>
        <v>0.23183500170874871</v>
      </c>
      <c r="I41" s="2">
        <f t="shared" ref="I41:I45" si="31">MEDIAN(B41:D41)</f>
        <v>0.36593324847898678</v>
      </c>
      <c r="J41" s="2">
        <f t="shared" si="26"/>
        <v>0.4</v>
      </c>
      <c r="K41" s="2">
        <f t="shared" ref="K41:K45" si="32">QUARTILE(B41:D41,1)</f>
        <v>0.18412623278413937</v>
      </c>
      <c r="L41" s="2">
        <f t="shared" ref="L41:L45" si="33">QUARTILE(B41:D41,2)</f>
        <v>0.36593324847898678</v>
      </c>
      <c r="M41" s="3">
        <f t="shared" ref="M41:M45" si="34">QUARTILE(B41:D41,3)</f>
        <v>0.39961006731307308</v>
      </c>
      <c r="AA41">
        <v>38</v>
      </c>
      <c r="AB41" s="1">
        <v>3.5762658163090759E-2</v>
      </c>
      <c r="AC41" s="1">
        <v>0.55515436975735288</v>
      </c>
      <c r="AD41" s="1">
        <v>2.8398330774197356</v>
      </c>
    </row>
    <row r="42" spans="1:30">
      <c r="A42" s="25">
        <v>3</v>
      </c>
      <c r="B42" s="23">
        <v>0.30516944473876562</v>
      </c>
      <c r="C42" s="23">
        <v>0.25900724121601532</v>
      </c>
      <c r="D42" s="23">
        <v>0.30130276492740715</v>
      </c>
      <c r="E42" s="2">
        <f t="shared" si="27"/>
        <v>0.30516944473876562</v>
      </c>
      <c r="F42" s="2">
        <f t="shared" si="28"/>
        <v>0.25900724121601532</v>
      </c>
      <c r="G42" s="2">
        <f t="shared" si="29"/>
        <v>0.28849315029406269</v>
      </c>
      <c r="H42" s="2">
        <f t="shared" si="30"/>
        <v>2.5608629967455294E-2</v>
      </c>
      <c r="I42" s="2">
        <f t="shared" si="31"/>
        <v>0.30130276492740715</v>
      </c>
      <c r="J42" s="2">
        <f>IFERROR(
  _xlfn.MODE.SNGL(ROUND(B42,1),ROUND(C42,1),ROUND(D42,1)),
  MEDIAN(   ROUND(B42,1),ROUND(C42,1),ROUND(D42,1))
)</f>
        <v>0.3</v>
      </c>
      <c r="K42" s="2">
        <f t="shared" si="32"/>
        <v>0.28015500307171126</v>
      </c>
      <c r="L42" s="2">
        <f t="shared" si="33"/>
        <v>0.30130276492740715</v>
      </c>
      <c r="M42" s="3">
        <f t="shared" si="34"/>
        <v>0.30323610483308638</v>
      </c>
      <c r="AA42">
        <v>39</v>
      </c>
      <c r="AB42" s="1">
        <v>3.5762658163090759E-2</v>
      </c>
      <c r="AC42" s="1">
        <v>0.55515436975735288</v>
      </c>
      <c r="AD42" s="1">
        <v>2.8398330774197356</v>
      </c>
    </row>
    <row r="43" spans="1:30">
      <c r="A43" s="25">
        <v>4</v>
      </c>
      <c r="B43" s="23">
        <v>0.79162138371424706</v>
      </c>
      <c r="C43" s="23">
        <v>0.1124636472086044</v>
      </c>
      <c r="D43" s="23">
        <v>0.28710828489301438</v>
      </c>
      <c r="E43" s="2">
        <f t="shared" si="27"/>
        <v>0.79162138371424706</v>
      </c>
      <c r="F43" s="2">
        <f t="shared" si="28"/>
        <v>0.1124636472086044</v>
      </c>
      <c r="G43" s="2">
        <f t="shared" si="29"/>
        <v>0.39706443860528862</v>
      </c>
      <c r="H43" s="2">
        <f t="shared" si="30"/>
        <v>0.35267772054421714</v>
      </c>
      <c r="I43" s="2">
        <f t="shared" si="31"/>
        <v>0.28710828489301438</v>
      </c>
      <c r="J43" s="2">
        <f>IFERROR(
  _xlfn.MODE.SNGL(ROUND(B43,1),ROUND(C43,1),ROUND(D43,1)),
  MEDIAN(   ROUND(B43,1),ROUND(C43,1),ROUND(D43,1))
)</f>
        <v>0.3</v>
      </c>
      <c r="K43" s="2">
        <f t="shared" si="32"/>
        <v>0.19978596605080939</v>
      </c>
      <c r="L43" s="2">
        <f t="shared" si="33"/>
        <v>0.28710828489301438</v>
      </c>
      <c r="M43" s="3">
        <f t="shared" si="34"/>
        <v>0.5393648343036308</v>
      </c>
      <c r="AA43">
        <v>40</v>
      </c>
      <c r="AB43" s="1">
        <v>3.5762658163090759E-2</v>
      </c>
      <c r="AC43" s="1">
        <v>0.55515436975735288</v>
      </c>
      <c r="AD43" s="1">
        <v>2.8398330774197356</v>
      </c>
    </row>
    <row r="44" spans="1:30">
      <c r="A44" s="25">
        <v>5</v>
      </c>
      <c r="B44" s="23">
        <v>4.0086392159938103E-2</v>
      </c>
      <c r="C44" s="23">
        <v>0.60094687815776104</v>
      </c>
      <c r="D44" s="23">
        <v>0.85000031101090745</v>
      </c>
      <c r="E44" s="2">
        <f t="shared" si="27"/>
        <v>0.85000031101090745</v>
      </c>
      <c r="F44" s="2">
        <f t="shared" si="28"/>
        <v>4.0086392159938103E-2</v>
      </c>
      <c r="G44" s="2">
        <f t="shared" si="29"/>
        <v>0.49701119377620223</v>
      </c>
      <c r="H44" s="2">
        <f t="shared" si="30"/>
        <v>0.41483985928672634</v>
      </c>
      <c r="I44" s="2">
        <f t="shared" si="31"/>
        <v>0.60094687815776104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0.32051663515884954</v>
      </c>
      <c r="L44" s="2">
        <f t="shared" si="33"/>
        <v>0.60094687815776104</v>
      </c>
      <c r="M44" s="3">
        <f t="shared" si="34"/>
        <v>0.72547359458433425</v>
      </c>
      <c r="AA44">
        <v>41</v>
      </c>
      <c r="AB44" s="1">
        <v>3.5762658163090759E-2</v>
      </c>
      <c r="AC44" s="1">
        <v>0.55515436975735288</v>
      </c>
      <c r="AD44" s="1">
        <v>2.8398330774197356</v>
      </c>
    </row>
    <row r="45" spans="1:30" ht="16.2" thickBot="1">
      <c r="A45" s="27">
        <v>6</v>
      </c>
      <c r="B45" s="24">
        <v>0.24141364660052461</v>
      </c>
      <c r="C45" s="24">
        <v>0.48654333032883762</v>
      </c>
      <c r="D45" s="24">
        <v>0.16429078853363924</v>
      </c>
      <c r="E45" s="4">
        <f t="shared" si="27"/>
        <v>0.48654333032883762</v>
      </c>
      <c r="F45" s="4">
        <f t="shared" si="28"/>
        <v>0.16429078853363924</v>
      </c>
      <c r="G45" s="4">
        <f t="shared" si="29"/>
        <v>0.29741592182100046</v>
      </c>
      <c r="H45" s="4">
        <f t="shared" si="30"/>
        <v>0.16826724665177412</v>
      </c>
      <c r="I45" s="4">
        <f t="shared" si="31"/>
        <v>0.24141364660052461</v>
      </c>
      <c r="J45" s="4">
        <f t="shared" si="35"/>
        <v>0.2</v>
      </c>
      <c r="K45" s="4">
        <f t="shared" si="32"/>
        <v>0.20285221756708194</v>
      </c>
      <c r="L45" s="4">
        <f t="shared" si="33"/>
        <v>0.24141364660052461</v>
      </c>
      <c r="M45" s="5">
        <f t="shared" si="34"/>
        <v>0.36397848846468112</v>
      </c>
      <c r="AA45">
        <v>42</v>
      </c>
      <c r="AB45" s="1">
        <v>3.5762658163090759E-2</v>
      </c>
      <c r="AC45" s="1">
        <v>0.55515436975735288</v>
      </c>
      <c r="AD45" s="1">
        <v>2.8398330774197356</v>
      </c>
    </row>
    <row r="46" spans="1:30" ht="16.2" thickBot="1">
      <c r="AA46">
        <v>43</v>
      </c>
      <c r="AB46" s="1">
        <v>3.5762658163090759E-2</v>
      </c>
      <c r="AC46" s="1">
        <v>0.55515436975735288</v>
      </c>
      <c r="AD46" s="1">
        <v>2.8398330774197356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3.5762658163090759E-2</v>
      </c>
      <c r="AC47" s="1">
        <v>0.55515436975735288</v>
      </c>
      <c r="AD47" s="1">
        <v>2.8398330774197356</v>
      </c>
    </row>
    <row r="48" spans="1:30">
      <c r="A48" s="95"/>
      <c r="B48" s="96"/>
      <c r="C48" s="96"/>
      <c r="D48" s="97"/>
      <c r="AA48">
        <v>45</v>
      </c>
      <c r="AB48" s="1">
        <v>3.5762658163090759E-2</v>
      </c>
      <c r="AC48" s="1">
        <v>0.55515436975735288</v>
      </c>
      <c r="AD48" s="1">
        <v>2.8398330774197356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3.5762658163090759E-2</v>
      </c>
      <c r="AC49" s="1">
        <v>0.55515436975735288</v>
      </c>
      <c r="AD49" s="1">
        <v>2.8398330774197356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-0.79280663233870641</v>
      </c>
      <c r="D50" s="3">
        <f t="shared" si="36"/>
        <v>-0.67713975878741184</v>
      </c>
      <c r="AA50">
        <v>47</v>
      </c>
      <c r="AB50" s="1">
        <v>3.5762658163090759E-2</v>
      </c>
      <c r="AC50" s="1">
        <v>0.55515436975735288</v>
      </c>
      <c r="AD50" s="1">
        <v>2.8398330774197356</v>
      </c>
    </row>
    <row r="51" spans="1:30">
      <c r="A51" s="25" t="s">
        <v>1</v>
      </c>
      <c r="B51" s="2">
        <f>IFERROR(CORREL($C$40:$C$45,B40:B45),0)</f>
        <v>-0.79280663233870641</v>
      </c>
      <c r="C51" s="2">
        <f>IFERROR(CORREL($C$40:$C$45,C40:C45),0)</f>
        <v>0.99999999999999989</v>
      </c>
      <c r="D51" s="3">
        <f>IFERROR(CORREL($C$40:$C$45,D40:D45),0)</f>
        <v>0.52970083079147656</v>
      </c>
      <c r="AA51">
        <v>48</v>
      </c>
      <c r="AB51" s="1">
        <v>3.5762658163090759E-2</v>
      </c>
      <c r="AC51" s="1">
        <v>0.55515436975735288</v>
      </c>
      <c r="AD51" s="1">
        <v>2.8398330774197356</v>
      </c>
    </row>
    <row r="52" spans="1:30" ht="16.2" thickBot="1">
      <c r="A52" s="27" t="s">
        <v>2</v>
      </c>
      <c r="B52" s="5">
        <f t="shared" ref="B52:C52" si="37">IFERROR(CORREL($D$40:$D$45,B40:B45),0)</f>
        <v>-0.67713975878741184</v>
      </c>
      <c r="C52" s="5">
        <f t="shared" si="37"/>
        <v>0.52970083079147656</v>
      </c>
      <c r="D52" s="5">
        <f>IFERROR(CORREL($D$40:$D$45,D40:D45),0)</f>
        <v>1.0000000000000002</v>
      </c>
      <c r="AA52">
        <v>49</v>
      </c>
      <c r="AB52" s="1">
        <v>3.5762658163090759E-2</v>
      </c>
      <c r="AC52" s="1">
        <v>0.55515436975735288</v>
      </c>
      <c r="AD52" s="1">
        <v>2.8398330774197356</v>
      </c>
    </row>
    <row r="53" spans="1:30" ht="16.2" thickBot="1">
      <c r="AA53">
        <v>50</v>
      </c>
      <c r="AB53" s="1">
        <v>3.5762658163090759E-2</v>
      </c>
      <c r="AC53" s="1">
        <v>0.55515436975735288</v>
      </c>
      <c r="AD53" s="1">
        <v>2.8398330774197356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3.5762658163090759E-2</v>
      </c>
      <c r="AC54" s="1">
        <v>0.55515436975735288</v>
      </c>
      <c r="AD54" s="1">
        <v>2.8398330774197356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3.5762658163090759E-2</v>
      </c>
      <c r="AC55" s="1">
        <v>0.55515436975735288</v>
      </c>
      <c r="AD55" s="1">
        <v>2.8398330774197356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3.5762658163090759E-2</v>
      </c>
      <c r="AC56" s="1">
        <v>0.55515436975735288</v>
      </c>
      <c r="AD56" s="1">
        <v>2.8398330774197356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5.3385228874323724E-3</v>
      </c>
      <c r="D57" s="12">
        <f t="shared" si="38"/>
        <v>5.4389313943137537E-3</v>
      </c>
      <c r="F57" s="6" t="s">
        <v>3</v>
      </c>
      <c r="G57" s="2">
        <f t="shared" ref="G57:I61" si="39">B3-B30</f>
        <v>-0.19162138371424708</v>
      </c>
      <c r="H57" s="2">
        <f t="shared" si="39"/>
        <v>9.9053121842238911E-2</v>
      </c>
      <c r="I57" s="3">
        <f t="shared" si="39"/>
        <v>3.2410809829309439E-2</v>
      </c>
      <c r="K57" s="7" t="s">
        <v>3</v>
      </c>
      <c r="L57" s="2" cm="1">
        <f t="array" aca="1" ref="L57" ca="1">INDIRECT("E"&amp; (13+COLUMNS($A:A)-1)) - INDIRECT("E"&amp; (40+COLUMNS($A:A)-1))</f>
        <v>3.2410809829309439E-2</v>
      </c>
      <c r="M57" s="2" cm="1">
        <f t="array" aca="1" ref="M57" ca="1">INDIRECT("E"&amp; (13+COLUMNS($A:B)-1)) - INDIRECT("E"&amp; (40+COLUMNS($A:B)-1))</f>
        <v>0.1667131138528406</v>
      </c>
      <c r="N57" s="2" cm="1">
        <f t="array" aca="1" ref="N57" ca="1">INDIRECT("E"&amp; (13+COLUMNS($A:C)-1)) - INDIRECT("E"&amp; (40+COLUMNS($A:C)-1))</f>
        <v>0.49483055526123443</v>
      </c>
      <c r="O57" s="2" cm="1">
        <f t="array" aca="1" ref="O57" ca="1">INDIRECT("E"&amp; (13+COLUMNS($A:D)-1)) - INDIRECT("E"&amp; (40+COLUMNS($A:D)-1))</f>
        <v>-9.1621383714247107E-2</v>
      </c>
      <c r="P57" s="2" cm="1">
        <f t="array" aca="1" ref="P57" ca="1">INDIRECT("E"&amp; (13+COLUMNS($A:E)-1)) - INDIRECT("E"&amp; (40+COLUMNS($A:E)-1))</f>
        <v>-0.25000031101090747</v>
      </c>
      <c r="Q57" s="3" cm="1">
        <f t="array" aca="1" ref="Q57" ca="1">INDIRECT("E"&amp; (13+COLUMNS($A:F)-1)) - INDIRECT("E"&amp; (40+COLUMNS($A:F)-1))</f>
        <v>0.21345666967116234</v>
      </c>
      <c r="AA57">
        <v>54</v>
      </c>
      <c r="AB57" s="1">
        <v>3.5762658163090759E-2</v>
      </c>
      <c r="AC57" s="1">
        <v>0.55515436975735288</v>
      </c>
      <c r="AD57" s="1">
        <v>2.8398330774197356</v>
      </c>
    </row>
    <row r="58" spans="1:30">
      <c r="A58" s="6" t="s">
        <v>1</v>
      </c>
      <c r="B58" s="11">
        <f>(B24-B51)^2</f>
        <v>5.3385228874323724E-3</v>
      </c>
      <c r="C58" s="11">
        <f t="shared" si="38"/>
        <v>1.1093356479670479E-31</v>
      </c>
      <c r="D58" s="12">
        <f t="shared" si="38"/>
        <v>7.1038747997992525E-3</v>
      </c>
      <c r="F58" s="6" t="s">
        <v>4</v>
      </c>
      <c r="G58" s="2">
        <f t="shared" si="39"/>
        <v>7.6937077268253259E-2</v>
      </c>
      <c r="H58" s="2">
        <f t="shared" si="39"/>
        <v>9.7680782910708044E-2</v>
      </c>
      <c r="I58" s="3">
        <f t="shared" si="39"/>
        <v>-6.4290788533639232E-2</v>
      </c>
      <c r="K58" s="7" t="s">
        <v>4</v>
      </c>
      <c r="L58" s="2" cm="1">
        <f t="array" aca="1" ref="L58" ca="1">INDIRECT("F"&amp; (13+COLUMNS($A:A)-1)) - INDIRECT("F"&amp; (40+COLUMNS($A:A)-1))</f>
        <v>7.6937077268253259E-2</v>
      </c>
      <c r="M58" s="2" cm="1">
        <f t="array" aca="1" ref="M58" ca="1">INDIRECT("F"&amp; (13+COLUMNS($A:B)-1)) - INDIRECT("F"&amp; (40+COLUMNS($A:B)-1))</f>
        <v>9.7680782910708044E-2</v>
      </c>
      <c r="N58" s="2" cm="1">
        <f t="array" aca="1" ref="N58" ca="1">INDIRECT("F"&amp; (13+COLUMNS($A:C)-1)) - INDIRECT("F"&amp; (40+COLUMNS($A:C)-1))</f>
        <v>0.24099275878398468</v>
      </c>
      <c r="O58" s="2" cm="1">
        <f t="array" aca="1" ref="O58" ca="1">INDIRECT("F"&amp; (13+COLUMNS($A:D)-1)) - INDIRECT("F"&amp; (40+COLUMNS($A:D)-1))</f>
        <v>8.7536352791395614E-2</v>
      </c>
      <c r="P58" s="2" cm="1">
        <f t="array" aca="1" ref="P58" ca="1">INDIRECT("F"&amp; (13+COLUMNS($A:E)-1)) - INDIRECT("F"&amp; (40+COLUMNS($A:E)-1))</f>
        <v>5.9913607840061903E-2</v>
      </c>
      <c r="Q58" s="3" cm="1">
        <f t="array" aca="1" ref="Q58" ca="1">INDIRECT("F"&amp; (13+COLUMNS($A:F)-1)) - INDIRECT("F"&amp; (40+COLUMNS($A:F)-1))</f>
        <v>-6.4290788533639232E-2</v>
      </c>
      <c r="AA58">
        <v>55</v>
      </c>
      <c r="AB58" s="1">
        <v>3.5762658163090759E-2</v>
      </c>
      <c r="AC58" s="1">
        <v>0.55515436975735288</v>
      </c>
      <c r="AD58" s="1">
        <v>2.8398330774197356</v>
      </c>
    </row>
    <row r="59" spans="1:30" ht="16.2" thickBot="1">
      <c r="A59" s="9" t="s">
        <v>2</v>
      </c>
      <c r="B59" s="13">
        <f>(B25-B52)^2</f>
        <v>5.4389313943137537E-3</v>
      </c>
      <c r="C59" s="13">
        <f t="shared" si="38"/>
        <v>7.1038747997992525E-3</v>
      </c>
      <c r="D59" s="14">
        <f t="shared" si="38"/>
        <v>1.9721522630525295E-31</v>
      </c>
      <c r="F59" s="6" t="s">
        <v>5</v>
      </c>
      <c r="G59" s="2">
        <f t="shared" si="39"/>
        <v>4.4226553984603123E-2</v>
      </c>
      <c r="H59" s="2">
        <f t="shared" si="39"/>
        <v>0.13145341376989894</v>
      </c>
      <c r="I59" s="3">
        <f t="shared" si="39"/>
        <v>0.11062923533089247</v>
      </c>
      <c r="K59" s="7" t="s">
        <v>5</v>
      </c>
      <c r="L59" s="2" cm="1">
        <f t="array" aca="1" ref="L59" ca="1">INDIRECT("G"&amp; (13+COLUMNS($A:A)-1)) - INDIRECT("G"&amp; (40+COLUMNS($A:A)-1))</f>
        <v>1.9782894572488774E-2</v>
      </c>
      <c r="M59" s="2" cm="1">
        <f t="array" aca="1" ref="M59" ca="1">INDIRECT("G"&amp; (13+COLUMNS($A:B)-1)) - INDIRECT("G"&amp; (40+COLUMNS($A:B)-1))</f>
        <v>6.6153549428187297E-2</v>
      </c>
      <c r="N59" s="2" cm="1">
        <f t="array" aca="1" ref="N59" ca="1">INDIRECT("G"&amp; (13+COLUMNS($A:C)-1)) - INDIRECT("G"&amp; (40+COLUMNS($A:C)-1))</f>
        <v>0.31150684970593728</v>
      </c>
      <c r="O59" s="2" cm="1">
        <f t="array" aca="1" ref="O59" ca="1">INDIRECT("G"&amp; (13+COLUMNS($A:D)-1)) - INDIRECT("G"&amp; (40+COLUMNS($A:D)-1))</f>
        <v>0.13626889472804471</v>
      </c>
      <c r="P59" s="2" cm="1">
        <f t="array" aca="1" ref="P59" ca="1">INDIRECT("G"&amp; (13+COLUMNS($A:E)-1)) - INDIRECT("G"&amp; (40+COLUMNS($A:E)-1))</f>
        <v>-0.16367786044286892</v>
      </c>
      <c r="Q59" s="3" cm="1">
        <f t="array" aca="1" ref="Q59" ca="1">INDIRECT("G"&amp; (13+COLUMNS($A:F)-1)) - INDIRECT("G"&amp; (40+COLUMNS($A:F)-1))</f>
        <v>0.20258407817899954</v>
      </c>
      <c r="AA59">
        <v>56</v>
      </c>
      <c r="AB59" s="1">
        <v>3.5762658163090759E-2</v>
      </c>
      <c r="AC59" s="1">
        <v>0.55515436975735288</v>
      </c>
      <c r="AD59" s="1">
        <v>2.8398330774197356</v>
      </c>
    </row>
    <row r="60" spans="1:30">
      <c r="A60" s="33"/>
      <c r="F60" s="6" t="s">
        <v>6</v>
      </c>
      <c r="G60" s="2">
        <f t="shared" si="39"/>
        <v>-4.2395532017619503E-2</v>
      </c>
      <c r="H60" s="2">
        <f t="shared" si="39"/>
        <v>1.5969885123078009E-3</v>
      </c>
      <c r="I60" s="3">
        <f t="shared" si="39"/>
        <v>6.3697488912478617E-3</v>
      </c>
      <c r="K60" s="7" t="s">
        <v>6</v>
      </c>
      <c r="L60" s="2" cm="1">
        <f t="array" aca="1" ref="L60" ca="1">INDIRECT("H"&amp; (13+COLUMNS($A:A)-1)) - INDIRECT("H"&amp; (40+COLUMNS($A:A)-1))</f>
        <v>-1.8126564746019314E-2</v>
      </c>
      <c r="M60" s="2" cm="1">
        <f t="array" aca="1" ref="M60" ca="1">INDIRECT("H"&amp; (13+COLUMNS($A:B)-1)) - INDIRECT("H"&amp; (40+COLUMNS($A:B)-1))</f>
        <v>1.9826146133609612E-2</v>
      </c>
      <c r="N60" s="2" cm="1">
        <f t="array" aca="1" ref="N60" ca="1">INDIRECT("H"&amp; (13+COLUMNS($A:C)-1)) - INDIRECT("H"&amp; (40+COLUMNS($A:C)-1))</f>
        <v>0.14759645078943251</v>
      </c>
      <c r="O60" s="2" cm="1">
        <f t="array" aca="1" ref="O60" ca="1">INDIRECT("H"&amp; (13+COLUMNS($A:D)-1)) - INDIRECT("H"&amp; (40+COLUMNS($A:D)-1))</f>
        <v>-6.4002585949404278E-2</v>
      </c>
      <c r="P60" s="2" cm="1">
        <f t="array" aca="1" ref="P60" ca="1">INDIRECT("H"&amp; (13+COLUMNS($A:E)-1)) - INDIRECT("H"&amp; (40+COLUMNS($A:E)-1))</f>
        <v>-0.16317871144436796</v>
      </c>
      <c r="Q60" s="3" cm="1">
        <f t="array" aca="1" ref="Q60" ca="1">INDIRECT("H"&amp; (13+COLUMNS($A:F)-1)) - INDIRECT("H"&amp; (40+COLUMNS($A:F)-1))</f>
        <v>0.17814291486200123</v>
      </c>
      <c r="AA60">
        <v>57</v>
      </c>
      <c r="AB60" s="1">
        <v>3.5762658163090759E-2</v>
      </c>
      <c r="AC60" s="1">
        <v>0.55515436975735288</v>
      </c>
      <c r="AD60" s="1">
        <v>2.8398330774197356</v>
      </c>
    </row>
    <row r="61" spans="1:30">
      <c r="F61" s="6" t="s">
        <v>7</v>
      </c>
      <c r="G61" s="2">
        <f t="shared" si="39"/>
        <v>7.6708454330354892E-2</v>
      </c>
      <c r="H61" s="2">
        <f t="shared" si="39"/>
        <v>9.5496777701944258E-2</v>
      </c>
      <c r="I61" s="3">
        <f t="shared" si="39"/>
        <v>0.36638199329680299</v>
      </c>
      <c r="K61" s="7" t="s">
        <v>7</v>
      </c>
      <c r="L61" s="2" cm="1">
        <f t="array" aca="1" ref="L61" ca="1">INDIRECT("I"&amp; (13+COLUMNS($A:A)-1)) - INDIRECT("I"&amp; (40+COLUMNS($A:A)-1))</f>
        <v>-4.9999203380096113E-2</v>
      </c>
      <c r="M61" s="2" cm="1">
        <f t="array" aca="1" ref="M61" ca="1">INDIRECT("I"&amp; (13+COLUMNS($A:B)-1)) - INDIRECT("I"&amp; (40+COLUMNS($A:B)-1))</f>
        <v>-6.5933248478986795E-2</v>
      </c>
      <c r="N61" s="2" cm="1">
        <f t="array" aca="1" ref="N61" ca="1">INDIRECT("I"&amp; (13+COLUMNS($A:C)-1)) - INDIRECT("I"&amp; (40+COLUMNS($A:C)-1))</f>
        <v>0.19869723507259285</v>
      </c>
      <c r="O61" s="2" cm="1">
        <f t="array" aca="1" ref="O61" ca="1">INDIRECT("I"&amp; (13+COLUMNS($A:D)-1)) - INDIRECT("I"&amp; (40+COLUMNS($A:D)-1))</f>
        <v>0.41289171510698558</v>
      </c>
      <c r="P61" s="2" cm="1">
        <f t="array" aca="1" ref="P61" ca="1">INDIRECT("I"&amp; (13+COLUMNS($A:E)-1)) - INDIRECT("I"&amp; (40+COLUMNS($A:E)-1))</f>
        <v>-0.30094687815776106</v>
      </c>
      <c r="Q61" s="3" cm="1">
        <f t="array" aca="1" ref="Q61" ca="1">INDIRECT("I"&amp; (13+COLUMNS($A:F)-1)) - INDIRECT("I"&amp; (40+COLUMNS($A:F)-1))</f>
        <v>0.45858635339947534</v>
      </c>
      <c r="AA61">
        <v>58</v>
      </c>
      <c r="AB61" s="1">
        <v>3.5762658163090759E-2</v>
      </c>
      <c r="AC61" s="1">
        <v>0.55515436975735288</v>
      </c>
      <c r="AD61" s="1">
        <v>2.8398330774197356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-0.1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0.20000000000000007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0.2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3.5762658163090759E-2</v>
      </c>
      <c r="AC62" s="1">
        <v>0.55515436975735288</v>
      </c>
      <c r="AD62" s="1">
        <v>2.8398330774197356</v>
      </c>
    </row>
    <row r="63" spans="1:30">
      <c r="F63" s="6" t="s">
        <v>9</v>
      </c>
      <c r="G63" s="2">
        <f t="shared" ref="G63:I65" si="40">B9-B36</f>
        <v>3.4581794229915266E-2</v>
      </c>
      <c r="H63" s="2">
        <f t="shared" si="40"/>
        <v>0.17590045428954287</v>
      </c>
      <c r="I63" s="3">
        <f t="shared" si="40"/>
        <v>0.10934309509838741</v>
      </c>
      <c r="K63" s="7" t="s">
        <v>9</v>
      </c>
      <c r="L63" s="2" cm="1">
        <f t="array" aca="1" ref="L63" ca="1">INDIRECT("K"&amp; (13+COLUMNS($A:A)-1)) - INDIRECT("K"&amp; (40+COLUMNS($A:A)-1))</f>
        <v>1.346893694407858E-2</v>
      </c>
      <c r="M63" s="2" cm="1">
        <f t="array" aca="1" ref="M63" ca="1">INDIRECT("K"&amp; (13+COLUMNS($A:B)-1)) - INDIRECT("K"&amp; (40+COLUMNS($A:B)-1))</f>
        <v>1.5873767215860646E-2</v>
      </c>
      <c r="N63" s="2" cm="1">
        <f t="array" aca="1" ref="N63" ca="1">INDIRECT("K"&amp; (13+COLUMNS($A:C)-1)) - INDIRECT("K"&amp; (40+COLUMNS($A:C)-1))</f>
        <v>0.21984499692828874</v>
      </c>
      <c r="O63" s="2" cm="1">
        <f t="array" aca="1" ref="O63" ca="1">INDIRECT("K"&amp; (13+COLUMNS($A:D)-1)) - INDIRECT("K"&amp; (40+COLUMNS($A:D)-1))</f>
        <v>0.25021403394919056</v>
      </c>
      <c r="P63" s="2" cm="1">
        <f t="array" aca="1" ref="P63" ca="1">INDIRECT("K"&amp; (13+COLUMNS($A:E)-1)) - INDIRECT("K"&amp; (40+COLUMNS($A:E)-1))</f>
        <v>-0.12051663515884953</v>
      </c>
      <c r="Q63" s="3" cm="1">
        <f t="array" aca="1" ref="Q63" ca="1">INDIRECT("K"&amp; (13+COLUMNS($A:F)-1)) - INDIRECT("K"&amp; (40+COLUMNS($A:F)-1))</f>
        <v>0.19714778243291808</v>
      </c>
      <c r="AA63">
        <v>60</v>
      </c>
      <c r="AB63" s="1">
        <v>3.5762658163090759E-2</v>
      </c>
      <c r="AC63" s="1">
        <v>0.55515436975735288</v>
      </c>
      <c r="AD63" s="1">
        <v>2.8398330774197356</v>
      </c>
    </row>
    <row r="64" spans="1:30">
      <c r="A64" s="33"/>
      <c r="F64" s="6" t="s">
        <v>10</v>
      </c>
      <c r="G64" s="2">
        <f t="shared" si="40"/>
        <v>7.6708454330354892E-2</v>
      </c>
      <c r="H64" s="2">
        <f t="shared" si="40"/>
        <v>9.5496777701944258E-2</v>
      </c>
      <c r="I64" s="3">
        <f t="shared" si="40"/>
        <v>0.36638199329680299</v>
      </c>
      <c r="K64" s="7" t="s">
        <v>10</v>
      </c>
      <c r="L64" s="2" cm="1">
        <f t="array" aca="1" ref="L64" ca="1">INDIRECT("L"&amp; (13+COLUMNS($A:A)-1)) - INDIRECT("L"&amp; (40+COLUMNS($A:A)-1))</f>
        <v>-4.9999203380096113E-2</v>
      </c>
      <c r="M64" s="2" cm="1">
        <f t="array" aca="1" ref="M64" ca="1">INDIRECT("L"&amp; (13+COLUMNS($A:B)-1)) - INDIRECT("L"&amp; (40+COLUMNS($A:B)-1))</f>
        <v>-6.5933248478986795E-2</v>
      </c>
      <c r="N64" s="2" cm="1">
        <f t="array" aca="1" ref="N64" ca="1">INDIRECT("L"&amp; (13+COLUMNS($A:C)-1)) - INDIRECT("L"&amp; (40+COLUMNS($A:C)-1))</f>
        <v>0.19869723507259285</v>
      </c>
      <c r="O64" s="2" cm="1">
        <f t="array" aca="1" ref="O64" ca="1">INDIRECT("L"&amp; (13+COLUMNS($A:D)-1)) - INDIRECT("L"&amp; (40+COLUMNS($A:D)-1))</f>
        <v>0.41289171510698558</v>
      </c>
      <c r="P64" s="2" cm="1">
        <f t="array" aca="1" ref="P64" ca="1">INDIRECT("L"&amp; (13+COLUMNS($A:E)-1)) - INDIRECT("L"&amp; (40+COLUMNS($A:E)-1))</f>
        <v>-0.30094687815776106</v>
      </c>
      <c r="Q64" s="3" cm="1">
        <f t="array" aca="1" ref="Q64" ca="1">INDIRECT("L"&amp; (13+COLUMNS($A:F)-1)) - INDIRECT("L"&amp; (40+COLUMNS($A:F)-1))</f>
        <v>0.45858635339947534</v>
      </c>
      <c r="AA64">
        <v>61</v>
      </c>
      <c r="AB64" s="1">
        <v>3.5762658163090759E-2</v>
      </c>
      <c r="AC64" s="1">
        <v>0.55515436975735288</v>
      </c>
      <c r="AD64" s="1">
        <v>2.8398330774197356</v>
      </c>
    </row>
    <row r="65" spans="1:30" ht="16.2" thickBot="1">
      <c r="A65" s="33"/>
      <c r="F65" s="9" t="s">
        <v>11</v>
      </c>
      <c r="G65" s="4">
        <f t="shared" si="40"/>
        <v>0.17374247420493905</v>
      </c>
      <c r="H65" s="4">
        <f t="shared" si="40"/>
        <v>0.17259270140834765</v>
      </c>
      <c r="I65" s="5">
        <f t="shared" si="40"/>
        <v>4.6016454622072711E-2</v>
      </c>
      <c r="K65" s="7" t="s">
        <v>11</v>
      </c>
      <c r="L65" s="2" cm="1">
        <f t="array" aca="1" ref="L65" ca="1">INDIRECT("M"&amp; (13+COLUMNS($A:A)-1)) - INDIRECT("M"&amp; (40+COLUMNS($A:A)-1))</f>
        <v>-8.7941967753933925E-3</v>
      </c>
      <c r="M65" s="2" cm="1">
        <f t="array" aca="1" ref="M65" ca="1">INDIRECT("M"&amp; (13+COLUMNS($A:B)-1)) - INDIRECT("M"&amp; (40+COLUMNS($A:B)-1))</f>
        <v>5.0389932686926875E-2</v>
      </c>
      <c r="N65" s="2" cm="1">
        <f t="array" aca="1" ref="N65" ca="1">INDIRECT("M"&amp; (13+COLUMNS($A:C)-1)) - INDIRECT("M"&amp; (40+COLUMNS($A:C)-1))</f>
        <v>0.34676389516691364</v>
      </c>
      <c r="O65" s="2" cm="1">
        <f t="array" aca="1" ref="O65" ca="1">INDIRECT("M"&amp; (13+COLUMNS($A:D)-1)) - INDIRECT("M"&amp; (40+COLUMNS($A:D)-1))</f>
        <v>0.16063516569636915</v>
      </c>
      <c r="P65" s="2" cm="1">
        <f t="array" aca="1" ref="P65" ca="1">INDIRECT("M"&amp; (13+COLUMNS($A:E)-1)) - INDIRECT("M"&amp; (40+COLUMNS($A:E)-1))</f>
        <v>-0.27547359458433429</v>
      </c>
      <c r="Q65" s="3" cm="1">
        <f t="array" aca="1" ref="Q65" ca="1">INDIRECT("M"&amp; (13+COLUMNS($A:F)-1)) - INDIRECT("M"&amp; (40+COLUMNS($A:F)-1))</f>
        <v>0.33602151153531884</v>
      </c>
      <c r="AA65">
        <v>62</v>
      </c>
      <c r="AB65" s="1">
        <v>3.5762658163090759E-2</v>
      </c>
      <c r="AC65" s="1">
        <v>0.55515436975735288</v>
      </c>
      <c r="AD65" s="1">
        <v>2.8398330774197356</v>
      </c>
    </row>
    <row r="66" spans="1:30">
      <c r="A66" s="33"/>
      <c r="J66" s="1"/>
      <c r="Q66" s="34"/>
      <c r="AA66">
        <v>63</v>
      </c>
      <c r="AB66" s="1">
        <v>3.5762658163090759E-2</v>
      </c>
      <c r="AC66" s="1">
        <v>0.55515436975735288</v>
      </c>
      <c r="AD66" s="1">
        <v>2.8398330774197356</v>
      </c>
    </row>
    <row r="67" spans="1:30" ht="16.2" thickBot="1">
      <c r="A67" s="9" t="s">
        <v>16</v>
      </c>
      <c r="B67" s="35" cm="1">
        <f t="array" ref="B67">SUMPRODUCT((B23:D25-B50:D52)^2)</f>
        <v>3.5762658163090759E-2</v>
      </c>
      <c r="C67" s="36"/>
      <c r="D67" s="36"/>
      <c r="E67" s="36"/>
      <c r="F67" s="37" t="s">
        <v>15</v>
      </c>
      <c r="G67" s="35">
        <f>SUMPRODUCT(G57:I65, G57:I65)</f>
        <v>0.55515436975735288</v>
      </c>
      <c r="H67" s="36"/>
      <c r="I67" s="36"/>
      <c r="J67" s="36"/>
      <c r="K67" s="37" t="s">
        <v>14</v>
      </c>
      <c r="L67" s="35">
        <f ca="1">SUMPRODUCT(L57:Q65, L57:Q65)</f>
        <v>2.8398330774197356</v>
      </c>
      <c r="M67" s="36"/>
      <c r="N67" s="36"/>
      <c r="O67" s="36"/>
      <c r="P67" s="36"/>
      <c r="Q67" s="38"/>
      <c r="AA67">
        <v>64</v>
      </c>
      <c r="AB67" s="1">
        <v>3.5762658163090759E-2</v>
      </c>
      <c r="AC67" s="1">
        <v>0.55515436975735288</v>
      </c>
      <c r="AD67" s="1">
        <v>2.8398330774197356</v>
      </c>
    </row>
    <row r="68" spans="1:30">
      <c r="AA68">
        <v>65</v>
      </c>
      <c r="AB68" s="1">
        <v>3.5762658163090759E-2</v>
      </c>
      <c r="AC68" s="1">
        <v>0.55515436975735288</v>
      </c>
      <c r="AD68" s="1">
        <v>2.8398330774197356</v>
      </c>
    </row>
    <row r="69" spans="1:30">
      <c r="AA69">
        <v>66</v>
      </c>
      <c r="AB69" s="1">
        <v>3.5762658163090759E-2</v>
      </c>
      <c r="AC69" s="1">
        <v>0.55515436975735288</v>
      </c>
      <c r="AD69" s="1">
        <v>2.8398330774197356</v>
      </c>
    </row>
    <row r="70" spans="1:30">
      <c r="AA70">
        <v>67</v>
      </c>
      <c r="AB70" s="1">
        <v>3.5762658163090759E-2</v>
      </c>
      <c r="AC70" s="1">
        <v>0.55515436975735288</v>
      </c>
      <c r="AD70" s="1">
        <v>2.8398330774197356</v>
      </c>
    </row>
    <row r="71" spans="1:30">
      <c r="A71" s="16" t="s">
        <v>13</v>
      </c>
      <c r="B71" s="17">
        <f>PRODUCT(1 + Y9*B74, 1 + Y10*B75, 1 + Y11*B76) - 1</f>
        <v>10.130910701646821</v>
      </c>
      <c r="C71" t="s">
        <v>25</v>
      </c>
      <c r="G71" t="s">
        <v>69</v>
      </c>
      <c r="H71" t="s">
        <v>70</v>
      </c>
      <c r="AA71">
        <v>68</v>
      </c>
      <c r="AB71" s="1">
        <v>3.5762658163090759E-2</v>
      </c>
      <c r="AC71" s="1">
        <v>0.55515436975735288</v>
      </c>
      <c r="AD71" s="1">
        <v>2.8398330774197356</v>
      </c>
    </row>
    <row r="72" spans="1:30" ht="16.2" thickBot="1">
      <c r="AA72">
        <v>69</v>
      </c>
      <c r="AB72" s="1">
        <v>3.5762658163090759E-2</v>
      </c>
      <c r="AC72" s="1">
        <v>0.55515436975735288</v>
      </c>
      <c r="AD72" s="1">
        <v>2.8398330774197356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3.5762658163090759E-2</v>
      </c>
      <c r="AC73" s="1">
        <v>0.55515436975735288</v>
      </c>
      <c r="AD73" s="1">
        <v>2.8398330774197356</v>
      </c>
    </row>
    <row r="74" spans="1:30">
      <c r="A74" s="39" t="s">
        <v>17</v>
      </c>
      <c r="B74" s="2">
        <f>MAX(AB4:AB203)</f>
        <v>3.5762658163090759E-2</v>
      </c>
      <c r="C74" s="3">
        <f>IFERROR(B67/$B$74, 0)</f>
        <v>1</v>
      </c>
      <c r="AA74">
        <v>71</v>
      </c>
      <c r="AB74" s="1">
        <v>3.5762658163090759E-2</v>
      </c>
      <c r="AC74" s="1">
        <v>0.55515436975735288</v>
      </c>
      <c r="AD74" s="1">
        <v>2.8398330774197356</v>
      </c>
    </row>
    <row r="75" spans="1:30">
      <c r="A75" s="39" t="s">
        <v>18</v>
      </c>
      <c r="B75" s="2">
        <f>MAX(AC4:AC203)</f>
        <v>0.55515436975735288</v>
      </c>
      <c r="C75" s="3">
        <f>IFERROR(G67/$B$75, 0)</f>
        <v>1</v>
      </c>
      <c r="AA75">
        <v>72</v>
      </c>
      <c r="AB75" s="1">
        <v>3.5762658163090759E-2</v>
      </c>
      <c r="AC75" s="1">
        <v>0.55515436975735288</v>
      </c>
      <c r="AD75" s="1">
        <v>2.8398330774197356</v>
      </c>
    </row>
    <row r="76" spans="1:30">
      <c r="A76" s="39" t="s">
        <v>19</v>
      </c>
      <c r="B76" s="2">
        <f>MAX(AD4:AD203)</f>
        <v>2.8398330774197356</v>
      </c>
      <c r="C76" s="3">
        <f ca="1">IFERROR(L67/$B$76, 0)</f>
        <v>1</v>
      </c>
      <c r="AA76">
        <v>73</v>
      </c>
      <c r="AB76" s="1">
        <v>3.5762658163090759E-2</v>
      </c>
      <c r="AC76" s="1">
        <v>0.55515436975735288</v>
      </c>
      <c r="AD76" s="1">
        <v>2.8398330774197356</v>
      </c>
    </row>
    <row r="77" spans="1:30">
      <c r="A77" s="33"/>
      <c r="C77" s="34"/>
      <c r="AA77">
        <v>74</v>
      </c>
      <c r="AB77" s="1">
        <v>3.5762658163090759E-2</v>
      </c>
      <c r="AC77" s="1">
        <v>0.55515436975735288</v>
      </c>
      <c r="AD77" s="1">
        <v>2.8398330774197356</v>
      </c>
    </row>
    <row r="78" spans="1:30" ht="16.2" thickBot="1">
      <c r="A78" s="60"/>
      <c r="B78" s="41"/>
      <c r="C78" s="38"/>
      <c r="AA78">
        <v>75</v>
      </c>
      <c r="AB78" s="1">
        <v>3.5762658163090759E-2</v>
      </c>
      <c r="AC78" s="1">
        <v>0.55515436975735288</v>
      </c>
      <c r="AD78" s="1">
        <v>2.8398330774197356</v>
      </c>
    </row>
    <row r="79" spans="1:30" ht="16.2" thickBot="1">
      <c r="AA79">
        <v>76</v>
      </c>
      <c r="AB79" s="1">
        <v>3.5762658163090759E-2</v>
      </c>
      <c r="AC79" s="1">
        <v>0.55515436975735288</v>
      </c>
      <c r="AD79" s="1">
        <v>2.8398330774197356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3.5762658163090759E-2</v>
      </c>
      <c r="AC80" s="1">
        <v>0.55515436975735288</v>
      </c>
      <c r="AD80" s="1">
        <v>2.8398330774197356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3.5762658163090759E-2</v>
      </c>
      <c r="AC81" s="1">
        <v>0.55515436975735288</v>
      </c>
      <c r="AD81" s="1">
        <v>2.8398330774197356</v>
      </c>
    </row>
    <row r="82" spans="1:30">
      <c r="A82" s="46">
        <v>1</v>
      </c>
      <c r="B82" s="42">
        <f t="shared" ref="B82:D87" si="41">B13-B40</f>
        <v>7.6937077268253259E-2</v>
      </c>
      <c r="C82" s="42">
        <f t="shared" si="41"/>
        <v>-4.9999203380096113E-2</v>
      </c>
      <c r="D82" s="42">
        <f t="shared" si="41"/>
        <v>3.2410809829309439E-2</v>
      </c>
      <c r="AA82">
        <v>79</v>
      </c>
      <c r="AB82" s="1">
        <v>3.5762658163090759E-2</v>
      </c>
      <c r="AC82" s="1">
        <v>0.55515436975735288</v>
      </c>
      <c r="AD82" s="1">
        <v>2.8398330774197356</v>
      </c>
    </row>
    <row r="83" spans="1:30">
      <c r="A83" s="46">
        <v>2</v>
      </c>
      <c r="B83" s="42">
        <f t="shared" si="41"/>
        <v>0.1667131138528406</v>
      </c>
      <c r="C83" s="42">
        <f t="shared" si="41"/>
        <v>9.7680782910708044E-2</v>
      </c>
      <c r="D83" s="42">
        <f t="shared" si="41"/>
        <v>-6.5933248478986795E-2</v>
      </c>
      <c r="AA83">
        <v>80</v>
      </c>
      <c r="AB83" s="1">
        <v>3.5762658163090759E-2</v>
      </c>
      <c r="AC83" s="1">
        <v>0.55515436975735288</v>
      </c>
      <c r="AD83" s="1">
        <v>2.8398330774197356</v>
      </c>
    </row>
    <row r="84" spans="1:30">
      <c r="A84" s="46">
        <v>3</v>
      </c>
      <c r="B84" s="42">
        <f t="shared" si="41"/>
        <v>0.19483055526123438</v>
      </c>
      <c r="C84" s="42">
        <f t="shared" si="41"/>
        <v>0.24099275878398468</v>
      </c>
      <c r="D84" s="42">
        <f t="shared" si="41"/>
        <v>0.49869723507259289</v>
      </c>
      <c r="AA84">
        <v>81</v>
      </c>
      <c r="AB84" s="1">
        <v>3.5762658163090759E-2</v>
      </c>
      <c r="AC84" s="1">
        <v>0.55515436975735288</v>
      </c>
      <c r="AD84" s="1">
        <v>2.8398330774197356</v>
      </c>
    </row>
    <row r="85" spans="1:30">
      <c r="A85" s="46">
        <v>4</v>
      </c>
      <c r="B85" s="42">
        <f t="shared" si="41"/>
        <v>-0.591621383714247</v>
      </c>
      <c r="C85" s="42">
        <f t="shared" si="41"/>
        <v>0.5875363527913956</v>
      </c>
      <c r="D85" s="42">
        <f t="shared" si="41"/>
        <v>0.41289171510698558</v>
      </c>
      <c r="AA85">
        <v>82</v>
      </c>
      <c r="AB85" s="1">
        <v>3.5762658163090759E-2</v>
      </c>
      <c r="AC85" s="1">
        <v>0.55515436975735288</v>
      </c>
      <c r="AD85" s="1">
        <v>2.8398330774197356</v>
      </c>
    </row>
    <row r="86" spans="1:30">
      <c r="A86" s="46">
        <v>5</v>
      </c>
      <c r="B86" s="42">
        <f t="shared" si="41"/>
        <v>0.55991360784006183</v>
      </c>
      <c r="C86" s="42">
        <f t="shared" si="41"/>
        <v>-0.30094687815776106</v>
      </c>
      <c r="D86" s="42">
        <f t="shared" si="41"/>
        <v>-0.75000031101090747</v>
      </c>
      <c r="AA86">
        <v>83</v>
      </c>
      <c r="AB86" s="1">
        <v>3.5762658163090759E-2</v>
      </c>
      <c r="AC86" s="1">
        <v>0.55515436975735288</v>
      </c>
      <c r="AD86" s="1">
        <v>2.8398330774197356</v>
      </c>
    </row>
    <row r="87" spans="1:30" ht="16.2" thickBot="1">
      <c r="A87" s="47">
        <v>6</v>
      </c>
      <c r="B87" s="42">
        <f t="shared" si="41"/>
        <v>-0.14141364660052461</v>
      </c>
      <c r="C87" s="42">
        <f t="shared" si="41"/>
        <v>0.21345666967116234</v>
      </c>
      <c r="D87" s="42">
        <f t="shared" si="41"/>
        <v>0.53570921146636075</v>
      </c>
      <c r="AA87">
        <v>84</v>
      </c>
      <c r="AB87" s="1">
        <v>3.5762658163090759E-2</v>
      </c>
      <c r="AC87" s="1">
        <v>0.55515436975735288</v>
      </c>
      <c r="AD87" s="1">
        <v>2.8398330774197356</v>
      </c>
    </row>
    <row r="88" spans="1:30">
      <c r="AA88">
        <v>85</v>
      </c>
      <c r="AB88" s="1">
        <v>3.5762658163090759E-2</v>
      </c>
      <c r="AC88" s="1">
        <v>0.55515436975735288</v>
      </c>
      <c r="AD88" s="1">
        <v>2.8398330774197356</v>
      </c>
    </row>
    <row r="89" spans="1:30" ht="16.2" thickBot="1">
      <c r="AA89">
        <v>86</v>
      </c>
      <c r="AB89" s="1">
        <v>3.5762658163090759E-2</v>
      </c>
      <c r="AC89" s="1">
        <v>0.55515436975735288</v>
      </c>
      <c r="AD89" s="1">
        <v>2.8398330774197356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3.5762658163090759E-2</v>
      </c>
      <c r="AC90" s="1">
        <v>0.55515436975735288</v>
      </c>
      <c r="AD90" s="1">
        <v>2.8398330774197356</v>
      </c>
    </row>
    <row r="91" spans="1:30">
      <c r="A91" s="46">
        <v>1</v>
      </c>
      <c r="B91" s="52" t="str">
        <f>Y8</f>
        <v>szorzat</v>
      </c>
      <c r="C91" s="2">
        <f>Y9</f>
        <v>2</v>
      </c>
      <c r="D91" s="2">
        <f>Y10</f>
        <v>1</v>
      </c>
      <c r="E91" s="2">
        <f>Y11</f>
        <v>2</v>
      </c>
      <c r="F91" s="2">
        <f>Y16</f>
        <v>8</v>
      </c>
      <c r="G91" s="2">
        <f>Y15</f>
        <v>0</v>
      </c>
      <c r="H91" s="2">
        <f>Y23</f>
        <v>3.2410809829309439E-2</v>
      </c>
      <c r="I91" s="2">
        <f>Y24</f>
        <v>0.75000031101090747</v>
      </c>
      <c r="J91" s="2">
        <f>Y25</f>
        <v>0.30653803117763395</v>
      </c>
      <c r="K91" s="2">
        <f>Y26</f>
        <v>0.22227610128893019</v>
      </c>
      <c r="L91" s="2">
        <f>Y27</f>
        <v>0.22722471422757351</v>
      </c>
      <c r="M91" s="2">
        <f>Y28</f>
        <v>0.1</v>
      </c>
      <c r="N91" s="2">
        <f ca="1">Y29</f>
        <v>0.10861399883316218</v>
      </c>
      <c r="O91" s="2">
        <f ca="1">Y31</f>
        <v>0.52645621736791881</v>
      </c>
      <c r="P91" s="3">
        <f ca="1">Y12</f>
        <v>6.3063458409230053</v>
      </c>
      <c r="AA91">
        <v>88</v>
      </c>
      <c r="AB91" s="1">
        <v>3.5762658163090759E-2</v>
      </c>
      <c r="AC91" s="1">
        <v>0.55515436975735288</v>
      </c>
      <c r="AD91" s="1">
        <v>2.8398330774197356</v>
      </c>
    </row>
    <row r="92" spans="1:30">
      <c r="AA92">
        <v>89</v>
      </c>
      <c r="AB92" s="1">
        <v>3.5762658163090759E-2</v>
      </c>
      <c r="AC92" s="1">
        <v>0.55515436975735288</v>
      </c>
      <c r="AD92" s="1">
        <v>2.8398330774197356</v>
      </c>
    </row>
    <row r="93" spans="1:30">
      <c r="AA93">
        <v>90</v>
      </c>
      <c r="AB93" s="1">
        <v>3.5762658163090759E-2</v>
      </c>
      <c r="AC93" s="1">
        <v>0.55515436975735288</v>
      </c>
      <c r="AD93" s="1">
        <v>2.8398330774197356</v>
      </c>
    </row>
    <row r="94" spans="1:30">
      <c r="AA94">
        <v>91</v>
      </c>
      <c r="AB94" s="1">
        <v>3.5762658163090759E-2</v>
      </c>
      <c r="AC94" s="1">
        <v>0.55515436975735288</v>
      </c>
      <c r="AD94" s="1">
        <v>2.8398330774197356</v>
      </c>
    </row>
    <row r="95" spans="1:30">
      <c r="AA95">
        <v>92</v>
      </c>
      <c r="AB95" s="1">
        <v>3.5762658163090759E-2</v>
      </c>
      <c r="AC95" s="1">
        <v>0.55515436975735288</v>
      </c>
      <c r="AD95" s="1">
        <v>2.8398330774197356</v>
      </c>
    </row>
    <row r="96" spans="1:30">
      <c r="AA96">
        <v>93</v>
      </c>
      <c r="AB96" s="1">
        <v>3.5762658163090759E-2</v>
      </c>
      <c r="AC96" s="1">
        <v>0.55515436975735288</v>
      </c>
      <c r="AD96" s="1">
        <v>2.8398330774197356</v>
      </c>
    </row>
    <row r="97" spans="27:30">
      <c r="AA97">
        <v>94</v>
      </c>
      <c r="AB97" s="1">
        <v>3.5762658163090759E-2</v>
      </c>
      <c r="AC97" s="1">
        <v>0.55515436975735288</v>
      </c>
      <c r="AD97" s="1">
        <v>2.8398330774197356</v>
      </c>
    </row>
    <row r="98" spans="27:30">
      <c r="AA98">
        <v>95</v>
      </c>
      <c r="AB98" s="1">
        <v>3.5762658163090759E-2</v>
      </c>
      <c r="AC98" s="1">
        <v>0.55515436975735288</v>
      </c>
      <c r="AD98" s="1">
        <v>2.8398330774197356</v>
      </c>
    </row>
    <row r="99" spans="27:30">
      <c r="AA99">
        <v>96</v>
      </c>
      <c r="AB99" s="1">
        <v>3.5762658163090759E-2</v>
      </c>
      <c r="AC99" s="1">
        <v>0.55515436975735288</v>
      </c>
      <c r="AD99" s="1">
        <v>2.8398330774197356</v>
      </c>
    </row>
    <row r="100" spans="27:30">
      <c r="AA100">
        <v>97</v>
      </c>
      <c r="AB100" s="1">
        <v>3.5762658163090759E-2</v>
      </c>
      <c r="AC100" s="1">
        <v>0.55515436975735288</v>
      </c>
      <c r="AD100" s="1">
        <v>2.8398330774197356</v>
      </c>
    </row>
    <row r="101" spans="27:30">
      <c r="AA101">
        <v>98</v>
      </c>
      <c r="AB101" s="1">
        <v>3.5762658163090759E-2</v>
      </c>
      <c r="AC101" s="1">
        <v>0.55515436975735288</v>
      </c>
      <c r="AD101" s="1">
        <v>2.8398330774197356</v>
      </c>
    </row>
    <row r="102" spans="27:30">
      <c r="AA102">
        <v>99</v>
      </c>
      <c r="AB102" s="1">
        <v>3.5762658163090759E-2</v>
      </c>
      <c r="AC102" s="1">
        <v>0.55515436975735288</v>
      </c>
      <c r="AD102" s="1">
        <v>2.8398330774197356</v>
      </c>
    </row>
    <row r="103" spans="27:30">
      <c r="AA103">
        <v>100</v>
      </c>
      <c r="AB103" s="1">
        <v>3.5762658163090759E-2</v>
      </c>
      <c r="AC103" s="1">
        <v>0.55515436975735288</v>
      </c>
      <c r="AD103" s="1">
        <v>2.8398330774197356</v>
      </c>
    </row>
    <row r="104" spans="27:30">
      <c r="AA104">
        <v>101</v>
      </c>
      <c r="AB104" s="1">
        <v>3.5762658163090759E-2</v>
      </c>
      <c r="AC104" s="1">
        <v>0.55515436975735288</v>
      </c>
      <c r="AD104" s="1">
        <v>2.8398330774197356</v>
      </c>
    </row>
    <row r="105" spans="27:30">
      <c r="AA105">
        <v>102</v>
      </c>
      <c r="AB105" s="1">
        <v>3.5762658163090759E-2</v>
      </c>
      <c r="AC105" s="1">
        <v>0.55515436975735288</v>
      </c>
      <c r="AD105" s="1">
        <v>2.8398330774197356</v>
      </c>
    </row>
    <row r="106" spans="27:30">
      <c r="AA106">
        <v>103</v>
      </c>
      <c r="AB106" s="1">
        <v>3.5762658163090759E-2</v>
      </c>
      <c r="AC106" s="1">
        <v>0.55515436975735288</v>
      </c>
      <c r="AD106" s="1">
        <v>2.8398330774197356</v>
      </c>
    </row>
    <row r="107" spans="27:30">
      <c r="AA107">
        <v>104</v>
      </c>
      <c r="AB107" s="1">
        <v>3.5762658163090759E-2</v>
      </c>
      <c r="AC107" s="1">
        <v>0.55515436975735288</v>
      </c>
      <c r="AD107" s="1">
        <v>2.8398330774197356</v>
      </c>
    </row>
    <row r="108" spans="27:30">
      <c r="AA108">
        <v>105</v>
      </c>
      <c r="AB108" s="1">
        <v>3.5762658163090759E-2</v>
      </c>
      <c r="AC108" s="1">
        <v>0.55515436975735288</v>
      </c>
      <c r="AD108" s="1">
        <v>2.8398330774197356</v>
      </c>
    </row>
    <row r="109" spans="27:30">
      <c r="AA109">
        <v>106</v>
      </c>
      <c r="AB109" s="1">
        <v>3.5762658163090759E-2</v>
      </c>
      <c r="AC109" s="1">
        <v>0.55515436975735288</v>
      </c>
      <c r="AD109" s="1">
        <v>2.8398330774197356</v>
      </c>
    </row>
    <row r="110" spans="27:30">
      <c r="AA110">
        <v>107</v>
      </c>
      <c r="AB110" s="1">
        <v>3.5762658163090759E-2</v>
      </c>
      <c r="AC110" s="1">
        <v>0.55515436975735288</v>
      </c>
      <c r="AD110" s="1">
        <v>2.8398330774197356</v>
      </c>
    </row>
    <row r="111" spans="27:30">
      <c r="AA111">
        <v>108</v>
      </c>
      <c r="AB111" s="1">
        <v>3.5762658163090759E-2</v>
      </c>
      <c r="AC111" s="1">
        <v>0.55515436975735288</v>
      </c>
      <c r="AD111" s="1">
        <v>2.8398330774197356</v>
      </c>
    </row>
    <row r="112" spans="27:30">
      <c r="AA112">
        <v>109</v>
      </c>
      <c r="AB112" s="1">
        <v>3.5762658163090759E-2</v>
      </c>
      <c r="AC112" s="1">
        <v>0.55515436975735288</v>
      </c>
      <c r="AD112" s="1">
        <v>2.8398330774197356</v>
      </c>
    </row>
    <row r="113" spans="27:30">
      <c r="AA113">
        <v>110</v>
      </c>
      <c r="AB113" s="1">
        <v>3.5762658163090759E-2</v>
      </c>
      <c r="AC113" s="1">
        <v>0.55515436975735288</v>
      </c>
      <c r="AD113" s="1">
        <v>2.8398330774197356</v>
      </c>
    </row>
    <row r="114" spans="27:30">
      <c r="AA114">
        <v>111</v>
      </c>
      <c r="AB114" s="1">
        <v>3.5762658163090759E-2</v>
      </c>
      <c r="AC114" s="1">
        <v>0.55515436975735288</v>
      </c>
      <c r="AD114" s="1">
        <v>2.8398330774197356</v>
      </c>
    </row>
    <row r="115" spans="27:30">
      <c r="AA115">
        <v>112</v>
      </c>
      <c r="AB115" s="1">
        <v>3.5762658163090759E-2</v>
      </c>
      <c r="AC115" s="1">
        <v>0.55515436975735288</v>
      </c>
      <c r="AD115" s="1">
        <v>2.8398330774197356</v>
      </c>
    </row>
    <row r="116" spans="27:30">
      <c r="AA116">
        <v>113</v>
      </c>
      <c r="AB116" s="1">
        <v>3.5762658163090759E-2</v>
      </c>
      <c r="AC116" s="1">
        <v>0.55515436975735288</v>
      </c>
      <c r="AD116" s="1">
        <v>2.8398330774197356</v>
      </c>
    </row>
    <row r="117" spans="27:30">
      <c r="AA117">
        <v>114</v>
      </c>
      <c r="AB117" s="1">
        <v>3.5762658163090759E-2</v>
      </c>
      <c r="AC117" s="1">
        <v>0.55515436975735288</v>
      </c>
      <c r="AD117" s="1">
        <v>2.8398330774197356</v>
      </c>
    </row>
    <row r="118" spans="27:30">
      <c r="AA118">
        <v>115</v>
      </c>
      <c r="AB118" s="1">
        <v>3.5762658163090759E-2</v>
      </c>
      <c r="AC118" s="1">
        <v>0.55515436975735288</v>
      </c>
      <c r="AD118" s="1">
        <v>2.8398330774197356</v>
      </c>
    </row>
    <row r="119" spans="27:30">
      <c r="AA119">
        <v>116</v>
      </c>
      <c r="AB119" s="1">
        <v>3.5762658163090759E-2</v>
      </c>
      <c r="AC119" s="1">
        <v>0.55515436975735288</v>
      </c>
      <c r="AD119" s="1">
        <v>2.8398330774197356</v>
      </c>
    </row>
    <row r="120" spans="27:30">
      <c r="AA120">
        <v>117</v>
      </c>
      <c r="AB120" s="1">
        <v>3.5762658163090759E-2</v>
      </c>
      <c r="AC120" s="1">
        <v>0.55515436975735288</v>
      </c>
      <c r="AD120" s="1">
        <v>2.8398330774197356</v>
      </c>
    </row>
    <row r="121" spans="27:30">
      <c r="AA121">
        <v>118</v>
      </c>
      <c r="AB121" s="1">
        <v>3.5762658163090759E-2</v>
      </c>
      <c r="AC121" s="1">
        <v>0.55515436975735288</v>
      </c>
      <c r="AD121" s="1">
        <v>2.8398330774197356</v>
      </c>
    </row>
    <row r="122" spans="27:30">
      <c r="AA122">
        <v>119</v>
      </c>
      <c r="AB122" s="1">
        <v>3.5762658163090759E-2</v>
      </c>
      <c r="AC122" s="1">
        <v>0.55515436975735288</v>
      </c>
      <c r="AD122" s="1">
        <v>2.8398330774197356</v>
      </c>
    </row>
    <row r="123" spans="27:30">
      <c r="AA123">
        <v>120</v>
      </c>
      <c r="AB123" s="1">
        <v>3.5762658163090759E-2</v>
      </c>
      <c r="AC123" s="1">
        <v>0.55515436975735288</v>
      </c>
      <c r="AD123" s="1">
        <v>2.8398330774197356</v>
      </c>
    </row>
    <row r="124" spans="27:30">
      <c r="AA124">
        <v>121</v>
      </c>
      <c r="AB124" s="1">
        <v>3.5762658163090759E-2</v>
      </c>
      <c r="AC124" s="1">
        <v>0.55515436975735288</v>
      </c>
      <c r="AD124" s="1">
        <v>2.8398330774197356</v>
      </c>
    </row>
    <row r="125" spans="27:30">
      <c r="AA125">
        <v>122</v>
      </c>
      <c r="AB125" s="1">
        <v>3.5762658163090759E-2</v>
      </c>
      <c r="AC125" s="1">
        <v>0.55515436975735288</v>
      </c>
      <c r="AD125" s="1">
        <v>2.8398330774197356</v>
      </c>
    </row>
    <row r="126" spans="27:30">
      <c r="AA126">
        <v>123</v>
      </c>
      <c r="AB126" s="1">
        <v>3.5762658163090759E-2</v>
      </c>
      <c r="AC126" s="1">
        <v>0.55515436975735288</v>
      </c>
      <c r="AD126" s="1">
        <v>2.8398330774197356</v>
      </c>
    </row>
    <row r="127" spans="27:30">
      <c r="AA127">
        <v>124</v>
      </c>
      <c r="AB127" s="1">
        <v>3.5762658163090759E-2</v>
      </c>
      <c r="AC127" s="1">
        <v>0.55515436975735288</v>
      </c>
      <c r="AD127" s="1">
        <v>2.8398330774197356</v>
      </c>
    </row>
    <row r="128" spans="27:30">
      <c r="AA128">
        <v>125</v>
      </c>
      <c r="AB128" s="1">
        <v>3.5762658163090759E-2</v>
      </c>
      <c r="AC128" s="1">
        <v>0.55515436975735288</v>
      </c>
      <c r="AD128" s="1">
        <v>2.8398330774197356</v>
      </c>
    </row>
    <row r="129" spans="27:30">
      <c r="AA129">
        <v>126</v>
      </c>
      <c r="AB129" s="1">
        <v>3.5762658163090759E-2</v>
      </c>
      <c r="AC129" s="1">
        <v>0.55515436975735288</v>
      </c>
      <c r="AD129" s="1">
        <v>2.8398330774197356</v>
      </c>
    </row>
    <row r="130" spans="27:30">
      <c r="AA130">
        <v>127</v>
      </c>
      <c r="AB130" s="1">
        <v>3.5762658163090759E-2</v>
      </c>
      <c r="AC130" s="1">
        <v>0.55515436975735288</v>
      </c>
      <c r="AD130" s="1">
        <v>2.8398330774197356</v>
      </c>
    </row>
    <row r="131" spans="27:30">
      <c r="AA131">
        <v>128</v>
      </c>
      <c r="AB131" s="1">
        <v>3.5762658163090759E-2</v>
      </c>
      <c r="AC131" s="1">
        <v>0.55515436975735288</v>
      </c>
      <c r="AD131" s="1">
        <v>2.8398330774197356</v>
      </c>
    </row>
    <row r="132" spans="27:30">
      <c r="AA132">
        <v>129</v>
      </c>
      <c r="AB132" s="1">
        <v>3.5762658163090759E-2</v>
      </c>
      <c r="AC132" s="1">
        <v>0.55515436975735288</v>
      </c>
      <c r="AD132" s="1">
        <v>2.8398330774197356</v>
      </c>
    </row>
    <row r="133" spans="27:30">
      <c r="AA133">
        <v>130</v>
      </c>
      <c r="AB133" s="1">
        <v>3.5762658163090759E-2</v>
      </c>
      <c r="AC133" s="1">
        <v>0.55515436975735288</v>
      </c>
      <c r="AD133" s="1">
        <v>2.8398330774197356</v>
      </c>
    </row>
    <row r="134" spans="27:30">
      <c r="AA134">
        <v>131</v>
      </c>
      <c r="AB134" s="1">
        <v>3.5762658163090759E-2</v>
      </c>
      <c r="AC134" s="1">
        <v>0.55515436975735288</v>
      </c>
      <c r="AD134" s="1">
        <v>2.8398330774197356</v>
      </c>
    </row>
    <row r="135" spans="27:30">
      <c r="AA135">
        <v>132</v>
      </c>
      <c r="AB135" s="1">
        <v>3.5762658163090759E-2</v>
      </c>
      <c r="AC135" s="1">
        <v>0.55515436975735288</v>
      </c>
      <c r="AD135" s="1">
        <v>2.8398330774197356</v>
      </c>
    </row>
    <row r="136" spans="27:30">
      <c r="AA136">
        <v>133</v>
      </c>
      <c r="AB136" s="1">
        <v>3.5762658163090759E-2</v>
      </c>
      <c r="AC136" s="1">
        <v>0.55515436975735288</v>
      </c>
      <c r="AD136" s="1">
        <v>2.8398330774197356</v>
      </c>
    </row>
    <row r="137" spans="27:30">
      <c r="AA137">
        <v>134</v>
      </c>
      <c r="AB137" s="1">
        <v>3.5762658163090759E-2</v>
      </c>
      <c r="AC137" s="1">
        <v>0.55515436975735288</v>
      </c>
      <c r="AD137" s="1">
        <v>2.8398330774197356</v>
      </c>
    </row>
    <row r="138" spans="27:30">
      <c r="AA138">
        <v>135</v>
      </c>
      <c r="AB138" s="1">
        <v>3.5762658163090759E-2</v>
      </c>
      <c r="AC138" s="1">
        <v>0.55515436975735288</v>
      </c>
      <c r="AD138" s="1">
        <v>2.8398330774197356</v>
      </c>
    </row>
    <row r="139" spans="27:30">
      <c r="AA139">
        <v>136</v>
      </c>
      <c r="AB139" s="1">
        <v>3.5762658163090759E-2</v>
      </c>
      <c r="AC139" s="1">
        <v>0.55515436975735288</v>
      </c>
      <c r="AD139" s="1">
        <v>2.8398330774197356</v>
      </c>
    </row>
    <row r="140" spans="27:30">
      <c r="AA140">
        <v>137</v>
      </c>
      <c r="AB140" s="1">
        <v>3.5762658163090759E-2</v>
      </c>
      <c r="AC140" s="1">
        <v>0.55515436975735288</v>
      </c>
      <c r="AD140" s="1">
        <v>2.8398330774197356</v>
      </c>
    </row>
    <row r="141" spans="27:30">
      <c r="AA141">
        <v>138</v>
      </c>
      <c r="AB141" s="1">
        <v>3.5762658163090759E-2</v>
      </c>
      <c r="AC141" s="1">
        <v>0.55515436975735288</v>
      </c>
      <c r="AD141" s="1">
        <v>2.8398330774197356</v>
      </c>
    </row>
    <row r="142" spans="27:30">
      <c r="AA142">
        <v>139</v>
      </c>
      <c r="AB142" s="1">
        <v>3.5762658163090759E-2</v>
      </c>
      <c r="AC142" s="1">
        <v>0.55515436975735288</v>
      </c>
      <c r="AD142" s="1">
        <v>2.8398330774197356</v>
      </c>
    </row>
    <row r="143" spans="27:30">
      <c r="AA143">
        <v>140</v>
      </c>
      <c r="AB143" s="1">
        <v>3.5762658163090759E-2</v>
      </c>
      <c r="AC143" s="1">
        <v>0.55515436975735288</v>
      </c>
      <c r="AD143" s="1">
        <v>2.8398330774197356</v>
      </c>
    </row>
    <row r="144" spans="27:30">
      <c r="AA144">
        <v>141</v>
      </c>
      <c r="AB144" s="1">
        <v>3.5762658163090759E-2</v>
      </c>
      <c r="AC144" s="1">
        <v>0.55515436975735288</v>
      </c>
      <c r="AD144" s="1">
        <v>2.8398330774197356</v>
      </c>
    </row>
    <row r="145" spans="27:30">
      <c r="AA145">
        <v>142</v>
      </c>
      <c r="AB145" s="1">
        <v>3.5762658163090759E-2</v>
      </c>
      <c r="AC145" s="1">
        <v>0.55515436975735288</v>
      </c>
      <c r="AD145" s="1">
        <v>2.8398330774197356</v>
      </c>
    </row>
    <row r="146" spans="27:30">
      <c r="AA146">
        <v>143</v>
      </c>
      <c r="AB146" s="1">
        <v>3.5762658163090759E-2</v>
      </c>
      <c r="AC146" s="1">
        <v>0.55515436975735288</v>
      </c>
      <c r="AD146" s="1">
        <v>2.8398330774197356</v>
      </c>
    </row>
    <row r="147" spans="27:30">
      <c r="AA147">
        <v>144</v>
      </c>
      <c r="AB147" s="1">
        <v>3.5762658163090759E-2</v>
      </c>
      <c r="AC147" s="1">
        <v>0.55515436975735288</v>
      </c>
      <c r="AD147" s="1">
        <v>2.8398330774197356</v>
      </c>
    </row>
    <row r="148" spans="27:30">
      <c r="AA148">
        <v>145</v>
      </c>
      <c r="AB148" s="1">
        <v>3.5762658163090759E-2</v>
      </c>
      <c r="AC148" s="1">
        <v>0.55515436975735288</v>
      </c>
      <c r="AD148" s="1">
        <v>2.8398330774197356</v>
      </c>
    </row>
    <row r="149" spans="27:30">
      <c r="AA149">
        <v>146</v>
      </c>
      <c r="AB149" s="1">
        <v>3.5762658163090759E-2</v>
      </c>
      <c r="AC149" s="1">
        <v>0.55515436975735288</v>
      </c>
      <c r="AD149" s="1">
        <v>2.8398330774197356</v>
      </c>
    </row>
    <row r="150" spans="27:30">
      <c r="AA150">
        <v>147</v>
      </c>
      <c r="AB150" s="1">
        <v>3.5762658163090759E-2</v>
      </c>
      <c r="AC150" s="1">
        <v>0.55515436975735288</v>
      </c>
      <c r="AD150" s="1">
        <v>2.8398330774197356</v>
      </c>
    </row>
    <row r="151" spans="27:30">
      <c r="AA151">
        <v>148</v>
      </c>
      <c r="AB151" s="1">
        <v>3.5762658163090759E-2</v>
      </c>
      <c r="AC151" s="1">
        <v>0.55515436975735288</v>
      </c>
      <c r="AD151" s="1">
        <v>2.8398330774197356</v>
      </c>
    </row>
    <row r="152" spans="27:30">
      <c r="AA152">
        <v>149</v>
      </c>
      <c r="AB152" s="1">
        <v>3.5762658163090759E-2</v>
      </c>
      <c r="AC152" s="1">
        <v>0.55515436975735288</v>
      </c>
      <c r="AD152" s="1">
        <v>2.8398330774197356</v>
      </c>
    </row>
    <row r="153" spans="27:30">
      <c r="AA153">
        <v>150</v>
      </c>
      <c r="AB153" s="1">
        <v>3.5762658163090759E-2</v>
      </c>
      <c r="AC153" s="1">
        <v>0.55515436975735288</v>
      </c>
      <c r="AD153" s="1">
        <v>2.8398330774197356</v>
      </c>
    </row>
    <row r="154" spans="27:30">
      <c r="AA154">
        <v>151</v>
      </c>
      <c r="AB154" s="1">
        <v>3.5762658163090759E-2</v>
      </c>
      <c r="AC154" s="1">
        <v>0.55515436975735288</v>
      </c>
      <c r="AD154" s="1">
        <v>2.8398330774197356</v>
      </c>
    </row>
    <row r="155" spans="27:30">
      <c r="AA155">
        <v>152</v>
      </c>
      <c r="AB155" s="1">
        <v>3.5762658163090759E-2</v>
      </c>
      <c r="AC155" s="1">
        <v>0.55515436975735288</v>
      </c>
      <c r="AD155" s="1">
        <v>2.8398330774197356</v>
      </c>
    </row>
    <row r="156" spans="27:30">
      <c r="AA156">
        <v>153</v>
      </c>
      <c r="AB156" s="1">
        <v>3.5762658163090759E-2</v>
      </c>
      <c r="AC156" s="1">
        <v>0.55515436975735288</v>
      </c>
      <c r="AD156" s="1">
        <v>2.8398330774197356</v>
      </c>
    </row>
    <row r="157" spans="27:30">
      <c r="AA157">
        <v>154</v>
      </c>
      <c r="AB157" s="1">
        <v>3.5762658163090759E-2</v>
      </c>
      <c r="AC157" s="1">
        <v>0.55515436975735288</v>
      </c>
      <c r="AD157" s="1">
        <v>2.8398330774197356</v>
      </c>
    </row>
    <row r="158" spans="27:30">
      <c r="AA158">
        <v>155</v>
      </c>
      <c r="AB158" s="1">
        <v>3.5762658163090759E-2</v>
      </c>
      <c r="AC158" s="1">
        <v>0.55515436975735288</v>
      </c>
      <c r="AD158" s="1">
        <v>2.8398330774197356</v>
      </c>
    </row>
    <row r="159" spans="27:30">
      <c r="AA159">
        <v>156</v>
      </c>
      <c r="AB159" s="1">
        <v>3.5762658163090759E-2</v>
      </c>
      <c r="AC159" s="1">
        <v>0.55515436975735288</v>
      </c>
      <c r="AD159" s="1">
        <v>2.8398330774197356</v>
      </c>
    </row>
    <row r="160" spans="27:30">
      <c r="AA160">
        <v>157</v>
      </c>
      <c r="AB160" s="1">
        <v>3.5762658163090759E-2</v>
      </c>
      <c r="AC160" s="1">
        <v>0.55515436975735288</v>
      </c>
      <c r="AD160" s="1">
        <v>2.8398330774197356</v>
      </c>
    </row>
    <row r="161" spans="27:30">
      <c r="AA161">
        <v>158</v>
      </c>
      <c r="AB161" s="1">
        <v>3.5762658163090759E-2</v>
      </c>
      <c r="AC161" s="1">
        <v>0.55515436975735288</v>
      </c>
      <c r="AD161" s="1">
        <v>2.8398330774197356</v>
      </c>
    </row>
    <row r="162" spans="27:30">
      <c r="AA162">
        <v>159</v>
      </c>
      <c r="AB162" s="1">
        <v>3.5762658163090759E-2</v>
      </c>
      <c r="AC162" s="1">
        <v>0.55515436975735288</v>
      </c>
      <c r="AD162" s="1">
        <v>2.8398330774197356</v>
      </c>
    </row>
    <row r="163" spans="27:30">
      <c r="AA163">
        <v>160</v>
      </c>
      <c r="AB163" s="1">
        <v>3.5762658163090759E-2</v>
      </c>
      <c r="AC163" s="1">
        <v>0.55515436975735288</v>
      </c>
      <c r="AD163" s="1">
        <v>2.8398330774197356</v>
      </c>
    </row>
    <row r="164" spans="27:30">
      <c r="AA164">
        <v>161</v>
      </c>
      <c r="AB164" s="1">
        <v>3.5762658163090759E-2</v>
      </c>
      <c r="AC164" s="1">
        <v>0.55515436975735288</v>
      </c>
      <c r="AD164" s="1">
        <v>2.8398330774197356</v>
      </c>
    </row>
    <row r="165" spans="27:30">
      <c r="AA165">
        <v>162</v>
      </c>
      <c r="AB165" s="1">
        <v>3.5762658163090759E-2</v>
      </c>
      <c r="AC165" s="1">
        <v>0.55515436975735288</v>
      </c>
      <c r="AD165" s="1">
        <v>2.8398330774197356</v>
      </c>
    </row>
    <row r="166" spans="27:30">
      <c r="AA166">
        <v>163</v>
      </c>
      <c r="AB166" s="1">
        <v>3.5762658163090759E-2</v>
      </c>
      <c r="AC166" s="1">
        <v>0.55515436975735288</v>
      </c>
      <c r="AD166" s="1">
        <v>2.8398330774197356</v>
      </c>
    </row>
    <row r="167" spans="27:30">
      <c r="AA167">
        <v>164</v>
      </c>
      <c r="AB167" s="1">
        <v>3.5762658163090759E-2</v>
      </c>
      <c r="AC167" s="1">
        <v>0.55515436975735288</v>
      </c>
      <c r="AD167" s="1">
        <v>2.8398330774197356</v>
      </c>
    </row>
    <row r="168" spans="27:30">
      <c r="AA168">
        <v>165</v>
      </c>
      <c r="AB168" s="1">
        <v>3.5762658163090759E-2</v>
      </c>
      <c r="AC168" s="1">
        <v>0.55515436975735288</v>
      </c>
      <c r="AD168" s="1">
        <v>2.8398330774197356</v>
      </c>
    </row>
    <row r="169" spans="27:30">
      <c r="AA169">
        <v>166</v>
      </c>
      <c r="AB169" s="1">
        <v>3.5762658163090759E-2</v>
      </c>
      <c r="AC169" s="1">
        <v>0.55515436975735288</v>
      </c>
      <c r="AD169" s="1">
        <v>2.8398330774197356</v>
      </c>
    </row>
    <row r="170" spans="27:30">
      <c r="AA170">
        <v>167</v>
      </c>
      <c r="AB170" s="1">
        <v>3.5762658163090759E-2</v>
      </c>
      <c r="AC170" s="1">
        <v>0.55515436975735288</v>
      </c>
      <c r="AD170" s="1">
        <v>2.8398330774197356</v>
      </c>
    </row>
    <row r="171" spans="27:30">
      <c r="AA171">
        <v>168</v>
      </c>
      <c r="AB171" s="1">
        <v>3.5762658163090759E-2</v>
      </c>
      <c r="AC171" s="1">
        <v>0.55515436975735288</v>
      </c>
      <c r="AD171" s="1">
        <v>2.8398330774197356</v>
      </c>
    </row>
    <row r="172" spans="27:30">
      <c r="AA172">
        <v>169</v>
      </c>
      <c r="AB172" s="1">
        <v>3.5762658163090759E-2</v>
      </c>
      <c r="AC172" s="1">
        <v>0.55515436975735288</v>
      </c>
      <c r="AD172" s="1">
        <v>2.8398330774197356</v>
      </c>
    </row>
    <row r="173" spans="27:30">
      <c r="AA173">
        <v>170</v>
      </c>
      <c r="AB173" s="1">
        <v>3.5762658163090759E-2</v>
      </c>
      <c r="AC173" s="1">
        <v>0.55515436975735288</v>
      </c>
      <c r="AD173" s="1">
        <v>2.8398330774197356</v>
      </c>
    </row>
    <row r="174" spans="27:30">
      <c r="AA174">
        <v>171</v>
      </c>
      <c r="AB174" s="1">
        <v>3.5762658163090759E-2</v>
      </c>
      <c r="AC174" s="1">
        <v>0.55515436975735288</v>
      </c>
      <c r="AD174" s="1">
        <v>2.8398330774197356</v>
      </c>
    </row>
    <row r="175" spans="27:30">
      <c r="AA175">
        <v>172</v>
      </c>
      <c r="AB175" s="1">
        <v>3.5762658163090759E-2</v>
      </c>
      <c r="AC175" s="1">
        <v>0.55515436975735288</v>
      </c>
      <c r="AD175" s="1">
        <v>2.8398330774197356</v>
      </c>
    </row>
    <row r="176" spans="27:30">
      <c r="AA176">
        <v>173</v>
      </c>
      <c r="AB176" s="1">
        <v>3.5762658163090759E-2</v>
      </c>
      <c r="AC176" s="1">
        <v>0.55515436975735288</v>
      </c>
      <c r="AD176" s="1">
        <v>2.8398330774197356</v>
      </c>
    </row>
    <row r="177" spans="27:30">
      <c r="AA177">
        <v>174</v>
      </c>
      <c r="AB177" s="1">
        <v>3.5762658163090759E-2</v>
      </c>
      <c r="AC177" s="1">
        <v>0.55515436975735288</v>
      </c>
      <c r="AD177" s="1">
        <v>2.8398330774197356</v>
      </c>
    </row>
    <row r="178" spans="27:30">
      <c r="AA178">
        <v>175</v>
      </c>
      <c r="AB178" s="1">
        <v>3.5762658163090759E-2</v>
      </c>
      <c r="AC178" s="1">
        <v>0.55515436975735288</v>
      </c>
      <c r="AD178" s="1">
        <v>2.8398330774197356</v>
      </c>
    </row>
    <row r="179" spans="27:30">
      <c r="AA179">
        <v>176</v>
      </c>
      <c r="AB179" s="1">
        <v>3.5762658163090759E-2</v>
      </c>
      <c r="AC179" s="1">
        <v>0.55515436975735288</v>
      </c>
      <c r="AD179" s="1">
        <v>2.8398330774197356</v>
      </c>
    </row>
    <row r="180" spans="27:30">
      <c r="AA180">
        <v>177</v>
      </c>
      <c r="AB180" s="1">
        <v>3.5762658163090759E-2</v>
      </c>
      <c r="AC180" s="1">
        <v>0.55515436975735288</v>
      </c>
      <c r="AD180" s="1">
        <v>2.8398330774197356</v>
      </c>
    </row>
    <row r="181" spans="27:30">
      <c r="AA181">
        <v>178</v>
      </c>
      <c r="AB181" s="1">
        <v>3.5762658163090759E-2</v>
      </c>
      <c r="AC181" s="1">
        <v>0.55515436975735288</v>
      </c>
      <c r="AD181" s="1">
        <v>2.8398330774197356</v>
      </c>
    </row>
    <row r="182" spans="27:30">
      <c r="AA182">
        <v>179</v>
      </c>
      <c r="AB182" s="1">
        <v>3.5762658163090759E-2</v>
      </c>
      <c r="AC182" s="1">
        <v>0.55515436975735288</v>
      </c>
      <c r="AD182" s="1">
        <v>2.8398330774197356</v>
      </c>
    </row>
    <row r="183" spans="27:30">
      <c r="AA183">
        <v>180</v>
      </c>
      <c r="AB183" s="1">
        <v>3.5762658163090759E-2</v>
      </c>
      <c r="AC183" s="1">
        <v>0.55515436975735288</v>
      </c>
      <c r="AD183" s="1">
        <v>2.8398330774197356</v>
      </c>
    </row>
    <row r="184" spans="27:30">
      <c r="AA184">
        <v>181</v>
      </c>
      <c r="AB184" s="1">
        <v>3.5762658163090759E-2</v>
      </c>
      <c r="AC184" s="1">
        <v>0.55515436975735288</v>
      </c>
      <c r="AD184" s="1">
        <v>2.8398330774197356</v>
      </c>
    </row>
    <row r="185" spans="27:30">
      <c r="AA185">
        <v>182</v>
      </c>
      <c r="AB185" s="1">
        <v>3.5762658163090759E-2</v>
      </c>
      <c r="AC185" s="1">
        <v>0.55515436975735288</v>
      </c>
      <c r="AD185" s="1">
        <v>2.8398330774197356</v>
      </c>
    </row>
    <row r="186" spans="27:30">
      <c r="AA186">
        <v>183</v>
      </c>
      <c r="AB186" s="1">
        <v>3.5762658163090759E-2</v>
      </c>
      <c r="AC186" s="1">
        <v>0.55515436975735288</v>
      </c>
      <c r="AD186" s="1">
        <v>2.8398330774197356</v>
      </c>
    </row>
    <row r="187" spans="27:30">
      <c r="AA187">
        <v>184</v>
      </c>
      <c r="AB187" s="1">
        <v>3.5762658163090759E-2</v>
      </c>
      <c r="AC187" s="1">
        <v>0.55515436975735288</v>
      </c>
      <c r="AD187" s="1">
        <v>2.8398330774197356</v>
      </c>
    </row>
    <row r="188" spans="27:30">
      <c r="AA188">
        <v>185</v>
      </c>
      <c r="AB188" s="1">
        <v>3.5762658163090759E-2</v>
      </c>
      <c r="AC188" s="1">
        <v>0.55515436975735288</v>
      </c>
      <c r="AD188" s="1">
        <v>2.8398330774197356</v>
      </c>
    </row>
    <row r="189" spans="27:30">
      <c r="AA189">
        <v>186</v>
      </c>
      <c r="AB189" s="1">
        <v>3.5762658163090759E-2</v>
      </c>
      <c r="AC189" s="1">
        <v>0.55515436975735288</v>
      </c>
      <c r="AD189" s="1">
        <v>2.8398330774197356</v>
      </c>
    </row>
    <row r="190" spans="27:30">
      <c r="AA190">
        <v>187</v>
      </c>
      <c r="AB190" s="1">
        <v>3.5762658163090759E-2</v>
      </c>
      <c r="AC190" s="1">
        <v>0.55515436975735288</v>
      </c>
      <c r="AD190" s="1">
        <v>2.8398330774197356</v>
      </c>
    </row>
    <row r="191" spans="27:30">
      <c r="AA191">
        <v>188</v>
      </c>
      <c r="AB191" s="1">
        <v>3.5762658163090759E-2</v>
      </c>
      <c r="AC191" s="1">
        <v>0.55515436975735288</v>
      </c>
      <c r="AD191" s="1">
        <v>2.8398330774197356</v>
      </c>
    </row>
    <row r="192" spans="27:30">
      <c r="AA192">
        <v>189</v>
      </c>
      <c r="AB192" s="1">
        <v>3.5762658163090759E-2</v>
      </c>
      <c r="AC192" s="1">
        <v>0.55515436975735288</v>
      </c>
      <c r="AD192" s="1">
        <v>2.8398330774197356</v>
      </c>
    </row>
    <row r="193" spans="27:30">
      <c r="AA193">
        <v>190</v>
      </c>
      <c r="AB193" s="1">
        <v>3.5762658163090759E-2</v>
      </c>
      <c r="AC193" s="1">
        <v>0.55515436975735288</v>
      </c>
      <c r="AD193" s="1">
        <v>2.8398330774197356</v>
      </c>
    </row>
    <row r="194" spans="27:30">
      <c r="AA194">
        <v>191</v>
      </c>
      <c r="AB194" s="1">
        <v>3.5762658163090759E-2</v>
      </c>
      <c r="AC194" s="1">
        <v>0.55515436975735288</v>
      </c>
      <c r="AD194" s="1">
        <v>2.8398330774197356</v>
      </c>
    </row>
    <row r="195" spans="27:30">
      <c r="AA195">
        <v>192</v>
      </c>
      <c r="AB195" s="1">
        <v>3.5762658163090759E-2</v>
      </c>
      <c r="AC195" s="1">
        <v>0.55515436975735288</v>
      </c>
      <c r="AD195" s="1">
        <v>2.8398330774197356</v>
      </c>
    </row>
    <row r="196" spans="27:30">
      <c r="AA196">
        <v>193</v>
      </c>
      <c r="AB196" s="1">
        <v>3.5762658163090759E-2</v>
      </c>
      <c r="AC196" s="1">
        <v>0.55515436975735288</v>
      </c>
      <c r="AD196" s="1">
        <v>2.8398330774197356</v>
      </c>
    </row>
    <row r="197" spans="27:30">
      <c r="AA197">
        <v>194</v>
      </c>
      <c r="AB197" s="1">
        <v>3.5762658163090759E-2</v>
      </c>
      <c r="AC197" s="1">
        <v>0.55515436975735288</v>
      </c>
      <c r="AD197" s="1">
        <v>2.8398330774197356</v>
      </c>
    </row>
    <row r="198" spans="27:30">
      <c r="AA198">
        <v>195</v>
      </c>
      <c r="AB198" s="1">
        <v>3.5762658163090759E-2</v>
      </c>
      <c r="AC198" s="1">
        <v>0.55515436975735288</v>
      </c>
      <c r="AD198" s="1">
        <v>2.8398330774197356</v>
      </c>
    </row>
    <row r="199" spans="27:30">
      <c r="AA199">
        <v>196</v>
      </c>
      <c r="AB199" s="1">
        <v>3.5762658163090759E-2</v>
      </c>
      <c r="AC199" s="1">
        <v>0.55515436975735288</v>
      </c>
      <c r="AD199" s="1">
        <v>2.8398330774197356</v>
      </c>
    </row>
    <row r="200" spans="27:30">
      <c r="AA200">
        <v>197</v>
      </c>
      <c r="AB200" s="1">
        <v>3.5762658163090759E-2</v>
      </c>
      <c r="AC200" s="1">
        <v>0.55515436975735288</v>
      </c>
      <c r="AD200" s="1">
        <v>2.8398330774197356</v>
      </c>
    </row>
    <row r="201" spans="27:30">
      <c r="AA201">
        <v>198</v>
      </c>
      <c r="AB201" s="1">
        <v>3.5762658163090759E-2</v>
      </c>
      <c r="AC201" s="1">
        <v>0.55515436975735288</v>
      </c>
      <c r="AD201" s="1">
        <v>2.8398330774197356</v>
      </c>
    </row>
    <row r="202" spans="27:30">
      <c r="AA202">
        <v>199</v>
      </c>
      <c r="AB202" s="1">
        <v>3.5762658163090759E-2</v>
      </c>
      <c r="AC202" s="1">
        <v>0.55515436975735288</v>
      </c>
      <c r="AD202" s="1">
        <v>2.8398330774197356</v>
      </c>
    </row>
    <row r="203" spans="27:30">
      <c r="AA203">
        <v>200</v>
      </c>
      <c r="AB203" s="1">
        <v>3.5762658163090759E-2</v>
      </c>
      <c r="AC203" s="1">
        <v>0.55515436975735288</v>
      </c>
      <c r="AD203" s="1">
        <v>2.8398330774197356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34" priority="13">
      <formula>ABS(B57)&gt;0.4</formula>
    </cfRule>
    <cfRule type="expression" dxfId="133" priority="14">
      <formula>AND(ABS(B57)&gt;0.2, ABS(B57)&lt;=0.4)</formula>
    </cfRule>
    <cfRule type="expression" dxfId="132" priority="15">
      <formula>ABS(B57)&lt;=0.2</formula>
    </cfRule>
  </conditionalFormatting>
  <conditionalFormatting sqref="B82:D87">
    <cfRule type="expression" dxfId="131" priority="1">
      <formula>ABS(B82)&lt;=0.2</formula>
    </cfRule>
    <cfRule type="expression" dxfId="130" priority="2">
      <formula>ABS(B82)&gt;0.4</formula>
    </cfRule>
    <cfRule type="expression" dxfId="129" priority="3">
      <formula>AND(ABS(B82)&gt;0.2, ABS(B82)&lt;=0.4)</formula>
    </cfRule>
  </conditionalFormatting>
  <conditionalFormatting sqref="E40:M45">
    <cfRule type="expression" dxfId="128" priority="4">
      <formula>ABS(IFERROR(E13-E40,0))&gt;0.4</formula>
    </cfRule>
    <cfRule type="expression" dxfId="127" priority="5">
      <formula>AND(ABS(IFERROR(E13-E40,0))&gt;0.2, ABS(IFERROR(E13-E40,0))&lt;=0.4)</formula>
    </cfRule>
    <cfRule type="expression" dxfId="126" priority="6">
      <formula>ABS(IFERROR(E13-E40,0))&lt;=0.2</formula>
    </cfRule>
  </conditionalFormatting>
  <conditionalFormatting sqref="G57:I65">
    <cfRule type="expression" dxfId="125" priority="10">
      <formula>ABS(G57)&lt;=0.2</formula>
    </cfRule>
    <cfRule type="expression" dxfId="124" priority="11">
      <formula>AND(ABS(G57)&gt;0.2, ABS(G57)&lt;=0.4)</formula>
    </cfRule>
    <cfRule type="expression" dxfId="123" priority="12">
      <formula>ABS(G57)&gt;0.4</formula>
    </cfRule>
  </conditionalFormatting>
  <conditionalFormatting sqref="L57:Q65">
    <cfRule type="expression" dxfId="122" priority="7">
      <formula>ABS(L57)&gt;0.4</formula>
    </cfRule>
    <cfRule type="expression" dxfId="121" priority="8">
      <formula>AND(ABS(L57)&gt;0.2, ABS(L57)&lt;=0.4)</formula>
    </cfRule>
    <cfRule type="expression" dxfId="120" priority="9">
      <formula>ABS(L57)&lt;=0.2</formula>
    </cfRule>
  </conditionalFormatting>
  <dataValidations count="1">
    <dataValidation type="list" allowBlank="1" showInputMessage="1" showErrorMessage="1" sqref="Y8" xr:uid="{00000000-0002-0000-0C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N203"/>
  <sheetViews>
    <sheetView topLeftCell="A59" zoomScale="84" zoomScaleNormal="60" workbookViewId="0">
      <selection activeCell="B71" sqref="B71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0.79596897852517745</v>
      </c>
      <c r="AC3" s="1">
        <f>G67</f>
        <v>0.24098014767952339</v>
      </c>
      <c r="AD3" s="1">
        <f ca="1">L67</f>
        <v>0.36030602346813617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0.79596897852517745</v>
      </c>
      <c r="AC4" s="1">
        <v>0.24098014767952339</v>
      </c>
      <c r="AD4" s="1">
        <v>0.36030602346813617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0.79596897852517745</v>
      </c>
      <c r="AC5" s="1">
        <v>0.24098014767952339</v>
      </c>
      <c r="AD5" s="1">
        <v>0.36030602346813617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0.79596897852517745</v>
      </c>
      <c r="AC6" s="1">
        <v>0.24098014767952339</v>
      </c>
      <c r="AD6" s="1">
        <v>0.36030602346813617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0.79596897852517745</v>
      </c>
      <c r="AC7" s="1">
        <v>0.24098014767952339</v>
      </c>
      <c r="AD7" s="1">
        <v>0.36030602346813617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0.79596897852517745</v>
      </c>
      <c r="AC8" s="1">
        <v>0.24098014767952339</v>
      </c>
      <c r="AD8" s="1">
        <v>0.36030602346813617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0.79596897852517745</v>
      </c>
      <c r="AC9" s="1">
        <v>0.24098014767952339</v>
      </c>
      <c r="AD9" s="1">
        <v>0.36030602346813617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2</v>
      </c>
      <c r="AA10">
        <v>7</v>
      </c>
      <c r="AB10" s="1">
        <v>0.79596897852517745</v>
      </c>
      <c r="AC10" s="1">
        <v>0.24098014767952339</v>
      </c>
      <c r="AD10" s="1">
        <v>0.36030602346813617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2</v>
      </c>
      <c r="AA11">
        <v>8</v>
      </c>
      <c r="AB11" s="1">
        <v>0.79596897852517745</v>
      </c>
      <c r="AC11" s="1">
        <v>0.24098014767952339</v>
      </c>
      <c r="AD11" s="1">
        <v>0.36030602346813617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1.9985413208204967</v>
      </c>
      <c r="AA12">
        <v>9</v>
      </c>
      <c r="AB12" s="1">
        <v>0.79596897852517745</v>
      </c>
      <c r="AC12" s="1">
        <v>0.24098014767952339</v>
      </c>
      <c r="AD12" s="1">
        <v>0.36030602346813617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0.79596897852517745</v>
      </c>
      <c r="AC13" s="1">
        <v>0.24098014767952339</v>
      </c>
      <c r="AD13" s="1">
        <v>0.36030602346813617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0.79596897852517745</v>
      </c>
      <c r="AC14" s="1">
        <v>0.24098014767952339</v>
      </c>
      <c r="AD14" s="1">
        <v>0.36030602346813617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0.79596897852517745</v>
      </c>
      <c r="AC15" s="1">
        <v>0.24098014767952339</v>
      </c>
      <c r="AD15" s="1">
        <v>0.36030602346813617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9</v>
      </c>
      <c r="AA16">
        <v>13</v>
      </c>
      <c r="AB16" s="1">
        <v>0.79596897852517745</v>
      </c>
      <c r="AC16" s="1">
        <v>0.24098014767952339</v>
      </c>
      <c r="AD16" s="1">
        <v>0.36030602346813617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0.79596897852517745</v>
      </c>
      <c r="AC17" s="1">
        <v>0.24098014767952339</v>
      </c>
      <c r="AD17" s="1">
        <v>0.36030602346813617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4</v>
      </c>
      <c r="AA18">
        <v>15</v>
      </c>
      <c r="AB18" s="1">
        <v>0.79596897852517745</v>
      </c>
      <c r="AC18" s="1">
        <v>0.24098014767952339</v>
      </c>
      <c r="AD18" s="1">
        <v>0.36030602346813617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0.79596897852517745</v>
      </c>
      <c r="AC19" s="1">
        <v>0.24098014767952339</v>
      </c>
      <c r="AD19" s="1">
        <v>0.36030602346813617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0.5</v>
      </c>
      <c r="AA20">
        <v>17</v>
      </c>
      <c r="AB20" s="1">
        <v>0.79596897852517745</v>
      </c>
      <c r="AC20" s="1">
        <v>0.24098014767952339</v>
      </c>
      <c r="AD20" s="1">
        <v>0.36030602346813617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0.27777777777777779</v>
      </c>
      <c r="AA21">
        <v>18</v>
      </c>
      <c r="AB21" s="1">
        <v>0.79596897852517745</v>
      </c>
      <c r="AC21" s="1">
        <v>0.24098014767952339</v>
      </c>
      <c r="AD21" s="1">
        <v>0.36030602346813617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0.22222222222222221</v>
      </c>
      <c r="AA22">
        <v>19</v>
      </c>
      <c r="AB22" s="1">
        <v>0.79596897852517745</v>
      </c>
      <c r="AC22" s="1">
        <v>0.24098014767952339</v>
      </c>
      <c r="AD22" s="1">
        <v>0.36030602346813617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4.1821863828606087E-4</v>
      </c>
      <c r="AA23">
        <v>20</v>
      </c>
      <c r="AB23" s="1">
        <v>0.79596897852517745</v>
      </c>
      <c r="AC23" s="1">
        <v>0.24098014767952339</v>
      </c>
      <c r="AD23" s="1">
        <v>0.36030602346813617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0.51782658350175903</v>
      </c>
      <c r="AA24">
        <v>21</v>
      </c>
      <c r="AB24" s="1">
        <v>0.79596897852517745</v>
      </c>
      <c r="AC24" s="1">
        <v>0.24098014767952339</v>
      </c>
      <c r="AD24" s="1">
        <v>0.36030602346813617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0.22666450211441072</v>
      </c>
      <c r="AA25">
        <v>22</v>
      </c>
      <c r="AB25" s="1">
        <v>0.79596897852517745</v>
      </c>
      <c r="AC25" s="1">
        <v>0.24098014767952339</v>
      </c>
      <c r="AD25" s="1">
        <v>0.36030602346813617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0.17427778630979049</v>
      </c>
      <c r="AA26">
        <v>23</v>
      </c>
      <c r="AB26" s="1">
        <v>0.79596897852517745</v>
      </c>
      <c r="AC26" s="1">
        <v>0.24098014767952339</v>
      </c>
      <c r="AD26" s="1">
        <v>0.36030602346813617</v>
      </c>
    </row>
    <row r="27" spans="1:30" ht="16.2" thickBot="1">
      <c r="X27" s="55" t="s">
        <v>51</v>
      </c>
      <c r="Y27" s="3" cm="1">
        <f t="array" ref="Y27">MEDIAN(ABS(B13:D18 - B40:D45))</f>
        <v>0.20138889616046587</v>
      </c>
      <c r="AA27">
        <v>24</v>
      </c>
      <c r="AB27" s="1">
        <v>0.79596897852517745</v>
      </c>
      <c r="AC27" s="1">
        <v>0.24098014767952339</v>
      </c>
      <c r="AD27" s="1">
        <v>0.36030602346813617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0.79596897852517745</v>
      </c>
      <c r="AC28" s="1">
        <v>0.24098014767952339</v>
      </c>
      <c r="AD28" s="1">
        <v>0.36030602346813617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7.1330573721374663E-2</v>
      </c>
      <c r="AA29">
        <v>26</v>
      </c>
      <c r="AB29" s="1">
        <v>0.79596897852517745</v>
      </c>
      <c r="AC29" s="1">
        <v>0.24098014767952339</v>
      </c>
      <c r="AD29" s="1">
        <v>0.36030602346813617</v>
      </c>
    </row>
    <row r="30" spans="1:30">
      <c r="A30" s="25" t="s">
        <v>3</v>
      </c>
      <c r="B30" s="2">
        <f>MAX(B40:B45)</f>
        <v>0.71417817035910236</v>
      </c>
      <c r="C30" s="2">
        <f>MAX(C40:C45)</f>
        <v>0.76763327731018161</v>
      </c>
      <c r="D30" s="2">
        <f>MAX(D40:D45)</f>
        <v>0.83199082385508683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0.20138889616046587</v>
      </c>
      <c r="AA30">
        <v>27</v>
      </c>
      <c r="AB30" s="1">
        <v>0.79596897852517745</v>
      </c>
      <c r="AC30" s="1">
        <v>0.24098014767952339</v>
      </c>
      <c r="AD30" s="1">
        <v>0.36030602346813617</v>
      </c>
    </row>
    <row r="31" spans="1:30" ht="16.2" thickBot="1">
      <c r="A31" s="25" t="s">
        <v>4</v>
      </c>
      <c r="B31" s="2">
        <f>MIN(B40:B45)</f>
        <v>9.7834809984291879E-2</v>
      </c>
      <c r="C31" s="2">
        <f t="shared" ref="C31:D31" si="19">MIN(C40:C45)</f>
        <v>0.11546299351477428</v>
      </c>
      <c r="D31" s="2">
        <f t="shared" si="19"/>
        <v>0.38217341649824099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0.35775613795195926</v>
      </c>
      <c r="AA31">
        <v>28</v>
      </c>
      <c r="AB31" s="1">
        <v>0.79596897852517745</v>
      </c>
      <c r="AC31" s="1">
        <v>0.24098014767952339</v>
      </c>
      <c r="AD31" s="1">
        <v>0.36030602346813617</v>
      </c>
    </row>
    <row r="32" spans="1:30">
      <c r="A32" s="25" t="s">
        <v>5</v>
      </c>
      <c r="B32" s="2">
        <f>AVERAGE(B40:B45)</f>
        <v>0.3176450004758688</v>
      </c>
      <c r="C32" s="2">
        <f t="shared" ref="C32:D32" si="20">AVERAGE(C40:C45)</f>
        <v>0.43075357775201195</v>
      </c>
      <c r="D32" s="2">
        <f t="shared" si="20"/>
        <v>0.61984377759479736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0.79596897852517745</v>
      </c>
      <c r="AC32" s="1">
        <v>0.24098014767952339</v>
      </c>
      <c r="AD32" s="1">
        <v>0.36030602346813617</v>
      </c>
    </row>
    <row r="33" spans="1:30">
      <c r="A33" s="25" t="s">
        <v>6</v>
      </c>
      <c r="B33" s="2">
        <f>STDEV(B40:B45)</f>
        <v>0.22427013262501197</v>
      </c>
      <c r="C33" s="2">
        <f t="shared" ref="C33:D33" si="21">STDEV(C40:C45)</f>
        <v>0.28166378085764521</v>
      </c>
      <c r="D33" s="2">
        <f t="shared" si="21"/>
        <v>0.17724135115386919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0.79596897852517745</v>
      </c>
      <c r="AC33" s="1">
        <v>0.24098014767952339</v>
      </c>
      <c r="AD33" s="1">
        <v>0.36030602346813617</v>
      </c>
    </row>
    <row r="34" spans="1:30">
      <c r="A34" s="25" t="s">
        <v>7</v>
      </c>
      <c r="B34" s="2">
        <f>MEDIAN(B40:B45)</f>
        <v>0.28623566851016846</v>
      </c>
      <c r="C34" s="2">
        <f t="shared" ref="C34:D34" si="22">MEDIAN(C40:C45)</f>
        <v>0.40836972192495785</v>
      </c>
      <c r="D34" s="2">
        <f t="shared" si="22"/>
        <v>0.59248190645999133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0.79596897852517745</v>
      </c>
      <c r="AC34" s="1">
        <v>0.24098014767952339</v>
      </c>
      <c r="AD34" s="1">
        <v>0.36030602346813617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</v>
      </c>
      <c r="D35" s="2" cm="1">
        <f t="array" ref="D35">IFERROR(_xlfn.MODE.SNGL(ROUND(D40:D45,1)),0)</f>
        <v>0.6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0.79596897852517745</v>
      </c>
      <c r="AC35" s="1">
        <v>0.24098014767952339</v>
      </c>
      <c r="AD35" s="1">
        <v>0.36030602346813617</v>
      </c>
    </row>
    <row r="36" spans="1:30">
      <c r="A36" s="25" t="s">
        <v>9</v>
      </c>
      <c r="B36" s="2">
        <f>QUARTILE(B40:B45,1)</f>
        <v>0.15902602575374386</v>
      </c>
      <c r="C36" s="2">
        <f t="shared" ref="C36:D36" si="23">QUARTILE(C40:C45,1)</f>
        <v>0.20132797845159267</v>
      </c>
      <c r="D36" s="2">
        <f t="shared" si="23"/>
        <v>0.51760794713449931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0.79596897852517745</v>
      </c>
      <c r="AC36" s="1">
        <v>0.24098014767952339</v>
      </c>
      <c r="AD36" s="1">
        <v>0.36030602346813617</v>
      </c>
    </row>
    <row r="37" spans="1:30">
      <c r="A37" s="25" t="s">
        <v>10</v>
      </c>
      <c r="B37" s="2">
        <f>QUARTILE(B40:B45,2)</f>
        <v>0.28623566851016846</v>
      </c>
      <c r="C37" s="2">
        <f t="shared" ref="C37:D37" si="24">QUARTILE(C40:C45,2)</f>
        <v>0.40836972192495785</v>
      </c>
      <c r="D37" s="2">
        <f t="shared" si="24"/>
        <v>0.59248190645999133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0.79596897852517745</v>
      </c>
      <c r="AC37" s="1">
        <v>0.24098014767952339</v>
      </c>
      <c r="AD37" s="1">
        <v>0.36030602346813617</v>
      </c>
    </row>
    <row r="38" spans="1:30">
      <c r="A38" s="25" t="s">
        <v>11</v>
      </c>
      <c r="B38" s="2">
        <f>QUARTILE(B40:B45,3)</f>
        <v>0.37513107261995177</v>
      </c>
      <c r="C38" s="2">
        <f t="shared" ref="C38:D38" si="25">QUARTILE(C40:C45,3)</f>
        <v>0.66637119638878639</v>
      </c>
      <c r="D38" s="2">
        <f t="shared" si="25"/>
        <v>0.76858396531710138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0.79596897852517745</v>
      </c>
      <c r="AC38" s="1">
        <v>0.24098014767952339</v>
      </c>
      <c r="AD38" s="1">
        <v>0.36030602346813617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0.79596897852517745</v>
      </c>
      <c r="AC39" s="1">
        <v>0.24098014767952339</v>
      </c>
      <c r="AD39" s="1">
        <v>0.36030602346813617</v>
      </c>
    </row>
    <row r="40" spans="1:30">
      <c r="A40" s="25">
        <v>1</v>
      </c>
      <c r="B40" s="23">
        <v>0.12869437631084923</v>
      </c>
      <c r="C40" s="23">
        <v>0.76763327731018161</v>
      </c>
      <c r="D40" s="23">
        <v>0.38217341649824099</v>
      </c>
      <c r="E40" s="2">
        <f>MAX(B40:D40)</f>
        <v>0.76763327731018161</v>
      </c>
      <c r="F40" s="2">
        <f>MIN(B40:D40)</f>
        <v>0.12869437631084923</v>
      </c>
      <c r="G40" s="2">
        <f>AVERAGE(B40:D40)</f>
        <v>0.42616702337309059</v>
      </c>
      <c r="H40" s="2">
        <f>STDEV(B40:D40)</f>
        <v>0.32173328688053526</v>
      </c>
      <c r="I40" s="2">
        <f>MEDIAN(B40:D40)</f>
        <v>0.38217341649824099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0.25543389640454511</v>
      </c>
      <c r="L40" s="2">
        <f>QUARTILE(B40:D40,2)</f>
        <v>0.38217341649824099</v>
      </c>
      <c r="M40" s="3">
        <f>QUARTILE(B40:D40,3)</f>
        <v>0.5749033469042113</v>
      </c>
      <c r="AA40">
        <v>37</v>
      </c>
      <c r="AB40" s="1">
        <v>0.79596897852517745</v>
      </c>
      <c r="AC40" s="1">
        <v>0.24098014767952339</v>
      </c>
      <c r="AD40" s="1">
        <v>0.36030602346813617</v>
      </c>
    </row>
    <row r="41" spans="1:30">
      <c r="A41" s="25">
        <v>2</v>
      </c>
      <c r="B41" s="23">
        <v>0.39269130918063261</v>
      </c>
      <c r="C41" s="23">
        <v>0.18510397047548635</v>
      </c>
      <c r="D41" s="23">
        <v>0.62812471987729235</v>
      </c>
      <c r="E41" s="2">
        <f t="shared" ref="E41:E45" si="27">MAX(B41:D41)</f>
        <v>0.62812471987729235</v>
      </c>
      <c r="F41" s="2">
        <f t="shared" ref="F41:F45" si="28">MIN(B41:D41)</f>
        <v>0.18510397047548635</v>
      </c>
      <c r="G41" s="2">
        <f t="shared" ref="G41:G45" si="29">AVERAGE(B41:D41)</f>
        <v>0.40197333317780376</v>
      </c>
      <c r="H41" s="2">
        <f t="shared" ref="H41:H45" si="30">STDEV(B41:D41)</f>
        <v>0.22165618213180407</v>
      </c>
      <c r="I41" s="2">
        <f t="shared" ref="I41:I45" si="31">MEDIAN(B41:D41)</f>
        <v>0.39269130918063261</v>
      </c>
      <c r="J41" s="2">
        <f t="shared" si="26"/>
        <v>0.4</v>
      </c>
      <c r="K41" s="2">
        <f t="shared" ref="K41:K45" si="32">QUARTILE(B41:D41,1)</f>
        <v>0.28889763982805949</v>
      </c>
      <c r="L41" s="2">
        <f t="shared" ref="L41:L45" si="33">QUARTILE(B41:D41,2)</f>
        <v>0.39269130918063261</v>
      </c>
      <c r="M41" s="3">
        <f t="shared" ref="M41:M45" si="34">QUARTILE(B41:D41,3)</f>
        <v>0.51040801452896245</v>
      </c>
      <c r="AA41">
        <v>38</v>
      </c>
      <c r="AB41" s="1">
        <v>0.79596897852517745</v>
      </c>
      <c r="AC41" s="1">
        <v>0.24098014767952339</v>
      </c>
      <c r="AD41" s="1">
        <v>0.36030602346813617</v>
      </c>
    </row>
    <row r="42" spans="1:30">
      <c r="A42" s="25">
        <v>3</v>
      </c>
      <c r="B42" s="23">
        <v>0.25002097408242774</v>
      </c>
      <c r="C42" s="23">
        <v>0.5667394414700041</v>
      </c>
      <c r="D42" s="23">
        <v>0.81540371379703769</v>
      </c>
      <c r="E42" s="2">
        <f t="shared" si="27"/>
        <v>0.81540371379703769</v>
      </c>
      <c r="F42" s="2">
        <f t="shared" si="28"/>
        <v>0.25002097408242774</v>
      </c>
      <c r="G42" s="2">
        <f t="shared" si="29"/>
        <v>0.54405470978315651</v>
      </c>
      <c r="H42" s="2">
        <f t="shared" si="30"/>
        <v>0.28337317865418715</v>
      </c>
      <c r="I42" s="2">
        <f t="shared" si="31"/>
        <v>0.5667394414700041</v>
      </c>
      <c r="J42" s="2">
        <f>IFERROR(
  _xlfn.MODE.SNGL(ROUND(B42,1),ROUND(C42,1),ROUND(D42,1)),
  MEDIAN(   ROUND(B42,1),ROUND(C42,1),ROUND(D42,1))
)</f>
        <v>0.6</v>
      </c>
      <c r="K42" s="2">
        <f t="shared" si="32"/>
        <v>0.40838020777621592</v>
      </c>
      <c r="L42" s="2">
        <f t="shared" si="33"/>
        <v>0.5667394414700041</v>
      </c>
      <c r="M42" s="3">
        <f t="shared" si="34"/>
        <v>0.69107157763352089</v>
      </c>
      <c r="AA42">
        <v>39</v>
      </c>
      <c r="AB42" s="1">
        <v>0.79596897852517745</v>
      </c>
      <c r="AC42" s="1">
        <v>0.24098014767952339</v>
      </c>
      <c r="AD42" s="1">
        <v>0.36030602346813617</v>
      </c>
    </row>
    <row r="43" spans="1:30">
      <c r="A43" s="25">
        <v>4</v>
      </c>
      <c r="B43" s="23">
        <v>0.71417817035910236</v>
      </c>
      <c r="C43" s="23">
        <v>0.2500000023799116</v>
      </c>
      <c r="D43" s="23">
        <v>0.50453089849843558</v>
      </c>
      <c r="E43" s="2">
        <f t="shared" si="27"/>
        <v>0.71417817035910236</v>
      </c>
      <c r="F43" s="2">
        <f t="shared" si="28"/>
        <v>0.2500000023799116</v>
      </c>
      <c r="G43" s="2">
        <f t="shared" si="29"/>
        <v>0.48956969041248316</v>
      </c>
      <c r="H43" s="2">
        <f t="shared" si="30"/>
        <v>0.23245047046128525</v>
      </c>
      <c r="I43" s="2">
        <f t="shared" si="31"/>
        <v>0.50453089849843558</v>
      </c>
      <c r="J43" s="2">
        <f>IFERROR(
  _xlfn.MODE.SNGL(ROUND(B43,1),ROUND(C43,1),ROUND(D43,1)),
  MEDIAN(   ROUND(B43,1),ROUND(C43,1),ROUND(D43,1))
)</f>
        <v>0.5</v>
      </c>
      <c r="K43" s="2">
        <f t="shared" si="32"/>
        <v>0.37726545043917359</v>
      </c>
      <c r="L43" s="2">
        <f t="shared" si="33"/>
        <v>0.50453089849843558</v>
      </c>
      <c r="M43" s="3">
        <f t="shared" si="34"/>
        <v>0.60935453442876897</v>
      </c>
      <c r="AA43">
        <v>40</v>
      </c>
      <c r="AB43" s="1">
        <v>0.79596897852517745</v>
      </c>
      <c r="AC43" s="1">
        <v>0.24098014767952339</v>
      </c>
      <c r="AD43" s="1">
        <v>0.36030602346813617</v>
      </c>
    </row>
    <row r="44" spans="1:30">
      <c r="A44" s="25">
        <v>5</v>
      </c>
      <c r="B44" s="23">
        <v>0.32245036293790924</v>
      </c>
      <c r="C44" s="23">
        <v>0.11546299351477428</v>
      </c>
      <c r="D44" s="23">
        <v>0.55683909304269041</v>
      </c>
      <c r="E44" s="2">
        <f t="shared" si="27"/>
        <v>0.55683909304269041</v>
      </c>
      <c r="F44" s="2">
        <f t="shared" si="28"/>
        <v>0.11546299351477428</v>
      </c>
      <c r="G44" s="2">
        <f t="shared" si="29"/>
        <v>0.3315841498317913</v>
      </c>
      <c r="H44" s="2">
        <f t="shared" si="30"/>
        <v>0.22082976442474053</v>
      </c>
      <c r="I44" s="2">
        <f t="shared" si="31"/>
        <v>0.32245036293790924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0.21895667822634174</v>
      </c>
      <c r="L44" s="2">
        <f t="shared" si="33"/>
        <v>0.32245036293790924</v>
      </c>
      <c r="M44" s="3">
        <f t="shared" si="34"/>
        <v>0.43964472799029986</v>
      </c>
      <c r="AA44">
        <v>41</v>
      </c>
      <c r="AB44" s="1">
        <v>0.79596897852517745</v>
      </c>
      <c r="AC44" s="1">
        <v>0.24098014767952339</v>
      </c>
      <c r="AD44" s="1">
        <v>0.36030602346813617</v>
      </c>
    </row>
    <row r="45" spans="1:30" ht="16.2" thickBot="1">
      <c r="A45" s="27">
        <v>6</v>
      </c>
      <c r="B45" s="24">
        <v>9.7834809984291879E-2</v>
      </c>
      <c r="C45" s="24">
        <v>0.69958178136171389</v>
      </c>
      <c r="D45" s="24">
        <v>0.83199082385508683</v>
      </c>
      <c r="E45" s="4">
        <f t="shared" si="27"/>
        <v>0.83199082385508683</v>
      </c>
      <c r="F45" s="4">
        <f t="shared" si="28"/>
        <v>9.7834809984291879E-2</v>
      </c>
      <c r="G45" s="4">
        <f t="shared" si="29"/>
        <v>0.54313580506703085</v>
      </c>
      <c r="H45" s="4">
        <f t="shared" si="30"/>
        <v>0.39128349160137216</v>
      </c>
      <c r="I45" s="4">
        <f t="shared" si="31"/>
        <v>0.69958178136171389</v>
      </c>
      <c r="J45" s="4">
        <f t="shared" si="35"/>
        <v>0.7</v>
      </c>
      <c r="K45" s="4">
        <f t="shared" si="32"/>
        <v>0.39870829567300292</v>
      </c>
      <c r="L45" s="4">
        <f t="shared" si="33"/>
        <v>0.69958178136171389</v>
      </c>
      <c r="M45" s="5">
        <f t="shared" si="34"/>
        <v>0.76578630260840042</v>
      </c>
      <c r="AA45">
        <v>42</v>
      </c>
      <c r="AB45" s="1">
        <v>0.79596897852517745</v>
      </c>
      <c r="AC45" s="1">
        <v>0.24098014767952339</v>
      </c>
      <c r="AD45" s="1">
        <v>0.36030602346813617</v>
      </c>
    </row>
    <row r="46" spans="1:30" ht="16.2" thickBot="1">
      <c r="AA46">
        <v>43</v>
      </c>
      <c r="AB46" s="1">
        <v>0.79596897852517745</v>
      </c>
      <c r="AC46" s="1">
        <v>0.24098014767952339</v>
      </c>
      <c r="AD46" s="1">
        <v>0.36030602346813617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0.79596897852517745</v>
      </c>
      <c r="AC47" s="1">
        <v>0.24098014767952339</v>
      </c>
      <c r="AD47" s="1">
        <v>0.36030602346813617</v>
      </c>
    </row>
    <row r="48" spans="1:30">
      <c r="A48" s="95"/>
      <c r="B48" s="96"/>
      <c r="C48" s="96"/>
      <c r="D48" s="97"/>
      <c r="AA48">
        <v>45</v>
      </c>
      <c r="AB48" s="1">
        <v>0.79596897852517745</v>
      </c>
      <c r="AC48" s="1">
        <v>0.24098014767952339</v>
      </c>
      <c r="AD48" s="1">
        <v>0.36030602346813617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0.79596897852517745</v>
      </c>
      <c r="AC49" s="1">
        <v>0.24098014767952339</v>
      </c>
      <c r="AD49" s="1">
        <v>0.36030602346813617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-0.70783609509706669</v>
      </c>
      <c r="D50" s="3">
        <f t="shared" si="36"/>
        <v>-0.3036752031099047</v>
      </c>
      <c r="AA50">
        <v>47</v>
      </c>
      <c r="AB50" s="1">
        <v>0.79596897852517745</v>
      </c>
      <c r="AC50" s="1">
        <v>0.24098014767952339</v>
      </c>
      <c r="AD50" s="1">
        <v>0.36030602346813617</v>
      </c>
    </row>
    <row r="51" spans="1:30">
      <c r="A51" s="25" t="s">
        <v>1</v>
      </c>
      <c r="B51" s="2">
        <f>IFERROR(CORREL($C$40:$C$45,B40:B45),0)</f>
        <v>-0.70783609509706669</v>
      </c>
      <c r="C51" s="2">
        <f>IFERROR(CORREL($C$40:$C$45,C40:C45),0)</f>
        <v>0.99999999999999978</v>
      </c>
      <c r="D51" s="3">
        <f>IFERROR(CORREL($C$40:$C$45,D40:D45),0)</f>
        <v>0.16919020984127425</v>
      </c>
      <c r="AA51">
        <v>48</v>
      </c>
      <c r="AB51" s="1">
        <v>0.79596897852517745</v>
      </c>
      <c r="AC51" s="1">
        <v>0.24098014767952339</v>
      </c>
      <c r="AD51" s="1">
        <v>0.36030602346813617</v>
      </c>
    </row>
    <row r="52" spans="1:30" ht="16.2" thickBot="1">
      <c r="A52" s="27" t="s">
        <v>2</v>
      </c>
      <c r="B52" s="5">
        <f t="shared" ref="B52:C52" si="37">IFERROR(CORREL($D$40:$D$45,B40:B45),0)</f>
        <v>-0.3036752031099047</v>
      </c>
      <c r="C52" s="5">
        <f t="shared" si="37"/>
        <v>0.16919020984127425</v>
      </c>
      <c r="D52" s="5">
        <f>IFERROR(CORREL($D$40:$D$45,D40:D45),0)</f>
        <v>1</v>
      </c>
      <c r="AA52">
        <v>49</v>
      </c>
      <c r="AB52" s="1">
        <v>0.79596897852517745</v>
      </c>
      <c r="AC52" s="1">
        <v>0.24098014767952339</v>
      </c>
      <c r="AD52" s="1">
        <v>0.36030602346813617</v>
      </c>
    </row>
    <row r="53" spans="1:30" ht="16.2" thickBot="1">
      <c r="AA53">
        <v>50</v>
      </c>
      <c r="AB53" s="1">
        <v>0.79596897852517745</v>
      </c>
      <c r="AC53" s="1">
        <v>0.24098014767952339</v>
      </c>
      <c r="AD53" s="1">
        <v>0.36030602346813617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0.79596897852517745</v>
      </c>
      <c r="AC54" s="1">
        <v>0.24098014767952339</v>
      </c>
      <c r="AD54" s="1">
        <v>0.36030602346813617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0.79596897852517745</v>
      </c>
      <c r="AC55" s="1">
        <v>0.24098014767952339</v>
      </c>
      <c r="AD55" s="1">
        <v>0.36030602346813617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0.79596897852517745</v>
      </c>
      <c r="AC56" s="1">
        <v>0.24098014767952339</v>
      </c>
      <c r="AD56" s="1">
        <v>0.36030602346813617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1.417371466721394E-4</v>
      </c>
      <c r="D57" s="12">
        <f t="shared" si="38"/>
        <v>0.20000006379062629</v>
      </c>
      <c r="F57" s="6" t="s">
        <v>3</v>
      </c>
      <c r="G57" s="2">
        <f t="shared" ref="G57:I61" si="39">B3-B30</f>
        <v>-0.11417817035910238</v>
      </c>
      <c r="H57" s="2">
        <f t="shared" si="39"/>
        <v>-6.763327731018165E-2</v>
      </c>
      <c r="I57" s="3">
        <f t="shared" si="39"/>
        <v>6.8009176144913197E-2</v>
      </c>
      <c r="K57" s="7" t="s">
        <v>3</v>
      </c>
      <c r="L57" s="2" cm="1">
        <f t="array" aca="1" ref="L57" ca="1">INDIRECT("E"&amp; (13+COLUMNS($A:A)-1)) - INDIRECT("E"&amp; (40+COLUMNS($A:A)-1))</f>
        <v>0.13236672268981842</v>
      </c>
      <c r="M57" s="2" cm="1">
        <f t="array" aca="1" ref="M57" ca="1">INDIRECT("E"&amp; (13+COLUMNS($A:B)-1)) - INDIRECT("E"&amp; (40+COLUMNS($A:B)-1))</f>
        <v>-2.812471987729237E-2</v>
      </c>
      <c r="N57" s="2" cm="1">
        <f t="array" aca="1" ref="N57" ca="1">INDIRECT("E"&amp; (13+COLUMNS($A:C)-1)) - INDIRECT("E"&amp; (40+COLUMNS($A:C)-1))</f>
        <v>-1.5403713797037644E-2</v>
      </c>
      <c r="O57" s="2" cm="1">
        <f t="array" aca="1" ref="O57" ca="1">INDIRECT("E"&amp; (13+COLUMNS($A:D)-1)) - INDIRECT("E"&amp; (40+COLUMNS($A:D)-1))</f>
        <v>-1.4178170359102404E-2</v>
      </c>
      <c r="P57" s="2" cm="1">
        <f t="array" aca="1" ref="P57" ca="1">INDIRECT("E"&amp; (13+COLUMNS($A:E)-1)) - INDIRECT("E"&amp; (40+COLUMNS($A:E)-1))</f>
        <v>4.3160906957309564E-2</v>
      </c>
      <c r="Q57" s="3" cm="1">
        <f t="array" aca="1" ref="Q57" ca="1">INDIRECT("E"&amp; (13+COLUMNS($A:F)-1)) - INDIRECT("E"&amp; (40+COLUMNS($A:F)-1))</f>
        <v>-0.13199082385508687</v>
      </c>
      <c r="AA57">
        <v>54</v>
      </c>
      <c r="AB57" s="1">
        <v>0.79596897852517745</v>
      </c>
      <c r="AC57" s="1">
        <v>0.24098014767952339</v>
      </c>
      <c r="AD57" s="1">
        <v>0.36030602346813617</v>
      </c>
    </row>
    <row r="58" spans="1:30">
      <c r="A58" s="6" t="s">
        <v>1</v>
      </c>
      <c r="B58" s="11">
        <f>(B24-B51)^2</f>
        <v>1.417371466721394E-4</v>
      </c>
      <c r="C58" s="11">
        <f t="shared" si="38"/>
        <v>1.9721522630525295E-31</v>
      </c>
      <c r="D58" s="12">
        <f t="shared" si="38"/>
        <v>0.19784268832529026</v>
      </c>
      <c r="F58" s="6" t="s">
        <v>4</v>
      </c>
      <c r="G58" s="2">
        <f t="shared" si="39"/>
        <v>2.1651900157081266E-3</v>
      </c>
      <c r="H58" s="2">
        <f t="shared" si="39"/>
        <v>-1.5462993514774273E-2</v>
      </c>
      <c r="I58" s="3">
        <f t="shared" si="39"/>
        <v>-0.28217341649824101</v>
      </c>
      <c r="K58" s="7" t="s">
        <v>4</v>
      </c>
      <c r="L58" s="2" cm="1">
        <f t="array" aca="1" ref="L58" ca="1">INDIRECT("F"&amp; (13+COLUMNS($A:A)-1)) - INDIRECT("F"&amp; (40+COLUMNS($A:A)-1))</f>
        <v>-2.8694376310849229E-2</v>
      </c>
      <c r="M58" s="2" cm="1">
        <f t="array" aca="1" ref="M58" ca="1">INDIRECT("F"&amp; (13+COLUMNS($A:B)-1)) - INDIRECT("F"&amp; (40+COLUMNS($A:B)-1))</f>
        <v>-8.5103970475486346E-2</v>
      </c>
      <c r="N58" s="2" cm="1">
        <f t="array" aca="1" ref="N58" ca="1">INDIRECT("F"&amp; (13+COLUMNS($A:C)-1)) - INDIRECT("F"&amp; (40+COLUMNS($A:C)-1))</f>
        <v>0.24997902591757226</v>
      </c>
      <c r="O58" s="2" cm="1">
        <f t="array" aca="1" ref="O58" ca="1">INDIRECT("F"&amp; (13+COLUMNS($A:D)-1)) - INDIRECT("F"&amp; (40+COLUMNS($A:D)-1))</f>
        <v>-5.000000237991159E-2</v>
      </c>
      <c r="P58" s="2" cm="1">
        <f t="array" aca="1" ref="P58" ca="1">INDIRECT("F"&amp; (13+COLUMNS($A:E)-1)) - INDIRECT("F"&amp; (40+COLUMNS($A:E)-1))</f>
        <v>-1.5462993514774273E-2</v>
      </c>
      <c r="Q58" s="3" cm="1">
        <f t="array" aca="1" ref="Q58" ca="1">INDIRECT("F"&amp; (13+COLUMNS($A:F)-1)) - INDIRECT("F"&amp; (40+COLUMNS($A:F)-1))</f>
        <v>2.1651900157081266E-3</v>
      </c>
      <c r="AA58">
        <v>55</v>
      </c>
      <c r="AB58" s="1">
        <v>0.79596897852517745</v>
      </c>
      <c r="AC58" s="1">
        <v>0.24098014767952339</v>
      </c>
      <c r="AD58" s="1">
        <v>0.36030602346813617</v>
      </c>
    </row>
    <row r="59" spans="1:30" ht="16.2" thickBot="1">
      <c r="A59" s="9" t="s">
        <v>2</v>
      </c>
      <c r="B59" s="13">
        <f>(B25-B52)^2</f>
        <v>0.20000006379062629</v>
      </c>
      <c r="C59" s="13">
        <f t="shared" si="38"/>
        <v>0.19784268832529026</v>
      </c>
      <c r="D59" s="14">
        <f t="shared" si="38"/>
        <v>4.9303806576313238E-32</v>
      </c>
      <c r="F59" s="6" t="s">
        <v>5</v>
      </c>
      <c r="G59" s="2">
        <f t="shared" si="39"/>
        <v>3.2354999524131234E-2</v>
      </c>
      <c r="H59" s="2">
        <f t="shared" si="39"/>
        <v>1.924642224798806E-2</v>
      </c>
      <c r="I59" s="3">
        <f t="shared" si="39"/>
        <v>-3.6510444261463992E-2</v>
      </c>
      <c r="K59" s="7" t="s">
        <v>5</v>
      </c>
      <c r="L59" s="2" cm="1">
        <f t="array" aca="1" ref="L59" ca="1">INDIRECT("G"&amp; (13+COLUMNS($A:A)-1)) - INDIRECT("G"&amp; (40+COLUMNS($A:A)-1))</f>
        <v>4.0499643293576026E-2</v>
      </c>
      <c r="M59" s="2" cm="1">
        <f t="array" aca="1" ref="M59" ca="1">INDIRECT("G"&amp; (13+COLUMNS($A:B)-1)) - INDIRECT("G"&amp; (40+COLUMNS($A:B)-1))</f>
        <v>-6.8639999844470445E-2</v>
      </c>
      <c r="N59" s="2" cm="1">
        <f t="array" aca="1" ref="N59" ca="1">INDIRECT("G"&amp; (13+COLUMNS($A:C)-1)) - INDIRECT("G"&amp; (40+COLUMNS($A:C)-1))</f>
        <v>5.5945290216843468E-2</v>
      </c>
      <c r="O59" s="2" cm="1">
        <f t="array" aca="1" ref="O59" ca="1">INDIRECT("G"&amp; (13+COLUMNS($A:D)-1)) - INDIRECT("G"&amp; (40+COLUMNS($A:D)-1))</f>
        <v>4.3763642920850165E-2</v>
      </c>
      <c r="P59" s="2" cm="1">
        <f t="array" aca="1" ref="P59" ca="1">INDIRECT("G"&amp; (13+COLUMNS($A:E)-1)) - INDIRECT("G"&amp; (40+COLUMNS($A:E)-1))</f>
        <v>1.7491835015420176E-3</v>
      </c>
      <c r="Q59" s="3" cm="1">
        <f t="array" aca="1" ref="Q59" ca="1">INDIRECT("G"&amp; (13+COLUMNS($A:F)-1)) - INDIRECT("G"&amp; (40+COLUMNS($A:F)-1))</f>
        <v>-4.3135805067030852E-2</v>
      </c>
      <c r="AA59">
        <v>56</v>
      </c>
      <c r="AB59" s="1">
        <v>0.79596897852517745</v>
      </c>
      <c r="AC59" s="1">
        <v>0.24098014767952339</v>
      </c>
      <c r="AD59" s="1">
        <v>0.36030602346813617</v>
      </c>
    </row>
    <row r="60" spans="1:30">
      <c r="A60" s="33"/>
      <c r="F60" s="6" t="s">
        <v>6</v>
      </c>
      <c r="G60" s="2">
        <f t="shared" si="39"/>
        <v>1.862902340481043E-2</v>
      </c>
      <c r="H60" s="2">
        <f t="shared" si="39"/>
        <v>-4.714299286647386E-2</v>
      </c>
      <c r="I60" s="3">
        <f t="shared" si="39"/>
        <v>0.13527531506837659</v>
      </c>
      <c r="K60" s="7" t="s">
        <v>6</v>
      </c>
      <c r="L60" s="2" cm="1">
        <f t="array" aca="1" ref="L60" ca="1">INDIRECT("H"&amp; (13+COLUMNS($A:A)-1)) - INDIRECT("H"&amp; (40+COLUMNS($A:A)-1))</f>
        <v>8.2411901552202904E-2</v>
      </c>
      <c r="M60" s="2" cm="1">
        <f t="array" aca="1" ref="M60" ca="1">INDIRECT("H"&amp; (13+COLUMNS($A:B)-1)) - INDIRECT("H"&amp; (40+COLUMNS($A:B)-1))</f>
        <v>3.0004965710554249E-2</v>
      </c>
      <c r="N60" s="2" cm="1">
        <f t="array" aca="1" ref="N60" ca="1">INDIRECT("H"&amp; (13+COLUMNS($A:C)-1)) - INDIRECT("H"&amp; (40+COLUMNS($A:C)-1))</f>
        <v>-0.11016809789729934</v>
      </c>
      <c r="O60" s="2" cm="1">
        <f t="array" aca="1" ref="O60" ca="1">INDIRECT("H"&amp; (13+COLUMNS($A:D)-1)) - INDIRECT("H"&amp; (40+COLUMNS($A:D)-1))</f>
        <v>5.6224664133527613E-2</v>
      </c>
      <c r="P60" s="2" cm="1">
        <f t="array" aca="1" ref="P60" ca="1">INDIRECT("H"&amp; (13+COLUMNS($A:E)-1)) - INDIRECT("H"&amp; (40+COLUMNS($A:E)-1))</f>
        <v>3.0831383417617847E-2</v>
      </c>
      <c r="Q60" s="3" cm="1">
        <f t="array" aca="1" ref="Q60" ca="1">INDIRECT("H"&amp; (13+COLUMNS($A:F)-1)) - INDIRECT("H"&amp; (40+COLUMNS($A:F)-1))</f>
        <v>-4.4873330087596808E-2</v>
      </c>
      <c r="AA60">
        <v>57</v>
      </c>
      <c r="AB60" s="1">
        <v>0.79596897852517745</v>
      </c>
      <c r="AC60" s="1">
        <v>0.24098014767952339</v>
      </c>
      <c r="AD60" s="1">
        <v>0.36030602346813617</v>
      </c>
    </row>
    <row r="61" spans="1:30">
      <c r="F61" s="6" t="s">
        <v>7</v>
      </c>
      <c r="G61" s="2">
        <f t="shared" si="39"/>
        <v>6.3764331489831516E-2</v>
      </c>
      <c r="H61" s="2">
        <f t="shared" si="39"/>
        <v>4.163027807504216E-2</v>
      </c>
      <c r="I61" s="3">
        <f t="shared" si="39"/>
        <v>0.10751809354000863</v>
      </c>
      <c r="K61" s="7" t="s">
        <v>7</v>
      </c>
      <c r="L61" s="2" cm="1">
        <f t="array" aca="1" ref="L61" ca="1">INDIRECT("I"&amp; (13+COLUMNS($A:A)-1)) - INDIRECT("I"&amp; (40+COLUMNS($A:A)-1))</f>
        <v>1.782658350175903E-2</v>
      </c>
      <c r="M61" s="2" cm="1">
        <f t="array" aca="1" ref="M61" ca="1">INDIRECT("I"&amp; (13+COLUMNS($A:B)-1)) - INDIRECT("I"&amp; (40+COLUMNS($A:B)-1))</f>
        <v>-9.2691309180632619E-2</v>
      </c>
      <c r="N61" s="2" cm="1">
        <f t="array" aca="1" ref="N61" ca="1">INDIRECT("I"&amp; (13+COLUMNS($A:C)-1)) - INDIRECT("I"&amp; (40+COLUMNS($A:C)-1))</f>
        <v>-6.6739441470004102E-2</v>
      </c>
      <c r="O61" s="2" cm="1">
        <f t="array" aca="1" ref="O61" ca="1">INDIRECT("I"&amp; (13+COLUMNS($A:D)-1)) - INDIRECT("I"&amp; (40+COLUMNS($A:D)-1))</f>
        <v>0.19546910150156438</v>
      </c>
      <c r="P61" s="2" cm="1">
        <f t="array" aca="1" ref="P61" ca="1">INDIRECT("I"&amp; (13+COLUMNS($A:E)-1)) - INDIRECT("I"&amp; (40+COLUMNS($A:E)-1))</f>
        <v>-2.2450362937909252E-2</v>
      </c>
      <c r="Q61" s="3" cm="1">
        <f t="array" aca="1" ref="Q61" ca="1">INDIRECT("I"&amp; (13+COLUMNS($A:F)-1)) - INDIRECT("I"&amp; (40+COLUMNS($A:F)-1))</f>
        <v>4.1821863828606087E-4</v>
      </c>
      <c r="AA61">
        <v>58</v>
      </c>
      <c r="AB61" s="1">
        <v>0.79596897852517745</v>
      </c>
      <c r="AC61" s="1">
        <v>0.24098014767952339</v>
      </c>
      <c r="AD61" s="1">
        <v>0.36030602346813617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0.79596897852517745</v>
      </c>
      <c r="AC62" s="1">
        <v>0.24098014767952339</v>
      </c>
      <c r="AD62" s="1">
        <v>0.36030602346813617</v>
      </c>
    </row>
    <row r="63" spans="1:30">
      <c r="F63" s="6" t="s">
        <v>9</v>
      </c>
      <c r="G63" s="2">
        <f t="shared" ref="G63:I65" si="40">B9-B36</f>
        <v>-3.402602575374386E-2</v>
      </c>
      <c r="H63" s="2">
        <f t="shared" si="40"/>
        <v>0.12367202154840734</v>
      </c>
      <c r="I63" s="3">
        <f t="shared" si="40"/>
        <v>-0.11760794713449935</v>
      </c>
      <c r="K63" s="7" t="s">
        <v>9</v>
      </c>
      <c r="L63" s="2" cm="1">
        <f t="array" aca="1" ref="L63" ca="1">INDIRECT("K"&amp; (13+COLUMNS($A:A)-1)) - INDIRECT("K"&amp; (40+COLUMNS($A:A)-1))</f>
        <v>-5.4338964045451132E-3</v>
      </c>
      <c r="M63" s="2" cm="1">
        <f t="array" aca="1" ref="M63" ca="1">INDIRECT("K"&amp; (13+COLUMNS($A:B)-1)) - INDIRECT("K"&amp; (40+COLUMNS($A:B)-1))</f>
        <v>-8.8897639828059483E-2</v>
      </c>
      <c r="N63" s="2" cm="1">
        <f t="array" aca="1" ref="N63" ca="1">INDIRECT("K"&amp; (13+COLUMNS($A:C)-1)) - INDIRECT("K"&amp; (40+COLUMNS($A:C)-1))</f>
        <v>9.161979222378408E-2</v>
      </c>
      <c r="O63" s="2" cm="1">
        <f t="array" aca="1" ref="O63" ca="1">INDIRECT("K"&amp; (13+COLUMNS($A:D)-1)) - INDIRECT("K"&amp; (40+COLUMNS($A:D)-1))</f>
        <v>7.2734549560826367E-2</v>
      </c>
      <c r="P63" s="2" cm="1">
        <f t="array" aca="1" ref="P63" ca="1">INDIRECT("K"&amp; (13+COLUMNS($A:E)-1)) - INDIRECT("K"&amp; (40+COLUMNS($A:E)-1))</f>
        <v>-1.8956678226341728E-2</v>
      </c>
      <c r="Q63" s="3" cm="1">
        <f t="array" aca="1" ref="Q63" ca="1">INDIRECT("K"&amp; (13+COLUMNS($A:F)-1)) - INDIRECT("K"&amp; (40+COLUMNS($A:F)-1))</f>
        <v>1.2917043269971007E-3</v>
      </c>
      <c r="AA63">
        <v>60</v>
      </c>
      <c r="AB63" s="1">
        <v>0.79596897852517745</v>
      </c>
      <c r="AC63" s="1">
        <v>0.24098014767952339</v>
      </c>
      <c r="AD63" s="1">
        <v>0.36030602346813617</v>
      </c>
    </row>
    <row r="64" spans="1:30">
      <c r="A64" s="33"/>
      <c r="F64" s="6" t="s">
        <v>10</v>
      </c>
      <c r="G64" s="2">
        <f t="shared" si="40"/>
        <v>6.3764331489831516E-2</v>
      </c>
      <c r="H64" s="2">
        <f t="shared" si="40"/>
        <v>4.163027807504216E-2</v>
      </c>
      <c r="I64" s="3">
        <f t="shared" si="40"/>
        <v>0.10751809354000863</v>
      </c>
      <c r="K64" s="7" t="s">
        <v>10</v>
      </c>
      <c r="L64" s="2" cm="1">
        <f t="array" aca="1" ref="L64" ca="1">INDIRECT("L"&amp; (13+COLUMNS($A:A)-1)) - INDIRECT("L"&amp; (40+COLUMNS($A:A)-1))</f>
        <v>1.782658350175903E-2</v>
      </c>
      <c r="M64" s="2" cm="1">
        <f t="array" aca="1" ref="M64" ca="1">INDIRECT("L"&amp; (13+COLUMNS($A:B)-1)) - INDIRECT("L"&amp; (40+COLUMNS($A:B)-1))</f>
        <v>-9.2691309180632619E-2</v>
      </c>
      <c r="N64" s="2" cm="1">
        <f t="array" aca="1" ref="N64" ca="1">INDIRECT("L"&amp; (13+COLUMNS($A:C)-1)) - INDIRECT("L"&amp; (40+COLUMNS($A:C)-1))</f>
        <v>-6.6739441470004102E-2</v>
      </c>
      <c r="O64" s="2" cm="1">
        <f t="array" aca="1" ref="O64" ca="1">INDIRECT("L"&amp; (13+COLUMNS($A:D)-1)) - INDIRECT("L"&amp; (40+COLUMNS($A:D)-1))</f>
        <v>0.19546910150156438</v>
      </c>
      <c r="P64" s="2" cm="1">
        <f t="array" aca="1" ref="P64" ca="1">INDIRECT("L"&amp; (13+COLUMNS($A:E)-1)) - INDIRECT("L"&amp; (40+COLUMNS($A:E)-1))</f>
        <v>-2.2450362937909252E-2</v>
      </c>
      <c r="Q64" s="3" cm="1">
        <f t="array" aca="1" ref="Q64" ca="1">INDIRECT("L"&amp; (13+COLUMNS($A:F)-1)) - INDIRECT("L"&amp; (40+COLUMNS($A:F)-1))</f>
        <v>4.1821863828606087E-4</v>
      </c>
      <c r="AA64">
        <v>61</v>
      </c>
      <c r="AB64" s="1">
        <v>0.79596897852517745</v>
      </c>
      <c r="AC64" s="1">
        <v>0.24098014767952339</v>
      </c>
      <c r="AD64" s="1">
        <v>0.36030602346813617</v>
      </c>
    </row>
    <row r="65" spans="1:30" ht="16.2" thickBot="1">
      <c r="A65" s="33"/>
      <c r="F65" s="9" t="s">
        <v>11</v>
      </c>
      <c r="G65" s="4">
        <f t="shared" si="40"/>
        <v>0.19986892738004819</v>
      </c>
      <c r="H65" s="4">
        <f t="shared" si="40"/>
        <v>-1.637119638878648E-2</v>
      </c>
      <c r="I65" s="5">
        <f t="shared" si="40"/>
        <v>6.4160346828986414E-3</v>
      </c>
      <c r="K65" s="7" t="s">
        <v>11</v>
      </c>
      <c r="L65" s="2" cm="1">
        <f t="array" aca="1" ref="L65" ca="1">INDIRECT("M"&amp; (13+COLUMNS($A:A)-1)) - INDIRECT("M"&amp; (40+COLUMNS($A:A)-1))</f>
        <v>7.5096653095788723E-2</v>
      </c>
      <c r="M65" s="2" cm="1">
        <f t="array" aca="1" ref="M65" ca="1">INDIRECT("M"&amp; (13+COLUMNS($A:B)-1)) - INDIRECT("M"&amp; (40+COLUMNS($A:B)-1))</f>
        <v>-6.0408014528962495E-2</v>
      </c>
      <c r="N65" s="2" cm="1">
        <f t="array" aca="1" ref="N65" ca="1">INDIRECT("M"&amp; (13+COLUMNS($A:C)-1)) - INDIRECT("M"&amp; (40+COLUMNS($A:C)-1))</f>
        <v>-4.1071577633520873E-2</v>
      </c>
      <c r="O65" s="2" cm="1">
        <f t="array" aca="1" ref="O65" ca="1">INDIRECT("M"&amp; (13+COLUMNS($A:D)-1)) - INDIRECT("M"&amp; (40+COLUMNS($A:D)-1))</f>
        <v>9.0645465571230988E-2</v>
      </c>
      <c r="P65" s="2" cm="1">
        <f t="array" aca="1" ref="P65" ca="1">INDIRECT("M"&amp; (13+COLUMNS($A:E)-1)) - INDIRECT("M"&amp; (40+COLUMNS($A:E)-1))</f>
        <v>1.0355272009700101E-2</v>
      </c>
      <c r="Q65" s="3" cm="1">
        <f t="array" aca="1" ref="Q65" ca="1">INDIRECT("M"&amp; (13+COLUMNS($A:F)-1)) - INDIRECT("M"&amp; (40+COLUMNS($A:F)-1))</f>
        <v>-6.578630260840046E-2</v>
      </c>
      <c r="AA65">
        <v>62</v>
      </c>
      <c r="AB65" s="1">
        <v>0.79596897852517745</v>
      </c>
      <c r="AC65" s="1">
        <v>0.24098014767952339</v>
      </c>
      <c r="AD65" s="1">
        <v>0.36030602346813617</v>
      </c>
    </row>
    <row r="66" spans="1:30">
      <c r="A66" s="33"/>
      <c r="J66" s="1"/>
      <c r="Q66" s="34"/>
      <c r="AA66">
        <v>63</v>
      </c>
      <c r="AB66" s="1">
        <v>0.79596897852517745</v>
      </c>
      <c r="AC66" s="1">
        <v>0.24098014767952339</v>
      </c>
      <c r="AD66" s="1">
        <v>0.36030602346813617</v>
      </c>
    </row>
    <row r="67" spans="1:30" ht="16.2" thickBot="1">
      <c r="A67" s="9" t="s">
        <v>16</v>
      </c>
      <c r="B67" s="35" cm="1">
        <f t="array" ref="B67">SUMPRODUCT((B23:D25-B50:D52)^2)</f>
        <v>0.79596897852517745</v>
      </c>
      <c r="C67" s="36"/>
      <c r="D67" s="36"/>
      <c r="E67" s="36"/>
      <c r="F67" s="37" t="s">
        <v>15</v>
      </c>
      <c r="G67" s="35">
        <f>SUMPRODUCT(G57:I65, G57:I65)</f>
        <v>0.24098014767952339</v>
      </c>
      <c r="H67" s="36"/>
      <c r="I67" s="36"/>
      <c r="J67" s="36"/>
      <c r="K67" s="37" t="s">
        <v>14</v>
      </c>
      <c r="L67" s="35">
        <f ca="1">SUMPRODUCT(L57:Q65, L57:Q65)</f>
        <v>0.36030602346813617</v>
      </c>
      <c r="M67" s="36"/>
      <c r="N67" s="36"/>
      <c r="O67" s="36"/>
      <c r="P67" s="36"/>
      <c r="Q67" s="38"/>
      <c r="AA67">
        <v>64</v>
      </c>
      <c r="AB67" s="1">
        <v>0.79596897852517745</v>
      </c>
      <c r="AC67" s="1">
        <v>0.24098014767952339</v>
      </c>
      <c r="AD67" s="1">
        <v>0.36030602346813617</v>
      </c>
    </row>
    <row r="68" spans="1:30">
      <c r="AA68">
        <v>65</v>
      </c>
      <c r="AB68" s="1">
        <v>0.79596897852517745</v>
      </c>
      <c r="AC68" s="1">
        <v>0.24098014767952339</v>
      </c>
      <c r="AD68" s="1">
        <v>0.36030602346813617</v>
      </c>
    </row>
    <row r="69" spans="1:30">
      <c r="AA69">
        <v>66</v>
      </c>
      <c r="AB69" s="1">
        <v>0.79596897852517745</v>
      </c>
      <c r="AC69" s="1">
        <v>0.24098014767952339</v>
      </c>
      <c r="AD69" s="1">
        <v>0.36030602346813617</v>
      </c>
    </row>
    <row r="70" spans="1:30">
      <c r="AA70">
        <v>67</v>
      </c>
      <c r="AB70" s="1">
        <v>0.79596897852517745</v>
      </c>
      <c r="AC70" s="1">
        <v>0.24098014767952339</v>
      </c>
      <c r="AD70" s="1">
        <v>0.36030602346813617</v>
      </c>
    </row>
    <row r="71" spans="1:30">
      <c r="A71" s="16" t="s">
        <v>13</v>
      </c>
      <c r="B71" s="17">
        <f ca="1">Y9*B67+Y10*G67+Y11*L67</f>
        <v>1.9985413208204967</v>
      </c>
      <c r="C71" t="s">
        <v>25</v>
      </c>
      <c r="G71" t="s">
        <v>69</v>
      </c>
      <c r="H71" t="s">
        <v>70</v>
      </c>
      <c r="AA71">
        <v>68</v>
      </c>
      <c r="AB71" s="1">
        <v>0.79596897852517745</v>
      </c>
      <c r="AC71" s="1">
        <v>0.24098014767952339</v>
      </c>
      <c r="AD71" s="1">
        <v>0.36030602346813617</v>
      </c>
    </row>
    <row r="72" spans="1:30" ht="16.2" thickBot="1">
      <c r="AA72">
        <v>69</v>
      </c>
      <c r="AB72" s="1">
        <v>0.79596897852517745</v>
      </c>
      <c r="AC72" s="1">
        <v>0.24098014767952339</v>
      </c>
      <c r="AD72" s="1">
        <v>0.36030602346813617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0.79596897852517745</v>
      </c>
      <c r="AC73" s="1">
        <v>0.24098014767952339</v>
      </c>
      <c r="AD73" s="1">
        <v>0.36030602346813617</v>
      </c>
    </row>
    <row r="74" spans="1:30">
      <c r="A74" s="39" t="s">
        <v>17</v>
      </c>
      <c r="B74" s="2">
        <f>MAX(AB4:AB203)</f>
        <v>0.79596897852517745</v>
      </c>
      <c r="C74" s="3">
        <f>IFERROR(B67/$B$74, 0)</f>
        <v>1</v>
      </c>
      <c r="AA74">
        <v>71</v>
      </c>
      <c r="AB74" s="1">
        <v>0.79596897852517745</v>
      </c>
      <c r="AC74" s="1">
        <v>0.24098014767952339</v>
      </c>
      <c r="AD74" s="1">
        <v>0.36030602346813617</v>
      </c>
    </row>
    <row r="75" spans="1:30">
      <c r="A75" s="39" t="s">
        <v>18</v>
      </c>
      <c r="B75" s="2">
        <f>MAX(AC4:AC203)</f>
        <v>0.24098014767952339</v>
      </c>
      <c r="C75" s="3">
        <f>IFERROR(G67/$B$75, 0)</f>
        <v>1</v>
      </c>
      <c r="AA75">
        <v>72</v>
      </c>
      <c r="AB75" s="1">
        <v>0.79596897852517745</v>
      </c>
      <c r="AC75" s="1">
        <v>0.24098014767952339</v>
      </c>
      <c r="AD75" s="1">
        <v>0.36030602346813617</v>
      </c>
    </row>
    <row r="76" spans="1:30">
      <c r="A76" s="39" t="s">
        <v>19</v>
      </c>
      <c r="B76" s="2">
        <f>MAX(AD4:AD203)</f>
        <v>0.36030602346813617</v>
      </c>
      <c r="C76" s="3">
        <f ca="1">IFERROR(L67/$B$76, 0)</f>
        <v>1</v>
      </c>
      <c r="AA76">
        <v>73</v>
      </c>
      <c r="AB76" s="1">
        <v>0.79596897852517745</v>
      </c>
      <c r="AC76" s="1">
        <v>0.24098014767952339</v>
      </c>
      <c r="AD76" s="1">
        <v>0.36030602346813617</v>
      </c>
    </row>
    <row r="77" spans="1:30">
      <c r="A77" s="33"/>
      <c r="C77" s="34"/>
      <c r="AA77">
        <v>74</v>
      </c>
      <c r="AB77" s="1">
        <v>0.79596897852517745</v>
      </c>
      <c r="AC77" s="1">
        <v>0.24098014767952339</v>
      </c>
      <c r="AD77" s="1">
        <v>0.36030602346813617</v>
      </c>
    </row>
    <row r="78" spans="1:30" ht="16.2" thickBot="1">
      <c r="A78" s="60"/>
      <c r="B78" s="41"/>
      <c r="C78" s="38"/>
      <c r="AA78">
        <v>75</v>
      </c>
      <c r="AB78" s="1">
        <v>0.79596897852517745</v>
      </c>
      <c r="AC78" s="1">
        <v>0.24098014767952339</v>
      </c>
      <c r="AD78" s="1">
        <v>0.36030602346813617</v>
      </c>
    </row>
    <row r="79" spans="1:30" ht="16.2" thickBot="1">
      <c r="AA79">
        <v>76</v>
      </c>
      <c r="AB79" s="1">
        <v>0.79596897852517745</v>
      </c>
      <c r="AC79" s="1">
        <v>0.24098014767952339</v>
      </c>
      <c r="AD79" s="1">
        <v>0.36030602346813617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0.79596897852517745</v>
      </c>
      <c r="AC80" s="1">
        <v>0.24098014767952339</v>
      </c>
      <c r="AD80" s="1">
        <v>0.36030602346813617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0.79596897852517745</v>
      </c>
      <c r="AC81" s="1">
        <v>0.24098014767952339</v>
      </c>
      <c r="AD81" s="1">
        <v>0.36030602346813617</v>
      </c>
    </row>
    <row r="82" spans="1:30">
      <c r="A82" s="46">
        <v>1</v>
      </c>
      <c r="B82" s="42">
        <f t="shared" ref="B82:D87" si="41">B13-B40</f>
        <v>-2.8694376310849229E-2</v>
      </c>
      <c r="C82" s="42">
        <f t="shared" si="41"/>
        <v>-0.36763327731018158</v>
      </c>
      <c r="D82" s="42">
        <f t="shared" si="41"/>
        <v>0.51782658350175903</v>
      </c>
      <c r="AA82">
        <v>79</v>
      </c>
      <c r="AB82" s="1">
        <v>0.79596897852517745</v>
      </c>
      <c r="AC82" s="1">
        <v>0.24098014767952339</v>
      </c>
      <c r="AD82" s="1">
        <v>0.36030602346813617</v>
      </c>
    </row>
    <row r="83" spans="1:30">
      <c r="A83" s="46">
        <v>2</v>
      </c>
      <c r="B83" s="42">
        <f t="shared" si="41"/>
        <v>0.20730869081936737</v>
      </c>
      <c r="C83" s="42">
        <f t="shared" si="41"/>
        <v>-8.5103970475486346E-2</v>
      </c>
      <c r="D83" s="42">
        <f t="shared" si="41"/>
        <v>-0.32812471987729236</v>
      </c>
      <c r="AA83">
        <v>80</v>
      </c>
      <c r="AB83" s="1">
        <v>0.79596897852517745</v>
      </c>
      <c r="AC83" s="1">
        <v>0.24098014767952339</v>
      </c>
      <c r="AD83" s="1">
        <v>0.36030602346813617</v>
      </c>
    </row>
    <row r="84" spans="1:30">
      <c r="A84" s="46">
        <v>3</v>
      </c>
      <c r="B84" s="42">
        <f t="shared" si="41"/>
        <v>0.24997902591757226</v>
      </c>
      <c r="C84" s="42">
        <f t="shared" si="41"/>
        <v>-6.6739441470004102E-2</v>
      </c>
      <c r="D84" s="42">
        <f t="shared" si="41"/>
        <v>-1.5403713797037644E-2</v>
      </c>
      <c r="AA84">
        <v>81</v>
      </c>
      <c r="AB84" s="1">
        <v>0.79596897852517745</v>
      </c>
      <c r="AC84" s="1">
        <v>0.24098014767952339</v>
      </c>
      <c r="AD84" s="1">
        <v>0.36030602346813617</v>
      </c>
    </row>
    <row r="85" spans="1:30">
      <c r="A85" s="46">
        <v>4</v>
      </c>
      <c r="B85" s="42">
        <f t="shared" si="41"/>
        <v>-0.5141781703591024</v>
      </c>
      <c r="C85" s="42">
        <f t="shared" si="41"/>
        <v>0.44999999762008835</v>
      </c>
      <c r="D85" s="42">
        <f t="shared" si="41"/>
        <v>0.19546910150156438</v>
      </c>
      <c r="AA85">
        <v>82</v>
      </c>
      <c r="AB85" s="1">
        <v>0.79596897852517745</v>
      </c>
      <c r="AC85" s="1">
        <v>0.24098014767952339</v>
      </c>
      <c r="AD85" s="1">
        <v>0.36030602346813617</v>
      </c>
    </row>
    <row r="86" spans="1:30">
      <c r="A86" s="46">
        <v>5</v>
      </c>
      <c r="B86" s="42">
        <f t="shared" si="41"/>
        <v>0.27754963706209074</v>
      </c>
      <c r="C86" s="42">
        <f t="shared" si="41"/>
        <v>0.1845370064852257</v>
      </c>
      <c r="D86" s="42">
        <f t="shared" si="41"/>
        <v>-0.45683909304269044</v>
      </c>
      <c r="AA86">
        <v>83</v>
      </c>
      <c r="AB86" s="1">
        <v>0.79596897852517745</v>
      </c>
      <c r="AC86" s="1">
        <v>0.24098014767952339</v>
      </c>
      <c r="AD86" s="1">
        <v>0.36030602346813617</v>
      </c>
    </row>
    <row r="87" spans="1:30" ht="16.2" thickBot="1">
      <c r="A87" s="47">
        <v>6</v>
      </c>
      <c r="B87" s="42">
        <f t="shared" si="41"/>
        <v>2.1651900157081266E-3</v>
      </c>
      <c r="C87" s="42">
        <f t="shared" si="41"/>
        <v>4.1821863828606087E-4</v>
      </c>
      <c r="D87" s="42">
        <f t="shared" si="41"/>
        <v>-0.13199082385508687</v>
      </c>
      <c r="AA87">
        <v>84</v>
      </c>
      <c r="AB87" s="1">
        <v>0.79596897852517745</v>
      </c>
      <c r="AC87" s="1">
        <v>0.24098014767952339</v>
      </c>
      <c r="AD87" s="1">
        <v>0.36030602346813617</v>
      </c>
    </row>
    <row r="88" spans="1:30">
      <c r="AA88">
        <v>85</v>
      </c>
      <c r="AB88" s="1">
        <v>0.79596897852517745</v>
      </c>
      <c r="AC88" s="1">
        <v>0.24098014767952339</v>
      </c>
      <c r="AD88" s="1">
        <v>0.36030602346813617</v>
      </c>
    </row>
    <row r="89" spans="1:30" ht="16.2" thickBot="1">
      <c r="AA89">
        <v>86</v>
      </c>
      <c r="AB89" s="1">
        <v>0.79596897852517745</v>
      </c>
      <c r="AC89" s="1">
        <v>0.24098014767952339</v>
      </c>
      <c r="AD89" s="1">
        <v>0.36030602346813617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0.79596897852517745</v>
      </c>
      <c r="AC90" s="1">
        <v>0.24098014767952339</v>
      </c>
      <c r="AD90" s="1">
        <v>0.36030602346813617</v>
      </c>
    </row>
    <row r="91" spans="1:30">
      <c r="A91" s="46">
        <v>1</v>
      </c>
      <c r="B91" s="52" t="str">
        <f>Y8</f>
        <v>összeg</v>
      </c>
      <c r="C91" s="2">
        <f>Y9</f>
        <v>1</v>
      </c>
      <c r="D91" s="2">
        <f>Y10</f>
        <v>2</v>
      </c>
      <c r="E91" s="2">
        <f>Y11</f>
        <v>2</v>
      </c>
      <c r="F91" s="2">
        <f>Y16</f>
        <v>9</v>
      </c>
      <c r="G91" s="2">
        <f>Y15</f>
        <v>0</v>
      </c>
      <c r="H91" s="2">
        <f>Y23</f>
        <v>4.1821863828606087E-4</v>
      </c>
      <c r="I91" s="2">
        <f>Y24</f>
        <v>0.51782658350175903</v>
      </c>
      <c r="J91" s="2">
        <f>Y25</f>
        <v>0.22666450211441072</v>
      </c>
      <c r="K91" s="2">
        <f>Y26</f>
        <v>0.17427778630979049</v>
      </c>
      <c r="L91" s="2">
        <f>Y27</f>
        <v>0.20138889616046587</v>
      </c>
      <c r="M91" s="2">
        <f>Y28</f>
        <v>0</v>
      </c>
      <c r="N91" s="2">
        <f ca="1">Y29</f>
        <v>7.1330573721374663E-2</v>
      </c>
      <c r="O91" s="2">
        <f ca="1">Y31</f>
        <v>0.35775613795195926</v>
      </c>
      <c r="P91" s="3">
        <f ca="1">Y12</f>
        <v>1.9985413208204967</v>
      </c>
      <c r="AA91">
        <v>88</v>
      </c>
      <c r="AB91" s="1">
        <v>0.79596897852517745</v>
      </c>
      <c r="AC91" s="1">
        <v>0.24098014767952339</v>
      </c>
      <c r="AD91" s="1">
        <v>0.36030602346813617</v>
      </c>
    </row>
    <row r="92" spans="1:30">
      <c r="AA92">
        <v>89</v>
      </c>
      <c r="AB92" s="1">
        <v>0.79596897852517745</v>
      </c>
      <c r="AC92" s="1">
        <v>0.24098014767952339</v>
      </c>
      <c r="AD92" s="1">
        <v>0.36030602346813617</v>
      </c>
    </row>
    <row r="93" spans="1:30">
      <c r="AA93">
        <v>90</v>
      </c>
      <c r="AB93" s="1">
        <v>0.79596897852517745</v>
      </c>
      <c r="AC93" s="1">
        <v>0.24098014767952339</v>
      </c>
      <c r="AD93" s="1">
        <v>0.36030602346813617</v>
      </c>
    </row>
    <row r="94" spans="1:30">
      <c r="AA94">
        <v>91</v>
      </c>
      <c r="AB94" s="1">
        <v>0.79596897852517745</v>
      </c>
      <c r="AC94" s="1">
        <v>0.24098014767952339</v>
      </c>
      <c r="AD94" s="1">
        <v>0.36030602346813617</v>
      </c>
    </row>
    <row r="95" spans="1:30">
      <c r="AA95">
        <v>92</v>
      </c>
      <c r="AB95" s="1">
        <v>0.79596897852517745</v>
      </c>
      <c r="AC95" s="1">
        <v>0.24098014767952339</v>
      </c>
      <c r="AD95" s="1">
        <v>0.36030602346813617</v>
      </c>
    </row>
    <row r="96" spans="1:30">
      <c r="AA96">
        <v>93</v>
      </c>
      <c r="AB96" s="1">
        <v>0.79596897852517745</v>
      </c>
      <c r="AC96" s="1">
        <v>0.24098014767952339</v>
      </c>
      <c r="AD96" s="1">
        <v>0.36030602346813617</v>
      </c>
    </row>
    <row r="97" spans="27:30">
      <c r="AA97">
        <v>94</v>
      </c>
      <c r="AB97" s="1">
        <v>0.79596897852517745</v>
      </c>
      <c r="AC97" s="1">
        <v>0.24098014767952339</v>
      </c>
      <c r="AD97" s="1">
        <v>0.36030602346813617</v>
      </c>
    </row>
    <row r="98" spans="27:30">
      <c r="AA98">
        <v>95</v>
      </c>
      <c r="AB98" s="1">
        <v>0.79596897852517745</v>
      </c>
      <c r="AC98" s="1">
        <v>0.24098014767952339</v>
      </c>
      <c r="AD98" s="1">
        <v>0.36030602346813617</v>
      </c>
    </row>
    <row r="99" spans="27:30">
      <c r="AA99">
        <v>96</v>
      </c>
      <c r="AB99" s="1">
        <v>0.79596897852517745</v>
      </c>
      <c r="AC99" s="1">
        <v>0.24098014767952339</v>
      </c>
      <c r="AD99" s="1">
        <v>0.36030602346813617</v>
      </c>
    </row>
    <row r="100" spans="27:30">
      <c r="AA100">
        <v>97</v>
      </c>
      <c r="AB100" s="1">
        <v>0.79596897852517745</v>
      </c>
      <c r="AC100" s="1">
        <v>0.24098014767952339</v>
      </c>
      <c r="AD100" s="1">
        <v>0.36030602346813617</v>
      </c>
    </row>
    <row r="101" spans="27:30">
      <c r="AA101">
        <v>98</v>
      </c>
      <c r="AB101" s="1">
        <v>0.79596897852517745</v>
      </c>
      <c r="AC101" s="1">
        <v>0.24098014767952339</v>
      </c>
      <c r="AD101" s="1">
        <v>0.36030602346813617</v>
      </c>
    </row>
    <row r="102" spans="27:30">
      <c r="AA102">
        <v>99</v>
      </c>
      <c r="AB102" s="1">
        <v>0.79596897852517745</v>
      </c>
      <c r="AC102" s="1">
        <v>0.24098014767952339</v>
      </c>
      <c r="AD102" s="1">
        <v>0.36030602346813617</v>
      </c>
    </row>
    <row r="103" spans="27:30">
      <c r="AA103">
        <v>100</v>
      </c>
      <c r="AB103" s="1">
        <v>0.79596897852517745</v>
      </c>
      <c r="AC103" s="1">
        <v>0.24098014767952339</v>
      </c>
      <c r="AD103" s="1">
        <v>0.36030602346813617</v>
      </c>
    </row>
    <row r="104" spans="27:30">
      <c r="AA104">
        <v>101</v>
      </c>
      <c r="AB104" s="1">
        <v>0.79596897852517745</v>
      </c>
      <c r="AC104" s="1">
        <v>0.24098014767952339</v>
      </c>
      <c r="AD104" s="1">
        <v>0.36030602346813617</v>
      </c>
    </row>
    <row r="105" spans="27:30">
      <c r="AA105">
        <v>102</v>
      </c>
      <c r="AB105" s="1">
        <v>0.79596897852517745</v>
      </c>
      <c r="AC105" s="1">
        <v>0.24098014767952339</v>
      </c>
      <c r="AD105" s="1">
        <v>0.36030602346813617</v>
      </c>
    </row>
    <row r="106" spans="27:30">
      <c r="AA106">
        <v>103</v>
      </c>
      <c r="AB106" s="1">
        <v>0.79596897852517745</v>
      </c>
      <c r="AC106" s="1">
        <v>0.24098014767952339</v>
      </c>
      <c r="AD106" s="1">
        <v>0.36030602346813617</v>
      </c>
    </row>
    <row r="107" spans="27:30">
      <c r="AA107">
        <v>104</v>
      </c>
      <c r="AB107" s="1">
        <v>0.79596897852517745</v>
      </c>
      <c r="AC107" s="1">
        <v>0.24098014767952339</v>
      </c>
      <c r="AD107" s="1">
        <v>0.36030602346813617</v>
      </c>
    </row>
    <row r="108" spans="27:30">
      <c r="AA108">
        <v>105</v>
      </c>
      <c r="AB108" s="1">
        <v>0.79596897852517745</v>
      </c>
      <c r="AC108" s="1">
        <v>0.24098014767952339</v>
      </c>
      <c r="AD108" s="1">
        <v>0.36030602346813617</v>
      </c>
    </row>
    <row r="109" spans="27:30">
      <c r="AA109">
        <v>106</v>
      </c>
      <c r="AB109" s="1">
        <v>0.79596897852517745</v>
      </c>
      <c r="AC109" s="1">
        <v>0.24098014767952339</v>
      </c>
      <c r="AD109" s="1">
        <v>0.36030602346813617</v>
      </c>
    </row>
    <row r="110" spans="27:30">
      <c r="AA110">
        <v>107</v>
      </c>
      <c r="AB110" s="1">
        <v>0.79596897852517745</v>
      </c>
      <c r="AC110" s="1">
        <v>0.24098014767952339</v>
      </c>
      <c r="AD110" s="1">
        <v>0.36030602346813617</v>
      </c>
    </row>
    <row r="111" spans="27:30">
      <c r="AA111">
        <v>108</v>
      </c>
      <c r="AB111" s="1">
        <v>0.79596897852517745</v>
      </c>
      <c r="AC111" s="1">
        <v>0.24098014767952339</v>
      </c>
      <c r="AD111" s="1">
        <v>0.36030602346813617</v>
      </c>
    </row>
    <row r="112" spans="27:30">
      <c r="AA112">
        <v>109</v>
      </c>
      <c r="AB112" s="1">
        <v>0.79596897852517745</v>
      </c>
      <c r="AC112" s="1">
        <v>0.24098014767952339</v>
      </c>
      <c r="AD112" s="1">
        <v>0.36030602346813617</v>
      </c>
    </row>
    <row r="113" spans="27:30">
      <c r="AA113">
        <v>110</v>
      </c>
      <c r="AB113" s="1">
        <v>0.79596897852517745</v>
      </c>
      <c r="AC113" s="1">
        <v>0.24098014767952339</v>
      </c>
      <c r="AD113" s="1">
        <v>0.36030602346813617</v>
      </c>
    </row>
    <row r="114" spans="27:30">
      <c r="AA114">
        <v>111</v>
      </c>
      <c r="AB114" s="1">
        <v>0.79596897852517745</v>
      </c>
      <c r="AC114" s="1">
        <v>0.24098014767952339</v>
      </c>
      <c r="AD114" s="1">
        <v>0.36030602346813617</v>
      </c>
    </row>
    <row r="115" spans="27:30">
      <c r="AA115">
        <v>112</v>
      </c>
      <c r="AB115" s="1">
        <v>0.79596897852517745</v>
      </c>
      <c r="AC115" s="1">
        <v>0.24098014767952339</v>
      </c>
      <c r="AD115" s="1">
        <v>0.36030602346813617</v>
      </c>
    </row>
    <row r="116" spans="27:30">
      <c r="AA116">
        <v>113</v>
      </c>
      <c r="AB116" s="1">
        <v>0.79596897852517745</v>
      </c>
      <c r="AC116" s="1">
        <v>0.24098014767952339</v>
      </c>
      <c r="AD116" s="1">
        <v>0.36030602346813617</v>
      </c>
    </row>
    <row r="117" spans="27:30">
      <c r="AA117">
        <v>114</v>
      </c>
      <c r="AB117" s="1">
        <v>0.79596897852517745</v>
      </c>
      <c r="AC117" s="1">
        <v>0.24098014767952339</v>
      </c>
      <c r="AD117" s="1">
        <v>0.36030602346813617</v>
      </c>
    </row>
    <row r="118" spans="27:30">
      <c r="AA118">
        <v>115</v>
      </c>
      <c r="AB118" s="1">
        <v>0.79596897852517745</v>
      </c>
      <c r="AC118" s="1">
        <v>0.24098014767952339</v>
      </c>
      <c r="AD118" s="1">
        <v>0.36030602346813617</v>
      </c>
    </row>
    <row r="119" spans="27:30">
      <c r="AA119">
        <v>116</v>
      </c>
      <c r="AB119" s="1">
        <v>0.79596897852517745</v>
      </c>
      <c r="AC119" s="1">
        <v>0.24098014767952339</v>
      </c>
      <c r="AD119" s="1">
        <v>0.36030602346813617</v>
      </c>
    </row>
    <row r="120" spans="27:30">
      <c r="AA120">
        <v>117</v>
      </c>
      <c r="AB120" s="1">
        <v>0.79596897852517745</v>
      </c>
      <c r="AC120" s="1">
        <v>0.24098014767952339</v>
      </c>
      <c r="AD120" s="1">
        <v>0.36030602346813617</v>
      </c>
    </row>
    <row r="121" spans="27:30">
      <c r="AA121">
        <v>118</v>
      </c>
      <c r="AB121" s="1">
        <v>0.79596897852517745</v>
      </c>
      <c r="AC121" s="1">
        <v>0.24098014767952339</v>
      </c>
      <c r="AD121" s="1">
        <v>0.36030602346813617</v>
      </c>
    </row>
    <row r="122" spans="27:30">
      <c r="AA122">
        <v>119</v>
      </c>
      <c r="AB122" s="1">
        <v>0.79596897852517745</v>
      </c>
      <c r="AC122" s="1">
        <v>0.24098014767952339</v>
      </c>
      <c r="AD122" s="1">
        <v>0.36030602346813617</v>
      </c>
    </row>
    <row r="123" spans="27:30">
      <c r="AA123">
        <v>120</v>
      </c>
      <c r="AB123" s="1">
        <v>0.79596897852517745</v>
      </c>
      <c r="AC123" s="1">
        <v>0.24098014767952339</v>
      </c>
      <c r="AD123" s="1">
        <v>0.36030602346813617</v>
      </c>
    </row>
    <row r="124" spans="27:30">
      <c r="AA124">
        <v>121</v>
      </c>
      <c r="AB124" s="1">
        <v>0.79596897852517745</v>
      </c>
      <c r="AC124" s="1">
        <v>0.24098014767952339</v>
      </c>
      <c r="AD124" s="1">
        <v>0.36030602346813617</v>
      </c>
    </row>
    <row r="125" spans="27:30">
      <c r="AA125">
        <v>122</v>
      </c>
      <c r="AB125" s="1">
        <v>0.79596897852517745</v>
      </c>
      <c r="AC125" s="1">
        <v>0.24098014767952339</v>
      </c>
      <c r="AD125" s="1">
        <v>0.36030602346813617</v>
      </c>
    </row>
    <row r="126" spans="27:30">
      <c r="AA126">
        <v>123</v>
      </c>
      <c r="AB126" s="1">
        <v>0.79596897852517745</v>
      </c>
      <c r="AC126" s="1">
        <v>0.24098014767952339</v>
      </c>
      <c r="AD126" s="1">
        <v>0.36030602346813617</v>
      </c>
    </row>
    <row r="127" spans="27:30">
      <c r="AA127">
        <v>124</v>
      </c>
      <c r="AB127" s="1">
        <v>0.79596897852517745</v>
      </c>
      <c r="AC127" s="1">
        <v>0.24098014767952339</v>
      </c>
      <c r="AD127" s="1">
        <v>0.36030602346813617</v>
      </c>
    </row>
    <row r="128" spans="27:30">
      <c r="AA128">
        <v>125</v>
      </c>
      <c r="AB128" s="1">
        <v>0.79596897852517745</v>
      </c>
      <c r="AC128" s="1">
        <v>0.24098014767952339</v>
      </c>
      <c r="AD128" s="1">
        <v>0.36030602346813617</v>
      </c>
    </row>
    <row r="129" spans="27:30">
      <c r="AA129">
        <v>126</v>
      </c>
      <c r="AB129" s="1">
        <v>0.79596897852517745</v>
      </c>
      <c r="AC129" s="1">
        <v>0.24098014767952339</v>
      </c>
      <c r="AD129" s="1">
        <v>0.36030602346813617</v>
      </c>
    </row>
    <row r="130" spans="27:30">
      <c r="AA130">
        <v>127</v>
      </c>
      <c r="AB130" s="1">
        <v>0.79596897852517745</v>
      </c>
      <c r="AC130" s="1">
        <v>0.24098014767952339</v>
      </c>
      <c r="AD130" s="1">
        <v>0.36030602346813617</v>
      </c>
    </row>
    <row r="131" spans="27:30">
      <c r="AA131">
        <v>128</v>
      </c>
      <c r="AB131" s="1">
        <v>0.79596897852517745</v>
      </c>
      <c r="AC131" s="1">
        <v>0.24098014767952339</v>
      </c>
      <c r="AD131" s="1">
        <v>0.36030602346813617</v>
      </c>
    </row>
    <row r="132" spans="27:30">
      <c r="AA132">
        <v>129</v>
      </c>
      <c r="AB132" s="1">
        <v>0.79596897852517745</v>
      </c>
      <c r="AC132" s="1">
        <v>0.24098014767952339</v>
      </c>
      <c r="AD132" s="1">
        <v>0.36030602346813617</v>
      </c>
    </row>
    <row r="133" spans="27:30">
      <c r="AA133">
        <v>130</v>
      </c>
      <c r="AB133" s="1">
        <v>0.79596897852517745</v>
      </c>
      <c r="AC133" s="1">
        <v>0.24098014767952339</v>
      </c>
      <c r="AD133" s="1">
        <v>0.36030602346813617</v>
      </c>
    </row>
    <row r="134" spans="27:30">
      <c r="AA134">
        <v>131</v>
      </c>
      <c r="AB134" s="1">
        <v>0.79596897852517745</v>
      </c>
      <c r="AC134" s="1">
        <v>0.24098014767952339</v>
      </c>
      <c r="AD134" s="1">
        <v>0.36030602346813617</v>
      </c>
    </row>
    <row r="135" spans="27:30">
      <c r="AA135">
        <v>132</v>
      </c>
      <c r="AB135" s="1">
        <v>0.79596897852517745</v>
      </c>
      <c r="AC135" s="1">
        <v>0.24098014767952339</v>
      </c>
      <c r="AD135" s="1">
        <v>0.36030602346813617</v>
      </c>
    </row>
    <row r="136" spans="27:30">
      <c r="AA136">
        <v>133</v>
      </c>
      <c r="AB136" s="1">
        <v>0.79596897852517745</v>
      </c>
      <c r="AC136" s="1">
        <v>0.24098014767952339</v>
      </c>
      <c r="AD136" s="1">
        <v>0.36030602346813617</v>
      </c>
    </row>
    <row r="137" spans="27:30">
      <c r="AA137">
        <v>134</v>
      </c>
      <c r="AB137" s="1">
        <v>0.79596897852517745</v>
      </c>
      <c r="AC137" s="1">
        <v>0.24098014767952339</v>
      </c>
      <c r="AD137" s="1">
        <v>0.36030602346813617</v>
      </c>
    </row>
    <row r="138" spans="27:30">
      <c r="AA138">
        <v>135</v>
      </c>
      <c r="AB138" s="1">
        <v>0.79596897852517745</v>
      </c>
      <c r="AC138" s="1">
        <v>0.24098014767952339</v>
      </c>
      <c r="AD138" s="1">
        <v>0.36030602346813617</v>
      </c>
    </row>
    <row r="139" spans="27:30">
      <c r="AA139">
        <v>136</v>
      </c>
      <c r="AB139" s="1">
        <v>0.79596897852517745</v>
      </c>
      <c r="AC139" s="1">
        <v>0.24098014767952339</v>
      </c>
      <c r="AD139" s="1">
        <v>0.36030602346813617</v>
      </c>
    </row>
    <row r="140" spans="27:30">
      <c r="AA140">
        <v>137</v>
      </c>
      <c r="AB140" s="1">
        <v>0.79596897852517745</v>
      </c>
      <c r="AC140" s="1">
        <v>0.24098014767952339</v>
      </c>
      <c r="AD140" s="1">
        <v>0.36030602346813617</v>
      </c>
    </row>
    <row r="141" spans="27:30">
      <c r="AA141">
        <v>138</v>
      </c>
      <c r="AB141" s="1">
        <v>0.79596897852517745</v>
      </c>
      <c r="AC141" s="1">
        <v>0.24098014767952339</v>
      </c>
      <c r="AD141" s="1">
        <v>0.36030602346813617</v>
      </c>
    </row>
    <row r="142" spans="27:30">
      <c r="AA142">
        <v>139</v>
      </c>
      <c r="AB142" s="1">
        <v>0.79596897852517745</v>
      </c>
      <c r="AC142" s="1">
        <v>0.24098014767952339</v>
      </c>
      <c r="AD142" s="1">
        <v>0.36030602346813617</v>
      </c>
    </row>
    <row r="143" spans="27:30">
      <c r="AA143">
        <v>140</v>
      </c>
      <c r="AB143" s="1">
        <v>0.79596897852517745</v>
      </c>
      <c r="AC143" s="1">
        <v>0.24098014767952339</v>
      </c>
      <c r="AD143" s="1">
        <v>0.36030602346813617</v>
      </c>
    </row>
    <row r="144" spans="27:30">
      <c r="AA144">
        <v>141</v>
      </c>
      <c r="AB144" s="1">
        <v>0.79596897852517745</v>
      </c>
      <c r="AC144" s="1">
        <v>0.24098014767952339</v>
      </c>
      <c r="AD144" s="1">
        <v>0.36030602346813617</v>
      </c>
    </row>
    <row r="145" spans="27:30">
      <c r="AA145">
        <v>142</v>
      </c>
      <c r="AB145" s="1">
        <v>0.79596897852517745</v>
      </c>
      <c r="AC145" s="1">
        <v>0.24098014767952339</v>
      </c>
      <c r="AD145" s="1">
        <v>0.36030602346813617</v>
      </c>
    </row>
    <row r="146" spans="27:30">
      <c r="AA146">
        <v>143</v>
      </c>
      <c r="AB146" s="1">
        <v>0.79596897852517745</v>
      </c>
      <c r="AC146" s="1">
        <v>0.24098014767952339</v>
      </c>
      <c r="AD146" s="1">
        <v>0.36030602346813617</v>
      </c>
    </row>
    <row r="147" spans="27:30">
      <c r="AA147">
        <v>144</v>
      </c>
      <c r="AB147" s="1">
        <v>0.79596897852517745</v>
      </c>
      <c r="AC147" s="1">
        <v>0.24098014767952339</v>
      </c>
      <c r="AD147" s="1">
        <v>0.36030602346813617</v>
      </c>
    </row>
    <row r="148" spans="27:30">
      <c r="AA148">
        <v>145</v>
      </c>
      <c r="AB148" s="1">
        <v>0.79596897852517745</v>
      </c>
      <c r="AC148" s="1">
        <v>0.24098014767952339</v>
      </c>
      <c r="AD148" s="1">
        <v>0.36030602346813617</v>
      </c>
    </row>
    <row r="149" spans="27:30">
      <c r="AA149">
        <v>146</v>
      </c>
      <c r="AB149" s="1">
        <v>0.79596897852517745</v>
      </c>
      <c r="AC149" s="1">
        <v>0.24098014767952339</v>
      </c>
      <c r="AD149" s="1">
        <v>0.36030602346813617</v>
      </c>
    </row>
    <row r="150" spans="27:30">
      <c r="AA150">
        <v>147</v>
      </c>
      <c r="AB150" s="1">
        <v>0.79596897852517745</v>
      </c>
      <c r="AC150" s="1">
        <v>0.24098014767952339</v>
      </c>
      <c r="AD150" s="1">
        <v>0.36030602346813617</v>
      </c>
    </row>
    <row r="151" spans="27:30">
      <c r="AA151">
        <v>148</v>
      </c>
      <c r="AB151" s="1">
        <v>0.79596897852517745</v>
      </c>
      <c r="AC151" s="1">
        <v>0.24098014767952339</v>
      </c>
      <c r="AD151" s="1">
        <v>0.36030602346813617</v>
      </c>
    </row>
    <row r="152" spans="27:30">
      <c r="AA152">
        <v>149</v>
      </c>
      <c r="AB152" s="1">
        <v>0.79596897852517745</v>
      </c>
      <c r="AC152" s="1">
        <v>0.24098014767952339</v>
      </c>
      <c r="AD152" s="1">
        <v>0.36030602346813617</v>
      </c>
    </row>
    <row r="153" spans="27:30">
      <c r="AA153">
        <v>150</v>
      </c>
      <c r="AB153" s="1">
        <v>0.79596897852517745</v>
      </c>
      <c r="AC153" s="1">
        <v>0.24098014767952339</v>
      </c>
      <c r="AD153" s="1">
        <v>0.36030602346813617</v>
      </c>
    </row>
    <row r="154" spans="27:30">
      <c r="AA154">
        <v>151</v>
      </c>
      <c r="AB154" s="1">
        <v>0.79596897852517745</v>
      </c>
      <c r="AC154" s="1">
        <v>0.24098014767952339</v>
      </c>
      <c r="AD154" s="1">
        <v>0.36030602346813617</v>
      </c>
    </row>
    <row r="155" spans="27:30">
      <c r="AA155">
        <v>152</v>
      </c>
      <c r="AB155" s="1">
        <v>0.79596897852517745</v>
      </c>
      <c r="AC155" s="1">
        <v>0.24098014767952339</v>
      </c>
      <c r="AD155" s="1">
        <v>0.36030602346813617</v>
      </c>
    </row>
    <row r="156" spans="27:30">
      <c r="AA156">
        <v>153</v>
      </c>
      <c r="AB156" s="1">
        <v>0.79596897852517745</v>
      </c>
      <c r="AC156" s="1">
        <v>0.24098014767952339</v>
      </c>
      <c r="AD156" s="1">
        <v>0.36030602346813617</v>
      </c>
    </row>
    <row r="157" spans="27:30">
      <c r="AA157">
        <v>154</v>
      </c>
      <c r="AB157" s="1">
        <v>0.79596897852517745</v>
      </c>
      <c r="AC157" s="1">
        <v>0.24098014767952339</v>
      </c>
      <c r="AD157" s="1">
        <v>0.36030602346813617</v>
      </c>
    </row>
    <row r="158" spans="27:30">
      <c r="AA158">
        <v>155</v>
      </c>
      <c r="AB158" s="1">
        <v>0.79596897852517745</v>
      </c>
      <c r="AC158" s="1">
        <v>0.24098014767952339</v>
      </c>
      <c r="AD158" s="1">
        <v>0.36030602346813617</v>
      </c>
    </row>
    <row r="159" spans="27:30">
      <c r="AA159">
        <v>156</v>
      </c>
      <c r="AB159" s="1">
        <v>0.79596897852517745</v>
      </c>
      <c r="AC159" s="1">
        <v>0.24098014767952339</v>
      </c>
      <c r="AD159" s="1">
        <v>0.36030602346813617</v>
      </c>
    </row>
    <row r="160" spans="27:30">
      <c r="AA160">
        <v>157</v>
      </c>
      <c r="AB160" s="1">
        <v>0.79596897852517745</v>
      </c>
      <c r="AC160" s="1">
        <v>0.24098014767952339</v>
      </c>
      <c r="AD160" s="1">
        <v>0.36030602346813617</v>
      </c>
    </row>
    <row r="161" spans="27:30">
      <c r="AA161">
        <v>158</v>
      </c>
      <c r="AB161" s="1">
        <v>0.79596897852517745</v>
      </c>
      <c r="AC161" s="1">
        <v>0.24098014767952339</v>
      </c>
      <c r="AD161" s="1">
        <v>0.36030602346813617</v>
      </c>
    </row>
    <row r="162" spans="27:30">
      <c r="AA162">
        <v>159</v>
      </c>
      <c r="AB162" s="1">
        <v>0.79596897852517745</v>
      </c>
      <c r="AC162" s="1">
        <v>0.24098014767952339</v>
      </c>
      <c r="AD162" s="1">
        <v>0.36030602346813617</v>
      </c>
    </row>
    <row r="163" spans="27:30">
      <c r="AA163">
        <v>160</v>
      </c>
      <c r="AB163" s="1">
        <v>0.79596897852517745</v>
      </c>
      <c r="AC163" s="1">
        <v>0.24098014767952339</v>
      </c>
      <c r="AD163" s="1">
        <v>0.36030602346813617</v>
      </c>
    </row>
    <row r="164" spans="27:30">
      <c r="AA164">
        <v>161</v>
      </c>
      <c r="AB164" s="1">
        <v>0.79596897852517745</v>
      </c>
      <c r="AC164" s="1">
        <v>0.24098014767952339</v>
      </c>
      <c r="AD164" s="1">
        <v>0.36030602346813617</v>
      </c>
    </row>
    <row r="165" spans="27:30">
      <c r="AA165">
        <v>162</v>
      </c>
      <c r="AB165" s="1">
        <v>0.79596897852517745</v>
      </c>
      <c r="AC165" s="1">
        <v>0.24098014767952339</v>
      </c>
      <c r="AD165" s="1">
        <v>0.36030602346813617</v>
      </c>
    </row>
    <row r="166" spans="27:30">
      <c r="AA166">
        <v>163</v>
      </c>
      <c r="AB166" s="1">
        <v>0.79596897852517745</v>
      </c>
      <c r="AC166" s="1">
        <v>0.24098014767952339</v>
      </c>
      <c r="AD166" s="1">
        <v>0.36030602346813617</v>
      </c>
    </row>
    <row r="167" spans="27:30">
      <c r="AA167">
        <v>164</v>
      </c>
      <c r="AB167" s="1">
        <v>0.79596897852517745</v>
      </c>
      <c r="AC167" s="1">
        <v>0.24098014767952339</v>
      </c>
      <c r="AD167" s="1">
        <v>0.36030602346813617</v>
      </c>
    </row>
    <row r="168" spans="27:30">
      <c r="AA168">
        <v>165</v>
      </c>
      <c r="AB168" s="1">
        <v>0.79596897852517745</v>
      </c>
      <c r="AC168" s="1">
        <v>0.24098014767952339</v>
      </c>
      <c r="AD168" s="1">
        <v>0.36030602346813617</v>
      </c>
    </row>
    <row r="169" spans="27:30">
      <c r="AA169">
        <v>166</v>
      </c>
      <c r="AB169" s="1">
        <v>0.79596897852517745</v>
      </c>
      <c r="AC169" s="1">
        <v>0.24098014767952339</v>
      </c>
      <c r="AD169" s="1">
        <v>0.36030602346813617</v>
      </c>
    </row>
    <row r="170" spans="27:30">
      <c r="AA170">
        <v>167</v>
      </c>
      <c r="AB170" s="1">
        <v>0.79596897852517745</v>
      </c>
      <c r="AC170" s="1">
        <v>0.24098014767952339</v>
      </c>
      <c r="AD170" s="1">
        <v>0.36030602346813617</v>
      </c>
    </row>
    <row r="171" spans="27:30">
      <c r="AA171">
        <v>168</v>
      </c>
      <c r="AB171" s="1">
        <v>0.79596897852517745</v>
      </c>
      <c r="AC171" s="1">
        <v>0.24098014767952339</v>
      </c>
      <c r="AD171" s="1">
        <v>0.36030602346813617</v>
      </c>
    </row>
    <row r="172" spans="27:30">
      <c r="AA172">
        <v>169</v>
      </c>
      <c r="AB172" s="1">
        <v>0.79596897852517745</v>
      </c>
      <c r="AC172" s="1">
        <v>0.24098014767952339</v>
      </c>
      <c r="AD172" s="1">
        <v>0.36030602346813617</v>
      </c>
    </row>
    <row r="173" spans="27:30">
      <c r="AA173">
        <v>170</v>
      </c>
      <c r="AB173" s="1">
        <v>0.79596897852517745</v>
      </c>
      <c r="AC173" s="1">
        <v>0.24098014767952339</v>
      </c>
      <c r="AD173" s="1">
        <v>0.36030602346813617</v>
      </c>
    </row>
    <row r="174" spans="27:30">
      <c r="AA174">
        <v>171</v>
      </c>
      <c r="AB174" s="1">
        <v>0.79596897852517745</v>
      </c>
      <c r="AC174" s="1">
        <v>0.24098014767952339</v>
      </c>
      <c r="AD174" s="1">
        <v>0.36030602346813617</v>
      </c>
    </row>
    <row r="175" spans="27:30">
      <c r="AA175">
        <v>172</v>
      </c>
      <c r="AB175" s="1">
        <v>0.79596897852517745</v>
      </c>
      <c r="AC175" s="1">
        <v>0.24098014767952339</v>
      </c>
      <c r="AD175" s="1">
        <v>0.36030602346813617</v>
      </c>
    </row>
    <row r="176" spans="27:30">
      <c r="AA176">
        <v>173</v>
      </c>
      <c r="AB176" s="1">
        <v>0.79596897852517745</v>
      </c>
      <c r="AC176" s="1">
        <v>0.24098014767952339</v>
      </c>
      <c r="AD176" s="1">
        <v>0.36030602346813617</v>
      </c>
    </row>
    <row r="177" spans="27:30">
      <c r="AA177">
        <v>174</v>
      </c>
      <c r="AB177" s="1">
        <v>0.79596897852517745</v>
      </c>
      <c r="AC177" s="1">
        <v>0.24098014767952339</v>
      </c>
      <c r="AD177" s="1">
        <v>0.36030602346813617</v>
      </c>
    </row>
    <row r="178" spans="27:30">
      <c r="AA178">
        <v>175</v>
      </c>
      <c r="AB178" s="1">
        <v>0.79596897852517745</v>
      </c>
      <c r="AC178" s="1">
        <v>0.24098014767952339</v>
      </c>
      <c r="AD178" s="1">
        <v>0.36030602346813617</v>
      </c>
    </row>
    <row r="179" spans="27:30">
      <c r="AA179">
        <v>176</v>
      </c>
      <c r="AB179" s="1">
        <v>0.79596897852517745</v>
      </c>
      <c r="AC179" s="1">
        <v>0.24098014767952339</v>
      </c>
      <c r="AD179" s="1">
        <v>0.36030602346813617</v>
      </c>
    </row>
    <row r="180" spans="27:30">
      <c r="AA180">
        <v>177</v>
      </c>
      <c r="AB180" s="1">
        <v>0.79596897852517745</v>
      </c>
      <c r="AC180" s="1">
        <v>0.24098014767952339</v>
      </c>
      <c r="AD180" s="1">
        <v>0.36030602346813617</v>
      </c>
    </row>
    <row r="181" spans="27:30">
      <c r="AA181">
        <v>178</v>
      </c>
      <c r="AB181" s="1">
        <v>0.79596897852517745</v>
      </c>
      <c r="AC181" s="1">
        <v>0.24098014767952339</v>
      </c>
      <c r="AD181" s="1">
        <v>0.36030602346813617</v>
      </c>
    </row>
    <row r="182" spans="27:30">
      <c r="AA182">
        <v>179</v>
      </c>
      <c r="AB182" s="1">
        <v>0.79596897852517745</v>
      </c>
      <c r="AC182" s="1">
        <v>0.24098014767952339</v>
      </c>
      <c r="AD182" s="1">
        <v>0.36030602346813617</v>
      </c>
    </row>
    <row r="183" spans="27:30">
      <c r="AA183">
        <v>180</v>
      </c>
      <c r="AB183" s="1">
        <v>0.79596897852517745</v>
      </c>
      <c r="AC183" s="1">
        <v>0.24098014767952339</v>
      </c>
      <c r="AD183" s="1">
        <v>0.36030602346813617</v>
      </c>
    </row>
    <row r="184" spans="27:30">
      <c r="AA184">
        <v>181</v>
      </c>
      <c r="AB184" s="1">
        <v>0.79596897852517745</v>
      </c>
      <c r="AC184" s="1">
        <v>0.24098014767952339</v>
      </c>
      <c r="AD184" s="1">
        <v>0.36030602346813617</v>
      </c>
    </row>
    <row r="185" spans="27:30">
      <c r="AA185">
        <v>182</v>
      </c>
      <c r="AB185" s="1">
        <v>0.79596897852517745</v>
      </c>
      <c r="AC185" s="1">
        <v>0.24098014767952339</v>
      </c>
      <c r="AD185" s="1">
        <v>0.36030602346813617</v>
      </c>
    </row>
    <row r="186" spans="27:30">
      <c r="AA186">
        <v>183</v>
      </c>
      <c r="AB186" s="1">
        <v>0.79596897852517745</v>
      </c>
      <c r="AC186" s="1">
        <v>0.24098014767952339</v>
      </c>
      <c r="AD186" s="1">
        <v>0.36030602346813617</v>
      </c>
    </row>
    <row r="187" spans="27:30">
      <c r="AA187">
        <v>184</v>
      </c>
      <c r="AB187" s="1">
        <v>0.79596897852517745</v>
      </c>
      <c r="AC187" s="1">
        <v>0.24098014767952339</v>
      </c>
      <c r="AD187" s="1">
        <v>0.36030602346813617</v>
      </c>
    </row>
    <row r="188" spans="27:30">
      <c r="AA188">
        <v>185</v>
      </c>
      <c r="AB188" s="1">
        <v>0.79596897852517745</v>
      </c>
      <c r="AC188" s="1">
        <v>0.24098014767952339</v>
      </c>
      <c r="AD188" s="1">
        <v>0.36030602346813617</v>
      </c>
    </row>
    <row r="189" spans="27:30">
      <c r="AA189">
        <v>186</v>
      </c>
      <c r="AB189" s="1">
        <v>0.79596897852517745</v>
      </c>
      <c r="AC189" s="1">
        <v>0.24098014767952339</v>
      </c>
      <c r="AD189" s="1">
        <v>0.36030602346813617</v>
      </c>
    </row>
    <row r="190" spans="27:30">
      <c r="AA190">
        <v>187</v>
      </c>
      <c r="AB190" s="1">
        <v>0.79596897852517745</v>
      </c>
      <c r="AC190" s="1">
        <v>0.24098014767952339</v>
      </c>
      <c r="AD190" s="1">
        <v>0.36030602346813617</v>
      </c>
    </row>
    <row r="191" spans="27:30">
      <c r="AA191">
        <v>188</v>
      </c>
      <c r="AB191" s="1">
        <v>0.79596897852517745</v>
      </c>
      <c r="AC191" s="1">
        <v>0.24098014767952339</v>
      </c>
      <c r="AD191" s="1">
        <v>0.36030602346813617</v>
      </c>
    </row>
    <row r="192" spans="27:30">
      <c r="AA192">
        <v>189</v>
      </c>
      <c r="AB192" s="1">
        <v>0.79596897852517745</v>
      </c>
      <c r="AC192" s="1">
        <v>0.24098014767952339</v>
      </c>
      <c r="AD192" s="1">
        <v>0.36030602346813617</v>
      </c>
    </row>
    <row r="193" spans="27:30">
      <c r="AA193">
        <v>190</v>
      </c>
      <c r="AB193" s="1">
        <v>0.79596897852517745</v>
      </c>
      <c r="AC193" s="1">
        <v>0.24098014767952339</v>
      </c>
      <c r="AD193" s="1">
        <v>0.36030602346813617</v>
      </c>
    </row>
    <row r="194" spans="27:30">
      <c r="AA194">
        <v>191</v>
      </c>
      <c r="AB194" s="1">
        <v>0.79596897852517745</v>
      </c>
      <c r="AC194" s="1">
        <v>0.24098014767952339</v>
      </c>
      <c r="AD194" s="1">
        <v>0.36030602346813617</v>
      </c>
    </row>
    <row r="195" spans="27:30">
      <c r="AA195">
        <v>192</v>
      </c>
      <c r="AB195" s="1">
        <v>0.79596897852517745</v>
      </c>
      <c r="AC195" s="1">
        <v>0.24098014767952339</v>
      </c>
      <c r="AD195" s="1">
        <v>0.36030602346813617</v>
      </c>
    </row>
    <row r="196" spans="27:30">
      <c r="AA196">
        <v>193</v>
      </c>
      <c r="AB196" s="1">
        <v>0.79596897852517745</v>
      </c>
      <c r="AC196" s="1">
        <v>0.24098014767952339</v>
      </c>
      <c r="AD196" s="1">
        <v>0.36030602346813617</v>
      </c>
    </row>
    <row r="197" spans="27:30">
      <c r="AA197">
        <v>194</v>
      </c>
      <c r="AB197" s="1">
        <v>0.79596897852517745</v>
      </c>
      <c r="AC197" s="1">
        <v>0.24098014767952339</v>
      </c>
      <c r="AD197" s="1">
        <v>0.36030602346813617</v>
      </c>
    </row>
    <row r="198" spans="27:30">
      <c r="AA198">
        <v>195</v>
      </c>
      <c r="AB198" s="1">
        <v>0.79596897852517745</v>
      </c>
      <c r="AC198" s="1">
        <v>0.24098014767952339</v>
      </c>
      <c r="AD198" s="1">
        <v>0.36030602346813617</v>
      </c>
    </row>
    <row r="199" spans="27:30">
      <c r="AA199">
        <v>196</v>
      </c>
      <c r="AB199" s="1">
        <v>0.79596897852517745</v>
      </c>
      <c r="AC199" s="1">
        <v>0.24098014767952339</v>
      </c>
      <c r="AD199" s="1">
        <v>0.36030602346813617</v>
      </c>
    </row>
    <row r="200" spans="27:30">
      <c r="AA200">
        <v>197</v>
      </c>
      <c r="AB200" s="1">
        <v>0.79596897852517745</v>
      </c>
      <c r="AC200" s="1">
        <v>0.24098014767952339</v>
      </c>
      <c r="AD200" s="1">
        <v>0.36030602346813617</v>
      </c>
    </row>
    <row r="201" spans="27:30">
      <c r="AA201">
        <v>198</v>
      </c>
      <c r="AB201" s="1">
        <v>0.79596897852517745</v>
      </c>
      <c r="AC201" s="1">
        <v>0.24098014767952339</v>
      </c>
      <c r="AD201" s="1">
        <v>0.36030602346813617</v>
      </c>
    </row>
    <row r="202" spans="27:30">
      <c r="AA202">
        <v>199</v>
      </c>
      <c r="AB202" s="1">
        <v>0.79596897852517745</v>
      </c>
      <c r="AC202" s="1">
        <v>0.24098014767952339</v>
      </c>
      <c r="AD202" s="1">
        <v>0.36030602346813617</v>
      </c>
    </row>
    <row r="203" spans="27:30">
      <c r="AA203">
        <v>200</v>
      </c>
      <c r="AB203" s="1">
        <v>0.79596897852517745</v>
      </c>
      <c r="AC203" s="1">
        <v>0.24098014767952339</v>
      </c>
      <c r="AD203" s="1">
        <v>0.36030602346813617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19" priority="13">
      <formula>ABS(B57)&gt;0.4</formula>
    </cfRule>
    <cfRule type="expression" dxfId="118" priority="14">
      <formula>AND(ABS(B57)&gt;0.2, ABS(B57)&lt;=0.4)</formula>
    </cfRule>
    <cfRule type="expression" dxfId="117" priority="15">
      <formula>ABS(B57)&lt;=0.2</formula>
    </cfRule>
  </conditionalFormatting>
  <conditionalFormatting sqref="B82:D87">
    <cfRule type="expression" dxfId="116" priority="1">
      <formula>ABS(B82)&lt;=0.2</formula>
    </cfRule>
    <cfRule type="expression" dxfId="115" priority="2">
      <formula>ABS(B82)&gt;0.4</formula>
    </cfRule>
    <cfRule type="expression" dxfId="114" priority="3">
      <formula>AND(ABS(B82)&gt;0.2, ABS(B82)&lt;=0.4)</formula>
    </cfRule>
  </conditionalFormatting>
  <conditionalFormatting sqref="E40:M45">
    <cfRule type="expression" dxfId="113" priority="4">
      <formula>ABS(IFERROR(E13-E40,0))&gt;0.4</formula>
    </cfRule>
    <cfRule type="expression" dxfId="112" priority="5">
      <formula>AND(ABS(IFERROR(E13-E40,0))&gt;0.2, ABS(IFERROR(E13-E40,0))&lt;=0.4)</formula>
    </cfRule>
    <cfRule type="expression" dxfId="111" priority="6">
      <formula>ABS(IFERROR(E13-E40,0))&lt;=0.2</formula>
    </cfRule>
  </conditionalFormatting>
  <conditionalFormatting sqref="G57:I65">
    <cfRule type="expression" dxfId="110" priority="10">
      <formula>ABS(G57)&lt;=0.2</formula>
    </cfRule>
    <cfRule type="expression" dxfId="109" priority="11">
      <formula>AND(ABS(G57)&gt;0.2, ABS(G57)&lt;=0.4)</formula>
    </cfRule>
    <cfRule type="expression" dxfId="108" priority="12">
      <formula>ABS(G57)&gt;0.4</formula>
    </cfRule>
  </conditionalFormatting>
  <conditionalFormatting sqref="L57:Q65">
    <cfRule type="expression" dxfId="107" priority="7">
      <formula>ABS(L57)&gt;0.4</formula>
    </cfRule>
    <cfRule type="expression" dxfId="106" priority="8">
      <formula>AND(ABS(L57)&gt;0.2, ABS(L57)&lt;=0.4)</formula>
    </cfRule>
    <cfRule type="expression" dxfId="105" priority="9">
      <formula>ABS(L57)&lt;=0.2</formula>
    </cfRule>
  </conditionalFormatting>
  <dataValidations count="1">
    <dataValidation type="list" allowBlank="1" showInputMessage="1" showErrorMessage="1" sqref="Y8" xr:uid="{00000000-0002-0000-0D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N203"/>
  <sheetViews>
    <sheetView topLeftCell="A57" zoomScale="84" zoomScaleNormal="60" workbookViewId="0">
      <selection activeCell="B71" sqref="B71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5.7745575912443474E-3</v>
      </c>
      <c r="AC3" s="1">
        <f>G67</f>
        <v>0.60609272864739316</v>
      </c>
      <c r="AD3" s="1">
        <f ca="1">L67</f>
        <v>2.6985415874153231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5.7745575912443474E-3</v>
      </c>
      <c r="AC4" s="1">
        <v>0.60609272864739316</v>
      </c>
      <c r="AD4" s="1">
        <v>2.6985415874153231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5.7745575912443474E-3</v>
      </c>
      <c r="AC5" s="1">
        <v>0.60609272864739316</v>
      </c>
      <c r="AD5" s="1">
        <v>2.6985415874153231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5.7745575912443474E-3</v>
      </c>
      <c r="AC6" s="1">
        <v>0.60609272864739316</v>
      </c>
      <c r="AD6" s="1">
        <v>2.6985415874153231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5.7745575912443474E-3</v>
      </c>
      <c r="AC7" s="1">
        <v>0.60609272864739316</v>
      </c>
      <c r="AD7" s="1">
        <v>2.6985415874153231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5.7745575912443474E-3</v>
      </c>
      <c r="AC8" s="1">
        <v>0.60609272864739316</v>
      </c>
      <c r="AD8" s="1">
        <v>2.6985415874153231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5.7745575912443474E-3</v>
      </c>
      <c r="AC9" s="1">
        <v>0.60609272864739316</v>
      </c>
      <c r="AD9" s="1">
        <v>2.6985415874153231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2</v>
      </c>
      <c r="AA10">
        <v>7</v>
      </c>
      <c r="AB10" s="1">
        <v>5.7745575912443474E-3</v>
      </c>
      <c r="AC10" s="1">
        <v>0.60609272864739316</v>
      </c>
      <c r="AD10" s="1">
        <v>2.6985415874153231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2</v>
      </c>
      <c r="AA11">
        <v>8</v>
      </c>
      <c r="AB11" s="1">
        <v>5.7745575912443474E-3</v>
      </c>
      <c r="AC11" s="1">
        <v>0.60609272864739316</v>
      </c>
      <c r="AD11" s="1">
        <v>2.6985415874153231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6.615043189716677</v>
      </c>
      <c r="AA12">
        <v>9</v>
      </c>
      <c r="AB12" s="1">
        <v>5.7745575912443474E-3</v>
      </c>
      <c r="AC12" s="1">
        <v>0.60609272864739316</v>
      </c>
      <c r="AD12" s="1">
        <v>2.6985415874153231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5.7745575912443474E-3</v>
      </c>
      <c r="AC13" s="1">
        <v>0.60609272864739316</v>
      </c>
      <c r="AD13" s="1">
        <v>2.6985415874153231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5.7745575912443474E-3</v>
      </c>
      <c r="AC14" s="1">
        <v>0.60609272864739316</v>
      </c>
      <c r="AD14" s="1">
        <v>2.6985415874153231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5.7745575912443474E-3</v>
      </c>
      <c r="AC15" s="1">
        <v>0.60609272864739316</v>
      </c>
      <c r="AD15" s="1">
        <v>2.6985415874153231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5</v>
      </c>
      <c r="AA16">
        <v>13</v>
      </c>
      <c r="AB16" s="1">
        <v>5.7745575912443474E-3</v>
      </c>
      <c r="AC16" s="1">
        <v>0.60609272864739316</v>
      </c>
      <c r="AD16" s="1">
        <v>2.6985415874153231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6</v>
      </c>
      <c r="AA17">
        <v>14</v>
      </c>
      <c r="AB17" s="1">
        <v>5.7745575912443474E-3</v>
      </c>
      <c r="AC17" s="1">
        <v>0.60609272864739316</v>
      </c>
      <c r="AD17" s="1">
        <v>2.6985415874153231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7</v>
      </c>
      <c r="AA18">
        <v>15</v>
      </c>
      <c r="AB18" s="1">
        <v>5.7745575912443474E-3</v>
      </c>
      <c r="AC18" s="1">
        <v>0.60609272864739316</v>
      </c>
      <c r="AD18" s="1">
        <v>2.6985415874153231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5.7745575912443474E-3</v>
      </c>
      <c r="AC19" s="1">
        <v>0.60609272864739316</v>
      </c>
      <c r="AD19" s="1">
        <v>2.6985415874153231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0.27777777777777779</v>
      </c>
      <c r="AA20">
        <v>17</v>
      </c>
      <c r="AB20" s="1">
        <v>5.7745575912443474E-3</v>
      </c>
      <c r="AC20" s="1">
        <v>0.60609272864739316</v>
      </c>
      <c r="AD20" s="1">
        <v>2.6985415874153231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0.33333333333333331</v>
      </c>
      <c r="AA21">
        <v>18</v>
      </c>
      <c r="AB21" s="1">
        <v>5.7745575912443474E-3</v>
      </c>
      <c r="AC21" s="1">
        <v>0.60609272864739316</v>
      </c>
      <c r="AD21" s="1">
        <v>2.6985415874153231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0.3888888888888889</v>
      </c>
      <c r="AA22">
        <v>19</v>
      </c>
      <c r="AB22" s="1">
        <v>5.7745575912443474E-3</v>
      </c>
      <c r="AC22" s="1">
        <v>0.60609272864739316</v>
      </c>
      <c r="AD22" s="1">
        <v>2.6985415874153231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4.1502046391225095E-2</v>
      </c>
      <c r="AA23">
        <v>20</v>
      </c>
      <c r="AB23" s="1">
        <v>5.7745575912443474E-3</v>
      </c>
      <c r="AC23" s="1">
        <v>0.60609272864739316</v>
      </c>
      <c r="AD23" s="1">
        <v>2.6985415874153231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0.66459746423168731</v>
      </c>
      <c r="AA24">
        <v>21</v>
      </c>
      <c r="AB24" s="1">
        <v>5.7745575912443474E-3</v>
      </c>
      <c r="AC24" s="1">
        <v>0.60609272864739316</v>
      </c>
      <c r="AD24" s="1">
        <v>2.6985415874153231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0.32850606985270897</v>
      </c>
      <c r="AA25">
        <v>22</v>
      </c>
      <c r="AB25" s="1">
        <v>5.7745575912443474E-3</v>
      </c>
      <c r="AC25" s="1">
        <v>0.60609272864739316</v>
      </c>
      <c r="AD25" s="1">
        <v>2.6985415874153231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0.19628617321942141</v>
      </c>
      <c r="AA26">
        <v>23</v>
      </c>
      <c r="AB26" s="1">
        <v>5.7745575912443474E-3</v>
      </c>
      <c r="AC26" s="1">
        <v>0.60609272864739316</v>
      </c>
      <c r="AD26" s="1">
        <v>2.6985415874153231</v>
      </c>
    </row>
    <row r="27" spans="1:30" ht="16.2" thickBot="1">
      <c r="X27" s="55" t="s">
        <v>51</v>
      </c>
      <c r="Y27" s="3" cm="1">
        <f t="array" ref="Y27">MEDIAN(ABS(B13:D18 - B40:D45))</f>
        <v>0.30463365166123429</v>
      </c>
      <c r="AA27">
        <v>24</v>
      </c>
      <c r="AB27" s="1">
        <v>5.7745575912443474E-3</v>
      </c>
      <c r="AC27" s="1">
        <v>0.60609272864739316</v>
      </c>
      <c r="AD27" s="1">
        <v>2.6985415874153231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0.3</v>
      </c>
      <c r="AA28">
        <v>25</v>
      </c>
      <c r="AB28" s="1">
        <v>5.7745575912443474E-3</v>
      </c>
      <c r="AC28" s="1">
        <v>0.60609272864739316</v>
      </c>
      <c r="AD28" s="1">
        <v>2.6985415874153231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0.14978785688424226</v>
      </c>
      <c r="AA29">
        <v>26</v>
      </c>
      <c r="AB29" s="1">
        <v>5.7745575912443474E-3</v>
      </c>
      <c r="AC29" s="1">
        <v>0.60609272864739316</v>
      </c>
      <c r="AD29" s="1">
        <v>2.6985415874153231</v>
      </c>
    </row>
    <row r="30" spans="1:30">
      <c r="A30" s="25" t="s">
        <v>3</v>
      </c>
      <c r="B30" s="2">
        <f>MAX(B40:B45)</f>
        <v>0.68104988170249459</v>
      </c>
      <c r="C30" s="2">
        <f>MAX(C40:C45)</f>
        <v>0.58152522810921237</v>
      </c>
      <c r="D30" s="2">
        <f>MAX(D40:D45)</f>
        <v>0.8180218874370212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0.30463365166123429</v>
      </c>
      <c r="AA30">
        <v>27</v>
      </c>
      <c r="AB30" s="1">
        <v>5.7745575912443474E-3</v>
      </c>
      <c r="AC30" s="1">
        <v>0.60609272864739316</v>
      </c>
      <c r="AD30" s="1">
        <v>2.6985415874153231</v>
      </c>
    </row>
    <row r="31" spans="1:30" ht="16.2" thickBot="1">
      <c r="A31" s="25" t="s">
        <v>4</v>
      </c>
      <c r="B31" s="2">
        <f>MIN(B40:B45)</f>
        <v>0</v>
      </c>
      <c r="C31" s="2">
        <f t="shared" ref="C31:D31" si="19">MIN(C40:C45)</f>
        <v>0.1415020463912251</v>
      </c>
      <c r="D31" s="2">
        <f t="shared" si="19"/>
        <v>0.11993017435688279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0.48325457300482466</v>
      </c>
      <c r="AA31">
        <v>28</v>
      </c>
      <c r="AB31" s="1">
        <v>5.7745575912443474E-3</v>
      </c>
      <c r="AC31" s="1">
        <v>0.60609272864739316</v>
      </c>
      <c r="AD31" s="1">
        <v>2.6985415874153231</v>
      </c>
    </row>
    <row r="32" spans="1:30">
      <c r="A32" s="25" t="s">
        <v>5</v>
      </c>
      <c r="B32" s="2">
        <f>AVERAGE(B40:B45)</f>
        <v>0.38994684700710841</v>
      </c>
      <c r="C32" s="2">
        <f t="shared" ref="C32:D32" si="20">AVERAGE(C40:C45)</f>
        <v>0.27707680001266322</v>
      </c>
      <c r="D32" s="2">
        <f t="shared" si="20"/>
        <v>0.48726064037032818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5.7745575912443474E-3</v>
      </c>
      <c r="AC32" s="1">
        <v>0.60609272864739316</v>
      </c>
      <c r="AD32" s="1">
        <v>2.6985415874153231</v>
      </c>
    </row>
    <row r="33" spans="1:30">
      <c r="A33" s="25" t="s">
        <v>6</v>
      </c>
      <c r="B33" s="2">
        <f>STDEV(B40:B45)</f>
        <v>0.26554899514290398</v>
      </c>
      <c r="C33" s="2">
        <f t="shared" ref="C33:D33" si="21">STDEV(C40:C45)</f>
        <v>0.16433434789289181</v>
      </c>
      <c r="D33" s="2">
        <f t="shared" si="21"/>
        <v>0.28406016025167041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5.7745575912443474E-3</v>
      </c>
      <c r="AC33" s="1">
        <v>0.60609272864739316</v>
      </c>
      <c r="AD33" s="1">
        <v>2.6985415874153231</v>
      </c>
    </row>
    <row r="34" spans="1:30">
      <c r="A34" s="25" t="s">
        <v>7</v>
      </c>
      <c r="B34" s="2">
        <f>MEDIAN(B40:B45)</f>
        <v>0.4175941647240754</v>
      </c>
      <c r="C34" s="2">
        <f t="shared" ref="C34:D34" si="22">MEDIAN(C40:C45)</f>
        <v>0.24881063532011433</v>
      </c>
      <c r="D34" s="2">
        <f t="shared" si="22"/>
        <v>0.50528227904395084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5.7745575912443474E-3</v>
      </c>
      <c r="AC34" s="1">
        <v>0.60609272864739316</v>
      </c>
      <c r="AD34" s="1">
        <v>2.6985415874153231</v>
      </c>
    </row>
    <row r="35" spans="1:30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0.3</v>
      </c>
      <c r="D35" s="2" cm="1">
        <f t="array" ref="D35">IFERROR(_xlfn.MODE.SNGL(ROUND(D40:D45,1)),0)</f>
        <v>0.8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5.7745575912443474E-3</v>
      </c>
      <c r="AC35" s="1">
        <v>0.60609272864739316</v>
      </c>
      <c r="AD35" s="1">
        <v>2.6985415874153231</v>
      </c>
    </row>
    <row r="36" spans="1:30">
      <c r="A36" s="25" t="s">
        <v>9</v>
      </c>
      <c r="B36" s="2">
        <f>QUARTILE(B40:B45,1)</f>
        <v>0.22823704319773322</v>
      </c>
      <c r="C36" s="2">
        <f t="shared" ref="C36:D36" si="23">QUARTILE(C40:C45,1)</f>
        <v>0.15854061264112981</v>
      </c>
      <c r="D36" s="2">
        <f t="shared" si="23"/>
        <v>0.27174989940980909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5.7745575912443474E-3</v>
      </c>
      <c r="AC36" s="1">
        <v>0.60609272864739316</v>
      </c>
      <c r="AD36" s="1">
        <v>2.6985415874153231</v>
      </c>
    </row>
    <row r="37" spans="1:30">
      <c r="A37" s="25" t="s">
        <v>10</v>
      </c>
      <c r="B37" s="2">
        <f>QUARTILE(B40:B45,2)</f>
        <v>0.4175941647240754</v>
      </c>
      <c r="C37" s="2">
        <f t="shared" ref="C37:D37" si="24">QUARTILE(C40:C45,2)</f>
        <v>0.24881063532011433</v>
      </c>
      <c r="D37" s="2">
        <f t="shared" si="24"/>
        <v>0.50528227904395084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5.7745575912443474E-3</v>
      </c>
      <c r="AC37" s="1">
        <v>0.60609272864739316</v>
      </c>
      <c r="AD37" s="1">
        <v>2.6985415874153231</v>
      </c>
    </row>
    <row r="38" spans="1:30">
      <c r="A38" s="25" t="s">
        <v>11</v>
      </c>
      <c r="B38" s="2">
        <f>QUARTILE(B40:B45,3)</f>
        <v>0.59814219233330834</v>
      </c>
      <c r="C38" s="2">
        <f t="shared" ref="C38:D38" si="25">QUARTILE(C40:C45,3)</f>
        <v>0.29722389622041229</v>
      </c>
      <c r="D38" s="2">
        <f t="shared" si="25"/>
        <v>0.71217665686728915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5.7745575912443474E-3</v>
      </c>
      <c r="AC38" s="1">
        <v>0.60609272864739316</v>
      </c>
      <c r="AD38" s="1">
        <v>2.6985415874153231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5.7745575912443474E-3</v>
      </c>
      <c r="AC39" s="1">
        <v>0.60609272864739316</v>
      </c>
      <c r="AD39" s="1">
        <v>2.6985415874153231</v>
      </c>
    </row>
    <row r="40" spans="1:30">
      <c r="A40" s="25">
        <v>1</v>
      </c>
      <c r="B40" s="23">
        <v>0.38518752068958462</v>
      </c>
      <c r="C40" s="23">
        <v>0.29835048082123949</v>
      </c>
      <c r="D40" s="23">
        <v>0.45565032331380684</v>
      </c>
      <c r="E40" s="2">
        <f>MAX(B40:D40)</f>
        <v>0.45565032331380684</v>
      </c>
      <c r="F40" s="2">
        <f>MIN(B40:D40)</f>
        <v>0.29835048082123949</v>
      </c>
      <c r="G40" s="2">
        <f>AVERAGE(B40:D40)</f>
        <v>0.37972944160821037</v>
      </c>
      <c r="H40" s="2">
        <f>STDEV(B40:D40)</f>
        <v>7.8791833856628066E-2</v>
      </c>
      <c r="I40" s="2">
        <f>MEDIAN(B40:D40)</f>
        <v>0.38518752068958462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0.34176900075541206</v>
      </c>
      <c r="L40" s="2">
        <f>QUARTILE(B40:D40,2)</f>
        <v>0.38518752068958462</v>
      </c>
      <c r="M40" s="3">
        <f>QUARTILE(B40:D40,3)</f>
        <v>0.42041892200169573</v>
      </c>
      <c r="AA40">
        <v>37</v>
      </c>
      <c r="AB40" s="1">
        <v>5.7745575912443474E-3</v>
      </c>
      <c r="AC40" s="1">
        <v>0.60609272864739316</v>
      </c>
      <c r="AD40" s="1">
        <v>2.6985415874153231</v>
      </c>
    </row>
    <row r="41" spans="1:30">
      <c r="A41" s="25">
        <v>2</v>
      </c>
      <c r="B41" s="23">
        <v>0.64752265352488914</v>
      </c>
      <c r="C41" s="23">
        <v>0.1415020463912251</v>
      </c>
      <c r="D41" s="23">
        <v>0.21044975810847649</v>
      </c>
      <c r="E41" s="2">
        <f t="shared" ref="E41:E45" si="27">MAX(B41:D41)</f>
        <v>0.64752265352488914</v>
      </c>
      <c r="F41" s="2">
        <f t="shared" ref="F41:F45" si="28">MIN(B41:D41)</f>
        <v>0.1415020463912251</v>
      </c>
      <c r="G41" s="2">
        <f t="shared" ref="G41:G45" si="29">AVERAGE(B41:D41)</f>
        <v>0.33315815267486354</v>
      </c>
      <c r="H41" s="2">
        <f t="shared" ref="H41:H45" si="30">STDEV(B41:D41)</f>
        <v>0.27442162138537041</v>
      </c>
      <c r="I41" s="2">
        <f t="shared" ref="I41:I45" si="31">MEDIAN(B41:D41)</f>
        <v>0.21044975810847649</v>
      </c>
      <c r="J41" s="2">
        <f t="shared" si="26"/>
        <v>0.2</v>
      </c>
      <c r="K41" s="2">
        <f t="shared" ref="K41:K45" si="32">QUARTILE(B41:D41,1)</f>
        <v>0.1759759022498508</v>
      </c>
      <c r="L41" s="2">
        <f t="shared" ref="L41:L45" si="33">QUARTILE(B41:D41,2)</f>
        <v>0.21044975810847649</v>
      </c>
      <c r="M41" s="3">
        <f t="shared" ref="M41:M45" si="34">QUARTILE(B41:D41,3)</f>
        <v>0.42898620581668279</v>
      </c>
      <c r="AA41">
        <v>38</v>
      </c>
      <c r="AB41" s="1">
        <v>5.7745575912443474E-3</v>
      </c>
      <c r="AC41" s="1">
        <v>0.60609272864739316</v>
      </c>
      <c r="AD41" s="1">
        <v>2.6985415874153231</v>
      </c>
    </row>
    <row r="42" spans="1:30">
      <c r="A42" s="25">
        <v>3</v>
      </c>
      <c r="B42" s="23">
        <v>0.17592021736711608</v>
      </c>
      <c r="C42" s="23">
        <v>0.14346177411407374</v>
      </c>
      <c r="D42" s="23">
        <v>0.55491423477409474</v>
      </c>
      <c r="E42" s="2">
        <f t="shared" si="27"/>
        <v>0.55491423477409474</v>
      </c>
      <c r="F42" s="2">
        <f t="shared" si="28"/>
        <v>0.14346177411407374</v>
      </c>
      <c r="G42" s="2">
        <f t="shared" si="29"/>
        <v>0.29143207541842819</v>
      </c>
      <c r="H42" s="2">
        <f t="shared" si="30"/>
        <v>0.22875865854355415</v>
      </c>
      <c r="I42" s="2">
        <f t="shared" si="31"/>
        <v>0.17592021736711608</v>
      </c>
      <c r="J42" s="2">
        <f>IFERROR(
  _xlfn.MODE.SNGL(ROUND(B42,1),ROUND(C42,1),ROUND(D42,1)),
  MEDIAN(   ROUND(B42,1),ROUND(C42,1),ROUND(D42,1))
)</f>
        <v>0.2</v>
      </c>
      <c r="K42" s="2">
        <f t="shared" si="32"/>
        <v>0.15969099574059492</v>
      </c>
      <c r="L42" s="2">
        <f t="shared" si="33"/>
        <v>0.17592021736711608</v>
      </c>
      <c r="M42" s="3">
        <f t="shared" si="34"/>
        <v>0.36541722607060545</v>
      </c>
      <c r="AA42">
        <v>39</v>
      </c>
      <c r="AB42" s="1">
        <v>5.7745575912443474E-3</v>
      </c>
      <c r="AC42" s="1">
        <v>0.60609272864739316</v>
      </c>
      <c r="AD42" s="1">
        <v>2.6985415874153231</v>
      </c>
    </row>
    <row r="43" spans="1:30">
      <c r="A43" s="25">
        <v>4</v>
      </c>
      <c r="B43" s="23">
        <v>0.45000080875856618</v>
      </c>
      <c r="C43" s="23">
        <v>0.29384414241793061</v>
      </c>
      <c r="D43" s="23">
        <v>0.8180218874370212</v>
      </c>
      <c r="E43" s="2">
        <f t="shared" si="27"/>
        <v>0.8180218874370212</v>
      </c>
      <c r="F43" s="2">
        <f t="shared" si="28"/>
        <v>0.29384414241793061</v>
      </c>
      <c r="G43" s="2">
        <f t="shared" si="29"/>
        <v>0.52062227953783935</v>
      </c>
      <c r="H43" s="2">
        <f t="shared" si="30"/>
        <v>0.26913030523260578</v>
      </c>
      <c r="I43" s="2">
        <f t="shared" si="31"/>
        <v>0.45000080875856618</v>
      </c>
      <c r="J43" s="2">
        <f>IFERROR(
  _xlfn.MODE.SNGL(ROUND(B43,1),ROUND(C43,1),ROUND(D43,1)),
  MEDIAN(   ROUND(B43,1),ROUND(C43,1),ROUND(D43,1))
)</f>
        <v>0.5</v>
      </c>
      <c r="K43" s="2">
        <f t="shared" si="32"/>
        <v>0.37192247558824842</v>
      </c>
      <c r="L43" s="2">
        <f t="shared" si="33"/>
        <v>0.45000080875856618</v>
      </c>
      <c r="M43" s="3">
        <f t="shared" si="34"/>
        <v>0.63401134809779369</v>
      </c>
      <c r="AA43">
        <v>40</v>
      </c>
      <c r="AB43" s="1">
        <v>5.7745575912443474E-3</v>
      </c>
      <c r="AC43" s="1">
        <v>0.60609272864739316</v>
      </c>
      <c r="AD43" s="1">
        <v>2.6985415874153231</v>
      </c>
    </row>
    <row r="44" spans="1:30">
      <c r="A44" s="25">
        <v>5</v>
      </c>
      <c r="B44" s="23">
        <v>0</v>
      </c>
      <c r="C44" s="23">
        <v>0.58152522810921237</v>
      </c>
      <c r="D44" s="23">
        <v>0.76459746423168728</v>
      </c>
      <c r="E44" s="2">
        <f t="shared" si="27"/>
        <v>0.76459746423168728</v>
      </c>
      <c r="F44" s="2">
        <f t="shared" si="28"/>
        <v>0</v>
      </c>
      <c r="G44" s="2">
        <f t="shared" si="29"/>
        <v>0.44870756411363316</v>
      </c>
      <c r="H44" s="2">
        <f t="shared" si="30"/>
        <v>0.39922765370063423</v>
      </c>
      <c r="I44" s="2">
        <f t="shared" si="31"/>
        <v>0.58152522810921237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0.29076261405460618</v>
      </c>
      <c r="L44" s="2">
        <f t="shared" si="33"/>
        <v>0.58152522810921237</v>
      </c>
      <c r="M44" s="3">
        <f t="shared" si="34"/>
        <v>0.67306134617044977</v>
      </c>
      <c r="AA44">
        <v>41</v>
      </c>
      <c r="AB44" s="1">
        <v>5.7745575912443474E-3</v>
      </c>
      <c r="AC44" s="1">
        <v>0.60609272864739316</v>
      </c>
      <c r="AD44" s="1">
        <v>2.6985415874153231</v>
      </c>
    </row>
    <row r="45" spans="1:30" ht="16.2" thickBot="1">
      <c r="A45" s="27">
        <v>6</v>
      </c>
      <c r="B45" s="24">
        <v>0.68104988170249459</v>
      </c>
      <c r="C45" s="24">
        <v>0.20377712822229807</v>
      </c>
      <c r="D45" s="24">
        <v>0.11993017435688279</v>
      </c>
      <c r="E45" s="4">
        <f t="shared" si="27"/>
        <v>0.68104988170249459</v>
      </c>
      <c r="F45" s="4">
        <f t="shared" si="28"/>
        <v>0.11993017435688279</v>
      </c>
      <c r="G45" s="4">
        <f t="shared" si="29"/>
        <v>0.33491906142722511</v>
      </c>
      <c r="H45" s="4">
        <f t="shared" si="30"/>
        <v>0.30267554654522461</v>
      </c>
      <c r="I45" s="4">
        <f t="shared" si="31"/>
        <v>0.20377712822229807</v>
      </c>
      <c r="J45" s="4">
        <f t="shared" si="35"/>
        <v>0.2</v>
      </c>
      <c r="K45" s="4">
        <f t="shared" si="32"/>
        <v>0.16185365128959042</v>
      </c>
      <c r="L45" s="4">
        <f t="shared" si="33"/>
        <v>0.20377712822229807</v>
      </c>
      <c r="M45" s="5">
        <f t="shared" si="34"/>
        <v>0.44241350496239629</v>
      </c>
      <c r="AA45">
        <v>42</v>
      </c>
      <c r="AB45" s="1">
        <v>5.7745575912443474E-3</v>
      </c>
      <c r="AC45" s="1">
        <v>0.60609272864739316</v>
      </c>
      <c r="AD45" s="1">
        <v>2.6985415874153231</v>
      </c>
    </row>
    <row r="46" spans="1:30" ht="16.2" thickBot="1">
      <c r="AA46">
        <v>43</v>
      </c>
      <c r="AB46" s="1">
        <v>5.7745575912443474E-3</v>
      </c>
      <c r="AC46" s="1">
        <v>0.60609272864739316</v>
      </c>
      <c r="AD46" s="1">
        <v>2.6985415874153231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5.7745575912443474E-3</v>
      </c>
      <c r="AC47" s="1">
        <v>0.60609272864739316</v>
      </c>
      <c r="AD47" s="1">
        <v>2.6985415874153231</v>
      </c>
    </row>
    <row r="48" spans="1:30">
      <c r="A48" s="95"/>
      <c r="B48" s="96"/>
      <c r="C48" s="96"/>
      <c r="D48" s="97"/>
      <c r="AA48">
        <v>45</v>
      </c>
      <c r="AB48" s="1">
        <v>5.7745575912443474E-3</v>
      </c>
      <c r="AC48" s="1">
        <v>0.60609272864739316</v>
      </c>
      <c r="AD48" s="1">
        <v>2.6985415874153231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5.7745575912443474E-3</v>
      </c>
      <c r="AC49" s="1">
        <v>0.60609272864739316</v>
      </c>
      <c r="AD49" s="1">
        <v>2.6985415874153231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-0.6667199719844118</v>
      </c>
      <c r="D50" s="3">
        <f t="shared" si="36"/>
        <v>-0.74462703490247184</v>
      </c>
      <c r="AA50">
        <v>47</v>
      </c>
      <c r="AB50" s="1">
        <v>5.7745575912443474E-3</v>
      </c>
      <c r="AC50" s="1">
        <v>0.60609272864739316</v>
      </c>
      <c r="AD50" s="1">
        <v>2.6985415874153231</v>
      </c>
    </row>
    <row r="51" spans="1:30">
      <c r="A51" s="25" t="s">
        <v>1</v>
      </c>
      <c r="B51" s="2">
        <f>IFERROR(CORREL($C$40:$C$45,B40:B45),0)</f>
        <v>-0.6667199719844118</v>
      </c>
      <c r="C51" s="2">
        <f>IFERROR(CORREL($C$40:$C$45,C40:C45),0)</f>
        <v>0.99999999999999989</v>
      </c>
      <c r="D51" s="3">
        <f>IFERROR(CORREL($C$40:$C$45,D40:D45),0)</f>
        <v>0.62005100442039784</v>
      </c>
      <c r="AA51">
        <v>48</v>
      </c>
      <c r="AB51" s="1">
        <v>5.7745575912443474E-3</v>
      </c>
      <c r="AC51" s="1">
        <v>0.60609272864739316</v>
      </c>
      <c r="AD51" s="1">
        <v>2.6985415874153231</v>
      </c>
    </row>
    <row r="52" spans="1:30" ht="16.2" thickBot="1">
      <c r="A52" s="27" t="s">
        <v>2</v>
      </c>
      <c r="B52" s="5">
        <f t="shared" ref="B52:C52" si="37">IFERROR(CORREL($D$40:$D$45,B40:B45),0)</f>
        <v>-0.74462703490247184</v>
      </c>
      <c r="C52" s="5">
        <f t="shared" si="37"/>
        <v>0.62005100442039784</v>
      </c>
      <c r="D52" s="5">
        <f>IFERROR(CORREL($D$40:$D$45,D40:D45),0)</f>
        <v>1</v>
      </c>
      <c r="AA52">
        <v>49</v>
      </c>
      <c r="AB52" s="1">
        <v>5.7745575912443474E-3</v>
      </c>
      <c r="AC52" s="1">
        <v>0.60609272864739316</v>
      </c>
      <c r="AD52" s="1">
        <v>2.6985415874153231</v>
      </c>
    </row>
    <row r="53" spans="1:30" ht="16.2" thickBot="1">
      <c r="AA53">
        <v>50</v>
      </c>
      <c r="AB53" s="1">
        <v>5.7745575912443474E-3</v>
      </c>
      <c r="AC53" s="1">
        <v>0.60609272864739316</v>
      </c>
      <c r="AD53" s="1">
        <v>2.6985415874153231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5.7745575912443474E-3</v>
      </c>
      <c r="AC54" s="1">
        <v>0.60609272864739316</v>
      </c>
      <c r="AD54" s="1">
        <v>2.6985415874153231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5.7745575912443474E-3</v>
      </c>
      <c r="AC55" s="1">
        <v>0.60609272864739316</v>
      </c>
      <c r="AD55" s="1">
        <v>2.6985415874153231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5.7745575912443474E-3</v>
      </c>
      <c r="AC56" s="1">
        <v>0.60609272864739316</v>
      </c>
      <c r="AD56" s="1">
        <v>2.6985415874153231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2.8112756670970332E-3</v>
      </c>
      <c r="D57" s="12">
        <f t="shared" si="38"/>
        <v>3.9210577911293567E-5</v>
      </c>
      <c r="F57" s="6" t="s">
        <v>3</v>
      </c>
      <c r="G57" s="2">
        <f t="shared" ref="G57:I61" si="39">B3-B30</f>
        <v>-8.1049881702494608E-2</v>
      </c>
      <c r="H57" s="2">
        <f t="shared" si="39"/>
        <v>0.11847477189078759</v>
      </c>
      <c r="I57" s="3">
        <f t="shared" si="39"/>
        <v>8.1978112562978822E-2</v>
      </c>
      <c r="K57" s="7" t="s">
        <v>3</v>
      </c>
      <c r="L57" s="2" cm="1">
        <f t="array" aca="1" ref="L57" ca="1">INDIRECT("E"&amp; (13+COLUMNS($A:A)-1)) - INDIRECT("E"&amp; (40+COLUMNS($A:A)-1))</f>
        <v>0.44434967668619318</v>
      </c>
      <c r="M57" s="2" cm="1">
        <f t="array" aca="1" ref="M57" ca="1">INDIRECT("E"&amp; (13+COLUMNS($A:B)-1)) - INDIRECT("E"&amp; (40+COLUMNS($A:B)-1))</f>
        <v>-4.7522653524889158E-2</v>
      </c>
      <c r="N57" s="2" cm="1">
        <f t="array" aca="1" ref="N57" ca="1">INDIRECT("E"&amp; (13+COLUMNS($A:C)-1)) - INDIRECT("E"&amp; (40+COLUMNS($A:C)-1))</f>
        <v>0.24508576522590531</v>
      </c>
      <c r="O57" s="2" cm="1">
        <f t="array" aca="1" ref="O57" ca="1">INDIRECT("E"&amp; (13+COLUMNS($A:D)-1)) - INDIRECT("E"&amp; (40+COLUMNS($A:D)-1))</f>
        <v>-0.11802188743702124</v>
      </c>
      <c r="P57" s="2" cm="1">
        <f t="array" aca="1" ref="P57" ca="1">INDIRECT("E"&amp; (13+COLUMNS($A:E)-1)) - INDIRECT("E"&amp; (40+COLUMNS($A:E)-1))</f>
        <v>-0.16459746423168731</v>
      </c>
      <c r="Q57" s="3" cm="1">
        <f t="array" aca="1" ref="Q57" ca="1">INDIRECT("E"&amp; (13+COLUMNS($A:F)-1)) - INDIRECT("E"&amp; (40+COLUMNS($A:F)-1))</f>
        <v>1.8950118297505369E-2</v>
      </c>
      <c r="AA57">
        <v>54</v>
      </c>
      <c r="AB57" s="1">
        <v>5.7745575912443474E-3</v>
      </c>
      <c r="AC57" s="1">
        <v>0.60609272864739316</v>
      </c>
      <c r="AD57" s="1">
        <v>2.6985415874153231</v>
      </c>
    </row>
    <row r="58" spans="1:30">
      <c r="A58" s="6" t="s">
        <v>1</v>
      </c>
      <c r="B58" s="11">
        <f>(B24-B51)^2</f>
        <v>2.8112756670970332E-3</v>
      </c>
      <c r="C58" s="11">
        <f t="shared" si="38"/>
        <v>1.1093356479670479E-31</v>
      </c>
      <c r="D58" s="12">
        <f t="shared" si="38"/>
        <v>3.6792550613846831E-5</v>
      </c>
      <c r="F58" s="6" t="s">
        <v>4</v>
      </c>
      <c r="G58" s="2">
        <f t="shared" si="39"/>
        <v>0.1</v>
      </c>
      <c r="H58" s="2">
        <f t="shared" si="39"/>
        <v>-4.1502046391225095E-2</v>
      </c>
      <c r="I58" s="3">
        <f t="shared" si="39"/>
        <v>-1.9930174356882782E-2</v>
      </c>
      <c r="K58" s="7" t="s">
        <v>4</v>
      </c>
      <c r="L58" s="2" cm="1">
        <f t="array" aca="1" ref="L58" ca="1">INDIRECT("F"&amp; (13+COLUMNS($A:A)-1)) - INDIRECT("F"&amp; (40+COLUMNS($A:A)-1))</f>
        <v>-0.19835048082123949</v>
      </c>
      <c r="M58" s="2" cm="1">
        <f t="array" aca="1" ref="M58" ca="1">INDIRECT("F"&amp; (13+COLUMNS($A:B)-1)) - INDIRECT("F"&amp; (40+COLUMNS($A:B)-1))</f>
        <v>-4.1502046391225095E-2</v>
      </c>
      <c r="N58" s="2" cm="1">
        <f t="array" aca="1" ref="N58" ca="1">INDIRECT("F"&amp; (13+COLUMNS($A:C)-1)) - INDIRECT("F"&amp; (40+COLUMNS($A:C)-1))</f>
        <v>0.35653822588592626</v>
      </c>
      <c r="O58" s="2" cm="1">
        <f t="array" aca="1" ref="O58" ca="1">INDIRECT("F"&amp; (13+COLUMNS($A:D)-1)) - INDIRECT("F"&amp; (40+COLUMNS($A:D)-1))</f>
        <v>-9.3844142417930598E-2</v>
      </c>
      <c r="P58" s="2" cm="1">
        <f t="array" aca="1" ref="P58" ca="1">INDIRECT("F"&amp; (13+COLUMNS($A:E)-1)) - INDIRECT("F"&amp; (40+COLUMNS($A:E)-1))</f>
        <v>0.1</v>
      </c>
      <c r="Q58" s="3" cm="1">
        <f t="array" aca="1" ref="Q58" ca="1">INDIRECT("F"&amp; (13+COLUMNS($A:F)-1)) - INDIRECT("F"&amp; (40+COLUMNS($A:F)-1))</f>
        <v>-1.9930174356882782E-2</v>
      </c>
      <c r="AA58">
        <v>55</v>
      </c>
      <c r="AB58" s="1">
        <v>5.7745575912443474E-3</v>
      </c>
      <c r="AC58" s="1">
        <v>0.60609272864739316</v>
      </c>
      <c r="AD58" s="1">
        <v>2.6985415874153231</v>
      </c>
    </row>
    <row r="59" spans="1:30" ht="16.2" thickBot="1">
      <c r="A59" s="9" t="s">
        <v>2</v>
      </c>
      <c r="B59" s="13">
        <f>(B25-B52)^2</f>
        <v>3.9210577911293567E-5</v>
      </c>
      <c r="C59" s="13">
        <f t="shared" si="38"/>
        <v>3.6792550613846831E-5</v>
      </c>
      <c r="D59" s="14">
        <f t="shared" si="38"/>
        <v>4.9303806576313238E-32</v>
      </c>
      <c r="F59" s="6" t="s">
        <v>5</v>
      </c>
      <c r="G59" s="2">
        <f t="shared" si="39"/>
        <v>-3.9946847007108377E-2</v>
      </c>
      <c r="H59" s="2">
        <f t="shared" si="39"/>
        <v>0.1729231999873368</v>
      </c>
      <c r="I59" s="3">
        <f t="shared" si="39"/>
        <v>9.6072692963005191E-2</v>
      </c>
      <c r="K59" s="7" t="s">
        <v>5</v>
      </c>
      <c r="L59" s="2" cm="1">
        <f t="array" aca="1" ref="L59" ca="1">INDIRECT("G"&amp; (13+COLUMNS($A:A)-1)) - INDIRECT("G"&amp; (40+COLUMNS($A:A)-1))</f>
        <v>8.6937225058456247E-2</v>
      </c>
      <c r="M59" s="2" cm="1">
        <f t="array" aca="1" ref="M59" ca="1">INDIRECT("G"&amp; (13+COLUMNS($A:B)-1)) - INDIRECT("G"&amp; (40+COLUMNS($A:B)-1))</f>
        <v>1.7518065846977571E-4</v>
      </c>
      <c r="N59" s="2" cm="1">
        <f t="array" aca="1" ref="N59" ca="1">INDIRECT("G"&amp; (13+COLUMNS($A:C)-1)) - INDIRECT("G"&amp; (40+COLUMNS($A:C)-1))</f>
        <v>0.30856792458157178</v>
      </c>
      <c r="O59" s="2" cm="1">
        <f t="array" aca="1" ref="O59" ca="1">INDIRECT("G"&amp; (13+COLUMNS($A:D)-1)) - INDIRECT("G"&amp; (40+COLUMNS($A:D)-1))</f>
        <v>1.2711053795493976E-2</v>
      </c>
      <c r="P59" s="2" cm="1">
        <f t="array" aca="1" ref="P59" ca="1">INDIRECT("G"&amp; (13+COLUMNS($A:E)-1)) - INDIRECT("G"&amp; (40+COLUMNS($A:E)-1))</f>
        <v>-0.11537423078029985</v>
      </c>
      <c r="Q59" s="3" cm="1">
        <f t="array" aca="1" ref="Q59" ca="1">INDIRECT("G"&amp; (13+COLUMNS($A:F)-1)) - INDIRECT("G"&amp; (40+COLUMNS($A:F)-1))</f>
        <v>0.16508093857277489</v>
      </c>
      <c r="AA59">
        <v>56</v>
      </c>
      <c r="AB59" s="1">
        <v>5.7745575912443474E-3</v>
      </c>
      <c r="AC59" s="1">
        <v>0.60609272864739316</v>
      </c>
      <c r="AD59" s="1">
        <v>2.6985415874153231</v>
      </c>
    </row>
    <row r="60" spans="1:30">
      <c r="A60" s="33"/>
      <c r="F60" s="6" t="s">
        <v>6</v>
      </c>
      <c r="G60" s="2">
        <f t="shared" si="39"/>
        <v>-2.2649839113081577E-2</v>
      </c>
      <c r="H60" s="2">
        <f t="shared" si="39"/>
        <v>7.018644009827954E-2</v>
      </c>
      <c r="I60" s="3">
        <f t="shared" si="39"/>
        <v>2.8456505970575363E-2</v>
      </c>
      <c r="K60" s="7" t="s">
        <v>6</v>
      </c>
      <c r="L60" s="2" cm="1">
        <f t="array" aca="1" ref="L60" ca="1">INDIRECT("H"&amp; (13+COLUMNS($A:A)-1)) - INDIRECT("H"&amp; (40+COLUMNS($A:A)-1))</f>
        <v>0.32535335457611009</v>
      </c>
      <c r="M60" s="2" cm="1">
        <f t="array" aca="1" ref="M60" ca="1">INDIRECT("H"&amp; (13+COLUMNS($A:B)-1)) - INDIRECT("H"&amp; (40+COLUMNS($A:B)-1))</f>
        <v>-2.2760473543012083E-2</v>
      </c>
      <c r="N60" s="2" cm="1">
        <f t="array" aca="1" ref="N60" ca="1">INDIRECT("H"&amp; (13+COLUMNS($A:C)-1)) - INDIRECT("H"&amp; (40+COLUMNS($A:C)-1))</f>
        <v>-5.5553577786666336E-2</v>
      </c>
      <c r="O60" s="2" cm="1">
        <f t="array" aca="1" ref="O60" ca="1">INDIRECT("H"&amp; (13+COLUMNS($A:D)-1)) - INDIRECT("H"&amp; (40+COLUMNS($A:D)-1))</f>
        <v>1.9544829362207083E-2</v>
      </c>
      <c r="P60" s="2" cm="1">
        <f t="array" aca="1" ref="P60" ca="1">INDIRECT("H"&amp; (13+COLUMNS($A:E)-1)) - INDIRECT("H"&amp; (40+COLUMNS($A:E)-1))</f>
        <v>-0.14756650585827585</v>
      </c>
      <c r="Q60" s="3" cm="1">
        <f t="array" aca="1" ref="Q60" ca="1">INDIRECT("H"&amp; (13+COLUMNS($A:F)-1)) - INDIRECT("H"&amp; (40+COLUMNS($A:F)-1))</f>
        <v>4.3734614968550745E-2</v>
      </c>
      <c r="AA60">
        <v>57</v>
      </c>
      <c r="AB60" s="1">
        <v>5.7745575912443474E-3</v>
      </c>
      <c r="AC60" s="1">
        <v>0.60609272864739316</v>
      </c>
      <c r="AD60" s="1">
        <v>2.6985415874153231</v>
      </c>
    </row>
    <row r="61" spans="1:30">
      <c r="F61" s="6" t="s">
        <v>7</v>
      </c>
      <c r="G61" s="2">
        <f t="shared" si="39"/>
        <v>-6.7594164724075423E-2</v>
      </c>
      <c r="H61" s="2">
        <f t="shared" si="39"/>
        <v>0.20118936467988568</v>
      </c>
      <c r="I61" s="3">
        <f t="shared" si="39"/>
        <v>0.19471772095604911</v>
      </c>
      <c r="K61" s="7" t="s">
        <v>7</v>
      </c>
      <c r="L61" s="2" cm="1">
        <f t="array" aca="1" ref="L61" ca="1">INDIRECT("I"&amp; (13+COLUMNS($A:A)-1)) - INDIRECT("I"&amp; (40+COLUMNS($A:A)-1))</f>
        <v>1.4812479310415405E-2</v>
      </c>
      <c r="M61" s="2" cm="1">
        <f t="array" aca="1" ref="M61" ca="1">INDIRECT("I"&amp; (13+COLUMNS($A:B)-1)) - INDIRECT("I"&amp; (40+COLUMNS($A:B)-1))</f>
        <v>8.9550241891523497E-2</v>
      </c>
      <c r="N61" s="2" cm="1">
        <f t="array" aca="1" ref="N61" ca="1">INDIRECT("I"&amp; (13+COLUMNS($A:C)-1)) - INDIRECT("I"&amp; (40+COLUMNS($A:C)-1))</f>
        <v>0.32407978263288395</v>
      </c>
      <c r="O61" s="2" cm="1">
        <f t="array" aca="1" ref="O61" ca="1">INDIRECT("I"&amp; (13+COLUMNS($A:D)-1)) - INDIRECT("I"&amp; (40+COLUMNS($A:D)-1))</f>
        <v>0.24999919124143377</v>
      </c>
      <c r="P61" s="2" cm="1">
        <f t="array" aca="1" ref="P61" ca="1">INDIRECT("I"&amp; (13+COLUMNS($A:E)-1)) - INDIRECT("I"&amp; (40+COLUMNS($A:E)-1))</f>
        <v>-0.28152522810921238</v>
      </c>
      <c r="Q61" s="3" cm="1">
        <f t="array" aca="1" ref="Q61" ca="1">INDIRECT("I"&amp; (13+COLUMNS($A:F)-1)) - INDIRECT("I"&amp; (40+COLUMNS($A:F)-1))</f>
        <v>0.49622287177770186</v>
      </c>
      <c r="AA61">
        <v>58</v>
      </c>
      <c r="AB61" s="1">
        <v>5.7745575912443474E-3</v>
      </c>
      <c r="AC61" s="1">
        <v>0.60609272864739316</v>
      </c>
      <c r="AD61" s="1">
        <v>2.6985415874153231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-0.39999999999999997</v>
      </c>
      <c r="I62" s="3" cm="1">
        <f t="array" ref="I62">IFERROR( _xlfn.MODE.SNGL( ROUND(D40:D45, 1) )
        -_xlfn.MODE.SNGL( ROUND(D13:D18, 1) ), 0 )</f>
        <v>0.10000000000000009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9.9999999999999978E-2</v>
      </c>
      <c r="N62" s="2" cm="1">
        <f t="array" aca="1" ref="N62" ca="1">IFERROR(INDIRECT("J"&amp;13+COLUMNS($A:C)-1) - INDIRECT("J"&amp;40+COLUMNS($A:C)-1), "Nincs módusz")</f>
        <v>0.3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5.7745575912443474E-3</v>
      </c>
      <c r="AC62" s="1">
        <v>0.60609272864739316</v>
      </c>
      <c r="AD62" s="1">
        <v>2.6985415874153231</v>
      </c>
    </row>
    <row r="63" spans="1:30">
      <c r="F63" s="6" t="s">
        <v>9</v>
      </c>
      <c r="G63" s="2">
        <f t="shared" ref="G63:I65" si="40">B9-B36</f>
        <v>-0.10323704319773322</v>
      </c>
      <c r="H63" s="2">
        <f t="shared" si="40"/>
        <v>0.1664593873588702</v>
      </c>
      <c r="I63" s="3">
        <f t="shared" si="40"/>
        <v>0.12825010059019087</v>
      </c>
      <c r="K63" s="7" t="s">
        <v>9</v>
      </c>
      <c r="L63" s="2" cm="1">
        <f t="array" aca="1" ref="L63" ca="1">INDIRECT("K"&amp; (13+COLUMNS($A:A)-1)) - INDIRECT("K"&amp; (40+COLUMNS($A:A)-1))</f>
        <v>-9.1769000755412056E-2</v>
      </c>
      <c r="M63" s="2" cm="1">
        <f t="array" aca="1" ref="M63" ca="1">INDIRECT("K"&amp; (13+COLUMNS($A:B)-1)) - INDIRECT("K"&amp; (40+COLUMNS($A:B)-1))</f>
        <v>2.4024097750149215E-2</v>
      </c>
      <c r="N63" s="2" cm="1">
        <f t="array" aca="1" ref="N63" ca="1">INDIRECT("K"&amp; (13+COLUMNS($A:C)-1)) - INDIRECT("K"&amp; (40+COLUMNS($A:C)-1))</f>
        <v>0.34030900425940508</v>
      </c>
      <c r="O63" s="2" cm="1">
        <f t="array" aca="1" ref="O63" ca="1">INDIRECT("K"&amp; (13+COLUMNS($A:D)-1)) - INDIRECT("K"&amp; (40+COLUMNS($A:D)-1))</f>
        <v>7.8077524411751531E-2</v>
      </c>
      <c r="P63" s="2" cm="1">
        <f t="array" aca="1" ref="P63" ca="1">INDIRECT("K"&amp; (13+COLUMNS($A:E)-1)) - INDIRECT("K"&amp; (40+COLUMNS($A:E)-1))</f>
        <v>-9.0762614054606172E-2</v>
      </c>
      <c r="Q63" s="3" cm="1">
        <f t="array" aca="1" ref="Q63" ca="1">INDIRECT("K"&amp; (13+COLUMNS($A:F)-1)) - INDIRECT("K"&amp; (40+COLUMNS($A:F)-1))</f>
        <v>0.2381463487104096</v>
      </c>
      <c r="AA63">
        <v>60</v>
      </c>
      <c r="AB63" s="1">
        <v>5.7745575912443474E-3</v>
      </c>
      <c r="AC63" s="1">
        <v>0.60609272864739316</v>
      </c>
      <c r="AD63" s="1">
        <v>2.6985415874153231</v>
      </c>
    </row>
    <row r="64" spans="1:30">
      <c r="A64" s="33"/>
      <c r="F64" s="6" t="s">
        <v>10</v>
      </c>
      <c r="G64" s="2">
        <f t="shared" si="40"/>
        <v>-6.7594164724075423E-2</v>
      </c>
      <c r="H64" s="2">
        <f t="shared" si="40"/>
        <v>0.20118936467988568</v>
      </c>
      <c r="I64" s="3">
        <f t="shared" si="40"/>
        <v>0.19471772095604911</v>
      </c>
      <c r="K64" s="7" t="s">
        <v>10</v>
      </c>
      <c r="L64" s="2" cm="1">
        <f t="array" aca="1" ref="L64" ca="1">INDIRECT("L"&amp; (13+COLUMNS($A:A)-1)) - INDIRECT("L"&amp; (40+COLUMNS($A:A)-1))</f>
        <v>1.4812479310415405E-2</v>
      </c>
      <c r="M64" s="2" cm="1">
        <f t="array" aca="1" ref="M64" ca="1">INDIRECT("L"&amp; (13+COLUMNS($A:B)-1)) - INDIRECT("L"&amp; (40+COLUMNS($A:B)-1))</f>
        <v>8.9550241891523497E-2</v>
      </c>
      <c r="N64" s="2" cm="1">
        <f t="array" aca="1" ref="N64" ca="1">INDIRECT("L"&amp; (13+COLUMNS($A:C)-1)) - INDIRECT("L"&amp; (40+COLUMNS($A:C)-1))</f>
        <v>0.32407978263288395</v>
      </c>
      <c r="O64" s="2" cm="1">
        <f t="array" aca="1" ref="O64" ca="1">INDIRECT("L"&amp; (13+COLUMNS($A:D)-1)) - INDIRECT("L"&amp; (40+COLUMNS($A:D)-1))</f>
        <v>0.24999919124143377</v>
      </c>
      <c r="P64" s="2" cm="1">
        <f t="array" aca="1" ref="P64" ca="1">INDIRECT("L"&amp; (13+COLUMNS($A:E)-1)) - INDIRECT("L"&amp; (40+COLUMNS($A:E)-1))</f>
        <v>-0.28152522810921238</v>
      </c>
      <c r="Q64" s="3" cm="1">
        <f t="array" aca="1" ref="Q64" ca="1">INDIRECT("L"&amp; (13+COLUMNS($A:F)-1)) - INDIRECT("L"&amp; (40+COLUMNS($A:F)-1))</f>
        <v>0.49622287177770186</v>
      </c>
      <c r="AA64">
        <v>61</v>
      </c>
      <c r="AB64" s="1">
        <v>5.7745575912443474E-3</v>
      </c>
      <c r="AC64" s="1">
        <v>0.60609272864739316</v>
      </c>
      <c r="AD64" s="1">
        <v>2.6985415874153231</v>
      </c>
    </row>
    <row r="65" spans="1:30" ht="16.2" thickBot="1">
      <c r="A65" s="33"/>
      <c r="F65" s="9" t="s">
        <v>11</v>
      </c>
      <c r="G65" s="4">
        <f t="shared" si="40"/>
        <v>-2.3142192333308387E-2</v>
      </c>
      <c r="H65" s="4">
        <f t="shared" si="40"/>
        <v>0.35277610377958762</v>
      </c>
      <c r="I65" s="5">
        <f t="shared" si="40"/>
        <v>6.2823343132710874E-2</v>
      </c>
      <c r="K65" s="7" t="s">
        <v>11</v>
      </c>
      <c r="L65" s="2" cm="1">
        <f t="array" aca="1" ref="L65" ca="1">INDIRECT("M"&amp; (13+COLUMNS($A:A)-1)) - INDIRECT("M"&amp; (40+COLUMNS($A:A)-1))</f>
        <v>0.22958107799830429</v>
      </c>
      <c r="M65" s="2" cm="1">
        <f t="array" aca="1" ref="M65" ca="1">INDIRECT("M"&amp; (13+COLUMNS($A:B)-1)) - INDIRECT("M"&amp; (40+COLUMNS($A:B)-1))</f>
        <v>2.1013794183317169E-2</v>
      </c>
      <c r="N65" s="2" cm="1">
        <f t="array" aca="1" ref="N65" ca="1">INDIRECT("M"&amp; (13+COLUMNS($A:C)-1)) - INDIRECT("M"&amp; (40+COLUMNS($A:C)-1))</f>
        <v>0.28458277392939457</v>
      </c>
      <c r="O65" s="2" cm="1">
        <f t="array" aca="1" ref="O65" ca="1">INDIRECT("M"&amp; (13+COLUMNS($A:D)-1)) - INDIRECT("M"&amp; (40+COLUMNS($A:D)-1))</f>
        <v>6.5988651902206263E-2</v>
      </c>
      <c r="P65" s="2" cm="1">
        <f t="array" aca="1" ref="P65" ca="1">INDIRECT("M"&amp; (13+COLUMNS($A:E)-1)) - INDIRECT("M"&amp; (40+COLUMNS($A:E)-1))</f>
        <v>-0.22306134617044981</v>
      </c>
      <c r="Q65" s="3" cm="1">
        <f t="array" aca="1" ref="Q65" ca="1">INDIRECT("M"&amp; (13+COLUMNS($A:F)-1)) - INDIRECT("M"&amp; (40+COLUMNS($A:F)-1))</f>
        <v>0.25758649503760367</v>
      </c>
      <c r="AA65">
        <v>62</v>
      </c>
      <c r="AB65" s="1">
        <v>5.7745575912443474E-3</v>
      </c>
      <c r="AC65" s="1">
        <v>0.60609272864739316</v>
      </c>
      <c r="AD65" s="1">
        <v>2.6985415874153231</v>
      </c>
    </row>
    <row r="66" spans="1:30">
      <c r="A66" s="33"/>
      <c r="J66" s="1"/>
      <c r="Q66" s="34"/>
      <c r="AA66">
        <v>63</v>
      </c>
      <c r="AB66" s="1">
        <v>5.7745575912443474E-3</v>
      </c>
      <c r="AC66" s="1">
        <v>0.60609272864739316</v>
      </c>
      <c r="AD66" s="1">
        <v>2.6985415874153231</v>
      </c>
    </row>
    <row r="67" spans="1:30" ht="16.2" thickBot="1">
      <c r="A67" s="9" t="s">
        <v>16</v>
      </c>
      <c r="B67" s="35" cm="1">
        <f t="array" ref="B67">SUMPRODUCT((B23:D25-B50:D52)^2)</f>
        <v>5.7745575912443474E-3</v>
      </c>
      <c r="C67" s="36"/>
      <c r="D67" s="36"/>
      <c r="E67" s="36"/>
      <c r="F67" s="37" t="s">
        <v>15</v>
      </c>
      <c r="G67" s="35">
        <f>SUMPRODUCT(G57:I65, G57:I65)</f>
        <v>0.60609272864739316</v>
      </c>
      <c r="H67" s="36"/>
      <c r="I67" s="36"/>
      <c r="J67" s="36"/>
      <c r="K67" s="37" t="s">
        <v>14</v>
      </c>
      <c r="L67" s="35">
        <f ca="1">SUMPRODUCT(L57:Q65, L57:Q65)</f>
        <v>2.6985415874153231</v>
      </c>
      <c r="M67" s="36"/>
      <c r="N67" s="36"/>
      <c r="O67" s="36"/>
      <c r="P67" s="36"/>
      <c r="Q67" s="38"/>
      <c r="AA67">
        <v>64</v>
      </c>
      <c r="AB67" s="1">
        <v>5.7745575912443474E-3</v>
      </c>
      <c r="AC67" s="1">
        <v>0.60609272864739316</v>
      </c>
      <c r="AD67" s="1">
        <v>2.6985415874153231</v>
      </c>
    </row>
    <row r="68" spans="1:30">
      <c r="AA68">
        <v>65</v>
      </c>
      <c r="AB68" s="1">
        <v>5.7745575912443474E-3</v>
      </c>
      <c r="AC68" s="1">
        <v>0.60609272864739316</v>
      </c>
      <c r="AD68" s="1">
        <v>2.6985415874153231</v>
      </c>
    </row>
    <row r="69" spans="1:30">
      <c r="AA69">
        <v>66</v>
      </c>
      <c r="AB69" s="1">
        <v>5.7745575912443474E-3</v>
      </c>
      <c r="AC69" s="1">
        <v>0.60609272864739316</v>
      </c>
      <c r="AD69" s="1">
        <v>2.6985415874153231</v>
      </c>
    </row>
    <row r="70" spans="1:30">
      <c r="AA70">
        <v>67</v>
      </c>
      <c r="AB70" s="1">
        <v>5.7745575912443474E-3</v>
      </c>
      <c r="AC70" s="1">
        <v>0.60609272864739316</v>
      </c>
      <c r="AD70" s="1">
        <v>2.6985415874153231</v>
      </c>
    </row>
    <row r="71" spans="1:30">
      <c r="A71" s="16" t="s">
        <v>13</v>
      </c>
      <c r="B71" s="17">
        <f>PRODUCT(1 + Y9*B74, 1 + Y10*B75, 1 + Y11*B76) - 1</f>
        <v>13.233253218680694</v>
      </c>
      <c r="C71" t="s">
        <v>25</v>
      </c>
      <c r="G71" t="s">
        <v>69</v>
      </c>
      <c r="H71" t="s">
        <v>70</v>
      </c>
      <c r="AA71">
        <v>68</v>
      </c>
      <c r="AB71" s="1">
        <v>5.7745575912443474E-3</v>
      </c>
      <c r="AC71" s="1">
        <v>0.60609272864739316</v>
      </c>
      <c r="AD71" s="1">
        <v>2.6985415874153231</v>
      </c>
    </row>
    <row r="72" spans="1:30" ht="16.2" thickBot="1">
      <c r="AA72">
        <v>69</v>
      </c>
      <c r="AB72" s="1">
        <v>5.7745575912443474E-3</v>
      </c>
      <c r="AC72" s="1">
        <v>0.60609272864739316</v>
      </c>
      <c r="AD72" s="1">
        <v>2.6985415874153231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5.7745575912443474E-3</v>
      </c>
      <c r="AC73" s="1">
        <v>0.60609272864739316</v>
      </c>
      <c r="AD73" s="1">
        <v>2.6985415874153231</v>
      </c>
    </row>
    <row r="74" spans="1:30">
      <c r="A74" s="39" t="s">
        <v>17</v>
      </c>
      <c r="B74" s="2">
        <f>MAX(AB4:AB203)</f>
        <v>5.7745575912443474E-3</v>
      </c>
      <c r="C74" s="3">
        <f>IFERROR(B67/$B$74, 0)</f>
        <v>1</v>
      </c>
      <c r="AA74">
        <v>71</v>
      </c>
      <c r="AB74" s="1">
        <v>5.7745575912443474E-3</v>
      </c>
      <c r="AC74" s="1">
        <v>0.60609272864739316</v>
      </c>
      <c r="AD74" s="1">
        <v>2.6985415874153231</v>
      </c>
    </row>
    <row r="75" spans="1:30">
      <c r="A75" s="39" t="s">
        <v>18</v>
      </c>
      <c r="B75" s="2">
        <f>MAX(AC4:AC203)</f>
        <v>0.60609272864739316</v>
      </c>
      <c r="C75" s="3">
        <f>IFERROR(G67/$B$75, 0)</f>
        <v>1</v>
      </c>
      <c r="AA75">
        <v>72</v>
      </c>
      <c r="AB75" s="1">
        <v>5.7745575912443474E-3</v>
      </c>
      <c r="AC75" s="1">
        <v>0.60609272864739316</v>
      </c>
      <c r="AD75" s="1">
        <v>2.6985415874153231</v>
      </c>
    </row>
    <row r="76" spans="1:30">
      <c r="A76" s="39" t="s">
        <v>19</v>
      </c>
      <c r="B76" s="2">
        <f>MAX(AD4:AD203)</f>
        <v>2.6985415874153231</v>
      </c>
      <c r="C76" s="3">
        <f ca="1">IFERROR(L67/$B$76, 0)</f>
        <v>1</v>
      </c>
      <c r="AA76">
        <v>73</v>
      </c>
      <c r="AB76" s="1">
        <v>5.7745575912443474E-3</v>
      </c>
      <c r="AC76" s="1">
        <v>0.60609272864739316</v>
      </c>
      <c r="AD76" s="1">
        <v>2.6985415874153231</v>
      </c>
    </row>
    <row r="77" spans="1:30">
      <c r="A77" s="33"/>
      <c r="C77" s="34"/>
      <c r="AA77">
        <v>74</v>
      </c>
      <c r="AB77" s="1">
        <v>5.7745575912443474E-3</v>
      </c>
      <c r="AC77" s="1">
        <v>0.60609272864739316</v>
      </c>
      <c r="AD77" s="1">
        <v>2.6985415874153231</v>
      </c>
    </row>
    <row r="78" spans="1:30" ht="16.2" thickBot="1">
      <c r="A78" s="60"/>
      <c r="B78" s="41"/>
      <c r="C78" s="38"/>
      <c r="AA78">
        <v>75</v>
      </c>
      <c r="AB78" s="1">
        <v>5.7745575912443474E-3</v>
      </c>
      <c r="AC78" s="1">
        <v>0.60609272864739316</v>
      </c>
      <c r="AD78" s="1">
        <v>2.6985415874153231</v>
      </c>
    </row>
    <row r="79" spans="1:30" ht="16.2" thickBot="1">
      <c r="AA79">
        <v>76</v>
      </c>
      <c r="AB79" s="1">
        <v>5.7745575912443474E-3</v>
      </c>
      <c r="AC79" s="1">
        <v>0.60609272864739316</v>
      </c>
      <c r="AD79" s="1">
        <v>2.6985415874153231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5.7745575912443474E-3</v>
      </c>
      <c r="AC80" s="1">
        <v>0.60609272864739316</v>
      </c>
      <c r="AD80" s="1">
        <v>2.6985415874153231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5.7745575912443474E-3</v>
      </c>
      <c r="AC81" s="1">
        <v>0.60609272864739316</v>
      </c>
      <c r="AD81" s="1">
        <v>2.6985415874153231</v>
      </c>
    </row>
    <row r="82" spans="1:30">
      <c r="A82" s="46">
        <v>1</v>
      </c>
      <c r="B82" s="42">
        <f t="shared" ref="B82:D87" si="41">B13-B40</f>
        <v>-0.28518752068958464</v>
      </c>
      <c r="C82" s="42">
        <f t="shared" si="41"/>
        <v>0.10164951917876053</v>
      </c>
      <c r="D82" s="42">
        <f t="shared" si="41"/>
        <v>0.44434967668619318</v>
      </c>
      <c r="AA82">
        <v>79</v>
      </c>
      <c r="AB82" s="1">
        <v>5.7745575912443474E-3</v>
      </c>
      <c r="AC82" s="1">
        <v>0.60609272864739316</v>
      </c>
      <c r="AD82" s="1">
        <v>2.6985415874153231</v>
      </c>
    </row>
    <row r="83" spans="1:30">
      <c r="A83" s="46">
        <v>2</v>
      </c>
      <c r="B83" s="42">
        <f t="shared" si="41"/>
        <v>-4.7522653524889158E-2</v>
      </c>
      <c r="C83" s="42">
        <f t="shared" si="41"/>
        <v>-4.1502046391225095E-2</v>
      </c>
      <c r="D83" s="42">
        <f t="shared" si="41"/>
        <v>8.9550241891523497E-2</v>
      </c>
      <c r="AA83">
        <v>80</v>
      </c>
      <c r="AB83" s="1">
        <v>5.7745575912443474E-3</v>
      </c>
      <c r="AC83" s="1">
        <v>0.60609272864739316</v>
      </c>
      <c r="AD83" s="1">
        <v>2.6985415874153231</v>
      </c>
    </row>
    <row r="84" spans="1:30">
      <c r="A84" s="46">
        <v>3</v>
      </c>
      <c r="B84" s="42">
        <f t="shared" si="41"/>
        <v>0.32407978263288395</v>
      </c>
      <c r="C84" s="42">
        <f t="shared" si="41"/>
        <v>0.35653822588592626</v>
      </c>
      <c r="D84" s="42">
        <f t="shared" si="41"/>
        <v>0.24508576522590531</v>
      </c>
      <c r="AA84">
        <v>81</v>
      </c>
      <c r="AB84" s="1">
        <v>5.7745575912443474E-3</v>
      </c>
      <c r="AC84" s="1">
        <v>0.60609272864739316</v>
      </c>
      <c r="AD84" s="1">
        <v>2.6985415874153231</v>
      </c>
    </row>
    <row r="85" spans="1:30">
      <c r="A85" s="46">
        <v>4</v>
      </c>
      <c r="B85" s="42">
        <f t="shared" si="41"/>
        <v>-0.25000080875856617</v>
      </c>
      <c r="C85" s="42">
        <f t="shared" si="41"/>
        <v>0.40615585758206935</v>
      </c>
      <c r="D85" s="42">
        <f t="shared" si="41"/>
        <v>-0.11802188743702124</v>
      </c>
      <c r="AA85">
        <v>82</v>
      </c>
      <c r="AB85" s="1">
        <v>5.7745575912443474E-3</v>
      </c>
      <c r="AC85" s="1">
        <v>0.60609272864739316</v>
      </c>
      <c r="AD85" s="1">
        <v>2.6985415874153231</v>
      </c>
    </row>
    <row r="86" spans="1:30">
      <c r="A86" s="46">
        <v>5</v>
      </c>
      <c r="B86" s="42">
        <f t="shared" si="41"/>
        <v>0.6</v>
      </c>
      <c r="C86" s="42">
        <f t="shared" si="41"/>
        <v>-0.28152522810921238</v>
      </c>
      <c r="D86" s="42">
        <f t="shared" si="41"/>
        <v>-0.66459746423168731</v>
      </c>
      <c r="AA86">
        <v>83</v>
      </c>
      <c r="AB86" s="1">
        <v>5.7745575912443474E-3</v>
      </c>
      <c r="AC86" s="1">
        <v>0.60609272864739316</v>
      </c>
      <c r="AD86" s="1">
        <v>2.6985415874153231</v>
      </c>
    </row>
    <row r="87" spans="1:30" ht="16.2" thickBot="1">
      <c r="A87" s="47">
        <v>6</v>
      </c>
      <c r="B87" s="42">
        <f t="shared" si="41"/>
        <v>-0.58104988170249461</v>
      </c>
      <c r="C87" s="42">
        <f t="shared" si="41"/>
        <v>0.49622287177770186</v>
      </c>
      <c r="D87" s="42">
        <f t="shared" si="41"/>
        <v>0.58006982564311715</v>
      </c>
      <c r="AA87">
        <v>84</v>
      </c>
      <c r="AB87" s="1">
        <v>5.7745575912443474E-3</v>
      </c>
      <c r="AC87" s="1">
        <v>0.60609272864739316</v>
      </c>
      <c r="AD87" s="1">
        <v>2.6985415874153231</v>
      </c>
    </row>
    <row r="88" spans="1:30">
      <c r="AA88">
        <v>85</v>
      </c>
      <c r="AB88" s="1">
        <v>5.7745575912443474E-3</v>
      </c>
      <c r="AC88" s="1">
        <v>0.60609272864739316</v>
      </c>
      <c r="AD88" s="1">
        <v>2.6985415874153231</v>
      </c>
    </row>
    <row r="89" spans="1:30" ht="16.2" thickBot="1">
      <c r="AA89">
        <v>86</v>
      </c>
      <c r="AB89" s="1">
        <v>5.7745575912443474E-3</v>
      </c>
      <c r="AC89" s="1">
        <v>0.60609272864739316</v>
      </c>
      <c r="AD89" s="1">
        <v>2.6985415874153231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5.7745575912443474E-3</v>
      </c>
      <c r="AC90" s="1">
        <v>0.60609272864739316</v>
      </c>
      <c r="AD90" s="1">
        <v>2.6985415874153231</v>
      </c>
    </row>
    <row r="91" spans="1:30">
      <c r="A91" s="46">
        <v>1</v>
      </c>
      <c r="B91" s="52" t="str">
        <f>Y8</f>
        <v>szorzat</v>
      </c>
      <c r="C91" s="2">
        <f>Y9</f>
        <v>1</v>
      </c>
      <c r="D91" s="2">
        <f>Y10</f>
        <v>2</v>
      </c>
      <c r="E91" s="2">
        <f>Y11</f>
        <v>2</v>
      </c>
      <c r="F91" s="2">
        <f>Y16</f>
        <v>5</v>
      </c>
      <c r="G91" s="2">
        <f>Y15</f>
        <v>0</v>
      </c>
      <c r="H91" s="2">
        <f>Y23</f>
        <v>4.1502046391225095E-2</v>
      </c>
      <c r="I91" s="2">
        <f>Y24</f>
        <v>0.66459746423168731</v>
      </c>
      <c r="J91" s="2">
        <f>Y25</f>
        <v>0.32850606985270897</v>
      </c>
      <c r="K91" s="2">
        <f>Y26</f>
        <v>0.19628617321942141</v>
      </c>
      <c r="L91" s="2">
        <f>Y27</f>
        <v>0.30463365166123429</v>
      </c>
      <c r="M91" s="2">
        <f>Y28</f>
        <v>0.3</v>
      </c>
      <c r="N91" s="2">
        <f ca="1">Y29</f>
        <v>0.14978785688424226</v>
      </c>
      <c r="O91" s="2">
        <f ca="1">Y31</f>
        <v>0.48325457300482466</v>
      </c>
      <c r="P91" s="3">
        <f ca="1">Y12</f>
        <v>6.615043189716677</v>
      </c>
      <c r="AA91">
        <v>88</v>
      </c>
      <c r="AB91" s="1">
        <v>5.7745575912443474E-3</v>
      </c>
      <c r="AC91" s="1">
        <v>0.60609272864739316</v>
      </c>
      <c r="AD91" s="1">
        <v>2.6985415874153231</v>
      </c>
    </row>
    <row r="92" spans="1:30">
      <c r="AA92">
        <v>89</v>
      </c>
      <c r="AB92" s="1">
        <v>5.7745575912443474E-3</v>
      </c>
      <c r="AC92" s="1">
        <v>0.60609272864739316</v>
      </c>
      <c r="AD92" s="1">
        <v>2.6985415874153231</v>
      </c>
    </row>
    <row r="93" spans="1:30">
      <c r="AA93">
        <v>90</v>
      </c>
      <c r="AB93" s="1">
        <v>5.7745575912443474E-3</v>
      </c>
      <c r="AC93" s="1">
        <v>0.60609272864739316</v>
      </c>
      <c r="AD93" s="1">
        <v>2.6985415874153231</v>
      </c>
    </row>
    <row r="94" spans="1:30">
      <c r="AA94">
        <v>91</v>
      </c>
      <c r="AB94" s="1">
        <v>5.7745575912443474E-3</v>
      </c>
      <c r="AC94" s="1">
        <v>0.60609272864739316</v>
      </c>
      <c r="AD94" s="1">
        <v>2.6985415874153231</v>
      </c>
    </row>
    <row r="95" spans="1:30">
      <c r="AA95">
        <v>92</v>
      </c>
      <c r="AB95" s="1">
        <v>5.7745575912443474E-3</v>
      </c>
      <c r="AC95" s="1">
        <v>0.60609272864739316</v>
      </c>
      <c r="AD95" s="1">
        <v>2.6985415874153231</v>
      </c>
    </row>
    <row r="96" spans="1:30">
      <c r="AA96">
        <v>93</v>
      </c>
      <c r="AB96" s="1">
        <v>5.7745575912443474E-3</v>
      </c>
      <c r="AC96" s="1">
        <v>0.60609272864739316</v>
      </c>
      <c r="AD96" s="1">
        <v>2.6985415874153231</v>
      </c>
    </row>
    <row r="97" spans="27:30">
      <c r="AA97">
        <v>94</v>
      </c>
      <c r="AB97" s="1">
        <v>5.7745575912443474E-3</v>
      </c>
      <c r="AC97" s="1">
        <v>0.60609272864739316</v>
      </c>
      <c r="AD97" s="1">
        <v>2.6985415874153231</v>
      </c>
    </row>
    <row r="98" spans="27:30">
      <c r="AA98">
        <v>95</v>
      </c>
      <c r="AB98" s="1">
        <v>5.7745575912443474E-3</v>
      </c>
      <c r="AC98" s="1">
        <v>0.60609272864739316</v>
      </c>
      <c r="AD98" s="1">
        <v>2.6985415874153231</v>
      </c>
    </row>
    <row r="99" spans="27:30">
      <c r="AA99">
        <v>96</v>
      </c>
      <c r="AB99" s="1">
        <v>5.7745575912443474E-3</v>
      </c>
      <c r="AC99" s="1">
        <v>0.60609272864739316</v>
      </c>
      <c r="AD99" s="1">
        <v>2.6985415874153231</v>
      </c>
    </row>
    <row r="100" spans="27:30">
      <c r="AA100">
        <v>97</v>
      </c>
      <c r="AB100" s="1">
        <v>5.7745575912443474E-3</v>
      </c>
      <c r="AC100" s="1">
        <v>0.60609272864739316</v>
      </c>
      <c r="AD100" s="1">
        <v>2.6985415874153231</v>
      </c>
    </row>
    <row r="101" spans="27:30">
      <c r="AA101">
        <v>98</v>
      </c>
      <c r="AB101" s="1">
        <v>5.7745575912443474E-3</v>
      </c>
      <c r="AC101" s="1">
        <v>0.60609272864739316</v>
      </c>
      <c r="AD101" s="1">
        <v>2.6985415874153231</v>
      </c>
    </row>
    <row r="102" spans="27:30">
      <c r="AA102">
        <v>99</v>
      </c>
      <c r="AB102" s="1">
        <v>5.7745575912443474E-3</v>
      </c>
      <c r="AC102" s="1">
        <v>0.60609272864739316</v>
      </c>
      <c r="AD102" s="1">
        <v>2.6985415874153231</v>
      </c>
    </row>
    <row r="103" spans="27:30">
      <c r="AA103">
        <v>100</v>
      </c>
      <c r="AB103" s="1">
        <v>5.7745575912443474E-3</v>
      </c>
      <c r="AC103" s="1">
        <v>0.60609272864739316</v>
      </c>
      <c r="AD103" s="1">
        <v>2.6985415874153231</v>
      </c>
    </row>
    <row r="104" spans="27:30">
      <c r="AA104">
        <v>101</v>
      </c>
      <c r="AB104" s="1">
        <v>5.7745575912443474E-3</v>
      </c>
      <c r="AC104" s="1">
        <v>0.60609272864739316</v>
      </c>
      <c r="AD104" s="1">
        <v>2.6985415874153231</v>
      </c>
    </row>
    <row r="105" spans="27:30">
      <c r="AA105">
        <v>102</v>
      </c>
      <c r="AB105" s="1">
        <v>5.7745575912443474E-3</v>
      </c>
      <c r="AC105" s="1">
        <v>0.60609272864739316</v>
      </c>
      <c r="AD105" s="1">
        <v>2.6985415874153231</v>
      </c>
    </row>
    <row r="106" spans="27:30">
      <c r="AA106">
        <v>103</v>
      </c>
      <c r="AB106" s="1">
        <v>5.7745575912443474E-3</v>
      </c>
      <c r="AC106" s="1">
        <v>0.60609272864739316</v>
      </c>
      <c r="AD106" s="1">
        <v>2.6985415874153231</v>
      </c>
    </row>
    <row r="107" spans="27:30">
      <c r="AA107">
        <v>104</v>
      </c>
      <c r="AB107" s="1">
        <v>5.7745575912443474E-3</v>
      </c>
      <c r="AC107" s="1">
        <v>0.60609272864739316</v>
      </c>
      <c r="AD107" s="1">
        <v>2.6985415874153231</v>
      </c>
    </row>
    <row r="108" spans="27:30">
      <c r="AA108">
        <v>105</v>
      </c>
      <c r="AB108" s="1">
        <v>5.7745575912443474E-3</v>
      </c>
      <c r="AC108" s="1">
        <v>0.60609272864739316</v>
      </c>
      <c r="AD108" s="1">
        <v>2.6985415874153231</v>
      </c>
    </row>
    <row r="109" spans="27:30">
      <c r="AA109">
        <v>106</v>
      </c>
      <c r="AB109" s="1">
        <v>5.7745575912443474E-3</v>
      </c>
      <c r="AC109" s="1">
        <v>0.60609272864739316</v>
      </c>
      <c r="AD109" s="1">
        <v>2.6985415874153231</v>
      </c>
    </row>
    <row r="110" spans="27:30">
      <c r="AA110">
        <v>107</v>
      </c>
      <c r="AB110" s="1">
        <v>5.7745575912443474E-3</v>
      </c>
      <c r="AC110" s="1">
        <v>0.60609272864739316</v>
      </c>
      <c r="AD110" s="1">
        <v>2.6985415874153231</v>
      </c>
    </row>
    <row r="111" spans="27:30">
      <c r="AA111">
        <v>108</v>
      </c>
      <c r="AB111" s="1">
        <v>5.7745575912443474E-3</v>
      </c>
      <c r="AC111" s="1">
        <v>0.60609272864739316</v>
      </c>
      <c r="AD111" s="1">
        <v>2.6985415874153231</v>
      </c>
    </row>
    <row r="112" spans="27:30">
      <c r="AA112">
        <v>109</v>
      </c>
      <c r="AB112" s="1">
        <v>5.7745575912443474E-3</v>
      </c>
      <c r="AC112" s="1">
        <v>0.60609272864739316</v>
      </c>
      <c r="AD112" s="1">
        <v>2.6985415874153231</v>
      </c>
    </row>
    <row r="113" spans="27:30">
      <c r="AA113">
        <v>110</v>
      </c>
      <c r="AB113" s="1">
        <v>5.7745575912443474E-3</v>
      </c>
      <c r="AC113" s="1">
        <v>0.60609272864739316</v>
      </c>
      <c r="AD113" s="1">
        <v>2.6985415874153231</v>
      </c>
    </row>
    <row r="114" spans="27:30">
      <c r="AA114">
        <v>111</v>
      </c>
      <c r="AB114" s="1">
        <v>5.7745575912443474E-3</v>
      </c>
      <c r="AC114" s="1">
        <v>0.60609272864739316</v>
      </c>
      <c r="AD114" s="1">
        <v>2.6985415874153231</v>
      </c>
    </row>
    <row r="115" spans="27:30">
      <c r="AA115">
        <v>112</v>
      </c>
      <c r="AB115" s="1">
        <v>5.7745575912443474E-3</v>
      </c>
      <c r="AC115" s="1">
        <v>0.60609272864739316</v>
      </c>
      <c r="AD115" s="1">
        <v>2.6985415874153231</v>
      </c>
    </row>
    <row r="116" spans="27:30">
      <c r="AA116">
        <v>113</v>
      </c>
      <c r="AB116" s="1">
        <v>5.7745575912443474E-3</v>
      </c>
      <c r="AC116" s="1">
        <v>0.60609272864739316</v>
      </c>
      <c r="AD116" s="1">
        <v>2.6985415874153231</v>
      </c>
    </row>
    <row r="117" spans="27:30">
      <c r="AA117">
        <v>114</v>
      </c>
      <c r="AB117" s="1">
        <v>5.7745575912443474E-3</v>
      </c>
      <c r="AC117" s="1">
        <v>0.60609272864739316</v>
      </c>
      <c r="AD117" s="1">
        <v>2.6985415874153231</v>
      </c>
    </row>
    <row r="118" spans="27:30">
      <c r="AA118">
        <v>115</v>
      </c>
      <c r="AB118" s="1">
        <v>5.7745575912443474E-3</v>
      </c>
      <c r="AC118" s="1">
        <v>0.60609272864739316</v>
      </c>
      <c r="AD118" s="1">
        <v>2.6985415874153231</v>
      </c>
    </row>
    <row r="119" spans="27:30">
      <c r="AA119">
        <v>116</v>
      </c>
      <c r="AB119" s="1">
        <v>5.7745575912443474E-3</v>
      </c>
      <c r="AC119" s="1">
        <v>0.60609272864739316</v>
      </c>
      <c r="AD119" s="1">
        <v>2.6985415874153231</v>
      </c>
    </row>
    <row r="120" spans="27:30">
      <c r="AA120">
        <v>117</v>
      </c>
      <c r="AB120" s="1">
        <v>5.7745575912443474E-3</v>
      </c>
      <c r="AC120" s="1">
        <v>0.60609272864739316</v>
      </c>
      <c r="AD120" s="1">
        <v>2.6985415874153231</v>
      </c>
    </row>
    <row r="121" spans="27:30">
      <c r="AA121">
        <v>118</v>
      </c>
      <c r="AB121" s="1">
        <v>5.7745575912443474E-3</v>
      </c>
      <c r="AC121" s="1">
        <v>0.60609272864739316</v>
      </c>
      <c r="AD121" s="1">
        <v>2.6985415874153231</v>
      </c>
    </row>
    <row r="122" spans="27:30">
      <c r="AA122">
        <v>119</v>
      </c>
      <c r="AB122" s="1">
        <v>5.7745575912443474E-3</v>
      </c>
      <c r="AC122" s="1">
        <v>0.60609272864739316</v>
      </c>
      <c r="AD122" s="1">
        <v>2.6985415874153231</v>
      </c>
    </row>
    <row r="123" spans="27:30">
      <c r="AA123">
        <v>120</v>
      </c>
      <c r="AB123" s="1">
        <v>5.7745575912443474E-3</v>
      </c>
      <c r="AC123" s="1">
        <v>0.60609272864739316</v>
      </c>
      <c r="AD123" s="1">
        <v>2.6985415874153231</v>
      </c>
    </row>
    <row r="124" spans="27:30">
      <c r="AA124">
        <v>121</v>
      </c>
      <c r="AB124" s="1">
        <v>5.7745575912443474E-3</v>
      </c>
      <c r="AC124" s="1">
        <v>0.60609272864739316</v>
      </c>
      <c r="AD124" s="1">
        <v>2.6985415874153231</v>
      </c>
    </row>
    <row r="125" spans="27:30">
      <c r="AA125">
        <v>122</v>
      </c>
      <c r="AB125" s="1">
        <v>5.7745575912443474E-3</v>
      </c>
      <c r="AC125" s="1">
        <v>0.60609272864739316</v>
      </c>
      <c r="AD125" s="1">
        <v>2.6985415874153231</v>
      </c>
    </row>
    <row r="126" spans="27:30">
      <c r="AA126">
        <v>123</v>
      </c>
      <c r="AB126" s="1">
        <v>5.7745575912443474E-3</v>
      </c>
      <c r="AC126" s="1">
        <v>0.60609272864739316</v>
      </c>
      <c r="AD126" s="1">
        <v>2.6985415874153231</v>
      </c>
    </row>
    <row r="127" spans="27:30">
      <c r="AA127">
        <v>124</v>
      </c>
      <c r="AB127" s="1">
        <v>5.7745575912443474E-3</v>
      </c>
      <c r="AC127" s="1">
        <v>0.60609272864739316</v>
      </c>
      <c r="AD127" s="1">
        <v>2.6985415874153231</v>
      </c>
    </row>
    <row r="128" spans="27:30">
      <c r="AA128">
        <v>125</v>
      </c>
      <c r="AB128" s="1">
        <v>5.7745575912443474E-3</v>
      </c>
      <c r="AC128" s="1">
        <v>0.60609272864739316</v>
      </c>
      <c r="AD128" s="1">
        <v>2.6985415874153231</v>
      </c>
    </row>
    <row r="129" spans="27:30">
      <c r="AA129">
        <v>126</v>
      </c>
      <c r="AB129" s="1">
        <v>5.7745575912443474E-3</v>
      </c>
      <c r="AC129" s="1">
        <v>0.60609272864739316</v>
      </c>
      <c r="AD129" s="1">
        <v>2.6985415874153231</v>
      </c>
    </row>
    <row r="130" spans="27:30">
      <c r="AA130">
        <v>127</v>
      </c>
      <c r="AB130" s="1">
        <v>5.7745575912443474E-3</v>
      </c>
      <c r="AC130" s="1">
        <v>0.60609272864739316</v>
      </c>
      <c r="AD130" s="1">
        <v>2.6985415874153231</v>
      </c>
    </row>
    <row r="131" spans="27:30">
      <c r="AA131">
        <v>128</v>
      </c>
      <c r="AB131" s="1">
        <v>5.7745575912443474E-3</v>
      </c>
      <c r="AC131" s="1">
        <v>0.60609272864739316</v>
      </c>
      <c r="AD131" s="1">
        <v>2.6985415874153231</v>
      </c>
    </row>
    <row r="132" spans="27:30">
      <c r="AA132">
        <v>129</v>
      </c>
      <c r="AB132" s="1">
        <v>5.7745575912443474E-3</v>
      </c>
      <c r="AC132" s="1">
        <v>0.60609272864739316</v>
      </c>
      <c r="AD132" s="1">
        <v>2.6985415874153231</v>
      </c>
    </row>
    <row r="133" spans="27:30">
      <c r="AA133">
        <v>130</v>
      </c>
      <c r="AB133" s="1">
        <v>5.7745575912443474E-3</v>
      </c>
      <c r="AC133" s="1">
        <v>0.60609272864739316</v>
      </c>
      <c r="AD133" s="1">
        <v>2.6985415874153231</v>
      </c>
    </row>
    <row r="134" spans="27:30">
      <c r="AA134">
        <v>131</v>
      </c>
      <c r="AB134" s="1">
        <v>5.7745575912443474E-3</v>
      </c>
      <c r="AC134" s="1">
        <v>0.60609272864739316</v>
      </c>
      <c r="AD134" s="1">
        <v>2.6985415874153231</v>
      </c>
    </row>
    <row r="135" spans="27:30">
      <c r="AA135">
        <v>132</v>
      </c>
      <c r="AB135" s="1">
        <v>5.7745575912443474E-3</v>
      </c>
      <c r="AC135" s="1">
        <v>0.60609272864739316</v>
      </c>
      <c r="AD135" s="1">
        <v>2.6985415874153231</v>
      </c>
    </row>
    <row r="136" spans="27:30">
      <c r="AA136">
        <v>133</v>
      </c>
      <c r="AB136" s="1">
        <v>5.7745575912443474E-3</v>
      </c>
      <c r="AC136" s="1">
        <v>0.60609272864739316</v>
      </c>
      <c r="AD136" s="1">
        <v>2.6985415874153231</v>
      </c>
    </row>
    <row r="137" spans="27:30">
      <c r="AA137">
        <v>134</v>
      </c>
      <c r="AB137" s="1">
        <v>5.7745575912443474E-3</v>
      </c>
      <c r="AC137" s="1">
        <v>0.60609272864739316</v>
      </c>
      <c r="AD137" s="1">
        <v>2.6985415874153231</v>
      </c>
    </row>
    <row r="138" spans="27:30">
      <c r="AA138">
        <v>135</v>
      </c>
      <c r="AB138" s="1">
        <v>5.7745575912443474E-3</v>
      </c>
      <c r="AC138" s="1">
        <v>0.60609272864739316</v>
      </c>
      <c r="AD138" s="1">
        <v>2.6985415874153231</v>
      </c>
    </row>
    <row r="139" spans="27:30">
      <c r="AA139">
        <v>136</v>
      </c>
      <c r="AB139" s="1">
        <v>5.7745575912443474E-3</v>
      </c>
      <c r="AC139" s="1">
        <v>0.60609272864739316</v>
      </c>
      <c r="AD139" s="1">
        <v>2.6985415874153231</v>
      </c>
    </row>
    <row r="140" spans="27:30">
      <c r="AA140">
        <v>137</v>
      </c>
      <c r="AB140" s="1">
        <v>5.7745575912443474E-3</v>
      </c>
      <c r="AC140" s="1">
        <v>0.60609272864739316</v>
      </c>
      <c r="AD140" s="1">
        <v>2.6985415874153231</v>
      </c>
    </row>
    <row r="141" spans="27:30">
      <c r="AA141">
        <v>138</v>
      </c>
      <c r="AB141" s="1">
        <v>5.7745575912443474E-3</v>
      </c>
      <c r="AC141" s="1">
        <v>0.60609272864739316</v>
      </c>
      <c r="AD141" s="1">
        <v>2.6985415874153231</v>
      </c>
    </row>
    <row r="142" spans="27:30">
      <c r="AA142">
        <v>139</v>
      </c>
      <c r="AB142" s="1">
        <v>5.7745575912443474E-3</v>
      </c>
      <c r="AC142" s="1">
        <v>0.60609272864739316</v>
      </c>
      <c r="AD142" s="1">
        <v>2.6985415874153231</v>
      </c>
    </row>
    <row r="143" spans="27:30">
      <c r="AA143">
        <v>140</v>
      </c>
      <c r="AB143" s="1">
        <v>5.7745575912443474E-3</v>
      </c>
      <c r="AC143" s="1">
        <v>0.60609272864739316</v>
      </c>
      <c r="AD143" s="1">
        <v>2.6985415874153231</v>
      </c>
    </row>
    <row r="144" spans="27:30">
      <c r="AA144">
        <v>141</v>
      </c>
      <c r="AB144" s="1">
        <v>5.7745575912443474E-3</v>
      </c>
      <c r="AC144" s="1">
        <v>0.60609272864739316</v>
      </c>
      <c r="AD144" s="1">
        <v>2.6985415874153231</v>
      </c>
    </row>
    <row r="145" spans="27:30">
      <c r="AA145">
        <v>142</v>
      </c>
      <c r="AB145" s="1">
        <v>5.7745575912443474E-3</v>
      </c>
      <c r="AC145" s="1">
        <v>0.60609272864739316</v>
      </c>
      <c r="AD145" s="1">
        <v>2.6985415874153231</v>
      </c>
    </row>
    <row r="146" spans="27:30">
      <c r="AA146">
        <v>143</v>
      </c>
      <c r="AB146" s="1">
        <v>5.7745575912443474E-3</v>
      </c>
      <c r="AC146" s="1">
        <v>0.60609272864739316</v>
      </c>
      <c r="AD146" s="1">
        <v>2.6985415874153231</v>
      </c>
    </row>
    <row r="147" spans="27:30">
      <c r="AA147">
        <v>144</v>
      </c>
      <c r="AB147" s="1">
        <v>5.7745575912443474E-3</v>
      </c>
      <c r="AC147" s="1">
        <v>0.60609272864739316</v>
      </c>
      <c r="AD147" s="1">
        <v>2.6985415874153231</v>
      </c>
    </row>
    <row r="148" spans="27:30">
      <c r="AA148">
        <v>145</v>
      </c>
      <c r="AB148" s="1">
        <v>5.7745575912443474E-3</v>
      </c>
      <c r="AC148" s="1">
        <v>0.60609272864739316</v>
      </c>
      <c r="AD148" s="1">
        <v>2.6985415874153231</v>
      </c>
    </row>
    <row r="149" spans="27:30">
      <c r="AA149">
        <v>146</v>
      </c>
      <c r="AB149" s="1">
        <v>5.7745575912443474E-3</v>
      </c>
      <c r="AC149" s="1">
        <v>0.60609272864739316</v>
      </c>
      <c r="AD149" s="1">
        <v>2.6985415874153231</v>
      </c>
    </row>
    <row r="150" spans="27:30">
      <c r="AA150">
        <v>147</v>
      </c>
      <c r="AB150" s="1">
        <v>5.7745575912443474E-3</v>
      </c>
      <c r="AC150" s="1">
        <v>0.60609272864739316</v>
      </c>
      <c r="AD150" s="1">
        <v>2.6985415874153231</v>
      </c>
    </row>
    <row r="151" spans="27:30">
      <c r="AA151">
        <v>148</v>
      </c>
      <c r="AB151" s="1">
        <v>5.7745575912443474E-3</v>
      </c>
      <c r="AC151" s="1">
        <v>0.60609272864739316</v>
      </c>
      <c r="AD151" s="1">
        <v>2.6985415874153231</v>
      </c>
    </row>
    <row r="152" spans="27:30">
      <c r="AA152">
        <v>149</v>
      </c>
      <c r="AB152" s="1">
        <v>5.7745575912443474E-3</v>
      </c>
      <c r="AC152" s="1">
        <v>0.60609272864739316</v>
      </c>
      <c r="AD152" s="1">
        <v>2.6985415874153231</v>
      </c>
    </row>
    <row r="153" spans="27:30">
      <c r="AA153">
        <v>150</v>
      </c>
      <c r="AB153" s="1">
        <v>5.7745575912443474E-3</v>
      </c>
      <c r="AC153" s="1">
        <v>0.60609272864739316</v>
      </c>
      <c r="AD153" s="1">
        <v>2.6985415874153231</v>
      </c>
    </row>
    <row r="154" spans="27:30">
      <c r="AA154">
        <v>151</v>
      </c>
      <c r="AB154" s="1">
        <v>5.7745575912443474E-3</v>
      </c>
      <c r="AC154" s="1">
        <v>0.60609272864739316</v>
      </c>
      <c r="AD154" s="1">
        <v>2.6985415874153231</v>
      </c>
    </row>
    <row r="155" spans="27:30">
      <c r="AA155">
        <v>152</v>
      </c>
      <c r="AB155" s="1">
        <v>5.7745575912443474E-3</v>
      </c>
      <c r="AC155" s="1">
        <v>0.60609272864739316</v>
      </c>
      <c r="AD155" s="1">
        <v>2.6985415874153231</v>
      </c>
    </row>
    <row r="156" spans="27:30">
      <c r="AA156">
        <v>153</v>
      </c>
      <c r="AB156" s="1">
        <v>5.7745575912443474E-3</v>
      </c>
      <c r="AC156" s="1">
        <v>0.60609272864739316</v>
      </c>
      <c r="AD156" s="1">
        <v>2.6985415874153231</v>
      </c>
    </row>
    <row r="157" spans="27:30">
      <c r="AA157">
        <v>154</v>
      </c>
      <c r="AB157" s="1">
        <v>5.7745575912443474E-3</v>
      </c>
      <c r="AC157" s="1">
        <v>0.60609272864739316</v>
      </c>
      <c r="AD157" s="1">
        <v>2.6985415874153231</v>
      </c>
    </row>
    <row r="158" spans="27:30">
      <c r="AA158">
        <v>155</v>
      </c>
      <c r="AB158" s="1">
        <v>5.7745575912443474E-3</v>
      </c>
      <c r="AC158" s="1">
        <v>0.60609272864739316</v>
      </c>
      <c r="AD158" s="1">
        <v>2.6985415874153231</v>
      </c>
    </row>
    <row r="159" spans="27:30">
      <c r="AA159">
        <v>156</v>
      </c>
      <c r="AB159" s="1">
        <v>5.7745575912443474E-3</v>
      </c>
      <c r="AC159" s="1">
        <v>0.60609272864739316</v>
      </c>
      <c r="AD159" s="1">
        <v>2.6985415874153231</v>
      </c>
    </row>
    <row r="160" spans="27:30">
      <c r="AA160">
        <v>157</v>
      </c>
      <c r="AB160" s="1">
        <v>5.7745575912443474E-3</v>
      </c>
      <c r="AC160" s="1">
        <v>0.60609272864739316</v>
      </c>
      <c r="AD160" s="1">
        <v>2.6985415874153231</v>
      </c>
    </row>
    <row r="161" spans="27:30">
      <c r="AA161">
        <v>158</v>
      </c>
      <c r="AB161" s="1">
        <v>5.7745575912443474E-3</v>
      </c>
      <c r="AC161" s="1">
        <v>0.60609272864739316</v>
      </c>
      <c r="AD161" s="1">
        <v>2.6985415874153231</v>
      </c>
    </row>
    <row r="162" spans="27:30">
      <c r="AA162">
        <v>159</v>
      </c>
      <c r="AB162" s="1">
        <v>5.7745575912443474E-3</v>
      </c>
      <c r="AC162" s="1">
        <v>0.60609272864739316</v>
      </c>
      <c r="AD162" s="1">
        <v>2.6985415874153231</v>
      </c>
    </row>
    <row r="163" spans="27:30">
      <c r="AA163">
        <v>160</v>
      </c>
      <c r="AB163" s="1">
        <v>5.7745575912443474E-3</v>
      </c>
      <c r="AC163" s="1">
        <v>0.60609272864739316</v>
      </c>
      <c r="AD163" s="1">
        <v>2.6985415874153231</v>
      </c>
    </row>
    <row r="164" spans="27:30">
      <c r="AA164">
        <v>161</v>
      </c>
      <c r="AB164" s="1">
        <v>5.7745575912443474E-3</v>
      </c>
      <c r="AC164" s="1">
        <v>0.60609272864739316</v>
      </c>
      <c r="AD164" s="1">
        <v>2.6985415874153231</v>
      </c>
    </row>
    <row r="165" spans="27:30">
      <c r="AA165">
        <v>162</v>
      </c>
      <c r="AB165" s="1">
        <v>5.7745575912443474E-3</v>
      </c>
      <c r="AC165" s="1">
        <v>0.60609272864739316</v>
      </c>
      <c r="AD165" s="1">
        <v>2.6985415874153231</v>
      </c>
    </row>
    <row r="166" spans="27:30">
      <c r="AA166">
        <v>163</v>
      </c>
      <c r="AB166" s="1">
        <v>5.7745575912443474E-3</v>
      </c>
      <c r="AC166" s="1">
        <v>0.60609272864739316</v>
      </c>
      <c r="AD166" s="1">
        <v>2.6985415874153231</v>
      </c>
    </row>
    <row r="167" spans="27:30">
      <c r="AA167">
        <v>164</v>
      </c>
      <c r="AB167" s="1">
        <v>5.7745575912443474E-3</v>
      </c>
      <c r="AC167" s="1">
        <v>0.60609272864739316</v>
      </c>
      <c r="AD167" s="1">
        <v>2.6985415874153231</v>
      </c>
    </row>
    <row r="168" spans="27:30">
      <c r="AA168">
        <v>165</v>
      </c>
      <c r="AB168" s="1">
        <v>5.7745575912443474E-3</v>
      </c>
      <c r="AC168" s="1">
        <v>0.60609272864739316</v>
      </c>
      <c r="AD168" s="1">
        <v>2.6985415874153231</v>
      </c>
    </row>
    <row r="169" spans="27:30">
      <c r="AA169">
        <v>166</v>
      </c>
      <c r="AB169" s="1">
        <v>5.7745575912443474E-3</v>
      </c>
      <c r="AC169" s="1">
        <v>0.60609272864739316</v>
      </c>
      <c r="AD169" s="1">
        <v>2.6985415874153231</v>
      </c>
    </row>
    <row r="170" spans="27:30">
      <c r="AA170">
        <v>167</v>
      </c>
      <c r="AB170" s="1">
        <v>5.7745575912443474E-3</v>
      </c>
      <c r="AC170" s="1">
        <v>0.60609272864739316</v>
      </c>
      <c r="AD170" s="1">
        <v>2.6985415874153231</v>
      </c>
    </row>
    <row r="171" spans="27:30">
      <c r="AA171">
        <v>168</v>
      </c>
      <c r="AB171" s="1">
        <v>5.7745575912443474E-3</v>
      </c>
      <c r="AC171" s="1">
        <v>0.60609272864739316</v>
      </c>
      <c r="AD171" s="1">
        <v>2.6985415874153231</v>
      </c>
    </row>
    <row r="172" spans="27:30">
      <c r="AA172">
        <v>169</v>
      </c>
      <c r="AB172" s="1">
        <v>5.7745575912443474E-3</v>
      </c>
      <c r="AC172" s="1">
        <v>0.60609272864739316</v>
      </c>
      <c r="AD172" s="1">
        <v>2.6985415874153231</v>
      </c>
    </row>
    <row r="173" spans="27:30">
      <c r="AA173">
        <v>170</v>
      </c>
      <c r="AB173" s="1">
        <v>5.7745575912443474E-3</v>
      </c>
      <c r="AC173" s="1">
        <v>0.60609272864739316</v>
      </c>
      <c r="AD173" s="1">
        <v>2.6985415874153231</v>
      </c>
    </row>
    <row r="174" spans="27:30">
      <c r="AA174">
        <v>171</v>
      </c>
      <c r="AB174" s="1">
        <v>5.7745575912443474E-3</v>
      </c>
      <c r="AC174" s="1">
        <v>0.60609272864739316</v>
      </c>
      <c r="AD174" s="1">
        <v>2.6985415874153231</v>
      </c>
    </row>
    <row r="175" spans="27:30">
      <c r="AA175">
        <v>172</v>
      </c>
      <c r="AB175" s="1">
        <v>5.7745575912443474E-3</v>
      </c>
      <c r="AC175" s="1">
        <v>0.60609272864739316</v>
      </c>
      <c r="AD175" s="1">
        <v>2.6985415874153231</v>
      </c>
    </row>
    <row r="176" spans="27:30">
      <c r="AA176">
        <v>173</v>
      </c>
      <c r="AB176" s="1">
        <v>5.7745575912443474E-3</v>
      </c>
      <c r="AC176" s="1">
        <v>0.60609272864739316</v>
      </c>
      <c r="AD176" s="1">
        <v>2.6985415874153231</v>
      </c>
    </row>
    <row r="177" spans="27:30">
      <c r="AA177">
        <v>174</v>
      </c>
      <c r="AB177" s="1">
        <v>5.7745575912443474E-3</v>
      </c>
      <c r="AC177" s="1">
        <v>0.60609272864739316</v>
      </c>
      <c r="AD177" s="1">
        <v>2.6985415874153231</v>
      </c>
    </row>
    <row r="178" spans="27:30">
      <c r="AA178">
        <v>175</v>
      </c>
      <c r="AB178" s="1">
        <v>5.7745575912443474E-3</v>
      </c>
      <c r="AC178" s="1">
        <v>0.60609272864739316</v>
      </c>
      <c r="AD178" s="1">
        <v>2.6985415874153231</v>
      </c>
    </row>
    <row r="179" spans="27:30">
      <c r="AA179">
        <v>176</v>
      </c>
      <c r="AB179" s="1">
        <v>5.7745575912443474E-3</v>
      </c>
      <c r="AC179" s="1">
        <v>0.60609272864739316</v>
      </c>
      <c r="AD179" s="1">
        <v>2.6985415874153231</v>
      </c>
    </row>
    <row r="180" spans="27:30">
      <c r="AA180">
        <v>177</v>
      </c>
      <c r="AB180" s="1">
        <v>5.7745575912443474E-3</v>
      </c>
      <c r="AC180" s="1">
        <v>0.60609272864739316</v>
      </c>
      <c r="AD180" s="1">
        <v>2.6985415874153231</v>
      </c>
    </row>
    <row r="181" spans="27:30">
      <c r="AA181">
        <v>178</v>
      </c>
      <c r="AB181" s="1">
        <v>5.7745575912443474E-3</v>
      </c>
      <c r="AC181" s="1">
        <v>0.60609272864739316</v>
      </c>
      <c r="AD181" s="1">
        <v>2.6985415874153231</v>
      </c>
    </row>
    <row r="182" spans="27:30">
      <c r="AA182">
        <v>179</v>
      </c>
      <c r="AB182" s="1">
        <v>5.7745575912443474E-3</v>
      </c>
      <c r="AC182" s="1">
        <v>0.60609272864739316</v>
      </c>
      <c r="AD182" s="1">
        <v>2.6985415874153231</v>
      </c>
    </row>
    <row r="183" spans="27:30">
      <c r="AA183">
        <v>180</v>
      </c>
      <c r="AB183" s="1">
        <v>5.7745575912443474E-3</v>
      </c>
      <c r="AC183" s="1">
        <v>0.60609272864739316</v>
      </c>
      <c r="AD183" s="1">
        <v>2.6985415874153231</v>
      </c>
    </row>
    <row r="184" spans="27:30">
      <c r="AA184">
        <v>181</v>
      </c>
      <c r="AB184" s="1">
        <v>5.7745575912443474E-3</v>
      </c>
      <c r="AC184" s="1">
        <v>0.60609272864739316</v>
      </c>
      <c r="AD184" s="1">
        <v>2.6985415874153231</v>
      </c>
    </row>
    <row r="185" spans="27:30">
      <c r="AA185">
        <v>182</v>
      </c>
      <c r="AB185" s="1">
        <v>5.7745575912443474E-3</v>
      </c>
      <c r="AC185" s="1">
        <v>0.60609272864739316</v>
      </c>
      <c r="AD185" s="1">
        <v>2.6985415874153231</v>
      </c>
    </row>
    <row r="186" spans="27:30">
      <c r="AA186">
        <v>183</v>
      </c>
      <c r="AB186" s="1">
        <v>5.7745575912443474E-3</v>
      </c>
      <c r="AC186" s="1">
        <v>0.60609272864739316</v>
      </c>
      <c r="AD186" s="1">
        <v>2.6985415874153231</v>
      </c>
    </row>
    <row r="187" spans="27:30">
      <c r="AA187">
        <v>184</v>
      </c>
      <c r="AB187" s="1">
        <v>5.7745575912443474E-3</v>
      </c>
      <c r="AC187" s="1">
        <v>0.60609272864739316</v>
      </c>
      <c r="AD187" s="1">
        <v>2.6985415874153231</v>
      </c>
    </row>
    <row r="188" spans="27:30">
      <c r="AA188">
        <v>185</v>
      </c>
      <c r="AB188" s="1">
        <v>5.7745575912443474E-3</v>
      </c>
      <c r="AC188" s="1">
        <v>0.60609272864739316</v>
      </c>
      <c r="AD188" s="1">
        <v>2.6985415874153231</v>
      </c>
    </row>
    <row r="189" spans="27:30">
      <c r="AA189">
        <v>186</v>
      </c>
      <c r="AB189" s="1">
        <v>5.7745575912443474E-3</v>
      </c>
      <c r="AC189" s="1">
        <v>0.60609272864739316</v>
      </c>
      <c r="AD189" s="1">
        <v>2.6985415874153231</v>
      </c>
    </row>
    <row r="190" spans="27:30">
      <c r="AA190">
        <v>187</v>
      </c>
      <c r="AB190" s="1">
        <v>5.7745575912443474E-3</v>
      </c>
      <c r="AC190" s="1">
        <v>0.60609272864739316</v>
      </c>
      <c r="AD190" s="1">
        <v>2.6985415874153231</v>
      </c>
    </row>
    <row r="191" spans="27:30">
      <c r="AA191">
        <v>188</v>
      </c>
      <c r="AB191" s="1">
        <v>5.7745575912443474E-3</v>
      </c>
      <c r="AC191" s="1">
        <v>0.60609272864739316</v>
      </c>
      <c r="AD191" s="1">
        <v>2.6985415874153231</v>
      </c>
    </row>
    <row r="192" spans="27:30">
      <c r="AA192">
        <v>189</v>
      </c>
      <c r="AB192" s="1">
        <v>5.7745575912443474E-3</v>
      </c>
      <c r="AC192" s="1">
        <v>0.60609272864739316</v>
      </c>
      <c r="AD192" s="1">
        <v>2.6985415874153231</v>
      </c>
    </row>
    <row r="193" spans="27:30">
      <c r="AA193">
        <v>190</v>
      </c>
      <c r="AB193" s="1">
        <v>5.7745575912443474E-3</v>
      </c>
      <c r="AC193" s="1">
        <v>0.60609272864739316</v>
      </c>
      <c r="AD193" s="1">
        <v>2.6985415874153231</v>
      </c>
    </row>
    <row r="194" spans="27:30">
      <c r="AA194">
        <v>191</v>
      </c>
      <c r="AB194" s="1">
        <v>5.7745575912443474E-3</v>
      </c>
      <c r="AC194" s="1">
        <v>0.60609272864739316</v>
      </c>
      <c r="AD194" s="1">
        <v>2.6985415874153231</v>
      </c>
    </row>
    <row r="195" spans="27:30">
      <c r="AA195">
        <v>192</v>
      </c>
      <c r="AB195" s="1">
        <v>5.7745575912443474E-3</v>
      </c>
      <c r="AC195" s="1">
        <v>0.60609272864739316</v>
      </c>
      <c r="AD195" s="1">
        <v>2.6985415874153231</v>
      </c>
    </row>
    <row r="196" spans="27:30">
      <c r="AA196">
        <v>193</v>
      </c>
      <c r="AB196" s="1">
        <v>5.7745575912443474E-3</v>
      </c>
      <c r="AC196" s="1">
        <v>0.60609272864739316</v>
      </c>
      <c r="AD196" s="1">
        <v>2.6985415874153231</v>
      </c>
    </row>
    <row r="197" spans="27:30">
      <c r="AA197">
        <v>194</v>
      </c>
      <c r="AB197" s="1">
        <v>5.7745575912443474E-3</v>
      </c>
      <c r="AC197" s="1">
        <v>0.60609272864739316</v>
      </c>
      <c r="AD197" s="1">
        <v>2.6985415874153231</v>
      </c>
    </row>
    <row r="198" spans="27:30">
      <c r="AA198">
        <v>195</v>
      </c>
      <c r="AB198" s="1">
        <v>5.7745575912443474E-3</v>
      </c>
      <c r="AC198" s="1">
        <v>0.60609272864739316</v>
      </c>
      <c r="AD198" s="1">
        <v>2.6985415874153231</v>
      </c>
    </row>
    <row r="199" spans="27:30">
      <c r="AA199">
        <v>196</v>
      </c>
      <c r="AB199" s="1">
        <v>5.7745575912443474E-3</v>
      </c>
      <c r="AC199" s="1">
        <v>0.60609272864739316</v>
      </c>
      <c r="AD199" s="1">
        <v>2.6985415874153231</v>
      </c>
    </row>
    <row r="200" spans="27:30">
      <c r="AA200">
        <v>197</v>
      </c>
      <c r="AB200" s="1">
        <v>5.7745575912443474E-3</v>
      </c>
      <c r="AC200" s="1">
        <v>0.60609272864739316</v>
      </c>
      <c r="AD200" s="1">
        <v>2.6985415874153231</v>
      </c>
    </row>
    <row r="201" spans="27:30">
      <c r="AA201">
        <v>198</v>
      </c>
      <c r="AB201" s="1">
        <v>5.7745575912443474E-3</v>
      </c>
      <c r="AC201" s="1">
        <v>0.60609272864739316</v>
      </c>
      <c r="AD201" s="1">
        <v>2.6985415874153231</v>
      </c>
    </row>
    <row r="202" spans="27:30">
      <c r="AA202">
        <v>199</v>
      </c>
      <c r="AB202" s="1">
        <v>5.7745575912443474E-3</v>
      </c>
      <c r="AC202" s="1">
        <v>0.60609272864739316</v>
      </c>
      <c r="AD202" s="1">
        <v>2.6985415874153231</v>
      </c>
    </row>
    <row r="203" spans="27:30">
      <c r="AA203">
        <v>200</v>
      </c>
      <c r="AB203" s="1">
        <v>5.7745575912443474E-3</v>
      </c>
      <c r="AC203" s="1">
        <v>0.60609272864739316</v>
      </c>
      <c r="AD203" s="1">
        <v>2.6985415874153231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04" priority="13">
      <formula>ABS(B57)&gt;0.4</formula>
    </cfRule>
    <cfRule type="expression" dxfId="103" priority="14">
      <formula>AND(ABS(B57)&gt;0.2, ABS(B57)&lt;=0.4)</formula>
    </cfRule>
    <cfRule type="expression" dxfId="102" priority="15">
      <formula>ABS(B57)&lt;=0.2</formula>
    </cfRule>
  </conditionalFormatting>
  <conditionalFormatting sqref="B82:D87">
    <cfRule type="expression" dxfId="101" priority="1">
      <formula>ABS(B82)&lt;=0.2</formula>
    </cfRule>
    <cfRule type="expression" dxfId="100" priority="2">
      <formula>ABS(B82)&gt;0.4</formula>
    </cfRule>
    <cfRule type="expression" dxfId="99" priority="3">
      <formula>AND(ABS(B82)&gt;0.2, ABS(B82)&lt;=0.4)</formula>
    </cfRule>
  </conditionalFormatting>
  <conditionalFormatting sqref="E40:M45">
    <cfRule type="expression" dxfId="98" priority="4">
      <formula>ABS(IFERROR(E13-E40,0))&gt;0.4</formula>
    </cfRule>
    <cfRule type="expression" dxfId="97" priority="5">
      <formula>AND(ABS(IFERROR(E13-E40,0))&gt;0.2, ABS(IFERROR(E13-E40,0))&lt;=0.4)</formula>
    </cfRule>
    <cfRule type="expression" dxfId="96" priority="6">
      <formula>ABS(IFERROR(E13-E40,0))&lt;=0.2</formula>
    </cfRule>
  </conditionalFormatting>
  <conditionalFormatting sqref="G57:I65">
    <cfRule type="expression" dxfId="95" priority="10">
      <formula>ABS(G57)&lt;=0.2</formula>
    </cfRule>
    <cfRule type="expression" dxfId="94" priority="11">
      <formula>AND(ABS(G57)&gt;0.2, ABS(G57)&lt;=0.4)</formula>
    </cfRule>
    <cfRule type="expression" dxfId="93" priority="12">
      <formula>ABS(G57)&gt;0.4</formula>
    </cfRule>
  </conditionalFormatting>
  <conditionalFormatting sqref="L57:Q65">
    <cfRule type="expression" dxfId="92" priority="7">
      <formula>ABS(L57)&gt;0.4</formula>
    </cfRule>
    <cfRule type="expression" dxfId="91" priority="8">
      <formula>AND(ABS(L57)&gt;0.2, ABS(L57)&lt;=0.4)</formula>
    </cfRule>
    <cfRule type="expression" dxfId="90" priority="9">
      <formula>ABS(L57)&lt;=0.2</formula>
    </cfRule>
  </conditionalFormatting>
  <dataValidations count="1">
    <dataValidation type="list" allowBlank="1" showInputMessage="1" showErrorMessage="1" sqref="Y8" xr:uid="{00000000-0002-0000-0E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N203"/>
  <sheetViews>
    <sheetView topLeftCell="A57" zoomScale="84" zoomScaleNormal="60" workbookViewId="0">
      <selection activeCell="B71" sqref="B71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7.6342302792502858E-3</v>
      </c>
      <c r="AC3" s="1">
        <f>G67</f>
        <v>0.33871680617129496</v>
      </c>
      <c r="AD3" s="1">
        <f ca="1">L67</f>
        <v>0.65644723320675447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7.6342302792502858E-3</v>
      </c>
      <c r="AC4" s="1">
        <v>0.33871680617129496</v>
      </c>
      <c r="AD4" s="1">
        <v>0.65644723320675447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7.6342302792502858E-3</v>
      </c>
      <c r="AC5" s="1">
        <v>0.33871680617129496</v>
      </c>
      <c r="AD5" s="1">
        <v>0.65644723320675447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7.6342302792502858E-3</v>
      </c>
      <c r="AC6" s="1">
        <v>0.33871680617129496</v>
      </c>
      <c r="AD6" s="1">
        <v>0.65644723320675447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7.6342302792502858E-3</v>
      </c>
      <c r="AC7" s="1">
        <v>0.33871680617129496</v>
      </c>
      <c r="AD7" s="1">
        <v>0.65644723320675447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7.6342302792502858E-3</v>
      </c>
      <c r="AC8" s="1">
        <v>0.33871680617129496</v>
      </c>
      <c r="AD8" s="1">
        <v>0.65644723320675447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3</v>
      </c>
      <c r="AA9">
        <v>6</v>
      </c>
      <c r="AB9" s="1">
        <v>7.6342302792502858E-3</v>
      </c>
      <c r="AC9" s="1">
        <v>0.33871680617129496</v>
      </c>
      <c r="AD9" s="1">
        <v>0.65644723320675447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7.6342302792502858E-3</v>
      </c>
      <c r="AC10" s="1">
        <v>0.33871680617129496</v>
      </c>
      <c r="AD10" s="1">
        <v>0.65644723320675447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7.6342302792502858E-3</v>
      </c>
      <c r="AC11" s="1">
        <v>0.33871680617129496</v>
      </c>
      <c r="AD11" s="1">
        <v>0.65644723320675447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1.0180667302158004</v>
      </c>
      <c r="AA12">
        <v>9</v>
      </c>
      <c r="AB12" s="1">
        <v>7.6342302792502858E-3</v>
      </c>
      <c r="AC12" s="1">
        <v>0.33871680617129496</v>
      </c>
      <c r="AD12" s="1">
        <v>0.65644723320675447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7.6342302792502858E-3</v>
      </c>
      <c r="AC13" s="1">
        <v>0.33871680617129496</v>
      </c>
      <c r="AD13" s="1">
        <v>0.65644723320675447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7.6342302792502858E-3</v>
      </c>
      <c r="AC14" s="1">
        <v>0.33871680617129496</v>
      </c>
      <c r="AD14" s="1">
        <v>0.65644723320675447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7.6342302792502858E-3</v>
      </c>
      <c r="AC15" s="1">
        <v>0.33871680617129496</v>
      </c>
      <c r="AD15" s="1">
        <v>0.65644723320675447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12</v>
      </c>
      <c r="AA16">
        <v>13</v>
      </c>
      <c r="AB16" s="1">
        <v>7.6342302792502858E-3</v>
      </c>
      <c r="AC16" s="1">
        <v>0.33871680617129496</v>
      </c>
      <c r="AD16" s="1">
        <v>0.65644723320675447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3</v>
      </c>
      <c r="AA17">
        <v>14</v>
      </c>
      <c r="AB17" s="1">
        <v>7.6342302792502858E-3</v>
      </c>
      <c r="AC17" s="1">
        <v>0.33871680617129496</v>
      </c>
      <c r="AD17" s="1">
        <v>0.65644723320675447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7.6342302792502858E-3</v>
      </c>
      <c r="AC18" s="1">
        <v>0.33871680617129496</v>
      </c>
      <c r="AD18" s="1">
        <v>0.65644723320675447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7.6342302792502858E-3</v>
      </c>
      <c r="AC19" s="1">
        <v>0.33871680617129496</v>
      </c>
      <c r="AD19" s="1">
        <v>0.65644723320675447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0.66666666666666663</v>
      </c>
      <c r="AA20">
        <v>17</v>
      </c>
      <c r="AB20" s="1">
        <v>7.6342302792502858E-3</v>
      </c>
      <c r="AC20" s="1">
        <v>0.33871680617129496</v>
      </c>
      <c r="AD20" s="1">
        <v>0.65644723320675447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0.16666666666666666</v>
      </c>
      <c r="AA21">
        <v>18</v>
      </c>
      <c r="AB21" s="1">
        <v>7.6342302792502858E-3</v>
      </c>
      <c r="AC21" s="1">
        <v>0.33871680617129496</v>
      </c>
      <c r="AD21" s="1">
        <v>0.65644723320675447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7.6342302792502858E-3</v>
      </c>
      <c r="AC22" s="1">
        <v>0.33871680617129496</v>
      </c>
      <c r="AD22" s="1">
        <v>0.65644723320675447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9.6474228748081869E-3</v>
      </c>
      <c r="AA23">
        <v>20</v>
      </c>
      <c r="AB23" s="1">
        <v>7.6342302792502858E-3</v>
      </c>
      <c r="AC23" s="1">
        <v>0.33871680617129496</v>
      </c>
      <c r="AD23" s="1">
        <v>0.65644723320675447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0.49197204676418216</v>
      </c>
      <c r="AA24">
        <v>21</v>
      </c>
      <c r="AB24" s="1">
        <v>7.6342302792502858E-3</v>
      </c>
      <c r="AC24" s="1">
        <v>0.33871680617129496</v>
      </c>
      <c r="AD24" s="1">
        <v>0.65644723320675447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0.18589935979973266</v>
      </c>
      <c r="AA25">
        <v>22</v>
      </c>
      <c r="AB25" s="1">
        <v>7.6342302792502858E-3</v>
      </c>
      <c r="AC25" s="1">
        <v>0.33871680617129496</v>
      </c>
      <c r="AD25" s="1">
        <v>0.65644723320675447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0.15697743373850664</v>
      </c>
      <c r="AA26">
        <v>23</v>
      </c>
      <c r="AB26" s="1">
        <v>7.6342302792502858E-3</v>
      </c>
      <c r="AC26" s="1">
        <v>0.33871680617129496</v>
      </c>
      <c r="AD26" s="1">
        <v>0.65644723320675447</v>
      </c>
    </row>
    <row r="27" spans="1:30" ht="16.2" thickBot="1">
      <c r="X27" s="55" t="s">
        <v>51</v>
      </c>
      <c r="Y27" s="3" cm="1">
        <f t="array" ref="Y27">MEDIAN(ABS(B13:D18 - B40:D45))</f>
        <v>0.14044008671883834</v>
      </c>
      <c r="AA27">
        <v>24</v>
      </c>
      <c r="AB27" s="1">
        <v>7.6342302792502858E-3</v>
      </c>
      <c r="AC27" s="1">
        <v>0.33871680617129496</v>
      </c>
      <c r="AD27" s="1">
        <v>0.65644723320675447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7.6342302792502858E-3</v>
      </c>
      <c r="AC28" s="1">
        <v>0.33871680617129496</v>
      </c>
      <c r="AD28" s="1">
        <v>0.65644723320675447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5.3369713051769567E-2</v>
      </c>
      <c r="AA29">
        <v>26</v>
      </c>
      <c r="AB29" s="1">
        <v>7.6342302792502858E-3</v>
      </c>
      <c r="AC29" s="1">
        <v>0.33871680617129496</v>
      </c>
      <c r="AD29" s="1">
        <v>0.65644723320675447</v>
      </c>
    </row>
    <row r="30" spans="1:30">
      <c r="A30" s="25" t="s">
        <v>3</v>
      </c>
      <c r="B30" s="2">
        <f>MAX(B40:B45)</f>
        <v>0.67239656434695472</v>
      </c>
      <c r="C30" s="2">
        <f>MAX(C40:C45)</f>
        <v>0.52968298468301533</v>
      </c>
      <c r="D30" s="2">
        <f>MAX(D40:D45)</f>
        <v>0.86325452033502914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0.14044008671883834</v>
      </c>
      <c r="AA30">
        <v>27</v>
      </c>
      <c r="AB30" s="1">
        <v>7.6342302792502858E-3</v>
      </c>
      <c r="AC30" s="1">
        <v>0.33871680617129496</v>
      </c>
      <c r="AD30" s="1">
        <v>0.65644723320675447</v>
      </c>
    </row>
    <row r="31" spans="1:30" ht="16.2" thickBot="1">
      <c r="A31" s="25" t="s">
        <v>4</v>
      </c>
      <c r="B31" s="2">
        <f>MIN(B40:B45)</f>
        <v>0.13216681828523488</v>
      </c>
      <c r="C31" s="2">
        <f t="shared" ref="C31:D31" si="19">MIN(C40:C45)</f>
        <v>0.11022940990991537</v>
      </c>
      <c r="D31" s="2">
        <f t="shared" si="19"/>
        <v>0.27543948247321931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0.30361876743618232</v>
      </c>
      <c r="AA31">
        <v>28</v>
      </c>
      <c r="AB31" s="1">
        <v>7.6342302792502858E-3</v>
      </c>
      <c r="AC31" s="1">
        <v>0.33871680617129496</v>
      </c>
      <c r="AD31" s="1">
        <v>0.65644723320675447</v>
      </c>
    </row>
    <row r="32" spans="1:30">
      <c r="A32" s="25" t="s">
        <v>5</v>
      </c>
      <c r="B32" s="2">
        <f>AVERAGE(B40:B45)</f>
        <v>0.35443246640346615</v>
      </c>
      <c r="C32" s="2">
        <f t="shared" ref="C32:D32" si="20">AVERAGE(C40:C45)</f>
        <v>0.33078281975051671</v>
      </c>
      <c r="D32" s="2">
        <f t="shared" si="20"/>
        <v>0.64952110737929181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7.6342302792502858E-3</v>
      </c>
      <c r="AC32" s="1">
        <v>0.33871680617129496</v>
      </c>
      <c r="AD32" s="1">
        <v>0.65644723320675447</v>
      </c>
    </row>
    <row r="33" spans="1:30">
      <c r="A33" s="25" t="s">
        <v>6</v>
      </c>
      <c r="B33" s="2">
        <f>STDEV(B40:B45)</f>
        <v>0.24852030140679737</v>
      </c>
      <c r="C33" s="2">
        <f t="shared" ref="C33:D33" si="21">STDEV(C40:C45)</f>
        <v>0.15167146694080344</v>
      </c>
      <c r="D33" s="2">
        <f t="shared" si="21"/>
        <v>0.22217725695528898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7.6342302792502858E-3</v>
      </c>
      <c r="AC33" s="1">
        <v>0.33871680617129496</v>
      </c>
      <c r="AD33" s="1">
        <v>0.65644723320675447</v>
      </c>
    </row>
    <row r="34" spans="1:30">
      <c r="A34" s="25" t="s">
        <v>7</v>
      </c>
      <c r="B34" s="2">
        <f>MEDIAN(B40:B45)</f>
        <v>0.26328410105564726</v>
      </c>
      <c r="C34" s="2">
        <f t="shared" ref="C34:D34" si="22">MEDIAN(C40:C45)</f>
        <v>0.35779812721724508</v>
      </c>
      <c r="D34" s="2">
        <f t="shared" si="22"/>
        <v>0.67871930118784163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7.6342302792502858E-3</v>
      </c>
      <c r="AC34" s="1">
        <v>0.33871680617129496</v>
      </c>
      <c r="AD34" s="1">
        <v>0.65644723320675447</v>
      </c>
    </row>
    <row r="35" spans="1:30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0.4</v>
      </c>
      <c r="D35" s="2" cm="1">
        <f t="array" ref="D35">IFERROR(_xlfn.MODE.SNGL(ROUND(D40:D45,1)),0)</f>
        <v>0.6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7.6342302792502858E-3</v>
      </c>
      <c r="AC35" s="1">
        <v>0.33871680617129496</v>
      </c>
      <c r="AD35" s="1">
        <v>0.65644723320675447</v>
      </c>
    </row>
    <row r="36" spans="1:30">
      <c r="A36" s="25" t="s">
        <v>9</v>
      </c>
      <c r="B36" s="2">
        <f>QUARTILE(B40:B45,1)</f>
        <v>0.15739502503335506</v>
      </c>
      <c r="C36" s="2">
        <f t="shared" ref="C36:D36" si="23">QUARTILE(C40:C45,1)</f>
        <v>0.23733188425418794</v>
      </c>
      <c r="D36" s="2">
        <f t="shared" si="23"/>
        <v>0.56561371119528236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7.6342302792502858E-3</v>
      </c>
      <c r="AC36" s="1">
        <v>0.33871680617129496</v>
      </c>
      <c r="AD36" s="1">
        <v>0.65644723320675447</v>
      </c>
    </row>
    <row r="37" spans="1:30">
      <c r="A37" s="25" t="s">
        <v>10</v>
      </c>
      <c r="B37" s="2">
        <f>QUARTILE(B40:B45,2)</f>
        <v>0.26328410105564726</v>
      </c>
      <c r="C37" s="2">
        <f t="shared" ref="C37:D37" si="24">QUARTILE(C40:C45,2)</f>
        <v>0.35779812721724508</v>
      </c>
      <c r="D37" s="2">
        <f t="shared" si="24"/>
        <v>0.67871930118784163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7.6342302792502858E-3</v>
      </c>
      <c r="AC37" s="1">
        <v>0.33871680617129496</v>
      </c>
      <c r="AD37" s="1">
        <v>0.65644723320675447</v>
      </c>
    </row>
    <row r="38" spans="1:30">
      <c r="A38" s="25" t="s">
        <v>11</v>
      </c>
      <c r="B38" s="2">
        <f>QUARTILE(B40:B45,3)</f>
        <v>0.57084443575245314</v>
      </c>
      <c r="C38" s="2">
        <f t="shared" ref="C38:D38" si="25">QUARTILE(C40:C45,3)</f>
        <v>0.41345838146119407</v>
      </c>
      <c r="D38" s="2">
        <f t="shared" si="25"/>
        <v>0.8244914687175029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7.6342302792502858E-3</v>
      </c>
      <c r="AC38" s="1">
        <v>0.33871680617129496</v>
      </c>
      <c r="AD38" s="1">
        <v>0.65644723320675447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7.6342302792502858E-3</v>
      </c>
      <c r="AC39" s="1">
        <v>0.33871680617129496</v>
      </c>
      <c r="AD39" s="1">
        <v>0.65644723320675447</v>
      </c>
    </row>
    <row r="40" spans="1:30">
      <c r="A40" s="25">
        <v>1</v>
      </c>
      <c r="B40" s="23">
        <v>0.15737721421704121</v>
      </c>
      <c r="C40" s="23">
        <v>0.39035257712519184</v>
      </c>
      <c r="D40" s="23">
        <v>0.86325452033502914</v>
      </c>
      <c r="E40" s="2">
        <f>MAX(B40:D40)</f>
        <v>0.86325452033502914</v>
      </c>
      <c r="F40" s="2">
        <f>MIN(B40:D40)</f>
        <v>0.15737721421704121</v>
      </c>
      <c r="G40" s="2">
        <f>AVERAGE(B40:D40)</f>
        <v>0.47032810389242075</v>
      </c>
      <c r="H40" s="2">
        <f>STDEV(B40:D40)</f>
        <v>0.35967034418251481</v>
      </c>
      <c r="I40" s="2">
        <f>MEDIAN(B40:D40)</f>
        <v>0.39035257712519184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0.27386489567111649</v>
      </c>
      <c r="L40" s="2">
        <f>QUARTILE(B40:D40,2)</f>
        <v>0.39035257712519184</v>
      </c>
      <c r="M40" s="3">
        <f>QUARTILE(B40:D40,3)</f>
        <v>0.62680354873011046</v>
      </c>
      <c r="AA40">
        <v>37</v>
      </c>
      <c r="AB40" s="1">
        <v>7.6342302792502858E-3</v>
      </c>
      <c r="AC40" s="1">
        <v>0.33871680617129496</v>
      </c>
      <c r="AD40" s="1">
        <v>0.65644723320675447</v>
      </c>
    </row>
    <row r="41" spans="1:30">
      <c r="A41" s="25">
        <v>2</v>
      </c>
      <c r="B41" s="23">
        <v>0.15744845748229658</v>
      </c>
      <c r="C41" s="23">
        <v>0.4211603162398615</v>
      </c>
      <c r="D41" s="23">
        <v>0.55099412102514467</v>
      </c>
      <c r="E41" s="2">
        <f t="shared" ref="E41:E45" si="27">MAX(B41:D41)</f>
        <v>0.55099412102514467</v>
      </c>
      <c r="F41" s="2">
        <f t="shared" ref="F41:F45" si="28">MIN(B41:D41)</f>
        <v>0.15744845748229658</v>
      </c>
      <c r="G41" s="2">
        <f t="shared" ref="G41:G45" si="29">AVERAGE(B41:D41)</f>
        <v>0.3765342982491009</v>
      </c>
      <c r="H41" s="2">
        <f t="shared" ref="H41:H45" si="30">STDEV(B41:D41)</f>
        <v>0.20053218802633399</v>
      </c>
      <c r="I41" s="2">
        <f t="shared" ref="I41:I45" si="31">MEDIAN(B41:D41)</f>
        <v>0.4211603162398615</v>
      </c>
      <c r="J41" s="2">
        <f t="shared" si="26"/>
        <v>0.4</v>
      </c>
      <c r="K41" s="2">
        <f t="shared" ref="K41:K45" si="32">QUARTILE(B41:D41,1)</f>
        <v>0.28930438686107907</v>
      </c>
      <c r="L41" s="2">
        <f t="shared" ref="L41:L45" si="33">QUARTILE(B41:D41,2)</f>
        <v>0.4211603162398615</v>
      </c>
      <c r="M41" s="3">
        <f t="shared" ref="M41:M45" si="34">QUARTILE(B41:D41,3)</f>
        <v>0.48607721863250308</v>
      </c>
      <c r="AA41">
        <v>38</v>
      </c>
      <c r="AB41" s="1">
        <v>7.6342302792502858E-3</v>
      </c>
      <c r="AC41" s="1">
        <v>0.33871680617129496</v>
      </c>
      <c r="AD41" s="1">
        <v>0.65644723320675447</v>
      </c>
    </row>
    <row r="42" spans="1:30">
      <c r="A42" s="25">
        <v>3</v>
      </c>
      <c r="B42" s="23">
        <v>0.36911974462899799</v>
      </c>
      <c r="C42" s="23">
        <v>0.52968298468301533</v>
      </c>
      <c r="D42" s="23">
        <v>0.74796612066998769</v>
      </c>
      <c r="E42" s="2">
        <f t="shared" si="27"/>
        <v>0.74796612066998769</v>
      </c>
      <c r="F42" s="2">
        <f t="shared" si="28"/>
        <v>0.36911974462899799</v>
      </c>
      <c r="G42" s="2">
        <f t="shared" si="29"/>
        <v>0.54892294999400038</v>
      </c>
      <c r="H42" s="2">
        <f t="shared" si="30"/>
        <v>0.19015461172089337</v>
      </c>
      <c r="I42" s="2">
        <f t="shared" si="31"/>
        <v>0.52968298468301533</v>
      </c>
      <c r="J42" s="2">
        <f>IFERROR(
  _xlfn.MODE.SNGL(ROUND(B42,1),ROUND(C42,1),ROUND(D42,1)),
  MEDIAN(   ROUND(B42,1),ROUND(C42,1),ROUND(D42,1))
)</f>
        <v>0.5</v>
      </c>
      <c r="K42" s="2">
        <f t="shared" si="32"/>
        <v>0.44940136465600666</v>
      </c>
      <c r="L42" s="2">
        <f t="shared" si="33"/>
        <v>0.52968298468301533</v>
      </c>
      <c r="M42" s="3">
        <f t="shared" si="34"/>
        <v>0.63882455267650151</v>
      </c>
      <c r="AA42">
        <v>39</v>
      </c>
      <c r="AB42" s="1">
        <v>7.6342302792502858E-3</v>
      </c>
      <c r="AC42" s="1">
        <v>0.33871680617129496</v>
      </c>
      <c r="AD42" s="1">
        <v>0.65644723320675447</v>
      </c>
    </row>
    <row r="43" spans="1:30">
      <c r="A43" s="25">
        <v>4</v>
      </c>
      <c r="B43" s="23">
        <v>0.63808599946027145</v>
      </c>
      <c r="C43" s="23">
        <v>0.20802795323581783</v>
      </c>
      <c r="D43" s="23">
        <v>0.60947248170569546</v>
      </c>
      <c r="E43" s="2">
        <f t="shared" si="27"/>
        <v>0.63808599946027145</v>
      </c>
      <c r="F43" s="2">
        <f t="shared" si="28"/>
        <v>0.20802795323581783</v>
      </c>
      <c r="G43" s="2">
        <f t="shared" si="29"/>
        <v>0.48519547813392822</v>
      </c>
      <c r="H43" s="2">
        <f t="shared" si="30"/>
        <v>0.2404601027055869</v>
      </c>
      <c r="I43" s="2">
        <f t="shared" si="31"/>
        <v>0.60947248170569546</v>
      </c>
      <c r="J43" s="2">
        <f>IFERROR(
  _xlfn.MODE.SNGL(ROUND(B43,1),ROUND(C43,1),ROUND(D43,1)),
  MEDIAN(   ROUND(B43,1),ROUND(C43,1),ROUND(D43,1))
)</f>
        <v>0.6</v>
      </c>
      <c r="K43" s="2">
        <f t="shared" si="32"/>
        <v>0.40875021747075668</v>
      </c>
      <c r="L43" s="2">
        <f t="shared" si="33"/>
        <v>0.60947248170569546</v>
      </c>
      <c r="M43" s="3">
        <f t="shared" si="34"/>
        <v>0.6237792405829834</v>
      </c>
      <c r="AA43">
        <v>40</v>
      </c>
      <c r="AB43" s="1">
        <v>7.6342302792502858E-3</v>
      </c>
      <c r="AC43" s="1">
        <v>0.33871680617129496</v>
      </c>
      <c r="AD43" s="1">
        <v>0.65644723320675447</v>
      </c>
    </row>
    <row r="44" spans="1:30">
      <c r="A44" s="25">
        <v>5</v>
      </c>
      <c r="B44" s="23">
        <v>0.67239656434695472</v>
      </c>
      <c r="C44" s="23">
        <v>0.11022940990991537</v>
      </c>
      <c r="D44" s="23">
        <v>0.27543948247321931</v>
      </c>
      <c r="E44" s="2">
        <f t="shared" si="27"/>
        <v>0.67239656434695472</v>
      </c>
      <c r="F44" s="2">
        <f t="shared" si="28"/>
        <v>0.11022940990991537</v>
      </c>
      <c r="G44" s="2">
        <f t="shared" si="29"/>
        <v>0.35268848557669646</v>
      </c>
      <c r="H44" s="2">
        <f t="shared" si="30"/>
        <v>0.28893517221397658</v>
      </c>
      <c r="I44" s="2">
        <f t="shared" si="31"/>
        <v>0.27543948247321931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0.19283444619156734</v>
      </c>
      <c r="L44" s="2">
        <f t="shared" si="33"/>
        <v>0.27543948247321931</v>
      </c>
      <c r="M44" s="3">
        <f t="shared" si="34"/>
        <v>0.47391802341008704</v>
      </c>
      <c r="AA44">
        <v>41</v>
      </c>
      <c r="AB44" s="1">
        <v>7.6342302792502858E-3</v>
      </c>
      <c r="AC44" s="1">
        <v>0.33871680617129496</v>
      </c>
      <c r="AD44" s="1">
        <v>0.65644723320675447</v>
      </c>
    </row>
    <row r="45" spans="1:30" ht="16.2" thickBot="1">
      <c r="A45" s="27">
        <v>6</v>
      </c>
      <c r="B45" s="24">
        <v>0.13216681828523488</v>
      </c>
      <c r="C45" s="24">
        <v>0.32524367730929832</v>
      </c>
      <c r="D45" s="24">
        <v>0.84999991806667463</v>
      </c>
      <c r="E45" s="4">
        <f t="shared" si="27"/>
        <v>0.84999991806667463</v>
      </c>
      <c r="F45" s="4">
        <f t="shared" si="28"/>
        <v>0.13216681828523488</v>
      </c>
      <c r="G45" s="4">
        <f t="shared" si="29"/>
        <v>0.43580347122040264</v>
      </c>
      <c r="H45" s="4">
        <f t="shared" si="30"/>
        <v>0.37146829044712137</v>
      </c>
      <c r="I45" s="4">
        <f t="shared" si="31"/>
        <v>0.32524367730929832</v>
      </c>
      <c r="J45" s="4">
        <f t="shared" si="35"/>
        <v>0.3</v>
      </c>
      <c r="K45" s="4">
        <f t="shared" si="32"/>
        <v>0.22870524779726659</v>
      </c>
      <c r="L45" s="4">
        <f t="shared" si="33"/>
        <v>0.32524367730929832</v>
      </c>
      <c r="M45" s="5">
        <f t="shared" si="34"/>
        <v>0.5876217976879865</v>
      </c>
      <c r="AA45">
        <v>42</v>
      </c>
      <c r="AB45" s="1">
        <v>7.6342302792502858E-3</v>
      </c>
      <c r="AC45" s="1">
        <v>0.33871680617129496</v>
      </c>
      <c r="AD45" s="1">
        <v>0.65644723320675447</v>
      </c>
    </row>
    <row r="46" spans="1:30" ht="16.2" thickBot="1">
      <c r="AA46">
        <v>43</v>
      </c>
      <c r="AB46" s="1">
        <v>7.6342302792502858E-3</v>
      </c>
      <c r="AC46" s="1">
        <v>0.33871680617129496</v>
      </c>
      <c r="AD46" s="1">
        <v>0.65644723320675447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7.6342302792502858E-3</v>
      </c>
      <c r="AC47" s="1">
        <v>0.33871680617129496</v>
      </c>
      <c r="AD47" s="1">
        <v>0.65644723320675447</v>
      </c>
    </row>
    <row r="48" spans="1:30">
      <c r="A48" s="95"/>
      <c r="B48" s="96"/>
      <c r="C48" s="96"/>
      <c r="D48" s="97"/>
      <c r="AA48">
        <v>45</v>
      </c>
      <c r="AB48" s="1">
        <v>7.6342302792502858E-3</v>
      </c>
      <c r="AC48" s="1">
        <v>0.33871680617129496</v>
      </c>
      <c r="AD48" s="1">
        <v>0.65644723320675447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7.6342302792502858E-3</v>
      </c>
      <c r="AC49" s="1">
        <v>0.33871680617129496</v>
      </c>
      <c r="AD49" s="1">
        <v>0.65644723320675447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-0.69156285100970449</v>
      </c>
      <c r="D50" s="3">
        <f t="shared" si="36"/>
        <v>-0.71040546883533662</v>
      </c>
      <c r="AA50">
        <v>47</v>
      </c>
      <c r="AB50" s="1">
        <v>7.6342302792502858E-3</v>
      </c>
      <c r="AC50" s="1">
        <v>0.33871680617129496</v>
      </c>
      <c r="AD50" s="1">
        <v>0.65644723320675447</v>
      </c>
    </row>
    <row r="51" spans="1:30">
      <c r="A51" s="25" t="s">
        <v>1</v>
      </c>
      <c r="B51" s="2">
        <f>IFERROR(CORREL($C$40:$C$45,B40:B45),0)</f>
        <v>-0.69156285100970449</v>
      </c>
      <c r="C51" s="2">
        <f>IFERROR(CORREL($C$40:$C$45,C40:C45),0)</f>
        <v>1</v>
      </c>
      <c r="D51" s="3">
        <f>IFERROR(CORREL($C$40:$C$45,D40:D45),0)</f>
        <v>0.65118984352220599</v>
      </c>
      <c r="AA51">
        <v>48</v>
      </c>
      <c r="AB51" s="1">
        <v>7.6342302792502858E-3</v>
      </c>
      <c r="AC51" s="1">
        <v>0.33871680617129496</v>
      </c>
      <c r="AD51" s="1">
        <v>0.65644723320675447</v>
      </c>
    </row>
    <row r="52" spans="1:30" ht="16.2" thickBot="1">
      <c r="A52" s="27" t="s">
        <v>2</v>
      </c>
      <c r="B52" s="5">
        <f t="shared" ref="B52:C52" si="37">IFERROR(CORREL($D$40:$D$45,B40:B45),0)</f>
        <v>-0.71040546883533662</v>
      </c>
      <c r="C52" s="5">
        <f t="shared" si="37"/>
        <v>0.65118984352220599</v>
      </c>
      <c r="D52" s="5">
        <f>IFERROR(CORREL($D$40:$D$45,D40:D45),0)</f>
        <v>1</v>
      </c>
      <c r="AA52">
        <v>49</v>
      </c>
      <c r="AB52" s="1">
        <v>7.6342302792502858E-3</v>
      </c>
      <c r="AC52" s="1">
        <v>0.33871680617129496</v>
      </c>
      <c r="AD52" s="1">
        <v>0.65644723320675447</v>
      </c>
    </row>
    <row r="53" spans="1:30" ht="16.2" thickBot="1">
      <c r="AA53">
        <v>50</v>
      </c>
      <c r="AB53" s="1">
        <v>7.6342302792502858E-3</v>
      </c>
      <c r="AC53" s="1">
        <v>0.33871680617129496</v>
      </c>
      <c r="AD53" s="1">
        <v>0.65644723320675447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7.6342302792502858E-3</v>
      </c>
      <c r="AC54" s="1">
        <v>0.33871680617129496</v>
      </c>
      <c r="AD54" s="1">
        <v>0.65644723320675447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7.6342302792502858E-3</v>
      </c>
      <c r="AC55" s="1">
        <v>0.33871680617129496</v>
      </c>
      <c r="AD55" s="1">
        <v>0.65644723320675447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7.6342302792502858E-3</v>
      </c>
      <c r="AC56" s="1">
        <v>0.33871680617129496</v>
      </c>
      <c r="AD56" s="1">
        <v>0.65644723320675447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7.9403266307809044E-4</v>
      </c>
      <c r="D57" s="12">
        <f t="shared" si="38"/>
        <v>1.6389057641869637E-3</v>
      </c>
      <c r="F57" s="6" t="s">
        <v>3</v>
      </c>
      <c r="G57" s="2">
        <f t="shared" ref="G57:I61" si="39">B3-B30</f>
        <v>-7.2396564346954739E-2</v>
      </c>
      <c r="H57" s="2">
        <f t="shared" si="39"/>
        <v>0.17031701531698462</v>
      </c>
      <c r="I57" s="3">
        <f t="shared" si="39"/>
        <v>3.6745479664970881E-2</v>
      </c>
      <c r="K57" s="7" t="s">
        <v>3</v>
      </c>
      <c r="L57" s="2" cm="1">
        <f t="array" aca="1" ref="L57" ca="1">INDIRECT("E"&amp; (13+COLUMNS($A:A)-1)) - INDIRECT("E"&amp; (40+COLUMNS($A:A)-1))</f>
        <v>3.6745479664970881E-2</v>
      </c>
      <c r="M57" s="2" cm="1">
        <f t="array" aca="1" ref="M57" ca="1">INDIRECT("E"&amp; (13+COLUMNS($A:B)-1)) - INDIRECT("E"&amp; (40+COLUMNS($A:B)-1))</f>
        <v>4.900587897485531E-2</v>
      </c>
      <c r="N57" s="2" cm="1">
        <f t="array" aca="1" ref="N57" ca="1">INDIRECT("E"&amp; (13+COLUMNS($A:C)-1)) - INDIRECT("E"&amp; (40+COLUMNS($A:C)-1))</f>
        <v>5.2033879330012356E-2</v>
      </c>
      <c r="O57" s="2" cm="1">
        <f t="array" aca="1" ref="O57" ca="1">INDIRECT("E"&amp; (13+COLUMNS($A:D)-1)) - INDIRECT("E"&amp; (40+COLUMNS($A:D)-1))</f>
        <v>6.1914000539728509E-2</v>
      </c>
      <c r="P57" s="2" cm="1">
        <f t="array" aca="1" ref="P57" ca="1">INDIRECT("E"&amp; (13+COLUMNS($A:E)-1)) - INDIRECT("E"&amp; (40+COLUMNS($A:E)-1))</f>
        <v>-7.2396564346954739E-2</v>
      </c>
      <c r="Q57" s="3" cm="1">
        <f t="array" aca="1" ref="Q57" ca="1">INDIRECT("E"&amp; (13+COLUMNS($A:F)-1)) - INDIRECT("E"&amp; (40+COLUMNS($A:F)-1))</f>
        <v>-0.14999991806667468</v>
      </c>
      <c r="AA57">
        <v>54</v>
      </c>
      <c r="AB57" s="1">
        <v>7.6342302792502858E-3</v>
      </c>
      <c r="AC57" s="1">
        <v>0.33871680617129496</v>
      </c>
      <c r="AD57" s="1">
        <v>0.65644723320675447</v>
      </c>
    </row>
    <row r="58" spans="1:30">
      <c r="A58" s="6" t="s">
        <v>1</v>
      </c>
      <c r="B58" s="11">
        <f>(B24-B51)^2</f>
        <v>7.9403266307809044E-4</v>
      </c>
      <c r="C58" s="11">
        <f t="shared" si="38"/>
        <v>4.9303806576313238E-32</v>
      </c>
      <c r="D58" s="12">
        <f t="shared" si="38"/>
        <v>1.3841767123600891E-3</v>
      </c>
      <c r="F58" s="6" t="s">
        <v>4</v>
      </c>
      <c r="G58" s="2">
        <f t="shared" si="39"/>
        <v>-3.2166818285234877E-2</v>
      </c>
      <c r="H58" s="2">
        <f t="shared" si="39"/>
        <v>-1.022940990991536E-2</v>
      </c>
      <c r="I58" s="3">
        <f t="shared" si="39"/>
        <v>-0.1754394824732193</v>
      </c>
      <c r="K58" s="7" t="s">
        <v>4</v>
      </c>
      <c r="L58" s="2" cm="1">
        <f t="array" aca="1" ref="L58" ca="1">INDIRECT("F"&amp; (13+COLUMNS($A:A)-1)) - INDIRECT("F"&amp; (40+COLUMNS($A:A)-1))</f>
        <v>-5.73772142170412E-2</v>
      </c>
      <c r="M58" s="2" cm="1">
        <f t="array" aca="1" ref="M58" ca="1">INDIRECT("F"&amp; (13+COLUMNS($A:B)-1)) - INDIRECT("F"&amp; (40+COLUMNS($A:B)-1))</f>
        <v>-5.7448457482296572E-2</v>
      </c>
      <c r="N58" s="2" cm="1">
        <f t="array" aca="1" ref="N58" ca="1">INDIRECT("F"&amp; (13+COLUMNS($A:C)-1)) - INDIRECT("F"&amp; (40+COLUMNS($A:C)-1))</f>
        <v>0.13088025537100201</v>
      </c>
      <c r="O58" s="2" cm="1">
        <f t="array" aca="1" ref="O58" ca="1">INDIRECT("F"&amp; (13+COLUMNS($A:D)-1)) - INDIRECT("F"&amp; (40+COLUMNS($A:D)-1))</f>
        <v>-8.0279532358178141E-3</v>
      </c>
      <c r="P58" s="2" cm="1">
        <f t="array" aca="1" ref="P58" ca="1">INDIRECT("F"&amp; (13+COLUMNS($A:E)-1)) - INDIRECT("F"&amp; (40+COLUMNS($A:E)-1))</f>
        <v>-1.022940990991536E-2</v>
      </c>
      <c r="Q58" s="3" cm="1">
        <f t="array" aca="1" ref="Q58" ca="1">INDIRECT("F"&amp; (13+COLUMNS($A:F)-1)) - INDIRECT("F"&amp; (40+COLUMNS($A:F)-1))</f>
        <v>-3.2166818285234877E-2</v>
      </c>
      <c r="AA58">
        <v>55</v>
      </c>
      <c r="AB58" s="1">
        <v>7.6342302792502858E-3</v>
      </c>
      <c r="AC58" s="1">
        <v>0.33871680617129496</v>
      </c>
      <c r="AD58" s="1">
        <v>0.65644723320675447</v>
      </c>
    </row>
    <row r="59" spans="1:30" ht="16.2" thickBot="1">
      <c r="A59" s="9" t="s">
        <v>2</v>
      </c>
      <c r="B59" s="13">
        <f>(B25-B52)^2</f>
        <v>1.6389057641869637E-3</v>
      </c>
      <c r="C59" s="13">
        <f t="shared" si="38"/>
        <v>1.3841767123600891E-3</v>
      </c>
      <c r="D59" s="14">
        <f t="shared" si="38"/>
        <v>4.9303806576313238E-32</v>
      </c>
      <c r="F59" s="6" t="s">
        <v>5</v>
      </c>
      <c r="G59" s="2">
        <f t="shared" si="39"/>
        <v>-4.4324664034661176E-3</v>
      </c>
      <c r="H59" s="2">
        <f t="shared" si="39"/>
        <v>0.1192171802494833</v>
      </c>
      <c r="I59" s="3">
        <f t="shared" si="39"/>
        <v>-6.6187774045958436E-2</v>
      </c>
      <c r="K59" s="7" t="s">
        <v>5</v>
      </c>
      <c r="L59" s="2" cm="1">
        <f t="array" aca="1" ref="L59" ca="1">INDIRECT("G"&amp; (13+COLUMNS($A:A)-1)) - INDIRECT("G"&amp; (40+COLUMNS($A:A)-1))</f>
        <v>-3.6614372257541272E-3</v>
      </c>
      <c r="M59" s="2" cm="1">
        <f t="array" aca="1" ref="M59" ca="1">INDIRECT("G"&amp; (13+COLUMNS($A:B)-1)) - INDIRECT("G"&amp; (40+COLUMNS($A:B)-1))</f>
        <v>-4.3200964915767581E-2</v>
      </c>
      <c r="N59" s="2" cm="1">
        <f t="array" aca="1" ref="N59" ca="1">INDIRECT("G"&amp; (13+COLUMNS($A:C)-1)) - INDIRECT("G"&amp; (40+COLUMNS($A:C)-1))</f>
        <v>5.1077050005999602E-2</v>
      </c>
      <c r="O59" s="2" cm="1">
        <f t="array" aca="1" ref="O59" ca="1">INDIRECT("G"&amp; (13+COLUMNS($A:D)-1)) - INDIRECT("G"&amp; (40+COLUMNS($A:D)-1))</f>
        <v>4.8137855199405111E-2</v>
      </c>
      <c r="P59" s="2" cm="1">
        <f t="array" aca="1" ref="P59" ca="1">INDIRECT("G"&amp; (13+COLUMNS($A:E)-1)) - INDIRECT("G"&amp; (40+COLUMNS($A:E)-1))</f>
        <v>-1.935515224336315E-2</v>
      </c>
      <c r="Q59" s="3" cm="1">
        <f t="array" aca="1" ref="Q59" ca="1">INDIRECT("G"&amp; (13+COLUMNS($A:F)-1)) - INDIRECT("G"&amp; (40+COLUMNS($A:F)-1))</f>
        <v>6.4196528779597362E-2</v>
      </c>
      <c r="AA59">
        <v>56</v>
      </c>
      <c r="AB59" s="1">
        <v>7.6342302792502858E-3</v>
      </c>
      <c r="AC59" s="1">
        <v>0.33871680617129496</v>
      </c>
      <c r="AD59" s="1">
        <v>0.65644723320675447</v>
      </c>
    </row>
    <row r="60" spans="1:30">
      <c r="A60" s="33"/>
      <c r="F60" s="6" t="s">
        <v>6</v>
      </c>
      <c r="G60" s="2">
        <f t="shared" si="39"/>
        <v>-5.6211453769749731E-3</v>
      </c>
      <c r="H60" s="2">
        <f t="shared" si="39"/>
        <v>8.2849321050367908E-2</v>
      </c>
      <c r="I60" s="3">
        <f t="shared" si="39"/>
        <v>9.0339409266956799E-2</v>
      </c>
      <c r="K60" s="7" t="s">
        <v>6</v>
      </c>
      <c r="L60" s="2" cm="1">
        <f t="array" aca="1" ref="L60" ca="1">INDIRECT("H"&amp; (13+COLUMNS($A:A)-1)) - INDIRECT("H"&amp; (40+COLUMNS($A:A)-1))</f>
        <v>4.4474844250223355E-2</v>
      </c>
      <c r="M60" s="2" cm="1">
        <f t="array" aca="1" ref="M60" ca="1">INDIRECT("H"&amp; (13+COLUMNS($A:B)-1)) - INDIRECT("H"&amp; (40+COLUMNS($A:B)-1))</f>
        <v>5.1128959816024333E-2</v>
      </c>
      <c r="N60" s="2" cm="1">
        <f t="array" aca="1" ref="N60" ca="1">INDIRECT("H"&amp; (13+COLUMNS($A:C)-1)) - INDIRECT("H"&amp; (40+COLUMNS($A:C)-1))</f>
        <v>-1.694953096400556E-2</v>
      </c>
      <c r="O60" s="2" cm="1">
        <f t="array" aca="1" ref="O60" ca="1">INDIRECT("H"&amp; (13+COLUMNS($A:D)-1)) - INDIRECT("H"&amp; (40+COLUMNS($A:D)-1))</f>
        <v>4.8215031889225962E-2</v>
      </c>
      <c r="P60" s="2" cm="1">
        <f t="array" aca="1" ref="P60" ca="1">INDIRECT("H"&amp; (13+COLUMNS($A:E)-1)) - INDIRECT("H"&amp; (40+COLUMNS($A:E)-1))</f>
        <v>-3.7274024371618197E-2</v>
      </c>
      <c r="Q60" s="3" cm="1">
        <f t="array" aca="1" ref="Q60" ca="1">INDIRECT("H"&amp; (13+COLUMNS($A:F)-1)) - INDIRECT("H"&amp; (40+COLUMNS($A:F)-1))</f>
        <v>-2.5058128933346024E-2</v>
      </c>
      <c r="AA60">
        <v>57</v>
      </c>
      <c r="AB60" s="1">
        <v>7.6342302792502858E-3</v>
      </c>
      <c r="AC60" s="1">
        <v>0.33871680617129496</v>
      </c>
      <c r="AD60" s="1">
        <v>0.65644723320675447</v>
      </c>
    </row>
    <row r="61" spans="1:30">
      <c r="F61" s="6" t="s">
        <v>7</v>
      </c>
      <c r="G61" s="2">
        <f t="shared" si="39"/>
        <v>8.6715898944352721E-2</v>
      </c>
      <c r="H61" s="2">
        <f t="shared" si="39"/>
        <v>9.2201872782754934E-2</v>
      </c>
      <c r="I61" s="3">
        <f t="shared" si="39"/>
        <v>2.1280698812158327E-2</v>
      </c>
      <c r="K61" s="7" t="s">
        <v>7</v>
      </c>
      <c r="L61" s="2" cm="1">
        <f t="array" aca="1" ref="L61" ca="1">INDIRECT("I"&amp; (13+COLUMNS($A:A)-1)) - INDIRECT("I"&amp; (40+COLUMNS($A:A)-1))</f>
        <v>9.6474228748081869E-3</v>
      </c>
      <c r="M61" s="2" cm="1">
        <f t="array" aca="1" ref="M61" ca="1">INDIRECT("I"&amp; (13+COLUMNS($A:B)-1)) - INDIRECT("I"&amp; (40+COLUMNS($A:B)-1))</f>
        <v>-0.12116031623986151</v>
      </c>
      <c r="N61" s="2" cm="1">
        <f t="array" aca="1" ref="N61" ca="1">INDIRECT("I"&amp; (13+COLUMNS($A:C)-1)) - INDIRECT("I"&amp; (40+COLUMNS($A:C)-1))</f>
        <v>-2.9682984683015334E-2</v>
      </c>
      <c r="O61" s="2" cm="1">
        <f t="array" aca="1" ref="O61" ca="1">INDIRECT("I"&amp; (13+COLUMNS($A:D)-1)) - INDIRECT("I"&amp; (40+COLUMNS($A:D)-1))</f>
        <v>9.0527518294304499E-2</v>
      </c>
      <c r="P61" s="2" cm="1">
        <f t="array" aca="1" ref="P61" ca="1">INDIRECT("I"&amp; (13+COLUMNS($A:E)-1)) - INDIRECT("I"&amp; (40+COLUMNS($A:E)-1))</f>
        <v>2.4560517526780679E-2</v>
      </c>
      <c r="Q61" s="3" cm="1">
        <f t="array" aca="1" ref="Q61" ca="1">INDIRECT("I"&amp; (13+COLUMNS($A:F)-1)) - INDIRECT("I"&amp; (40+COLUMNS($A:F)-1))</f>
        <v>0.37475632269070164</v>
      </c>
      <c r="AA61">
        <v>58</v>
      </c>
      <c r="AB61" s="1">
        <v>7.6342302792502858E-3</v>
      </c>
      <c r="AC61" s="1">
        <v>0.33871680617129496</v>
      </c>
      <c r="AD61" s="1">
        <v>0.65644723320675447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-0.29999999999999993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0.39999999999999997</v>
      </c>
      <c r="AA62">
        <v>59</v>
      </c>
      <c r="AB62" s="1">
        <v>7.6342302792502858E-3</v>
      </c>
      <c r="AC62" s="1">
        <v>0.33871680617129496</v>
      </c>
      <c r="AD62" s="1">
        <v>0.65644723320675447</v>
      </c>
    </row>
    <row r="63" spans="1:30">
      <c r="F63" s="6" t="s">
        <v>9</v>
      </c>
      <c r="G63" s="2">
        <f t="shared" ref="G63:I65" si="40">B9-B36</f>
        <v>-3.2395025033355063E-2</v>
      </c>
      <c r="H63" s="2">
        <f t="shared" si="40"/>
        <v>8.766811574581207E-2</v>
      </c>
      <c r="I63" s="3">
        <f t="shared" si="40"/>
        <v>-0.1656137111952824</v>
      </c>
      <c r="K63" s="7" t="s">
        <v>9</v>
      </c>
      <c r="L63" s="2" cm="1">
        <f t="array" aca="1" ref="L63" ca="1">INDIRECT("K"&amp; (13+COLUMNS($A:A)-1)) - INDIRECT("K"&amp; (40+COLUMNS($A:A)-1))</f>
        <v>-2.3864895671116493E-2</v>
      </c>
      <c r="M63" s="2" cm="1">
        <f t="array" aca="1" ref="M63" ca="1">INDIRECT("K"&amp; (13+COLUMNS($A:B)-1)) - INDIRECT("K"&amp; (40+COLUMNS($A:B)-1))</f>
        <v>-8.9304386861079055E-2</v>
      </c>
      <c r="N63" s="2" cm="1">
        <f t="array" aca="1" ref="N63" ca="1">INDIRECT("K"&amp; (13+COLUMNS($A:C)-1)) - INDIRECT("K"&amp; (40+COLUMNS($A:C)-1))</f>
        <v>5.0598635343993337E-2</v>
      </c>
      <c r="O63" s="2" cm="1">
        <f t="array" aca="1" ref="O63" ca="1">INDIRECT("K"&amp; (13+COLUMNS($A:D)-1)) - INDIRECT("K"&amp; (40+COLUMNS($A:D)-1))</f>
        <v>4.1249782529243273E-2</v>
      </c>
      <c r="P63" s="2" cm="1">
        <f t="array" aca="1" ref="P63" ca="1">INDIRECT("K"&amp; (13+COLUMNS($A:E)-1)) - INDIRECT("K"&amp; (40+COLUMNS($A:E)-1))</f>
        <v>7.1655538084326731E-3</v>
      </c>
      <c r="Q63" s="3" cm="1">
        <f t="array" aca="1" ref="Q63" ca="1">INDIRECT("K"&amp; (13+COLUMNS($A:F)-1)) - INDIRECT("K"&amp; (40+COLUMNS($A:F)-1))</f>
        <v>0.17129475220273344</v>
      </c>
      <c r="AA63">
        <v>60</v>
      </c>
      <c r="AB63" s="1">
        <v>7.6342302792502858E-3</v>
      </c>
      <c r="AC63" s="1">
        <v>0.33871680617129496</v>
      </c>
      <c r="AD63" s="1">
        <v>0.65644723320675447</v>
      </c>
    </row>
    <row r="64" spans="1:30">
      <c r="A64" s="33"/>
      <c r="F64" s="6" t="s">
        <v>10</v>
      </c>
      <c r="G64" s="2">
        <f t="shared" si="40"/>
        <v>8.6715898944352721E-2</v>
      </c>
      <c r="H64" s="2">
        <f t="shared" si="40"/>
        <v>9.2201872782754934E-2</v>
      </c>
      <c r="I64" s="3">
        <f t="shared" si="40"/>
        <v>2.1280698812158327E-2</v>
      </c>
      <c r="K64" s="7" t="s">
        <v>10</v>
      </c>
      <c r="L64" s="2" cm="1">
        <f t="array" aca="1" ref="L64" ca="1">INDIRECT("L"&amp; (13+COLUMNS($A:A)-1)) - INDIRECT("L"&amp; (40+COLUMNS($A:A)-1))</f>
        <v>9.6474228748081869E-3</v>
      </c>
      <c r="M64" s="2" cm="1">
        <f t="array" aca="1" ref="M64" ca="1">INDIRECT("L"&amp; (13+COLUMNS($A:B)-1)) - INDIRECT("L"&amp; (40+COLUMNS($A:B)-1))</f>
        <v>-0.12116031623986151</v>
      </c>
      <c r="N64" s="2" cm="1">
        <f t="array" aca="1" ref="N64" ca="1">INDIRECT("L"&amp; (13+COLUMNS($A:C)-1)) - INDIRECT("L"&amp; (40+COLUMNS($A:C)-1))</f>
        <v>-2.9682984683015334E-2</v>
      </c>
      <c r="O64" s="2" cm="1">
        <f t="array" aca="1" ref="O64" ca="1">INDIRECT("L"&amp; (13+COLUMNS($A:D)-1)) - INDIRECT("L"&amp; (40+COLUMNS($A:D)-1))</f>
        <v>9.0527518294304499E-2</v>
      </c>
      <c r="P64" s="2" cm="1">
        <f t="array" aca="1" ref="P64" ca="1">INDIRECT("L"&amp; (13+COLUMNS($A:E)-1)) - INDIRECT("L"&amp; (40+COLUMNS($A:E)-1))</f>
        <v>2.4560517526780679E-2</v>
      </c>
      <c r="Q64" s="3" cm="1">
        <f t="array" aca="1" ref="Q64" ca="1">INDIRECT("L"&amp; (13+COLUMNS($A:F)-1)) - INDIRECT("L"&amp; (40+COLUMNS($A:F)-1))</f>
        <v>0.37475632269070164</v>
      </c>
      <c r="AA64">
        <v>61</v>
      </c>
      <c r="AB64" s="1">
        <v>7.6342302792502858E-3</v>
      </c>
      <c r="AC64" s="1">
        <v>0.33871680617129496</v>
      </c>
      <c r="AD64" s="1">
        <v>0.65644723320675447</v>
      </c>
    </row>
    <row r="65" spans="1:30" ht="16.2" thickBot="1">
      <c r="A65" s="33"/>
      <c r="F65" s="9" t="s">
        <v>11</v>
      </c>
      <c r="G65" s="4">
        <f t="shared" si="40"/>
        <v>4.1555642475468169E-3</v>
      </c>
      <c r="H65" s="4">
        <f t="shared" si="40"/>
        <v>0.23654161853880584</v>
      </c>
      <c r="I65" s="5">
        <f t="shared" si="40"/>
        <v>-4.9491468717502873E-2</v>
      </c>
      <c r="K65" s="7" t="s">
        <v>11</v>
      </c>
      <c r="L65" s="2" cm="1">
        <f t="array" aca="1" ref="L65" ca="1">INDIRECT("M"&amp; (13+COLUMNS($A:A)-1)) - INDIRECT("M"&amp; (40+COLUMNS($A:A)-1))</f>
        <v>2.3196451269889562E-2</v>
      </c>
      <c r="M65" s="2" cm="1">
        <f t="array" aca="1" ref="M65" ca="1">INDIRECT("M"&amp; (13+COLUMNS($A:B)-1)) - INDIRECT("M"&amp; (40+COLUMNS($A:B)-1))</f>
        <v>-3.6077218632503127E-2</v>
      </c>
      <c r="N65" s="2" cm="1">
        <f t="array" aca="1" ref="N65" ca="1">INDIRECT("M"&amp; (13+COLUMNS($A:C)-1)) - INDIRECT("M"&amp; (40+COLUMNS($A:C)-1))</f>
        <v>1.1175447323498511E-2</v>
      </c>
      <c r="O65" s="2" cm="1">
        <f t="array" aca="1" ref="O65" ca="1">INDIRECT("M"&amp; (13+COLUMNS($A:D)-1)) - INDIRECT("M"&amp; (40+COLUMNS($A:D)-1))</f>
        <v>7.6220759417016559E-2</v>
      </c>
      <c r="P65" s="2" cm="1">
        <f t="array" aca="1" ref="P65" ca="1">INDIRECT("M"&amp; (13+COLUMNS($A:E)-1)) - INDIRECT("M"&amp; (40+COLUMNS($A:E)-1))</f>
        <v>-2.3918023410087086E-2</v>
      </c>
      <c r="Q65" s="3" cm="1">
        <f t="array" aca="1" ref="Q65" ca="1">INDIRECT("M"&amp; (13+COLUMNS($A:F)-1)) - INDIRECT("M"&amp; (40+COLUMNS($A:F)-1))</f>
        <v>0.11237820231201345</v>
      </c>
      <c r="AA65">
        <v>62</v>
      </c>
      <c r="AB65" s="1">
        <v>7.6342302792502858E-3</v>
      </c>
      <c r="AC65" s="1">
        <v>0.33871680617129496</v>
      </c>
      <c r="AD65" s="1">
        <v>0.65644723320675447</v>
      </c>
    </row>
    <row r="66" spans="1:30">
      <c r="A66" s="33"/>
      <c r="J66" s="1"/>
      <c r="Q66" s="34"/>
      <c r="AA66">
        <v>63</v>
      </c>
      <c r="AB66" s="1">
        <v>7.6342302792502858E-3</v>
      </c>
      <c r="AC66" s="1">
        <v>0.33871680617129496</v>
      </c>
      <c r="AD66" s="1">
        <v>0.65644723320675447</v>
      </c>
    </row>
    <row r="67" spans="1:30" ht="16.2" thickBot="1">
      <c r="A67" s="9" t="s">
        <v>16</v>
      </c>
      <c r="B67" s="35" cm="1">
        <f t="array" ref="B67">SUMPRODUCT((B23:D25-B50:D52)^2)</f>
        <v>7.6342302792502858E-3</v>
      </c>
      <c r="C67" s="36"/>
      <c r="D67" s="36"/>
      <c r="E67" s="36"/>
      <c r="F67" s="37" t="s">
        <v>15</v>
      </c>
      <c r="G67" s="35">
        <f>SUMPRODUCT(G57:I65, G57:I65)</f>
        <v>0.33871680617129496</v>
      </c>
      <c r="H67" s="36"/>
      <c r="I67" s="36"/>
      <c r="J67" s="36"/>
      <c r="K67" s="37" t="s">
        <v>14</v>
      </c>
      <c r="L67" s="35">
        <f ca="1">SUMPRODUCT(L57:Q65, L57:Q65)</f>
        <v>0.65644723320675447</v>
      </c>
      <c r="M67" s="36"/>
      <c r="N67" s="36"/>
      <c r="O67" s="36"/>
      <c r="P67" s="36"/>
      <c r="Q67" s="38"/>
      <c r="AA67">
        <v>64</v>
      </c>
      <c r="AB67" s="1">
        <v>7.6342302792502858E-3</v>
      </c>
      <c r="AC67" s="1">
        <v>0.33871680617129496</v>
      </c>
      <c r="AD67" s="1">
        <v>0.65644723320675447</v>
      </c>
    </row>
    <row r="68" spans="1:30">
      <c r="AA68">
        <v>65</v>
      </c>
      <c r="AB68" s="1">
        <v>7.6342302792502858E-3</v>
      </c>
      <c r="AC68" s="1">
        <v>0.33871680617129496</v>
      </c>
      <c r="AD68" s="1">
        <v>0.65644723320675447</v>
      </c>
    </row>
    <row r="69" spans="1:30">
      <c r="AA69">
        <v>66</v>
      </c>
      <c r="AB69" s="1">
        <v>7.6342302792502858E-3</v>
      </c>
      <c r="AC69" s="1">
        <v>0.33871680617129496</v>
      </c>
      <c r="AD69" s="1">
        <v>0.65644723320675447</v>
      </c>
    </row>
    <row r="70" spans="1:30">
      <c r="AA70">
        <v>67</v>
      </c>
      <c r="AB70" s="1">
        <v>7.6342302792502858E-3</v>
      </c>
      <c r="AC70" s="1">
        <v>0.33871680617129496</v>
      </c>
      <c r="AD70" s="1">
        <v>0.65644723320675447</v>
      </c>
    </row>
    <row r="71" spans="1:30">
      <c r="A71" s="16" t="s">
        <v>13</v>
      </c>
      <c r="B71" s="17">
        <f ca="1">Y9*B67+Y10*G67+Y11*L67</f>
        <v>1.0180667302158004</v>
      </c>
      <c r="C71" t="s">
        <v>25</v>
      </c>
      <c r="G71" t="s">
        <v>69</v>
      </c>
      <c r="H71" t="s">
        <v>70</v>
      </c>
      <c r="AA71">
        <v>68</v>
      </c>
      <c r="AB71" s="1">
        <v>7.6342302792502858E-3</v>
      </c>
      <c r="AC71" s="1">
        <v>0.33871680617129496</v>
      </c>
      <c r="AD71" s="1">
        <v>0.65644723320675447</v>
      </c>
    </row>
    <row r="72" spans="1:30" ht="16.2" thickBot="1">
      <c r="AA72">
        <v>69</v>
      </c>
      <c r="AB72" s="1">
        <v>7.6342302792502858E-3</v>
      </c>
      <c r="AC72" s="1">
        <v>0.33871680617129496</v>
      </c>
      <c r="AD72" s="1">
        <v>0.65644723320675447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7.6342302792502858E-3</v>
      </c>
      <c r="AC73" s="1">
        <v>0.33871680617129496</v>
      </c>
      <c r="AD73" s="1">
        <v>0.65644723320675447</v>
      </c>
    </row>
    <row r="74" spans="1:30">
      <c r="A74" s="39" t="s">
        <v>17</v>
      </c>
      <c r="B74" s="2">
        <f>MAX(AB4:AB203)</f>
        <v>7.6342302792502858E-3</v>
      </c>
      <c r="C74" s="3">
        <f>IFERROR(B67/$B$74, 0)</f>
        <v>1</v>
      </c>
      <c r="AA74">
        <v>71</v>
      </c>
      <c r="AB74" s="1">
        <v>7.6342302792502858E-3</v>
      </c>
      <c r="AC74" s="1">
        <v>0.33871680617129496</v>
      </c>
      <c r="AD74" s="1">
        <v>0.65644723320675447</v>
      </c>
    </row>
    <row r="75" spans="1:30">
      <c r="A75" s="39" t="s">
        <v>18</v>
      </c>
      <c r="B75" s="2">
        <f>MAX(AC4:AC203)</f>
        <v>0.33871680617129496</v>
      </c>
      <c r="C75" s="3">
        <f>IFERROR(G67/$B$75, 0)</f>
        <v>1</v>
      </c>
      <c r="AA75">
        <v>72</v>
      </c>
      <c r="AB75" s="1">
        <v>7.6342302792502858E-3</v>
      </c>
      <c r="AC75" s="1">
        <v>0.33871680617129496</v>
      </c>
      <c r="AD75" s="1">
        <v>0.65644723320675447</v>
      </c>
    </row>
    <row r="76" spans="1:30">
      <c r="A76" s="39" t="s">
        <v>19</v>
      </c>
      <c r="B76" s="2">
        <f>MAX(AD4:AD203)</f>
        <v>0.65644723320675447</v>
      </c>
      <c r="C76" s="3">
        <f ca="1">IFERROR(L67/$B$76, 0)</f>
        <v>1</v>
      </c>
      <c r="AA76">
        <v>73</v>
      </c>
      <c r="AB76" s="1">
        <v>7.6342302792502858E-3</v>
      </c>
      <c r="AC76" s="1">
        <v>0.33871680617129496</v>
      </c>
      <c r="AD76" s="1">
        <v>0.65644723320675447</v>
      </c>
    </row>
    <row r="77" spans="1:30">
      <c r="A77" s="33"/>
      <c r="C77" s="34"/>
      <c r="AA77">
        <v>74</v>
      </c>
      <c r="AB77" s="1">
        <v>7.6342302792502858E-3</v>
      </c>
      <c r="AC77" s="1">
        <v>0.33871680617129496</v>
      </c>
      <c r="AD77" s="1">
        <v>0.65644723320675447</v>
      </c>
    </row>
    <row r="78" spans="1:30" ht="16.2" thickBot="1">
      <c r="A78" s="60"/>
      <c r="B78" s="41"/>
      <c r="C78" s="38"/>
      <c r="AA78">
        <v>75</v>
      </c>
      <c r="AB78" s="1">
        <v>7.6342302792502858E-3</v>
      </c>
      <c r="AC78" s="1">
        <v>0.33871680617129496</v>
      </c>
      <c r="AD78" s="1">
        <v>0.65644723320675447</v>
      </c>
    </row>
    <row r="79" spans="1:30" ht="16.2" thickBot="1">
      <c r="AA79">
        <v>76</v>
      </c>
      <c r="AB79" s="1">
        <v>7.6342302792502858E-3</v>
      </c>
      <c r="AC79" s="1">
        <v>0.33871680617129496</v>
      </c>
      <c r="AD79" s="1">
        <v>0.65644723320675447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7.6342302792502858E-3</v>
      </c>
      <c r="AC80" s="1">
        <v>0.33871680617129496</v>
      </c>
      <c r="AD80" s="1">
        <v>0.65644723320675447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7.6342302792502858E-3</v>
      </c>
      <c r="AC81" s="1">
        <v>0.33871680617129496</v>
      </c>
      <c r="AD81" s="1">
        <v>0.65644723320675447</v>
      </c>
    </row>
    <row r="82" spans="1:30">
      <c r="A82" s="46">
        <v>1</v>
      </c>
      <c r="B82" s="42">
        <f t="shared" ref="B82:D87" si="41">B13-B40</f>
        <v>-5.73772142170412E-2</v>
      </c>
      <c r="C82" s="42">
        <f t="shared" si="41"/>
        <v>9.6474228748081869E-3</v>
      </c>
      <c r="D82" s="42">
        <f t="shared" si="41"/>
        <v>3.6745479664970881E-2</v>
      </c>
      <c r="AA82">
        <v>79</v>
      </c>
      <c r="AB82" s="1">
        <v>7.6342302792502858E-3</v>
      </c>
      <c r="AC82" s="1">
        <v>0.33871680617129496</v>
      </c>
      <c r="AD82" s="1">
        <v>0.65644723320675447</v>
      </c>
    </row>
    <row r="83" spans="1:30">
      <c r="A83" s="46">
        <v>2</v>
      </c>
      <c r="B83" s="42">
        <f t="shared" si="41"/>
        <v>0.4425515425177034</v>
      </c>
      <c r="C83" s="42">
        <f t="shared" si="41"/>
        <v>-0.32116031623986152</v>
      </c>
      <c r="D83" s="42">
        <f t="shared" si="41"/>
        <v>-0.25099412102514468</v>
      </c>
      <c r="AA83">
        <v>80</v>
      </c>
      <c r="AB83" s="1">
        <v>7.6342302792502858E-3</v>
      </c>
      <c r="AC83" s="1">
        <v>0.33871680617129496</v>
      </c>
      <c r="AD83" s="1">
        <v>0.65644723320675447</v>
      </c>
    </row>
    <row r="84" spans="1:30">
      <c r="A84" s="46">
        <v>3</v>
      </c>
      <c r="B84" s="42">
        <f t="shared" si="41"/>
        <v>0.13088025537100201</v>
      </c>
      <c r="C84" s="42">
        <f t="shared" si="41"/>
        <v>-2.9682984683015334E-2</v>
      </c>
      <c r="D84" s="42">
        <f t="shared" si="41"/>
        <v>5.2033879330012356E-2</v>
      </c>
      <c r="AA84">
        <v>81</v>
      </c>
      <c r="AB84" s="1">
        <v>7.6342302792502858E-3</v>
      </c>
      <c r="AC84" s="1">
        <v>0.33871680617129496</v>
      </c>
      <c r="AD84" s="1">
        <v>0.65644723320675447</v>
      </c>
    </row>
    <row r="85" spans="1:30">
      <c r="A85" s="46">
        <v>4</v>
      </c>
      <c r="B85" s="42">
        <f t="shared" si="41"/>
        <v>-0.43808599946027144</v>
      </c>
      <c r="C85" s="42">
        <f t="shared" si="41"/>
        <v>0.49197204676418216</v>
      </c>
      <c r="D85" s="42">
        <f t="shared" si="41"/>
        <v>9.0527518294304499E-2</v>
      </c>
      <c r="AA85">
        <v>82</v>
      </c>
      <c r="AB85" s="1">
        <v>7.6342302792502858E-3</v>
      </c>
      <c r="AC85" s="1">
        <v>0.33871680617129496</v>
      </c>
      <c r="AD85" s="1">
        <v>0.65644723320675447</v>
      </c>
    </row>
    <row r="86" spans="1:30">
      <c r="A86" s="46">
        <v>5</v>
      </c>
      <c r="B86" s="42">
        <f t="shared" si="41"/>
        <v>-7.2396564346954739E-2</v>
      </c>
      <c r="C86" s="42">
        <f t="shared" si="41"/>
        <v>0.18977059009008462</v>
      </c>
      <c r="D86" s="42">
        <f t="shared" si="41"/>
        <v>-0.1754394824732193</v>
      </c>
      <c r="AA86">
        <v>83</v>
      </c>
      <c r="AB86" s="1">
        <v>7.6342302792502858E-3</v>
      </c>
      <c r="AC86" s="1">
        <v>0.33871680617129496</v>
      </c>
      <c r="AD86" s="1">
        <v>0.65644723320675447</v>
      </c>
    </row>
    <row r="87" spans="1:30" ht="16.2" thickBot="1">
      <c r="A87" s="47">
        <v>6</v>
      </c>
      <c r="B87" s="42">
        <f t="shared" si="41"/>
        <v>-3.2166818285234877E-2</v>
      </c>
      <c r="C87" s="42">
        <f t="shared" si="41"/>
        <v>0.37475632269070164</v>
      </c>
      <c r="D87" s="42">
        <f t="shared" si="41"/>
        <v>-0.14999991806667468</v>
      </c>
      <c r="AA87">
        <v>84</v>
      </c>
      <c r="AB87" s="1">
        <v>7.6342302792502858E-3</v>
      </c>
      <c r="AC87" s="1">
        <v>0.33871680617129496</v>
      </c>
      <c r="AD87" s="1">
        <v>0.65644723320675447</v>
      </c>
    </row>
    <row r="88" spans="1:30">
      <c r="AA88">
        <v>85</v>
      </c>
      <c r="AB88" s="1">
        <v>7.6342302792502858E-3</v>
      </c>
      <c r="AC88" s="1">
        <v>0.33871680617129496</v>
      </c>
      <c r="AD88" s="1">
        <v>0.65644723320675447</v>
      </c>
    </row>
    <row r="89" spans="1:30" ht="16.2" thickBot="1">
      <c r="AA89">
        <v>86</v>
      </c>
      <c r="AB89" s="1">
        <v>7.6342302792502858E-3</v>
      </c>
      <c r="AC89" s="1">
        <v>0.33871680617129496</v>
      </c>
      <c r="AD89" s="1">
        <v>0.65644723320675447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7.6342302792502858E-3</v>
      </c>
      <c r="AC90" s="1">
        <v>0.33871680617129496</v>
      </c>
      <c r="AD90" s="1">
        <v>0.65644723320675447</v>
      </c>
    </row>
    <row r="91" spans="1:30">
      <c r="A91" s="46">
        <v>1</v>
      </c>
      <c r="B91" s="52" t="str">
        <f>Y8</f>
        <v>összeg</v>
      </c>
      <c r="C91" s="2">
        <f>Y9</f>
        <v>3</v>
      </c>
      <c r="D91" s="2">
        <f>Y10</f>
        <v>1</v>
      </c>
      <c r="E91" s="2">
        <f>Y11</f>
        <v>1</v>
      </c>
      <c r="F91" s="2">
        <f>Y16</f>
        <v>12</v>
      </c>
      <c r="G91" s="2">
        <f>Y15</f>
        <v>0</v>
      </c>
      <c r="H91" s="2">
        <f>Y23</f>
        <v>9.6474228748081869E-3</v>
      </c>
      <c r="I91" s="2">
        <f>Y24</f>
        <v>0.49197204676418216</v>
      </c>
      <c r="J91" s="2">
        <f>Y25</f>
        <v>0.18589935979973266</v>
      </c>
      <c r="K91" s="2">
        <f>Y26</f>
        <v>0.15697743373850664</v>
      </c>
      <c r="L91" s="2">
        <f>Y27</f>
        <v>0.14044008671883834</v>
      </c>
      <c r="M91" s="2">
        <f>Y28</f>
        <v>0.1</v>
      </c>
      <c r="N91" s="2">
        <f ca="1">Y29</f>
        <v>5.3369713051769567E-2</v>
      </c>
      <c r="O91" s="2">
        <f ca="1">Y31</f>
        <v>0.30361876743618232</v>
      </c>
      <c r="P91" s="3">
        <f ca="1">Y12</f>
        <v>1.0180667302158004</v>
      </c>
      <c r="AA91">
        <v>88</v>
      </c>
      <c r="AB91" s="1">
        <v>7.6342302792502858E-3</v>
      </c>
      <c r="AC91" s="1">
        <v>0.33871680617129496</v>
      </c>
      <c r="AD91" s="1">
        <v>0.65644723320675447</v>
      </c>
    </row>
    <row r="92" spans="1:30">
      <c r="AA92">
        <v>89</v>
      </c>
      <c r="AB92" s="1">
        <v>7.6342302792502858E-3</v>
      </c>
      <c r="AC92" s="1">
        <v>0.33871680617129496</v>
      </c>
      <c r="AD92" s="1">
        <v>0.65644723320675447</v>
      </c>
    </row>
    <row r="93" spans="1:30">
      <c r="AA93">
        <v>90</v>
      </c>
      <c r="AB93" s="1">
        <v>7.6342302792502858E-3</v>
      </c>
      <c r="AC93" s="1">
        <v>0.33871680617129496</v>
      </c>
      <c r="AD93" s="1">
        <v>0.65644723320675447</v>
      </c>
    </row>
    <row r="94" spans="1:30">
      <c r="AA94">
        <v>91</v>
      </c>
      <c r="AB94" s="1">
        <v>7.6342302792502858E-3</v>
      </c>
      <c r="AC94" s="1">
        <v>0.33871680617129496</v>
      </c>
      <c r="AD94" s="1">
        <v>0.65644723320675447</v>
      </c>
    </row>
    <row r="95" spans="1:30">
      <c r="AA95">
        <v>92</v>
      </c>
      <c r="AB95" s="1">
        <v>7.6342302792502858E-3</v>
      </c>
      <c r="AC95" s="1">
        <v>0.33871680617129496</v>
      </c>
      <c r="AD95" s="1">
        <v>0.65644723320675447</v>
      </c>
    </row>
    <row r="96" spans="1:30">
      <c r="AA96">
        <v>93</v>
      </c>
      <c r="AB96" s="1">
        <v>7.6342302792502858E-3</v>
      </c>
      <c r="AC96" s="1">
        <v>0.33871680617129496</v>
      </c>
      <c r="AD96" s="1">
        <v>0.65644723320675447</v>
      </c>
    </row>
    <row r="97" spans="27:30">
      <c r="AA97">
        <v>94</v>
      </c>
      <c r="AB97" s="1">
        <v>7.6342302792502858E-3</v>
      </c>
      <c r="AC97" s="1">
        <v>0.33871680617129496</v>
      </c>
      <c r="AD97" s="1">
        <v>0.65644723320675447</v>
      </c>
    </row>
    <row r="98" spans="27:30">
      <c r="AA98">
        <v>95</v>
      </c>
      <c r="AB98" s="1">
        <v>7.6342302792502858E-3</v>
      </c>
      <c r="AC98" s="1">
        <v>0.33871680617129496</v>
      </c>
      <c r="AD98" s="1">
        <v>0.65644723320675447</v>
      </c>
    </row>
    <row r="99" spans="27:30">
      <c r="AA99">
        <v>96</v>
      </c>
      <c r="AB99" s="1">
        <v>7.6342302792502858E-3</v>
      </c>
      <c r="AC99" s="1">
        <v>0.33871680617129496</v>
      </c>
      <c r="AD99" s="1">
        <v>0.65644723320675447</v>
      </c>
    </row>
    <row r="100" spans="27:30">
      <c r="AA100">
        <v>97</v>
      </c>
      <c r="AB100" s="1">
        <v>7.6342302792502858E-3</v>
      </c>
      <c r="AC100" s="1">
        <v>0.33871680617129496</v>
      </c>
      <c r="AD100" s="1">
        <v>0.65644723320675447</v>
      </c>
    </row>
    <row r="101" spans="27:30">
      <c r="AA101">
        <v>98</v>
      </c>
      <c r="AB101" s="1">
        <v>7.6342302792502858E-3</v>
      </c>
      <c r="AC101" s="1">
        <v>0.33871680617129496</v>
      </c>
      <c r="AD101" s="1">
        <v>0.65644723320675447</v>
      </c>
    </row>
    <row r="102" spans="27:30">
      <c r="AA102">
        <v>99</v>
      </c>
      <c r="AB102" s="1">
        <v>7.6342302792502858E-3</v>
      </c>
      <c r="AC102" s="1">
        <v>0.33871680617129496</v>
      </c>
      <c r="AD102" s="1">
        <v>0.65644723320675447</v>
      </c>
    </row>
    <row r="103" spans="27:30">
      <c r="AA103">
        <v>100</v>
      </c>
      <c r="AB103" s="1">
        <v>7.6342302792502858E-3</v>
      </c>
      <c r="AC103" s="1">
        <v>0.33871680617129496</v>
      </c>
      <c r="AD103" s="1">
        <v>0.65644723320675447</v>
      </c>
    </row>
    <row r="104" spans="27:30">
      <c r="AA104">
        <v>101</v>
      </c>
      <c r="AB104" s="1">
        <v>7.6342302792502858E-3</v>
      </c>
      <c r="AC104" s="1">
        <v>0.33871680617129496</v>
      </c>
      <c r="AD104" s="1">
        <v>0.65644723320675447</v>
      </c>
    </row>
    <row r="105" spans="27:30">
      <c r="AA105">
        <v>102</v>
      </c>
      <c r="AB105" s="1">
        <v>7.6342302792502858E-3</v>
      </c>
      <c r="AC105" s="1">
        <v>0.33871680617129496</v>
      </c>
      <c r="AD105" s="1">
        <v>0.65644723320675447</v>
      </c>
    </row>
    <row r="106" spans="27:30">
      <c r="AA106">
        <v>103</v>
      </c>
      <c r="AB106" s="1">
        <v>7.6342302792502858E-3</v>
      </c>
      <c r="AC106" s="1">
        <v>0.33871680617129496</v>
      </c>
      <c r="AD106" s="1">
        <v>0.65644723320675447</v>
      </c>
    </row>
    <row r="107" spans="27:30">
      <c r="AA107">
        <v>104</v>
      </c>
      <c r="AB107" s="1">
        <v>7.6342302792502858E-3</v>
      </c>
      <c r="AC107" s="1">
        <v>0.33871680617129496</v>
      </c>
      <c r="AD107" s="1">
        <v>0.65644723320675447</v>
      </c>
    </row>
    <row r="108" spans="27:30">
      <c r="AA108">
        <v>105</v>
      </c>
      <c r="AB108" s="1">
        <v>7.6342302792502858E-3</v>
      </c>
      <c r="AC108" s="1">
        <v>0.33871680617129496</v>
      </c>
      <c r="AD108" s="1">
        <v>0.65644723320675447</v>
      </c>
    </row>
    <row r="109" spans="27:30">
      <c r="AA109">
        <v>106</v>
      </c>
      <c r="AB109" s="1">
        <v>7.6342302792502858E-3</v>
      </c>
      <c r="AC109" s="1">
        <v>0.33871680617129496</v>
      </c>
      <c r="AD109" s="1">
        <v>0.65644723320675447</v>
      </c>
    </row>
    <row r="110" spans="27:30">
      <c r="AA110">
        <v>107</v>
      </c>
      <c r="AB110" s="1">
        <v>7.6342302792502858E-3</v>
      </c>
      <c r="AC110" s="1">
        <v>0.33871680617129496</v>
      </c>
      <c r="AD110" s="1">
        <v>0.65644723320675447</v>
      </c>
    </row>
    <row r="111" spans="27:30">
      <c r="AA111">
        <v>108</v>
      </c>
      <c r="AB111" s="1">
        <v>7.6342302792502858E-3</v>
      </c>
      <c r="AC111" s="1">
        <v>0.33871680617129496</v>
      </c>
      <c r="AD111" s="1">
        <v>0.65644723320675447</v>
      </c>
    </row>
    <row r="112" spans="27:30">
      <c r="AA112">
        <v>109</v>
      </c>
      <c r="AB112" s="1">
        <v>7.6342302792502858E-3</v>
      </c>
      <c r="AC112" s="1">
        <v>0.33871680617129496</v>
      </c>
      <c r="AD112" s="1">
        <v>0.65644723320675447</v>
      </c>
    </row>
    <row r="113" spans="27:30">
      <c r="AA113">
        <v>110</v>
      </c>
      <c r="AB113" s="1">
        <v>7.6342302792502858E-3</v>
      </c>
      <c r="AC113" s="1">
        <v>0.33871680617129496</v>
      </c>
      <c r="AD113" s="1">
        <v>0.65644723320675447</v>
      </c>
    </row>
    <row r="114" spans="27:30">
      <c r="AA114">
        <v>111</v>
      </c>
      <c r="AB114" s="1">
        <v>7.6342302792502858E-3</v>
      </c>
      <c r="AC114" s="1">
        <v>0.33871680617129496</v>
      </c>
      <c r="AD114" s="1">
        <v>0.65644723320675447</v>
      </c>
    </row>
    <row r="115" spans="27:30">
      <c r="AA115">
        <v>112</v>
      </c>
      <c r="AB115" s="1">
        <v>7.6342302792502858E-3</v>
      </c>
      <c r="AC115" s="1">
        <v>0.33871680617129496</v>
      </c>
      <c r="AD115" s="1">
        <v>0.65644723320675447</v>
      </c>
    </row>
    <row r="116" spans="27:30">
      <c r="AA116">
        <v>113</v>
      </c>
      <c r="AB116" s="1">
        <v>7.6342302792502858E-3</v>
      </c>
      <c r="AC116" s="1">
        <v>0.33871680617129496</v>
      </c>
      <c r="AD116" s="1">
        <v>0.65644723320675447</v>
      </c>
    </row>
    <row r="117" spans="27:30">
      <c r="AA117">
        <v>114</v>
      </c>
      <c r="AB117" s="1">
        <v>7.6342302792502858E-3</v>
      </c>
      <c r="AC117" s="1">
        <v>0.33871680617129496</v>
      </c>
      <c r="AD117" s="1">
        <v>0.65644723320675447</v>
      </c>
    </row>
    <row r="118" spans="27:30">
      <c r="AA118">
        <v>115</v>
      </c>
      <c r="AB118" s="1">
        <v>7.6342302792502858E-3</v>
      </c>
      <c r="AC118" s="1">
        <v>0.33871680617129496</v>
      </c>
      <c r="AD118" s="1">
        <v>0.65644723320675447</v>
      </c>
    </row>
    <row r="119" spans="27:30">
      <c r="AA119">
        <v>116</v>
      </c>
      <c r="AB119" s="1">
        <v>7.6342302792502858E-3</v>
      </c>
      <c r="AC119" s="1">
        <v>0.33871680617129496</v>
      </c>
      <c r="AD119" s="1">
        <v>0.65644723320675447</v>
      </c>
    </row>
    <row r="120" spans="27:30">
      <c r="AA120">
        <v>117</v>
      </c>
      <c r="AB120" s="1">
        <v>7.6342302792502858E-3</v>
      </c>
      <c r="AC120" s="1">
        <v>0.33871680617129496</v>
      </c>
      <c r="AD120" s="1">
        <v>0.65644723320675447</v>
      </c>
    </row>
    <row r="121" spans="27:30">
      <c r="AA121">
        <v>118</v>
      </c>
      <c r="AB121" s="1">
        <v>7.6342302792502858E-3</v>
      </c>
      <c r="AC121" s="1">
        <v>0.33871680617129496</v>
      </c>
      <c r="AD121" s="1">
        <v>0.65644723320675447</v>
      </c>
    </row>
    <row r="122" spans="27:30">
      <c r="AA122">
        <v>119</v>
      </c>
      <c r="AB122" s="1">
        <v>7.6342302792502858E-3</v>
      </c>
      <c r="AC122" s="1">
        <v>0.33871680617129496</v>
      </c>
      <c r="AD122" s="1">
        <v>0.65644723320675447</v>
      </c>
    </row>
    <row r="123" spans="27:30">
      <c r="AA123">
        <v>120</v>
      </c>
      <c r="AB123" s="1">
        <v>7.6342302792502858E-3</v>
      </c>
      <c r="AC123" s="1">
        <v>0.33871680617129496</v>
      </c>
      <c r="AD123" s="1">
        <v>0.65644723320675447</v>
      </c>
    </row>
    <row r="124" spans="27:30">
      <c r="AA124">
        <v>121</v>
      </c>
      <c r="AB124" s="1">
        <v>7.6342302792502858E-3</v>
      </c>
      <c r="AC124" s="1">
        <v>0.33871680617129496</v>
      </c>
      <c r="AD124" s="1">
        <v>0.65644723320675447</v>
      </c>
    </row>
    <row r="125" spans="27:30">
      <c r="AA125">
        <v>122</v>
      </c>
      <c r="AB125" s="1">
        <v>7.6342302792502858E-3</v>
      </c>
      <c r="AC125" s="1">
        <v>0.33871680617129496</v>
      </c>
      <c r="AD125" s="1">
        <v>0.65644723320675447</v>
      </c>
    </row>
    <row r="126" spans="27:30">
      <c r="AA126">
        <v>123</v>
      </c>
      <c r="AB126" s="1">
        <v>7.6342302792502858E-3</v>
      </c>
      <c r="AC126" s="1">
        <v>0.33871680617129496</v>
      </c>
      <c r="AD126" s="1">
        <v>0.65644723320675447</v>
      </c>
    </row>
    <row r="127" spans="27:30">
      <c r="AA127">
        <v>124</v>
      </c>
      <c r="AB127" s="1">
        <v>7.6342302792502858E-3</v>
      </c>
      <c r="AC127" s="1">
        <v>0.33871680617129496</v>
      </c>
      <c r="AD127" s="1">
        <v>0.65644723320675447</v>
      </c>
    </row>
    <row r="128" spans="27:30">
      <c r="AA128">
        <v>125</v>
      </c>
      <c r="AB128" s="1">
        <v>7.6342302792502858E-3</v>
      </c>
      <c r="AC128" s="1">
        <v>0.33871680617129496</v>
      </c>
      <c r="AD128" s="1">
        <v>0.65644723320675447</v>
      </c>
    </row>
    <row r="129" spans="27:30">
      <c r="AA129">
        <v>126</v>
      </c>
      <c r="AB129" s="1">
        <v>7.6342302792502858E-3</v>
      </c>
      <c r="AC129" s="1">
        <v>0.33871680617129496</v>
      </c>
      <c r="AD129" s="1">
        <v>0.65644723320675447</v>
      </c>
    </row>
    <row r="130" spans="27:30">
      <c r="AA130">
        <v>127</v>
      </c>
      <c r="AB130" s="1">
        <v>7.6342302792502858E-3</v>
      </c>
      <c r="AC130" s="1">
        <v>0.33871680617129496</v>
      </c>
      <c r="AD130" s="1">
        <v>0.65644723320675447</v>
      </c>
    </row>
    <row r="131" spans="27:30">
      <c r="AA131">
        <v>128</v>
      </c>
      <c r="AB131" s="1">
        <v>7.6342302792502858E-3</v>
      </c>
      <c r="AC131" s="1">
        <v>0.33871680617129496</v>
      </c>
      <c r="AD131" s="1">
        <v>0.65644723320675447</v>
      </c>
    </row>
    <row r="132" spans="27:30">
      <c r="AA132">
        <v>129</v>
      </c>
      <c r="AB132" s="1">
        <v>7.6342302792502858E-3</v>
      </c>
      <c r="AC132" s="1">
        <v>0.33871680617129496</v>
      </c>
      <c r="AD132" s="1">
        <v>0.65644723320675447</v>
      </c>
    </row>
    <row r="133" spans="27:30">
      <c r="AA133">
        <v>130</v>
      </c>
      <c r="AB133" s="1">
        <v>7.6342302792502858E-3</v>
      </c>
      <c r="AC133" s="1">
        <v>0.33871680617129496</v>
      </c>
      <c r="AD133" s="1">
        <v>0.65644723320675447</v>
      </c>
    </row>
    <row r="134" spans="27:30">
      <c r="AA134">
        <v>131</v>
      </c>
      <c r="AB134" s="1">
        <v>7.6342302792502858E-3</v>
      </c>
      <c r="AC134" s="1">
        <v>0.33871680617129496</v>
      </c>
      <c r="AD134" s="1">
        <v>0.65644723320675447</v>
      </c>
    </row>
    <row r="135" spans="27:30">
      <c r="AA135">
        <v>132</v>
      </c>
      <c r="AB135" s="1">
        <v>7.6342302792502858E-3</v>
      </c>
      <c r="AC135" s="1">
        <v>0.33871680617129496</v>
      </c>
      <c r="AD135" s="1">
        <v>0.65644723320675447</v>
      </c>
    </row>
    <row r="136" spans="27:30">
      <c r="AA136">
        <v>133</v>
      </c>
      <c r="AB136" s="1">
        <v>7.6342302792502858E-3</v>
      </c>
      <c r="AC136" s="1">
        <v>0.33871680617129496</v>
      </c>
      <c r="AD136" s="1">
        <v>0.65644723320675447</v>
      </c>
    </row>
    <row r="137" spans="27:30">
      <c r="AA137">
        <v>134</v>
      </c>
      <c r="AB137" s="1">
        <v>7.6342302792502858E-3</v>
      </c>
      <c r="AC137" s="1">
        <v>0.33871680617129496</v>
      </c>
      <c r="AD137" s="1">
        <v>0.65644723320675447</v>
      </c>
    </row>
    <row r="138" spans="27:30">
      <c r="AA138">
        <v>135</v>
      </c>
      <c r="AB138" s="1">
        <v>7.6342302792502858E-3</v>
      </c>
      <c r="AC138" s="1">
        <v>0.33871680617129496</v>
      </c>
      <c r="AD138" s="1">
        <v>0.65644723320675447</v>
      </c>
    </row>
    <row r="139" spans="27:30">
      <c r="AA139">
        <v>136</v>
      </c>
      <c r="AB139" s="1">
        <v>7.6342302792502858E-3</v>
      </c>
      <c r="AC139" s="1">
        <v>0.33871680617129496</v>
      </c>
      <c r="AD139" s="1">
        <v>0.65644723320675447</v>
      </c>
    </row>
    <row r="140" spans="27:30">
      <c r="AA140">
        <v>137</v>
      </c>
      <c r="AB140" s="1">
        <v>7.6342302792502858E-3</v>
      </c>
      <c r="AC140" s="1">
        <v>0.33871680617129496</v>
      </c>
      <c r="AD140" s="1">
        <v>0.65644723320675447</v>
      </c>
    </row>
    <row r="141" spans="27:30">
      <c r="AA141">
        <v>138</v>
      </c>
      <c r="AB141" s="1">
        <v>7.6342302792502858E-3</v>
      </c>
      <c r="AC141" s="1">
        <v>0.33871680617129496</v>
      </c>
      <c r="AD141" s="1">
        <v>0.65644723320675447</v>
      </c>
    </row>
    <row r="142" spans="27:30">
      <c r="AA142">
        <v>139</v>
      </c>
      <c r="AB142" s="1">
        <v>7.6342302792502858E-3</v>
      </c>
      <c r="AC142" s="1">
        <v>0.33871680617129496</v>
      </c>
      <c r="AD142" s="1">
        <v>0.65644723320675447</v>
      </c>
    </row>
    <row r="143" spans="27:30">
      <c r="AA143">
        <v>140</v>
      </c>
      <c r="AB143" s="1">
        <v>7.6342302792502858E-3</v>
      </c>
      <c r="AC143" s="1">
        <v>0.33871680617129496</v>
      </c>
      <c r="AD143" s="1">
        <v>0.65644723320675447</v>
      </c>
    </row>
    <row r="144" spans="27:30">
      <c r="AA144">
        <v>141</v>
      </c>
      <c r="AB144" s="1">
        <v>7.6342302792502858E-3</v>
      </c>
      <c r="AC144" s="1">
        <v>0.33871680617129496</v>
      </c>
      <c r="AD144" s="1">
        <v>0.65644723320675447</v>
      </c>
    </row>
    <row r="145" spans="27:30">
      <c r="AA145">
        <v>142</v>
      </c>
      <c r="AB145" s="1">
        <v>7.6342302792502858E-3</v>
      </c>
      <c r="AC145" s="1">
        <v>0.33871680617129496</v>
      </c>
      <c r="AD145" s="1">
        <v>0.65644723320675447</v>
      </c>
    </row>
    <row r="146" spans="27:30">
      <c r="AA146">
        <v>143</v>
      </c>
      <c r="AB146" s="1">
        <v>7.6342302792502858E-3</v>
      </c>
      <c r="AC146" s="1">
        <v>0.33871680617129496</v>
      </c>
      <c r="AD146" s="1">
        <v>0.65644723320675447</v>
      </c>
    </row>
    <row r="147" spans="27:30">
      <c r="AA147">
        <v>144</v>
      </c>
      <c r="AB147" s="1">
        <v>7.6342302792502858E-3</v>
      </c>
      <c r="AC147" s="1">
        <v>0.33871680617129496</v>
      </c>
      <c r="AD147" s="1">
        <v>0.65644723320675447</v>
      </c>
    </row>
    <row r="148" spans="27:30">
      <c r="AA148">
        <v>145</v>
      </c>
      <c r="AB148" s="1">
        <v>7.6342302792502858E-3</v>
      </c>
      <c r="AC148" s="1">
        <v>0.33871680617129496</v>
      </c>
      <c r="AD148" s="1">
        <v>0.65644723320675447</v>
      </c>
    </row>
    <row r="149" spans="27:30">
      <c r="AA149">
        <v>146</v>
      </c>
      <c r="AB149" s="1">
        <v>7.6342302792502858E-3</v>
      </c>
      <c r="AC149" s="1">
        <v>0.33871680617129496</v>
      </c>
      <c r="AD149" s="1">
        <v>0.65644723320675447</v>
      </c>
    </row>
    <row r="150" spans="27:30">
      <c r="AA150">
        <v>147</v>
      </c>
      <c r="AB150" s="1">
        <v>7.6342302792502858E-3</v>
      </c>
      <c r="AC150" s="1">
        <v>0.33871680617129496</v>
      </c>
      <c r="AD150" s="1">
        <v>0.65644723320675447</v>
      </c>
    </row>
    <row r="151" spans="27:30">
      <c r="AA151">
        <v>148</v>
      </c>
      <c r="AB151" s="1">
        <v>7.6342302792502858E-3</v>
      </c>
      <c r="AC151" s="1">
        <v>0.33871680617129496</v>
      </c>
      <c r="AD151" s="1">
        <v>0.65644723320675447</v>
      </c>
    </row>
    <row r="152" spans="27:30">
      <c r="AA152">
        <v>149</v>
      </c>
      <c r="AB152" s="1">
        <v>7.6342302792502858E-3</v>
      </c>
      <c r="AC152" s="1">
        <v>0.33871680617129496</v>
      </c>
      <c r="AD152" s="1">
        <v>0.65644723320675447</v>
      </c>
    </row>
    <row r="153" spans="27:30">
      <c r="AA153">
        <v>150</v>
      </c>
      <c r="AB153" s="1">
        <v>7.6342302792502858E-3</v>
      </c>
      <c r="AC153" s="1">
        <v>0.33871680617129496</v>
      </c>
      <c r="AD153" s="1">
        <v>0.65644723320675447</v>
      </c>
    </row>
    <row r="154" spans="27:30">
      <c r="AA154">
        <v>151</v>
      </c>
      <c r="AB154" s="1">
        <v>7.6342302792502858E-3</v>
      </c>
      <c r="AC154" s="1">
        <v>0.33871680617129496</v>
      </c>
      <c r="AD154" s="1">
        <v>0.65644723320675447</v>
      </c>
    </row>
    <row r="155" spans="27:30">
      <c r="AA155">
        <v>152</v>
      </c>
      <c r="AB155" s="1">
        <v>7.6342302792502858E-3</v>
      </c>
      <c r="AC155" s="1">
        <v>0.33871680617129496</v>
      </c>
      <c r="AD155" s="1">
        <v>0.65644723320675447</v>
      </c>
    </row>
    <row r="156" spans="27:30">
      <c r="AA156">
        <v>153</v>
      </c>
      <c r="AB156" s="1">
        <v>7.6342302792502858E-3</v>
      </c>
      <c r="AC156" s="1">
        <v>0.33871680617129496</v>
      </c>
      <c r="AD156" s="1">
        <v>0.65644723320675447</v>
      </c>
    </row>
    <row r="157" spans="27:30">
      <c r="AA157">
        <v>154</v>
      </c>
      <c r="AB157" s="1">
        <v>7.6342302792502858E-3</v>
      </c>
      <c r="AC157" s="1">
        <v>0.33871680617129496</v>
      </c>
      <c r="AD157" s="1">
        <v>0.65644723320675447</v>
      </c>
    </row>
    <row r="158" spans="27:30">
      <c r="AA158">
        <v>155</v>
      </c>
      <c r="AB158" s="1">
        <v>7.6342302792502858E-3</v>
      </c>
      <c r="AC158" s="1">
        <v>0.33871680617129496</v>
      </c>
      <c r="AD158" s="1">
        <v>0.65644723320675447</v>
      </c>
    </row>
    <row r="159" spans="27:30">
      <c r="AA159">
        <v>156</v>
      </c>
      <c r="AB159" s="1">
        <v>7.6342302792502858E-3</v>
      </c>
      <c r="AC159" s="1">
        <v>0.33871680617129496</v>
      </c>
      <c r="AD159" s="1">
        <v>0.65644723320675447</v>
      </c>
    </row>
    <row r="160" spans="27:30">
      <c r="AA160">
        <v>157</v>
      </c>
      <c r="AB160" s="1">
        <v>7.6342302792502858E-3</v>
      </c>
      <c r="AC160" s="1">
        <v>0.33871680617129496</v>
      </c>
      <c r="AD160" s="1">
        <v>0.65644723320675447</v>
      </c>
    </row>
    <row r="161" spans="27:30">
      <c r="AA161">
        <v>158</v>
      </c>
      <c r="AB161" s="1">
        <v>7.6342302792502858E-3</v>
      </c>
      <c r="AC161" s="1">
        <v>0.33871680617129496</v>
      </c>
      <c r="AD161" s="1">
        <v>0.65644723320675447</v>
      </c>
    </row>
    <row r="162" spans="27:30">
      <c r="AA162">
        <v>159</v>
      </c>
      <c r="AB162" s="1">
        <v>7.6342302792502858E-3</v>
      </c>
      <c r="AC162" s="1">
        <v>0.33871680617129496</v>
      </c>
      <c r="AD162" s="1">
        <v>0.65644723320675447</v>
      </c>
    </row>
    <row r="163" spans="27:30">
      <c r="AA163">
        <v>160</v>
      </c>
      <c r="AB163" s="1">
        <v>7.6342302792502858E-3</v>
      </c>
      <c r="AC163" s="1">
        <v>0.33871680617129496</v>
      </c>
      <c r="AD163" s="1">
        <v>0.65644723320675447</v>
      </c>
    </row>
    <row r="164" spans="27:30">
      <c r="AA164">
        <v>161</v>
      </c>
      <c r="AB164" s="1">
        <v>7.6342302792502858E-3</v>
      </c>
      <c r="AC164" s="1">
        <v>0.33871680617129496</v>
      </c>
      <c r="AD164" s="1">
        <v>0.65644723320675447</v>
      </c>
    </row>
    <row r="165" spans="27:30">
      <c r="AA165">
        <v>162</v>
      </c>
      <c r="AB165" s="1">
        <v>7.6342302792502858E-3</v>
      </c>
      <c r="AC165" s="1">
        <v>0.33871680617129496</v>
      </c>
      <c r="AD165" s="1">
        <v>0.65644723320675447</v>
      </c>
    </row>
    <row r="166" spans="27:30">
      <c r="AA166">
        <v>163</v>
      </c>
      <c r="AB166" s="1">
        <v>7.6342302792502858E-3</v>
      </c>
      <c r="AC166" s="1">
        <v>0.33871680617129496</v>
      </c>
      <c r="AD166" s="1">
        <v>0.65644723320675447</v>
      </c>
    </row>
    <row r="167" spans="27:30">
      <c r="AA167">
        <v>164</v>
      </c>
      <c r="AB167" s="1">
        <v>7.6342302792502858E-3</v>
      </c>
      <c r="AC167" s="1">
        <v>0.33871680617129496</v>
      </c>
      <c r="AD167" s="1">
        <v>0.65644723320675447</v>
      </c>
    </row>
    <row r="168" spans="27:30">
      <c r="AA168">
        <v>165</v>
      </c>
      <c r="AB168" s="1">
        <v>7.6342302792502858E-3</v>
      </c>
      <c r="AC168" s="1">
        <v>0.33871680617129496</v>
      </c>
      <c r="AD168" s="1">
        <v>0.65644723320675447</v>
      </c>
    </row>
    <row r="169" spans="27:30">
      <c r="AA169">
        <v>166</v>
      </c>
      <c r="AB169" s="1">
        <v>7.6342302792502858E-3</v>
      </c>
      <c r="AC169" s="1">
        <v>0.33871680617129496</v>
      </c>
      <c r="AD169" s="1">
        <v>0.65644723320675447</v>
      </c>
    </row>
    <row r="170" spans="27:30">
      <c r="AA170">
        <v>167</v>
      </c>
      <c r="AB170" s="1">
        <v>7.6342302792502858E-3</v>
      </c>
      <c r="AC170" s="1">
        <v>0.33871680617129496</v>
      </c>
      <c r="AD170" s="1">
        <v>0.65644723320675447</v>
      </c>
    </row>
    <row r="171" spans="27:30">
      <c r="AA171">
        <v>168</v>
      </c>
      <c r="AB171" s="1">
        <v>7.6342302792502858E-3</v>
      </c>
      <c r="AC171" s="1">
        <v>0.33871680617129496</v>
      </c>
      <c r="AD171" s="1">
        <v>0.65644723320675447</v>
      </c>
    </row>
    <row r="172" spans="27:30">
      <c r="AA172">
        <v>169</v>
      </c>
      <c r="AB172" s="1">
        <v>7.6342302792502858E-3</v>
      </c>
      <c r="AC172" s="1">
        <v>0.33871680617129496</v>
      </c>
      <c r="AD172" s="1">
        <v>0.65644723320675447</v>
      </c>
    </row>
    <row r="173" spans="27:30">
      <c r="AA173">
        <v>170</v>
      </c>
      <c r="AB173" s="1">
        <v>7.6342302792502858E-3</v>
      </c>
      <c r="AC173" s="1">
        <v>0.33871680617129496</v>
      </c>
      <c r="AD173" s="1">
        <v>0.65644723320675447</v>
      </c>
    </row>
    <row r="174" spans="27:30">
      <c r="AA174">
        <v>171</v>
      </c>
      <c r="AB174" s="1">
        <v>7.6342302792502858E-3</v>
      </c>
      <c r="AC174" s="1">
        <v>0.33871680617129496</v>
      </c>
      <c r="AD174" s="1">
        <v>0.65644723320675447</v>
      </c>
    </row>
    <row r="175" spans="27:30">
      <c r="AA175">
        <v>172</v>
      </c>
      <c r="AB175" s="1">
        <v>7.6342302792502858E-3</v>
      </c>
      <c r="AC175" s="1">
        <v>0.33871680617129496</v>
      </c>
      <c r="AD175" s="1">
        <v>0.65644723320675447</v>
      </c>
    </row>
    <row r="176" spans="27:30">
      <c r="AA176">
        <v>173</v>
      </c>
      <c r="AB176" s="1">
        <v>7.6342302792502858E-3</v>
      </c>
      <c r="AC176" s="1">
        <v>0.33871680617129496</v>
      </c>
      <c r="AD176" s="1">
        <v>0.65644723320675447</v>
      </c>
    </row>
    <row r="177" spans="27:30">
      <c r="AA177">
        <v>174</v>
      </c>
      <c r="AB177" s="1">
        <v>7.6342302792502858E-3</v>
      </c>
      <c r="AC177" s="1">
        <v>0.33871680617129496</v>
      </c>
      <c r="AD177" s="1">
        <v>0.65644723320675447</v>
      </c>
    </row>
    <row r="178" spans="27:30">
      <c r="AA178">
        <v>175</v>
      </c>
      <c r="AB178" s="1">
        <v>7.6342302792502858E-3</v>
      </c>
      <c r="AC178" s="1">
        <v>0.33871680617129496</v>
      </c>
      <c r="AD178" s="1">
        <v>0.65644723320675447</v>
      </c>
    </row>
    <row r="179" spans="27:30">
      <c r="AA179">
        <v>176</v>
      </c>
      <c r="AB179" s="1">
        <v>7.6342302792502858E-3</v>
      </c>
      <c r="AC179" s="1">
        <v>0.33871680617129496</v>
      </c>
      <c r="AD179" s="1">
        <v>0.65644723320675447</v>
      </c>
    </row>
    <row r="180" spans="27:30">
      <c r="AA180">
        <v>177</v>
      </c>
      <c r="AB180" s="1">
        <v>7.6342302792502858E-3</v>
      </c>
      <c r="AC180" s="1">
        <v>0.33871680617129496</v>
      </c>
      <c r="AD180" s="1">
        <v>0.65644723320675447</v>
      </c>
    </row>
    <row r="181" spans="27:30">
      <c r="AA181">
        <v>178</v>
      </c>
      <c r="AB181" s="1">
        <v>7.6342302792502858E-3</v>
      </c>
      <c r="AC181" s="1">
        <v>0.33871680617129496</v>
      </c>
      <c r="AD181" s="1">
        <v>0.65644723320675447</v>
      </c>
    </row>
    <row r="182" spans="27:30">
      <c r="AA182">
        <v>179</v>
      </c>
      <c r="AB182" s="1">
        <v>7.6342302792502858E-3</v>
      </c>
      <c r="AC182" s="1">
        <v>0.33871680617129496</v>
      </c>
      <c r="AD182" s="1">
        <v>0.65644723320675447</v>
      </c>
    </row>
    <row r="183" spans="27:30">
      <c r="AA183">
        <v>180</v>
      </c>
      <c r="AB183" s="1">
        <v>7.6342302792502858E-3</v>
      </c>
      <c r="AC183" s="1">
        <v>0.33871680617129496</v>
      </c>
      <c r="AD183" s="1">
        <v>0.65644723320675447</v>
      </c>
    </row>
    <row r="184" spans="27:30">
      <c r="AA184">
        <v>181</v>
      </c>
      <c r="AB184" s="1">
        <v>7.6342302792502858E-3</v>
      </c>
      <c r="AC184" s="1">
        <v>0.33871680617129496</v>
      </c>
      <c r="AD184" s="1">
        <v>0.65644723320675447</v>
      </c>
    </row>
    <row r="185" spans="27:30">
      <c r="AA185">
        <v>182</v>
      </c>
      <c r="AB185" s="1">
        <v>7.6342302792502858E-3</v>
      </c>
      <c r="AC185" s="1">
        <v>0.33871680617129496</v>
      </c>
      <c r="AD185" s="1">
        <v>0.65644723320675447</v>
      </c>
    </row>
    <row r="186" spans="27:30">
      <c r="AA186">
        <v>183</v>
      </c>
      <c r="AB186" s="1">
        <v>7.6342302792502858E-3</v>
      </c>
      <c r="AC186" s="1">
        <v>0.33871680617129496</v>
      </c>
      <c r="AD186" s="1">
        <v>0.65644723320675447</v>
      </c>
    </row>
    <row r="187" spans="27:30">
      <c r="AA187">
        <v>184</v>
      </c>
      <c r="AB187" s="1">
        <v>7.6342302792502858E-3</v>
      </c>
      <c r="AC187" s="1">
        <v>0.33871680617129496</v>
      </c>
      <c r="AD187" s="1">
        <v>0.65644723320675447</v>
      </c>
    </row>
    <row r="188" spans="27:30">
      <c r="AA188">
        <v>185</v>
      </c>
      <c r="AB188" s="1">
        <v>7.6342302792502858E-3</v>
      </c>
      <c r="AC188" s="1">
        <v>0.33871680617129496</v>
      </c>
      <c r="AD188" s="1">
        <v>0.65644723320675447</v>
      </c>
    </row>
    <row r="189" spans="27:30">
      <c r="AA189">
        <v>186</v>
      </c>
      <c r="AB189" s="1">
        <v>7.6342302792502858E-3</v>
      </c>
      <c r="AC189" s="1">
        <v>0.33871680617129496</v>
      </c>
      <c r="AD189" s="1">
        <v>0.65644723320675447</v>
      </c>
    </row>
    <row r="190" spans="27:30">
      <c r="AA190">
        <v>187</v>
      </c>
      <c r="AB190" s="1">
        <v>7.6342302792502858E-3</v>
      </c>
      <c r="AC190" s="1">
        <v>0.33871680617129496</v>
      </c>
      <c r="AD190" s="1">
        <v>0.65644723320675447</v>
      </c>
    </row>
    <row r="191" spans="27:30">
      <c r="AA191">
        <v>188</v>
      </c>
      <c r="AB191" s="1">
        <v>7.6342302792502858E-3</v>
      </c>
      <c r="AC191" s="1">
        <v>0.33871680617129496</v>
      </c>
      <c r="AD191" s="1">
        <v>0.65644723320675447</v>
      </c>
    </row>
    <row r="192" spans="27:30">
      <c r="AA192">
        <v>189</v>
      </c>
      <c r="AB192" s="1">
        <v>7.6342302792502858E-3</v>
      </c>
      <c r="AC192" s="1">
        <v>0.33871680617129496</v>
      </c>
      <c r="AD192" s="1">
        <v>0.65644723320675447</v>
      </c>
    </row>
    <row r="193" spans="27:30">
      <c r="AA193">
        <v>190</v>
      </c>
      <c r="AB193" s="1">
        <v>7.6342302792502858E-3</v>
      </c>
      <c r="AC193" s="1">
        <v>0.33871680617129496</v>
      </c>
      <c r="AD193" s="1">
        <v>0.65644723320675447</v>
      </c>
    </row>
    <row r="194" spans="27:30">
      <c r="AA194">
        <v>191</v>
      </c>
      <c r="AB194" s="1">
        <v>7.6342302792502858E-3</v>
      </c>
      <c r="AC194" s="1">
        <v>0.33871680617129496</v>
      </c>
      <c r="AD194" s="1">
        <v>0.65644723320675447</v>
      </c>
    </row>
    <row r="195" spans="27:30">
      <c r="AA195">
        <v>192</v>
      </c>
      <c r="AB195" s="1">
        <v>7.6342302792502858E-3</v>
      </c>
      <c r="AC195" s="1">
        <v>0.33871680617129496</v>
      </c>
      <c r="AD195" s="1">
        <v>0.65644723320675447</v>
      </c>
    </row>
    <row r="196" spans="27:30">
      <c r="AA196">
        <v>193</v>
      </c>
      <c r="AB196" s="1">
        <v>7.6342302792502858E-3</v>
      </c>
      <c r="AC196" s="1">
        <v>0.33871680617129496</v>
      </c>
      <c r="AD196" s="1">
        <v>0.65644723320675447</v>
      </c>
    </row>
    <row r="197" spans="27:30">
      <c r="AA197">
        <v>194</v>
      </c>
      <c r="AB197" s="1">
        <v>7.6342302792502858E-3</v>
      </c>
      <c r="AC197" s="1">
        <v>0.33871680617129496</v>
      </c>
      <c r="AD197" s="1">
        <v>0.65644723320675447</v>
      </c>
    </row>
    <row r="198" spans="27:30">
      <c r="AA198">
        <v>195</v>
      </c>
      <c r="AB198" s="1">
        <v>7.6342302792502858E-3</v>
      </c>
      <c r="AC198" s="1">
        <v>0.33871680617129496</v>
      </c>
      <c r="AD198" s="1">
        <v>0.65644723320675447</v>
      </c>
    </row>
    <row r="199" spans="27:30">
      <c r="AA199">
        <v>196</v>
      </c>
      <c r="AB199" s="1">
        <v>7.6342302792502858E-3</v>
      </c>
      <c r="AC199" s="1">
        <v>0.33871680617129496</v>
      </c>
      <c r="AD199" s="1">
        <v>0.65644723320675447</v>
      </c>
    </row>
    <row r="200" spans="27:30">
      <c r="AA200">
        <v>197</v>
      </c>
      <c r="AB200" s="1">
        <v>7.6342302792502858E-3</v>
      </c>
      <c r="AC200" s="1">
        <v>0.33871680617129496</v>
      </c>
      <c r="AD200" s="1">
        <v>0.65644723320675447</v>
      </c>
    </row>
    <row r="201" spans="27:30">
      <c r="AA201">
        <v>198</v>
      </c>
      <c r="AB201" s="1">
        <v>7.6342302792502858E-3</v>
      </c>
      <c r="AC201" s="1">
        <v>0.33871680617129496</v>
      </c>
      <c r="AD201" s="1">
        <v>0.65644723320675447</v>
      </c>
    </row>
    <row r="202" spans="27:30">
      <c r="AA202">
        <v>199</v>
      </c>
      <c r="AB202" s="1">
        <v>7.6342302792502858E-3</v>
      </c>
      <c r="AC202" s="1">
        <v>0.33871680617129496</v>
      </c>
      <c r="AD202" s="1">
        <v>0.65644723320675447</v>
      </c>
    </row>
    <row r="203" spans="27:30">
      <c r="AA203">
        <v>200</v>
      </c>
      <c r="AB203" s="1">
        <v>7.6342302792502858E-3</v>
      </c>
      <c r="AC203" s="1">
        <v>0.33871680617129496</v>
      </c>
      <c r="AD203" s="1">
        <v>0.65644723320675447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89" priority="13">
      <formula>ABS(B57)&gt;0.4</formula>
    </cfRule>
    <cfRule type="expression" dxfId="88" priority="14">
      <formula>AND(ABS(B57)&gt;0.2, ABS(B57)&lt;=0.4)</formula>
    </cfRule>
    <cfRule type="expression" dxfId="87" priority="15">
      <formula>ABS(B57)&lt;=0.2</formula>
    </cfRule>
  </conditionalFormatting>
  <conditionalFormatting sqref="B82:D87">
    <cfRule type="expression" dxfId="86" priority="1">
      <formula>ABS(B82)&lt;=0.2</formula>
    </cfRule>
    <cfRule type="expression" dxfId="85" priority="2">
      <formula>ABS(B82)&gt;0.4</formula>
    </cfRule>
    <cfRule type="expression" dxfId="84" priority="3">
      <formula>AND(ABS(B82)&gt;0.2, ABS(B82)&lt;=0.4)</formula>
    </cfRule>
  </conditionalFormatting>
  <conditionalFormatting sqref="E40:M45">
    <cfRule type="expression" dxfId="83" priority="4">
      <formula>ABS(IFERROR(E13-E40,0))&gt;0.4</formula>
    </cfRule>
    <cfRule type="expression" dxfId="82" priority="5">
      <formula>AND(ABS(IFERROR(E13-E40,0))&gt;0.2, ABS(IFERROR(E13-E40,0))&lt;=0.4)</formula>
    </cfRule>
    <cfRule type="expression" dxfId="81" priority="6">
      <formula>ABS(IFERROR(E13-E40,0))&lt;=0.2</formula>
    </cfRule>
  </conditionalFormatting>
  <conditionalFormatting sqref="G57:I65">
    <cfRule type="expression" dxfId="80" priority="10">
      <formula>ABS(G57)&lt;=0.2</formula>
    </cfRule>
    <cfRule type="expression" dxfId="79" priority="11">
      <formula>AND(ABS(G57)&gt;0.2, ABS(G57)&lt;=0.4)</formula>
    </cfRule>
    <cfRule type="expression" dxfId="78" priority="12">
      <formula>ABS(G57)&gt;0.4</formula>
    </cfRule>
  </conditionalFormatting>
  <conditionalFormatting sqref="L57:Q65">
    <cfRule type="expression" dxfId="77" priority="7">
      <formula>ABS(L57)&gt;0.4</formula>
    </cfRule>
    <cfRule type="expression" dxfId="76" priority="8">
      <formula>AND(ABS(L57)&gt;0.2, ABS(L57)&lt;=0.4)</formula>
    </cfRule>
    <cfRule type="expression" dxfId="75" priority="9">
      <formula>ABS(L57)&lt;=0.2</formula>
    </cfRule>
  </conditionalFormatting>
  <dataValidations count="1">
    <dataValidation type="list" allowBlank="1" showInputMessage="1" showErrorMessage="1" sqref="Y8" xr:uid="{00000000-0002-0000-0F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N203"/>
  <sheetViews>
    <sheetView topLeftCell="A64" zoomScale="84" zoomScaleNormal="60" workbookViewId="0">
      <selection activeCell="B71" sqref="B71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3.2940374221416885E-4</v>
      </c>
      <c r="AC3" s="1">
        <f>G67</f>
        <v>0.23208105295171971</v>
      </c>
      <c r="AD3" s="1">
        <f ca="1">L67</f>
        <v>2.0444365979954413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3.2940374221416885E-4</v>
      </c>
      <c r="AC4" s="1">
        <v>0.23208105295171971</v>
      </c>
      <c r="AD4" s="1">
        <v>2.0444365979954413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3.2940374221416885E-4</v>
      </c>
      <c r="AC5" s="1">
        <v>0.23208105295171971</v>
      </c>
      <c r="AD5" s="1">
        <v>2.0444365979954413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3.2940374221416885E-4</v>
      </c>
      <c r="AC6" s="1">
        <v>0.23208105295171971</v>
      </c>
      <c r="AD6" s="1">
        <v>2.0444365979954413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3.2940374221416885E-4</v>
      </c>
      <c r="AC7" s="1">
        <v>0.23208105295171971</v>
      </c>
      <c r="AD7" s="1">
        <v>2.0444365979954413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3.2940374221416885E-4</v>
      </c>
      <c r="AC8" s="1">
        <v>0.23208105295171971</v>
      </c>
      <c r="AD8" s="1">
        <v>2.0444365979954413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3</v>
      </c>
      <c r="AA9">
        <v>6</v>
      </c>
      <c r="AB9" s="1">
        <v>3.2940374221416885E-4</v>
      </c>
      <c r="AC9" s="1">
        <v>0.23208105295171971</v>
      </c>
      <c r="AD9" s="1">
        <v>2.0444365979954413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3.2940374221416885E-4</v>
      </c>
      <c r="AC10" s="1">
        <v>0.23208105295171971</v>
      </c>
      <c r="AD10" s="1">
        <v>2.0444365979954413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3.2940374221416885E-4</v>
      </c>
      <c r="AC11" s="1">
        <v>0.23208105295171971</v>
      </c>
      <c r="AD11" s="1">
        <v>2.0444365979954413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2.2775058621738036</v>
      </c>
      <c r="AA12">
        <v>9</v>
      </c>
      <c r="AB12" s="1">
        <v>3.2940374221416885E-4</v>
      </c>
      <c r="AC12" s="1">
        <v>0.23208105295171971</v>
      </c>
      <c r="AD12" s="1">
        <v>2.0444365979954413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3.2940374221416885E-4</v>
      </c>
      <c r="AC13" s="1">
        <v>0.23208105295171971</v>
      </c>
      <c r="AD13" s="1">
        <v>2.0444365979954413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3.2940374221416885E-4</v>
      </c>
      <c r="AC14" s="1">
        <v>0.23208105295171971</v>
      </c>
      <c r="AD14" s="1">
        <v>2.0444365979954413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3.2940374221416885E-4</v>
      </c>
      <c r="AC15" s="1">
        <v>0.23208105295171971</v>
      </c>
      <c r="AD15" s="1">
        <v>2.0444365979954413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5</v>
      </c>
      <c r="AA16">
        <v>13</v>
      </c>
      <c r="AB16" s="1">
        <v>3.2940374221416885E-4</v>
      </c>
      <c r="AC16" s="1">
        <v>0.23208105295171971</v>
      </c>
      <c r="AD16" s="1">
        <v>2.0444365979954413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7</v>
      </c>
      <c r="AA17">
        <v>14</v>
      </c>
      <c r="AB17" s="1">
        <v>3.2940374221416885E-4</v>
      </c>
      <c r="AC17" s="1">
        <v>0.23208105295171971</v>
      </c>
      <c r="AD17" s="1">
        <v>2.0444365979954413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6</v>
      </c>
      <c r="AA18">
        <v>15</v>
      </c>
      <c r="AB18" s="1">
        <v>3.2940374221416885E-4</v>
      </c>
      <c r="AC18" s="1">
        <v>0.23208105295171971</v>
      </c>
      <c r="AD18" s="1">
        <v>2.0444365979954413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3.2940374221416885E-4</v>
      </c>
      <c r="AC19" s="1">
        <v>0.23208105295171971</v>
      </c>
      <c r="AD19" s="1">
        <v>2.0444365979954413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0.27777777777777779</v>
      </c>
      <c r="AA20">
        <v>17</v>
      </c>
      <c r="AB20" s="1">
        <v>3.2940374221416885E-4</v>
      </c>
      <c r="AC20" s="1">
        <v>0.23208105295171971</v>
      </c>
      <c r="AD20" s="1">
        <v>2.0444365979954413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0.3888888888888889</v>
      </c>
      <c r="AA21">
        <v>18</v>
      </c>
      <c r="AB21" s="1">
        <v>3.2940374221416885E-4</v>
      </c>
      <c r="AC21" s="1">
        <v>0.23208105295171971</v>
      </c>
      <c r="AD21" s="1">
        <v>2.0444365979954413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0.33333333333333331</v>
      </c>
      <c r="AA22">
        <v>19</v>
      </c>
      <c r="AB22" s="1">
        <v>3.2940374221416885E-4</v>
      </c>
      <c r="AC22" s="1">
        <v>0.23208105295171971</v>
      </c>
      <c r="AD22" s="1">
        <v>2.0444365979954413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2.5654489778776518E-3</v>
      </c>
      <c r="AA23">
        <v>20</v>
      </c>
      <c r="AB23" s="1">
        <v>3.2940374221416885E-4</v>
      </c>
      <c r="AC23" s="1">
        <v>0.23208105295171971</v>
      </c>
      <c r="AD23" s="1">
        <v>2.0444365979954413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0.5883687777207125</v>
      </c>
      <c r="AA24">
        <v>21</v>
      </c>
      <c r="AB24" s="1">
        <v>3.2940374221416885E-4</v>
      </c>
      <c r="AC24" s="1">
        <v>0.23208105295171971</v>
      </c>
      <c r="AD24" s="1">
        <v>2.0444365979954413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0.32408013183961382</v>
      </c>
      <c r="AA25">
        <v>22</v>
      </c>
      <c r="AB25" s="1">
        <v>3.2940374221416885E-4</v>
      </c>
      <c r="AC25" s="1">
        <v>0.23208105295171971</v>
      </c>
      <c r="AD25" s="1">
        <v>2.0444365979954413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0.15567201378270823</v>
      </c>
      <c r="AA26">
        <v>23</v>
      </c>
      <c r="AB26" s="1">
        <v>3.2940374221416885E-4</v>
      </c>
      <c r="AC26" s="1">
        <v>0.23208105295171971</v>
      </c>
      <c r="AD26" s="1">
        <v>2.0444365979954413</v>
      </c>
    </row>
    <row r="27" spans="1:30" ht="16.2" thickBot="1">
      <c r="X27" s="55" t="s">
        <v>51</v>
      </c>
      <c r="Y27" s="3" cm="1">
        <f t="array" ref="Y27">MEDIAN(ABS(B13:D18 - B40:D45))</f>
        <v>0.33624936317257637</v>
      </c>
      <c r="AA27">
        <v>24</v>
      </c>
      <c r="AB27" s="1">
        <v>3.2940374221416885E-4</v>
      </c>
      <c r="AC27" s="1">
        <v>0.23208105295171971</v>
      </c>
      <c r="AD27" s="1">
        <v>2.0444365979954413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0.3</v>
      </c>
      <c r="AA28">
        <v>25</v>
      </c>
      <c r="AB28" s="1">
        <v>3.2940374221416885E-4</v>
      </c>
      <c r="AC28" s="1">
        <v>0.23208105295171971</v>
      </c>
      <c r="AD28" s="1">
        <v>2.0444365979954413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0.18937429818305967</v>
      </c>
      <c r="AA29">
        <v>26</v>
      </c>
      <c r="AB29" s="1">
        <v>3.2940374221416885E-4</v>
      </c>
      <c r="AC29" s="1">
        <v>0.23208105295171971</v>
      </c>
      <c r="AD29" s="1">
        <v>2.0444365979954413</v>
      </c>
    </row>
    <row r="30" spans="1:30">
      <c r="A30" s="25" t="s">
        <v>3</v>
      </c>
      <c r="B30" s="2">
        <f>MAX(B40:B45)</f>
        <v>0.52249923603066084</v>
      </c>
      <c r="C30" s="2">
        <f>MAX(C40:C45)</f>
        <v>0.66363250027187293</v>
      </c>
      <c r="D30" s="2">
        <f>MAX(D40:D45)</f>
        <v>0.882648994701141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0.33624936317257637</v>
      </c>
      <c r="AA30">
        <v>27</v>
      </c>
      <c r="AB30" s="1">
        <v>3.2940374221416885E-4</v>
      </c>
      <c r="AC30" s="1">
        <v>0.23208105295171971</v>
      </c>
      <c r="AD30" s="1">
        <v>2.0444365979954413</v>
      </c>
    </row>
    <row r="31" spans="1:30" ht="16.2" thickBot="1">
      <c r="A31" s="25" t="s">
        <v>4</v>
      </c>
      <c r="B31" s="2">
        <f>MIN(B40:B45)</f>
        <v>0.10256544897787766</v>
      </c>
      <c r="C31" s="2">
        <f t="shared" ref="C31:D31" si="19">MIN(C40:C45)</f>
        <v>0.12811755127398336</v>
      </c>
      <c r="D31" s="2">
        <f t="shared" si="19"/>
        <v>0.2116312222792876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0.45550751717021926</v>
      </c>
      <c r="AA31">
        <v>28</v>
      </c>
      <c r="AB31" s="1">
        <v>3.2940374221416885E-4</v>
      </c>
      <c r="AC31" s="1">
        <v>0.23208105295171971</v>
      </c>
      <c r="AD31" s="1">
        <v>2.0444365979954413</v>
      </c>
    </row>
    <row r="32" spans="1:30">
      <c r="A32" s="25" t="s">
        <v>5</v>
      </c>
      <c r="B32" s="2">
        <f>AVERAGE(B40:B45)</f>
        <v>0.28624198492652536</v>
      </c>
      <c r="C32" s="2">
        <f t="shared" ref="C32:D32" si="20">AVERAGE(C40:C45)</f>
        <v>0.44081708445639073</v>
      </c>
      <c r="D32" s="2">
        <f t="shared" si="20"/>
        <v>0.54498353681249501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3.2940374221416885E-4</v>
      </c>
      <c r="AC32" s="1">
        <v>0.23208105295171971</v>
      </c>
      <c r="AD32" s="1">
        <v>2.0444365979954413</v>
      </c>
    </row>
    <row r="33" spans="1:30">
      <c r="A33" s="25" t="s">
        <v>6</v>
      </c>
      <c r="B33" s="2">
        <f>STDEV(B40:B45)</f>
        <v>0.18456066287017162</v>
      </c>
      <c r="C33" s="2">
        <f t="shared" ref="C33:D33" si="21">STDEV(C40:C45)</f>
        <v>0.18781891530028316</v>
      </c>
      <c r="D33" s="2">
        <f t="shared" si="21"/>
        <v>0.2364362494191557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3.2940374221416885E-4</v>
      </c>
      <c r="AC33" s="1">
        <v>0.23208105295171971</v>
      </c>
      <c r="AD33" s="1">
        <v>2.0444365979954413</v>
      </c>
    </row>
    <row r="34" spans="1:30">
      <c r="A34" s="25" t="s">
        <v>7</v>
      </c>
      <c r="B34" s="2">
        <f>MEDIAN(B40:B45)</f>
        <v>0.26666193733783272</v>
      </c>
      <c r="C34" s="2">
        <f t="shared" ref="C34:D34" si="22">MEDIAN(C40:C45)</f>
        <v>0.47085765172064803</v>
      </c>
      <c r="D34" s="2">
        <f t="shared" si="22"/>
        <v>0.54854323262151394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3.2940374221416885E-4</v>
      </c>
      <c r="AC34" s="1">
        <v>0.23208105295171971</v>
      </c>
      <c r="AD34" s="1">
        <v>2.0444365979954413</v>
      </c>
    </row>
    <row r="35" spans="1:30">
      <c r="A35" s="25" t="s">
        <v>8</v>
      </c>
      <c r="B35" s="2" cm="1">
        <f t="array" ref="B35">IFERROR(_xlfn.MODE.SNGL(ROUND(B40:B45,1)),0)</f>
        <v>0.4</v>
      </c>
      <c r="C35" s="2" cm="1">
        <f t="array" ref="C35">IFERROR(_xlfn.MODE.SNGL(ROUND(C40:C45,1)),0)</f>
        <v>0</v>
      </c>
      <c r="D35" s="2" cm="1">
        <f t="array" ref="D35">IFERROR(_xlfn.MODE.SNGL(ROUND(D40:D45,1)),0)</f>
        <v>0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3.2940374221416885E-4</v>
      </c>
      <c r="AC35" s="1">
        <v>0.23208105295171971</v>
      </c>
      <c r="AD35" s="1">
        <v>2.0444365979954413</v>
      </c>
    </row>
    <row r="36" spans="1:30">
      <c r="A36" s="25" t="s">
        <v>9</v>
      </c>
      <c r="B36" s="2">
        <f>QUARTILE(B40:B45,1)</f>
        <v>0.12237263134415143</v>
      </c>
      <c r="C36" s="2">
        <f t="shared" ref="C36:D36" si="23">QUARTILE(C40:C45,1)</f>
        <v>0.36855384560910887</v>
      </c>
      <c r="D36" s="2">
        <f t="shared" si="23"/>
        <v>0.41144560994430779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3.2940374221416885E-4</v>
      </c>
      <c r="AC36" s="1">
        <v>0.23208105295171971</v>
      </c>
      <c r="AD36" s="1">
        <v>2.0444365979954413</v>
      </c>
    </row>
    <row r="37" spans="1:30">
      <c r="A37" s="25" t="s">
        <v>10</v>
      </c>
      <c r="B37" s="2">
        <f>QUARTILE(B40:B45,2)</f>
        <v>0.26666193733783272</v>
      </c>
      <c r="C37" s="2">
        <f t="shared" ref="C37:D37" si="24">QUARTILE(C40:C45,2)</f>
        <v>0.47085765172064803</v>
      </c>
      <c r="D37" s="2">
        <f t="shared" si="24"/>
        <v>0.54854323262151394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3.2940374221416885E-4</v>
      </c>
      <c r="AC37" s="1">
        <v>0.23208105295171971</v>
      </c>
      <c r="AD37" s="1">
        <v>2.0444365979954413</v>
      </c>
    </row>
    <row r="38" spans="1:30">
      <c r="A38" s="25" t="s">
        <v>11</v>
      </c>
      <c r="B38" s="2">
        <f>QUARTILE(B40:B45,3)</f>
        <v>0.43025584973097608</v>
      </c>
      <c r="C38" s="2">
        <f t="shared" ref="C38:D38" si="25">QUARTILE(C40:C45,3)</f>
        <v>0.55045284406460904</v>
      </c>
      <c r="D38" s="2">
        <f t="shared" si="25"/>
        <v>0.67172691035508425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3.2940374221416885E-4</v>
      </c>
      <c r="AC38" s="1">
        <v>0.23208105295171971</v>
      </c>
      <c r="AD38" s="1">
        <v>2.0444365979954413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3.2940374221416885E-4</v>
      </c>
      <c r="AC39" s="1">
        <v>0.23208105295171971</v>
      </c>
      <c r="AD39" s="1">
        <v>2.0444365979954413</v>
      </c>
    </row>
    <row r="40" spans="1:30">
      <c r="A40" s="25">
        <v>1</v>
      </c>
      <c r="B40" s="23">
        <v>0.44999949031449199</v>
      </c>
      <c r="C40" s="23">
        <v>0.12811755127398336</v>
      </c>
      <c r="D40" s="23">
        <v>0.38511088280201561</v>
      </c>
      <c r="E40" s="2">
        <f>MAX(B40:D40)</f>
        <v>0.44999949031449199</v>
      </c>
      <c r="F40" s="2">
        <f>MIN(B40:D40)</f>
        <v>0.12811755127398336</v>
      </c>
      <c r="G40" s="2">
        <f>AVERAGE(B40:D40)</f>
        <v>0.32107597479683031</v>
      </c>
      <c r="H40" s="2">
        <f>STDEV(B40:D40)</f>
        <v>0.1702273413777701</v>
      </c>
      <c r="I40" s="2">
        <f>MEDIAN(B40:D40)</f>
        <v>0.38511088280201561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0.25661421703799947</v>
      </c>
      <c r="L40" s="2">
        <f>QUARTILE(B40:D40,2)</f>
        <v>0.38511088280201561</v>
      </c>
      <c r="M40" s="3">
        <f>QUARTILE(B40:D40,3)</f>
        <v>0.4175551865582538</v>
      </c>
      <c r="AA40">
        <v>37</v>
      </c>
      <c r="AB40" s="1">
        <v>3.2940374221416885E-4</v>
      </c>
      <c r="AC40" s="1">
        <v>0.23208105295171971</v>
      </c>
      <c r="AD40" s="1">
        <v>2.0444365979954413</v>
      </c>
    </row>
    <row r="41" spans="1:30">
      <c r="A41" s="25">
        <v>2</v>
      </c>
      <c r="B41" s="23">
        <v>0.10906385956045618</v>
      </c>
      <c r="C41" s="23">
        <v>0.56144300512537137</v>
      </c>
      <c r="D41" s="23">
        <v>0.69342365584949783</v>
      </c>
      <c r="E41" s="2">
        <f t="shared" ref="E41:E45" si="27">MAX(B41:D41)</f>
        <v>0.69342365584949783</v>
      </c>
      <c r="F41" s="2">
        <f t="shared" ref="F41:F45" si="28">MIN(B41:D41)</f>
        <v>0.10906385956045618</v>
      </c>
      <c r="G41" s="2">
        <f t="shared" ref="G41:G45" si="29">AVERAGE(B41:D41)</f>
        <v>0.45464350684510846</v>
      </c>
      <c r="H41" s="2">
        <f t="shared" ref="H41:H45" si="30">STDEV(B41:D41)</f>
        <v>0.30646972526569327</v>
      </c>
      <c r="I41" s="2">
        <f t="shared" ref="I41:I45" si="31">MEDIAN(B41:D41)</f>
        <v>0.56144300512537137</v>
      </c>
      <c r="J41" s="2">
        <f t="shared" si="26"/>
        <v>0.6</v>
      </c>
      <c r="K41" s="2">
        <f t="shared" ref="K41:K45" si="32">QUARTILE(B41:D41,1)</f>
        <v>0.33525343234291377</v>
      </c>
      <c r="L41" s="2">
        <f t="shared" ref="L41:L45" si="33">QUARTILE(B41:D41,2)</f>
        <v>0.56144300512537137</v>
      </c>
      <c r="M41" s="3">
        <f t="shared" ref="M41:M45" si="34">QUARTILE(B41:D41,3)</f>
        <v>0.62743333048743466</v>
      </c>
      <c r="AA41">
        <v>38</v>
      </c>
      <c r="AB41" s="1">
        <v>3.2940374221416885E-4</v>
      </c>
      <c r="AC41" s="1">
        <v>0.23208105295171971</v>
      </c>
      <c r="AD41" s="1">
        <v>2.0444365979954413</v>
      </c>
    </row>
    <row r="42" spans="1:30">
      <c r="A42" s="25">
        <v>3</v>
      </c>
      <c r="B42" s="23">
        <v>0.37102492798042824</v>
      </c>
      <c r="C42" s="23">
        <v>0.34999414662582051</v>
      </c>
      <c r="D42" s="23">
        <v>0.2116312222792876</v>
      </c>
      <c r="E42" s="2">
        <f t="shared" si="27"/>
        <v>0.37102492798042824</v>
      </c>
      <c r="F42" s="2">
        <f t="shared" si="28"/>
        <v>0.2116312222792876</v>
      </c>
      <c r="G42" s="2">
        <f t="shared" si="29"/>
        <v>0.31088343229517879</v>
      </c>
      <c r="H42" s="2">
        <f t="shared" si="30"/>
        <v>8.6595752412432059E-2</v>
      </c>
      <c r="I42" s="2">
        <f t="shared" si="31"/>
        <v>0.34999414662582051</v>
      </c>
      <c r="J42" s="2">
        <f>IFERROR(
  _xlfn.MODE.SNGL(ROUND(B42,1),ROUND(C42,1),ROUND(D42,1)),
  MEDIAN(   ROUND(B42,1),ROUND(C42,1),ROUND(D42,1))
)</f>
        <v>0.3</v>
      </c>
      <c r="K42" s="2">
        <f t="shared" si="32"/>
        <v>0.28081268445255403</v>
      </c>
      <c r="L42" s="2">
        <f t="shared" si="33"/>
        <v>0.34999414662582051</v>
      </c>
      <c r="M42" s="3">
        <f t="shared" si="34"/>
        <v>0.36050953730312441</v>
      </c>
      <c r="AA42">
        <v>39</v>
      </c>
      <c r="AB42" s="1">
        <v>3.2940374221416885E-4</v>
      </c>
      <c r="AC42" s="1">
        <v>0.23208105295171971</v>
      </c>
      <c r="AD42" s="1">
        <v>2.0444365979954413</v>
      </c>
    </row>
    <row r="43" spans="1:30">
      <c r="A43" s="25">
        <v>4</v>
      </c>
      <c r="B43" s="23">
        <v>0.52249923603066084</v>
      </c>
      <c r="C43" s="23">
        <v>0.42423294255897392</v>
      </c>
      <c r="D43" s="23">
        <v>0.49044979137118433</v>
      </c>
      <c r="E43" s="2">
        <f t="shared" si="27"/>
        <v>0.52249923603066084</v>
      </c>
      <c r="F43" s="2">
        <f t="shared" si="28"/>
        <v>0.42423294255897392</v>
      </c>
      <c r="G43" s="2">
        <f t="shared" si="29"/>
        <v>0.47906065665360636</v>
      </c>
      <c r="H43" s="2">
        <f t="shared" si="30"/>
        <v>5.0113375463814842E-2</v>
      </c>
      <c r="I43" s="2">
        <f t="shared" si="31"/>
        <v>0.49044979137118433</v>
      </c>
      <c r="J43" s="2">
        <f>IFERROR(
  _xlfn.MODE.SNGL(ROUND(B43,1),ROUND(C43,1),ROUND(D43,1)),
  MEDIAN(   ROUND(B43,1),ROUND(C43,1),ROUND(D43,1))
)</f>
        <v>0.5</v>
      </c>
      <c r="K43" s="2">
        <f t="shared" si="32"/>
        <v>0.4573413669650791</v>
      </c>
      <c r="L43" s="2">
        <f t="shared" si="33"/>
        <v>0.49044979137118433</v>
      </c>
      <c r="M43" s="3">
        <f t="shared" si="34"/>
        <v>0.50647451370092256</v>
      </c>
      <c r="AA43">
        <v>40</v>
      </c>
      <c r="AB43" s="1">
        <v>3.2940374221416885E-4</v>
      </c>
      <c r="AC43" s="1">
        <v>0.23208105295171971</v>
      </c>
      <c r="AD43" s="1">
        <v>2.0444365979954413</v>
      </c>
    </row>
    <row r="44" spans="1:30">
      <c r="A44" s="25">
        <v>5</v>
      </c>
      <c r="B44" s="23">
        <v>0.16229894669523717</v>
      </c>
      <c r="C44" s="23">
        <v>0.66363250027187293</v>
      </c>
      <c r="D44" s="23">
        <v>0.6066366738718435</v>
      </c>
      <c r="E44" s="2">
        <f t="shared" si="27"/>
        <v>0.66363250027187293</v>
      </c>
      <c r="F44" s="2">
        <f t="shared" si="28"/>
        <v>0.16229894669523717</v>
      </c>
      <c r="G44" s="2">
        <f t="shared" si="29"/>
        <v>0.47752270694631788</v>
      </c>
      <c r="H44" s="2">
        <f t="shared" si="30"/>
        <v>0.27447521805598152</v>
      </c>
      <c r="I44" s="2">
        <f t="shared" si="31"/>
        <v>0.6066366738718435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0.38446781028354038</v>
      </c>
      <c r="L44" s="2">
        <f t="shared" si="33"/>
        <v>0.6066366738718435</v>
      </c>
      <c r="M44" s="3">
        <f t="shared" si="34"/>
        <v>0.63513458707185821</v>
      </c>
      <c r="AA44">
        <v>41</v>
      </c>
      <c r="AB44" s="1">
        <v>3.2940374221416885E-4</v>
      </c>
      <c r="AC44" s="1">
        <v>0.23208105295171971</v>
      </c>
      <c r="AD44" s="1">
        <v>2.0444365979954413</v>
      </c>
    </row>
    <row r="45" spans="1:30" ht="16.2" thickBot="1">
      <c r="A45" s="27">
        <v>6</v>
      </c>
      <c r="B45" s="24">
        <v>0.10256544897787766</v>
      </c>
      <c r="C45" s="24">
        <v>0.51748236088232213</v>
      </c>
      <c r="D45" s="24">
        <v>0.882648994701141</v>
      </c>
      <c r="E45" s="4">
        <f t="shared" si="27"/>
        <v>0.882648994701141</v>
      </c>
      <c r="F45" s="4">
        <f t="shared" si="28"/>
        <v>0.10256544897787766</v>
      </c>
      <c r="G45" s="4">
        <f t="shared" si="29"/>
        <v>0.50089893485378034</v>
      </c>
      <c r="H45" s="4">
        <f t="shared" si="30"/>
        <v>0.39030608769423225</v>
      </c>
      <c r="I45" s="4">
        <f t="shared" si="31"/>
        <v>0.51748236088232213</v>
      </c>
      <c r="J45" s="4">
        <f t="shared" si="35"/>
        <v>0.5</v>
      </c>
      <c r="K45" s="4">
        <f t="shared" si="32"/>
        <v>0.3100239049300999</v>
      </c>
      <c r="L45" s="4">
        <f t="shared" si="33"/>
        <v>0.51748236088232213</v>
      </c>
      <c r="M45" s="5">
        <f t="shared" si="34"/>
        <v>0.70006567779173157</v>
      </c>
      <c r="AA45">
        <v>42</v>
      </c>
      <c r="AB45" s="1">
        <v>3.2940374221416885E-4</v>
      </c>
      <c r="AC45" s="1">
        <v>0.23208105295171971</v>
      </c>
      <c r="AD45" s="1">
        <v>2.0444365979954413</v>
      </c>
    </row>
    <row r="46" spans="1:30" ht="16.2" thickBot="1">
      <c r="AA46">
        <v>43</v>
      </c>
      <c r="AB46" s="1">
        <v>3.2940374221416885E-4</v>
      </c>
      <c r="AC46" s="1">
        <v>0.23208105295171971</v>
      </c>
      <c r="AD46" s="1">
        <v>2.0444365979954413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3.2940374221416885E-4</v>
      </c>
      <c r="AC47" s="1">
        <v>0.23208105295171971</v>
      </c>
      <c r="AD47" s="1">
        <v>2.0444365979954413</v>
      </c>
    </row>
    <row r="48" spans="1:30">
      <c r="A48" s="95"/>
      <c r="B48" s="96"/>
      <c r="C48" s="96"/>
      <c r="D48" s="97"/>
      <c r="AA48">
        <v>45</v>
      </c>
      <c r="AB48" s="1">
        <v>3.2940374221416885E-4</v>
      </c>
      <c r="AC48" s="1">
        <v>0.23208105295171971</v>
      </c>
      <c r="AD48" s="1">
        <v>2.0444365979954413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3.2940374221416885E-4</v>
      </c>
      <c r="AC49" s="1">
        <v>0.23208105295171971</v>
      </c>
      <c r="AD49" s="1">
        <v>2.0444365979954413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-0.726376769149502</v>
      </c>
      <c r="D50" s="3">
        <f t="shared" si="36"/>
        <v>-0.74840435205253397</v>
      </c>
      <c r="AA50">
        <v>47</v>
      </c>
      <c r="AB50" s="1">
        <v>3.2940374221416885E-4</v>
      </c>
      <c r="AC50" s="1">
        <v>0.23208105295171971</v>
      </c>
      <c r="AD50" s="1">
        <v>2.0444365979954413</v>
      </c>
    </row>
    <row r="51" spans="1:30">
      <c r="A51" s="25" t="s">
        <v>1</v>
      </c>
      <c r="B51" s="2">
        <f>IFERROR(CORREL($C$40:$C$45,B40:B45),0)</f>
        <v>-0.726376769149502</v>
      </c>
      <c r="C51" s="2">
        <f>IFERROR(CORREL($C$40:$C$45,C40:C45),0)</f>
        <v>1.0000000000000002</v>
      </c>
      <c r="D51" s="3">
        <f>IFERROR(CORREL($C$40:$C$45,D40:D45),0)</f>
        <v>0.62468585072598914</v>
      </c>
      <c r="AA51">
        <v>48</v>
      </c>
      <c r="AB51" s="1">
        <v>3.2940374221416885E-4</v>
      </c>
      <c r="AC51" s="1">
        <v>0.23208105295171971</v>
      </c>
      <c r="AD51" s="1">
        <v>2.0444365979954413</v>
      </c>
    </row>
    <row r="52" spans="1:30" ht="16.2" thickBot="1">
      <c r="A52" s="27" t="s">
        <v>2</v>
      </c>
      <c r="B52" s="5">
        <f t="shared" ref="B52:C52" si="37">IFERROR(CORREL($D$40:$D$45,B40:B45),0)</f>
        <v>-0.74840435205253397</v>
      </c>
      <c r="C52" s="5">
        <f t="shared" si="37"/>
        <v>0.62468585072598914</v>
      </c>
      <c r="D52" s="5">
        <f>IFERROR(CORREL($D$40:$D$45,D40:D45),0)</f>
        <v>0.99999999999999989</v>
      </c>
      <c r="AA52">
        <v>49</v>
      </c>
      <c r="AB52" s="1">
        <v>3.2940374221416885E-4</v>
      </c>
      <c r="AC52" s="1">
        <v>0.23208105295171971</v>
      </c>
      <c r="AD52" s="1">
        <v>2.0444365979954413</v>
      </c>
    </row>
    <row r="53" spans="1:30" ht="16.2" thickBot="1">
      <c r="AA53">
        <v>50</v>
      </c>
      <c r="AB53" s="1">
        <v>3.2940374221416885E-4</v>
      </c>
      <c r="AC53" s="1">
        <v>0.23208105295171971</v>
      </c>
      <c r="AD53" s="1">
        <v>2.0444365979954413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3.2940374221416885E-4</v>
      </c>
      <c r="AC54" s="1">
        <v>0.23208105295171971</v>
      </c>
      <c r="AD54" s="1">
        <v>2.0444365979954413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3.2940374221416885E-4</v>
      </c>
      <c r="AC55" s="1">
        <v>0.23208105295171971</v>
      </c>
      <c r="AD55" s="1">
        <v>2.0444365979954413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3.2940374221416885E-4</v>
      </c>
      <c r="AC56" s="1">
        <v>0.23208105295171971</v>
      </c>
      <c r="AD56" s="1">
        <v>2.0444365979954413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4.4027643409297788E-5</v>
      </c>
      <c r="D57" s="12">
        <f t="shared" si="38"/>
        <v>6.172829083176499E-6</v>
      </c>
      <c r="F57" s="6" t="s">
        <v>3</v>
      </c>
      <c r="G57" s="2">
        <f t="shared" ref="G57:I61" si="39">B3-B30</f>
        <v>7.7500763969339137E-2</v>
      </c>
      <c r="H57" s="2">
        <f t="shared" si="39"/>
        <v>3.6367499728127028E-2</v>
      </c>
      <c r="I57" s="3">
        <f t="shared" si="39"/>
        <v>1.7351005298859024E-2</v>
      </c>
      <c r="K57" s="7" t="s">
        <v>3</v>
      </c>
      <c r="L57" s="2" cm="1">
        <f t="array" aca="1" ref="L57" ca="1">INDIRECT("E"&amp; (13+COLUMNS($A:A)-1)) - INDIRECT("E"&amp; (40+COLUMNS($A:A)-1))</f>
        <v>0.45000050968550803</v>
      </c>
      <c r="M57" s="2" cm="1">
        <f t="array" aca="1" ref="M57" ca="1">INDIRECT("E"&amp; (13+COLUMNS($A:B)-1)) - INDIRECT("E"&amp; (40+COLUMNS($A:B)-1))</f>
        <v>-9.3423655849497855E-2</v>
      </c>
      <c r="N57" s="2" cm="1">
        <f t="array" aca="1" ref="N57" ca="1">INDIRECT("E"&amp; (13+COLUMNS($A:C)-1)) - INDIRECT("E"&amp; (40+COLUMNS($A:C)-1))</f>
        <v>0.4289750720195718</v>
      </c>
      <c r="O57" s="2" cm="1">
        <f t="array" aca="1" ref="O57" ca="1">INDIRECT("E"&amp; (13+COLUMNS($A:D)-1)) - INDIRECT("E"&amp; (40+COLUMNS($A:D)-1))</f>
        <v>0.17750076396933911</v>
      </c>
      <c r="P57" s="2" cm="1">
        <f t="array" aca="1" ref="P57" ca="1">INDIRECT("E"&amp; (13+COLUMNS($A:E)-1)) - INDIRECT("E"&amp; (40+COLUMNS($A:E)-1))</f>
        <v>-6.3632500271872949E-2</v>
      </c>
      <c r="Q57" s="3" cm="1">
        <f t="array" aca="1" ref="Q57" ca="1">INDIRECT("E"&amp; (13+COLUMNS($A:F)-1)) - INDIRECT("E"&amp; (40+COLUMNS($A:F)-1))</f>
        <v>-0.18264899470114104</v>
      </c>
      <c r="AA57">
        <v>54</v>
      </c>
      <c r="AB57" s="1">
        <v>3.2940374221416885E-4</v>
      </c>
      <c r="AC57" s="1">
        <v>0.23208105295171971</v>
      </c>
      <c r="AD57" s="1">
        <v>2.0444365979954413</v>
      </c>
    </row>
    <row r="58" spans="1:30">
      <c r="A58" s="6" t="s">
        <v>1</v>
      </c>
      <c r="B58" s="11">
        <f>(B24-B51)^2</f>
        <v>4.4027643409297788E-5</v>
      </c>
      <c r="C58" s="11">
        <f t="shared" si="38"/>
        <v>0</v>
      </c>
      <c r="D58" s="12">
        <f t="shared" si="38"/>
        <v>1.1450139861461013E-4</v>
      </c>
      <c r="F58" s="6" t="s">
        <v>4</v>
      </c>
      <c r="G58" s="2">
        <f t="shared" si="39"/>
        <v>-2.5654489778776518E-3</v>
      </c>
      <c r="H58" s="2">
        <f t="shared" si="39"/>
        <v>-2.8117551273983354E-2</v>
      </c>
      <c r="I58" s="3">
        <f t="shared" si="39"/>
        <v>-0.1116312222792876</v>
      </c>
      <c r="K58" s="7" t="s">
        <v>4</v>
      </c>
      <c r="L58" s="2" cm="1">
        <f t="array" aca="1" ref="L58" ca="1">INDIRECT("F"&amp; (13+COLUMNS($A:A)-1)) - INDIRECT("F"&amp; (40+COLUMNS($A:A)-1))</f>
        <v>-2.8117551273983354E-2</v>
      </c>
      <c r="M58" s="2" cm="1">
        <f t="array" aca="1" ref="M58" ca="1">INDIRECT("F"&amp; (13+COLUMNS($A:B)-1)) - INDIRECT("F"&amp; (40+COLUMNS($A:B)-1))</f>
        <v>-9.063859560456175E-3</v>
      </c>
      <c r="N58" s="2" cm="1">
        <f t="array" aca="1" ref="N58" ca="1">INDIRECT("F"&amp; (13+COLUMNS($A:C)-1)) - INDIRECT("F"&amp; (40+COLUMNS($A:C)-1))</f>
        <v>0.2883687777207124</v>
      </c>
      <c r="O58" s="2" cm="1">
        <f t="array" aca="1" ref="O58" ca="1">INDIRECT("F"&amp; (13+COLUMNS($A:D)-1)) - INDIRECT("F"&amp; (40+COLUMNS($A:D)-1))</f>
        <v>-0.22423294255897391</v>
      </c>
      <c r="P58" s="2" cm="1">
        <f t="array" aca="1" ref="P58" ca="1">INDIRECT("F"&amp; (13+COLUMNS($A:E)-1)) - INDIRECT("F"&amp; (40+COLUMNS($A:E)-1))</f>
        <v>-6.2298946695237167E-2</v>
      </c>
      <c r="Q58" s="3" cm="1">
        <f t="array" aca="1" ref="Q58" ca="1">INDIRECT("F"&amp; (13+COLUMNS($A:F)-1)) - INDIRECT("F"&amp; (40+COLUMNS($A:F)-1))</f>
        <v>-2.5654489778776518E-3</v>
      </c>
      <c r="AA58">
        <v>55</v>
      </c>
      <c r="AB58" s="1">
        <v>3.2940374221416885E-4</v>
      </c>
      <c r="AC58" s="1">
        <v>0.23208105295171971</v>
      </c>
      <c r="AD58" s="1">
        <v>2.0444365979954413</v>
      </c>
    </row>
    <row r="59" spans="1:30" ht="16.2" thickBot="1">
      <c r="A59" s="9" t="s">
        <v>2</v>
      </c>
      <c r="B59" s="13">
        <f>(B25-B52)^2</f>
        <v>6.172829083176499E-6</v>
      </c>
      <c r="C59" s="13">
        <f t="shared" si="38"/>
        <v>1.1450139861461013E-4</v>
      </c>
      <c r="D59" s="14">
        <f t="shared" si="38"/>
        <v>1.2325951644078309E-32</v>
      </c>
      <c r="F59" s="6" t="s">
        <v>5</v>
      </c>
      <c r="G59" s="2">
        <f t="shared" si="39"/>
        <v>6.3758015073474672E-2</v>
      </c>
      <c r="H59" s="2">
        <f t="shared" si="39"/>
        <v>9.1829155436092824E-3</v>
      </c>
      <c r="I59" s="3">
        <f t="shared" si="39"/>
        <v>3.8349796520838364E-2</v>
      </c>
      <c r="K59" s="7" t="s">
        <v>5</v>
      </c>
      <c r="L59" s="2" cm="1">
        <f t="array" aca="1" ref="L59" ca="1">INDIRECT("G"&amp; (13+COLUMNS($A:A)-1)) - INDIRECT("G"&amp; (40+COLUMNS($A:A)-1))</f>
        <v>0.14559069186983631</v>
      </c>
      <c r="M59" s="2" cm="1">
        <f t="array" aca="1" ref="M59" ca="1">INDIRECT("G"&amp; (13+COLUMNS($A:B)-1)) - INDIRECT("G"&amp; (40+COLUMNS($A:B)-1))</f>
        <v>-0.12131017351177514</v>
      </c>
      <c r="N59" s="2" cm="1">
        <f t="array" aca="1" ref="N59" ca="1">INDIRECT("G"&amp; (13+COLUMNS($A:C)-1)) - INDIRECT("G"&amp; (40+COLUMNS($A:C)-1))</f>
        <v>0.28911656770482119</v>
      </c>
      <c r="O59" s="2" cm="1">
        <f t="array" aca="1" ref="O59" ca="1">INDIRECT("G"&amp; (13+COLUMNS($A:D)-1)) - INDIRECT("G"&amp; (40+COLUMNS($A:D)-1))</f>
        <v>5.4272676679726961E-2</v>
      </c>
      <c r="P59" s="2" cm="1">
        <f t="array" aca="1" ref="P59" ca="1">INDIRECT("G"&amp; (13+COLUMNS($A:E)-1)) - INDIRECT("G"&amp; (40+COLUMNS($A:E)-1))</f>
        <v>-0.14418937361298456</v>
      </c>
      <c r="Q59" s="3" cm="1">
        <f t="array" aca="1" ref="Q59" ca="1">INDIRECT("G"&amp; (13+COLUMNS($A:F)-1)) - INDIRECT("G"&amp; (40+COLUMNS($A:F)-1))</f>
        <v>-8.989348537803421E-4</v>
      </c>
      <c r="AA59">
        <v>56</v>
      </c>
      <c r="AB59" s="1">
        <v>3.2940374221416885E-4</v>
      </c>
      <c r="AC59" s="1">
        <v>0.23208105295171971</v>
      </c>
      <c r="AD59" s="1">
        <v>2.0444365979954413</v>
      </c>
    </row>
    <row r="60" spans="1:30">
      <c r="A60" s="33"/>
      <c r="F60" s="6" t="s">
        <v>6</v>
      </c>
      <c r="G60" s="2">
        <f t="shared" si="39"/>
        <v>5.8338493159650784E-2</v>
      </c>
      <c r="H60" s="2">
        <f t="shared" si="39"/>
        <v>4.6701872690888185E-2</v>
      </c>
      <c r="I60" s="3">
        <f t="shared" si="39"/>
        <v>7.6080416803090078E-2</v>
      </c>
      <c r="K60" s="7" t="s">
        <v>6</v>
      </c>
      <c r="L60" s="2" cm="1">
        <f t="array" aca="1" ref="L60" ca="1">INDIRECT("H"&amp; (13+COLUMNS($A:A)-1)) - INDIRECT("H"&amp; (40+COLUMNS($A:A)-1))</f>
        <v>0.23391784705496807</v>
      </c>
      <c r="M60" s="2" cm="1">
        <f t="array" aca="1" ref="M60" ca="1">INDIRECT("H"&amp; (13+COLUMNS($A:B)-1)) - INDIRECT("H"&amp; (40+COLUMNS($A:B)-1))</f>
        <v>-5.4808577423334948E-2</v>
      </c>
      <c r="N60" s="2" cm="1">
        <f t="array" aca="1" ref="N60" ca="1">INDIRECT("H"&amp; (13+COLUMNS($A:C)-1)) - INDIRECT("H"&amp; (40+COLUMNS($A:C)-1))</f>
        <v>8.6609328344455755E-2</v>
      </c>
      <c r="O60" s="2" cm="1">
        <f t="array" aca="1" ref="O60" ca="1">INDIRECT("H"&amp; (13+COLUMNS($A:D)-1)) - INDIRECT("H"&amp; (40+COLUMNS($A:D)-1))</f>
        <v>0.23856175913099803</v>
      </c>
      <c r="P60" s="2" cm="1">
        <f t="array" aca="1" ref="P60" ca="1">INDIRECT("H"&amp; (13+COLUMNS($A:E)-1)) - INDIRECT("H"&amp; (40+COLUMNS($A:E)-1))</f>
        <v>-2.2814070213623139E-2</v>
      </c>
      <c r="Q60" s="3" cm="1">
        <f t="array" aca="1" ref="Q60" ca="1">INDIRECT("H"&amp; (13+COLUMNS($A:F)-1)) - INDIRECT("H"&amp; (40+COLUMNS($A:F)-1))</f>
        <v>-4.3895926180456901E-2</v>
      </c>
      <c r="AA60">
        <v>57</v>
      </c>
      <c r="AB60" s="1">
        <v>3.2940374221416885E-4</v>
      </c>
      <c r="AC60" s="1">
        <v>0.23208105295171971</v>
      </c>
      <c r="AD60" s="1">
        <v>2.0444365979954413</v>
      </c>
    </row>
    <row r="61" spans="1:30">
      <c r="F61" s="6" t="s">
        <v>7</v>
      </c>
      <c r="G61" s="2">
        <f t="shared" si="39"/>
        <v>8.3338062662167256E-2</v>
      </c>
      <c r="H61" s="2">
        <f t="shared" si="39"/>
        <v>-2.0857651720648018E-2</v>
      </c>
      <c r="I61" s="3">
        <f t="shared" si="39"/>
        <v>0.15145676737848601</v>
      </c>
      <c r="K61" s="7" t="s">
        <v>7</v>
      </c>
      <c r="L61" s="2" cm="1">
        <f t="array" aca="1" ref="L61" ca="1">INDIRECT("I"&amp; (13+COLUMNS($A:A)-1)) - INDIRECT("I"&amp; (40+COLUMNS($A:A)-1))</f>
        <v>1.4889117197984414E-2</v>
      </c>
      <c r="M61" s="2" cm="1">
        <f t="array" aca="1" ref="M61" ca="1">INDIRECT("I"&amp; (13+COLUMNS($A:B)-1)) - INDIRECT("I"&amp; (40+COLUMNS($A:B)-1))</f>
        <v>-0.26144300512537139</v>
      </c>
      <c r="N61" s="2" cm="1">
        <f t="array" aca="1" ref="N61" ca="1">INDIRECT("I"&amp; (13+COLUMNS($A:C)-1)) - INDIRECT("I"&amp; (40+COLUMNS($A:C)-1))</f>
        <v>0.15000585337417949</v>
      </c>
      <c r="O61" s="2" cm="1">
        <f t="array" aca="1" ref="O61" ca="1">INDIRECT("I"&amp; (13+COLUMNS($A:D)-1)) - INDIRECT("I"&amp; (40+COLUMNS($A:D)-1))</f>
        <v>0.20955020862881563</v>
      </c>
      <c r="P61" s="2" cm="1">
        <f t="array" aca="1" ref="P61" ca="1">INDIRECT("I"&amp; (13+COLUMNS($A:E)-1)) - INDIRECT("I"&amp; (40+COLUMNS($A:E)-1))</f>
        <v>-0.30663667387184351</v>
      </c>
      <c r="Q61" s="3" cm="1">
        <f t="array" aca="1" ref="Q61" ca="1">INDIRECT("I"&amp; (13+COLUMNS($A:F)-1)) - INDIRECT("I"&amp; (40+COLUMNS($A:F)-1))</f>
        <v>0.18251763911767782</v>
      </c>
      <c r="AA61">
        <v>58</v>
      </c>
      <c r="AB61" s="1">
        <v>3.2940374221416885E-4</v>
      </c>
      <c r="AC61" s="1">
        <v>0.23208105295171971</v>
      </c>
      <c r="AD61" s="1">
        <v>2.0444365979954413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0.30000000000000004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-0.3</v>
      </c>
      <c r="N62" s="2" cm="1">
        <f t="array" aca="1" ref="N62" ca="1">IFERROR(INDIRECT("J"&amp;13+COLUMNS($A:C)-1) - INDIRECT("J"&amp;40+COLUMNS($A:C)-1), "Nincs módusz")</f>
        <v>0.2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0.19999999999999996</v>
      </c>
      <c r="AA62">
        <v>59</v>
      </c>
      <c r="AB62" s="1">
        <v>3.2940374221416885E-4</v>
      </c>
      <c r="AC62" s="1">
        <v>0.23208105295171971</v>
      </c>
      <c r="AD62" s="1">
        <v>2.0444365979954413</v>
      </c>
    </row>
    <row r="63" spans="1:30">
      <c r="F63" s="6" t="s">
        <v>9</v>
      </c>
      <c r="G63" s="2">
        <f t="shared" ref="G63:I65" si="40">B9-B36</f>
        <v>2.6273686558485748E-3</v>
      </c>
      <c r="H63" s="2">
        <f t="shared" si="40"/>
        <v>-4.3553845609108854E-2</v>
      </c>
      <c r="I63" s="3">
        <f t="shared" si="40"/>
        <v>-1.1445609944307822E-2</v>
      </c>
      <c r="K63" s="7" t="s">
        <v>9</v>
      </c>
      <c r="L63" s="2" cm="1">
        <f t="array" aca="1" ref="L63" ca="1">INDIRECT("K"&amp; (13+COLUMNS($A:A)-1)) - INDIRECT("K"&amp; (40+COLUMNS($A:A)-1))</f>
        <v>-6.6142170379994703E-3</v>
      </c>
      <c r="M63" s="2" cm="1">
        <f t="array" aca="1" ref="M63" ca="1">INDIRECT("K"&amp; (13+COLUMNS($A:B)-1)) - INDIRECT("K"&amp; (40+COLUMNS($A:B)-1))</f>
        <v>-0.13525343234291376</v>
      </c>
      <c r="N63" s="2" cm="1">
        <f t="array" aca="1" ref="N63" ca="1">INDIRECT("K"&amp; (13+COLUMNS($A:C)-1)) - INDIRECT("K"&amp; (40+COLUMNS($A:C)-1))</f>
        <v>0.21918731554744597</v>
      </c>
      <c r="O63" s="2" cm="1">
        <f t="array" aca="1" ref="O63" ca="1">INDIRECT("K"&amp; (13+COLUMNS($A:D)-1)) - INDIRECT("K"&amp; (40+COLUMNS($A:D)-1))</f>
        <v>-7.3413669650791435E-3</v>
      </c>
      <c r="P63" s="2" cm="1">
        <f t="array" aca="1" ref="P63" ca="1">INDIRECT("K"&amp; (13+COLUMNS($A:E)-1)) - INDIRECT("K"&amp; (40+COLUMNS($A:E)-1))</f>
        <v>-0.18446781028354037</v>
      </c>
      <c r="Q63" s="3" cm="1">
        <f t="array" aca="1" ref="Q63" ca="1">INDIRECT("K"&amp; (13+COLUMNS($A:F)-1)) - INDIRECT("K"&amp; (40+COLUMNS($A:F)-1))</f>
        <v>8.9976095069900119E-2</v>
      </c>
      <c r="AA63">
        <v>60</v>
      </c>
      <c r="AB63" s="1">
        <v>3.2940374221416885E-4</v>
      </c>
      <c r="AC63" s="1">
        <v>0.23208105295171971</v>
      </c>
      <c r="AD63" s="1">
        <v>2.0444365979954413</v>
      </c>
    </row>
    <row r="64" spans="1:30">
      <c r="A64" s="33"/>
      <c r="F64" s="6" t="s">
        <v>10</v>
      </c>
      <c r="G64" s="2">
        <f t="shared" si="40"/>
        <v>8.3338062662167256E-2</v>
      </c>
      <c r="H64" s="2">
        <f t="shared" si="40"/>
        <v>-2.0857651720648018E-2</v>
      </c>
      <c r="I64" s="3">
        <f t="shared" si="40"/>
        <v>0.15145676737848601</v>
      </c>
      <c r="K64" s="7" t="s">
        <v>10</v>
      </c>
      <c r="L64" s="2" cm="1">
        <f t="array" aca="1" ref="L64" ca="1">INDIRECT("L"&amp; (13+COLUMNS($A:A)-1)) - INDIRECT("L"&amp; (40+COLUMNS($A:A)-1))</f>
        <v>1.4889117197984414E-2</v>
      </c>
      <c r="M64" s="2" cm="1">
        <f t="array" aca="1" ref="M64" ca="1">INDIRECT("L"&amp; (13+COLUMNS($A:B)-1)) - INDIRECT("L"&amp; (40+COLUMNS($A:B)-1))</f>
        <v>-0.26144300512537139</v>
      </c>
      <c r="N64" s="2" cm="1">
        <f t="array" aca="1" ref="N64" ca="1">INDIRECT("L"&amp; (13+COLUMNS($A:C)-1)) - INDIRECT("L"&amp; (40+COLUMNS($A:C)-1))</f>
        <v>0.15000585337417949</v>
      </c>
      <c r="O64" s="2" cm="1">
        <f t="array" aca="1" ref="O64" ca="1">INDIRECT("L"&amp; (13+COLUMNS($A:D)-1)) - INDIRECT("L"&amp; (40+COLUMNS($A:D)-1))</f>
        <v>0.20955020862881563</v>
      </c>
      <c r="P64" s="2" cm="1">
        <f t="array" aca="1" ref="P64" ca="1">INDIRECT("L"&amp; (13+COLUMNS($A:E)-1)) - INDIRECT("L"&amp; (40+COLUMNS($A:E)-1))</f>
        <v>-0.30663667387184351</v>
      </c>
      <c r="Q64" s="3" cm="1">
        <f t="array" aca="1" ref="Q64" ca="1">INDIRECT("L"&amp; (13+COLUMNS($A:F)-1)) - INDIRECT("L"&amp; (40+COLUMNS($A:F)-1))</f>
        <v>0.18251763911767782</v>
      </c>
      <c r="AA64">
        <v>61</v>
      </c>
      <c r="AB64" s="1">
        <v>3.2940374221416885E-4</v>
      </c>
      <c r="AC64" s="1">
        <v>0.23208105295171971</v>
      </c>
      <c r="AD64" s="1">
        <v>2.0444365979954413</v>
      </c>
    </row>
    <row r="65" spans="1:30" ht="16.2" thickBot="1">
      <c r="A65" s="33"/>
      <c r="F65" s="9" t="s">
        <v>11</v>
      </c>
      <c r="G65" s="4">
        <f t="shared" si="40"/>
        <v>0.14474415026902387</v>
      </c>
      <c r="H65" s="4">
        <f t="shared" si="40"/>
        <v>9.9547155935390874E-2</v>
      </c>
      <c r="I65" s="5">
        <f t="shared" si="40"/>
        <v>0.10327308964491577</v>
      </c>
      <c r="K65" s="7" t="s">
        <v>11</v>
      </c>
      <c r="L65" s="2" cm="1">
        <f t="array" aca="1" ref="L65" ca="1">INDIRECT("M"&amp; (13+COLUMNS($A:A)-1)) - INDIRECT("M"&amp; (40+COLUMNS($A:A)-1))</f>
        <v>0.23244481344174622</v>
      </c>
      <c r="M65" s="2" cm="1">
        <f t="array" aca="1" ref="M65" ca="1">INDIRECT("M"&amp; (13+COLUMNS($A:B)-1)) - INDIRECT("M"&amp; (40+COLUMNS($A:B)-1))</f>
        <v>-0.1774333304874347</v>
      </c>
      <c r="N65" s="2" cm="1">
        <f t="array" aca="1" ref="N65" ca="1">INDIRECT("M"&amp; (13+COLUMNS($A:C)-1)) - INDIRECT("M"&amp; (40+COLUMNS($A:C)-1))</f>
        <v>0.28949046269687562</v>
      </c>
      <c r="O65" s="2" cm="1">
        <f t="array" aca="1" ref="O65" ca="1">INDIRECT("M"&amp; (13+COLUMNS($A:D)-1)) - INDIRECT("M"&amp; (40+COLUMNS($A:D)-1))</f>
        <v>0.1935254862990774</v>
      </c>
      <c r="P65" s="2" cm="1">
        <f t="array" aca="1" ref="P65" ca="1">INDIRECT("M"&amp; (13+COLUMNS($A:E)-1)) - INDIRECT("M"&amp; (40+COLUMNS($A:E)-1))</f>
        <v>-0.18513458707185826</v>
      </c>
      <c r="Q65" s="3" cm="1">
        <f t="array" aca="1" ref="Q65" ca="1">INDIRECT("M"&amp; (13+COLUMNS($A:F)-1)) - INDIRECT("M"&amp; (40+COLUMNS($A:F)-1))</f>
        <v>-6.5677791731610924E-5</v>
      </c>
      <c r="AA65">
        <v>62</v>
      </c>
      <c r="AB65" s="1">
        <v>3.2940374221416885E-4</v>
      </c>
      <c r="AC65" s="1">
        <v>0.23208105295171971</v>
      </c>
      <c r="AD65" s="1">
        <v>2.0444365979954413</v>
      </c>
    </row>
    <row r="66" spans="1:30">
      <c r="A66" s="33"/>
      <c r="J66" s="1"/>
      <c r="Q66" s="34"/>
      <c r="AA66">
        <v>63</v>
      </c>
      <c r="AB66" s="1">
        <v>3.2940374221416885E-4</v>
      </c>
      <c r="AC66" s="1">
        <v>0.23208105295171971</v>
      </c>
      <c r="AD66" s="1">
        <v>2.0444365979954413</v>
      </c>
    </row>
    <row r="67" spans="1:30" ht="16.2" thickBot="1">
      <c r="A67" s="9" t="s">
        <v>16</v>
      </c>
      <c r="B67" s="35" cm="1">
        <f t="array" ref="B67">SUMPRODUCT((B23:D25-B50:D52)^2)</f>
        <v>3.2940374221416885E-4</v>
      </c>
      <c r="C67" s="36"/>
      <c r="D67" s="36"/>
      <c r="E67" s="36"/>
      <c r="F67" s="37" t="s">
        <v>15</v>
      </c>
      <c r="G67" s="35">
        <f>SUMPRODUCT(G57:I65, G57:I65)</f>
        <v>0.23208105295171971</v>
      </c>
      <c r="H67" s="36"/>
      <c r="I67" s="36"/>
      <c r="J67" s="36"/>
      <c r="K67" s="37" t="s">
        <v>14</v>
      </c>
      <c r="L67" s="35">
        <f ca="1">SUMPRODUCT(L57:Q65, L57:Q65)</f>
        <v>2.0444365979954413</v>
      </c>
      <c r="M67" s="36"/>
      <c r="N67" s="36"/>
      <c r="O67" s="36"/>
      <c r="P67" s="36"/>
      <c r="Q67" s="38"/>
      <c r="AA67">
        <v>64</v>
      </c>
      <c r="AB67" s="1">
        <v>3.2940374221416885E-4</v>
      </c>
      <c r="AC67" s="1">
        <v>0.23208105295171971</v>
      </c>
      <c r="AD67" s="1">
        <v>2.0444365979954413</v>
      </c>
    </row>
    <row r="68" spans="1:30">
      <c r="AA68">
        <v>65</v>
      </c>
      <c r="AB68" s="1">
        <v>3.2940374221416885E-4</v>
      </c>
      <c r="AC68" s="1">
        <v>0.23208105295171971</v>
      </c>
      <c r="AD68" s="1">
        <v>2.0444365979954413</v>
      </c>
    </row>
    <row r="69" spans="1:30">
      <c r="AA69">
        <v>66</v>
      </c>
      <c r="AB69" s="1">
        <v>3.2940374221416885E-4</v>
      </c>
      <c r="AC69" s="1">
        <v>0.23208105295171971</v>
      </c>
      <c r="AD69" s="1">
        <v>2.0444365979954413</v>
      </c>
    </row>
    <row r="70" spans="1:30">
      <c r="AA70">
        <v>67</v>
      </c>
      <c r="AB70" s="1">
        <v>3.2940374221416885E-4</v>
      </c>
      <c r="AC70" s="1">
        <v>0.23208105295171971</v>
      </c>
      <c r="AD70" s="1">
        <v>2.0444365979954413</v>
      </c>
    </row>
    <row r="71" spans="1:30">
      <c r="A71" s="16" t="s">
        <v>13</v>
      </c>
      <c r="B71" s="17">
        <f>PRODUCT(1 + Y9*B74, 1 + Y10*B75, 1 + Y11*B76) - 1</f>
        <v>2.7546994223500696</v>
      </c>
      <c r="C71" t="s">
        <v>25</v>
      </c>
      <c r="G71" t="s">
        <v>69</v>
      </c>
      <c r="H71" t="s">
        <v>70</v>
      </c>
      <c r="AA71">
        <v>68</v>
      </c>
      <c r="AB71" s="1">
        <v>3.2940374221416885E-4</v>
      </c>
      <c r="AC71" s="1">
        <v>0.23208105295171971</v>
      </c>
      <c r="AD71" s="1">
        <v>2.0444365979954413</v>
      </c>
    </row>
    <row r="72" spans="1:30" ht="16.2" thickBot="1">
      <c r="AA72">
        <v>69</v>
      </c>
      <c r="AB72" s="1">
        <v>3.2940374221416885E-4</v>
      </c>
      <c r="AC72" s="1">
        <v>0.23208105295171971</v>
      </c>
      <c r="AD72" s="1">
        <v>2.0444365979954413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3.2940374221416885E-4</v>
      </c>
      <c r="AC73" s="1">
        <v>0.23208105295171971</v>
      </c>
      <c r="AD73" s="1">
        <v>2.0444365979954413</v>
      </c>
    </row>
    <row r="74" spans="1:30">
      <c r="A74" s="39" t="s">
        <v>17</v>
      </c>
      <c r="B74" s="2">
        <f>MAX(AB4:AB203)</f>
        <v>3.2940374221416885E-4</v>
      </c>
      <c r="C74" s="3">
        <f>IFERROR(B67/$B$74, 0)</f>
        <v>1</v>
      </c>
      <c r="AA74">
        <v>71</v>
      </c>
      <c r="AB74" s="1">
        <v>3.2940374221416885E-4</v>
      </c>
      <c r="AC74" s="1">
        <v>0.23208105295171971</v>
      </c>
      <c r="AD74" s="1">
        <v>2.0444365979954413</v>
      </c>
    </row>
    <row r="75" spans="1:30">
      <c r="A75" s="39" t="s">
        <v>18</v>
      </c>
      <c r="B75" s="2">
        <f>MAX(AC4:AC203)</f>
        <v>0.23208105295171971</v>
      </c>
      <c r="C75" s="3">
        <f>IFERROR(G67/$B$75, 0)</f>
        <v>1</v>
      </c>
      <c r="AA75">
        <v>72</v>
      </c>
      <c r="AB75" s="1">
        <v>3.2940374221416885E-4</v>
      </c>
      <c r="AC75" s="1">
        <v>0.23208105295171971</v>
      </c>
      <c r="AD75" s="1">
        <v>2.0444365979954413</v>
      </c>
    </row>
    <row r="76" spans="1:30">
      <c r="A76" s="39" t="s">
        <v>19</v>
      </c>
      <c r="B76" s="2">
        <f>MAX(AD4:AD203)</f>
        <v>2.0444365979954413</v>
      </c>
      <c r="C76" s="3">
        <f ca="1">IFERROR(L67/$B$76, 0)</f>
        <v>1</v>
      </c>
      <c r="AA76">
        <v>73</v>
      </c>
      <c r="AB76" s="1">
        <v>3.2940374221416885E-4</v>
      </c>
      <c r="AC76" s="1">
        <v>0.23208105295171971</v>
      </c>
      <c r="AD76" s="1">
        <v>2.0444365979954413</v>
      </c>
    </row>
    <row r="77" spans="1:30">
      <c r="A77" s="33"/>
      <c r="C77" s="34"/>
      <c r="AA77">
        <v>74</v>
      </c>
      <c r="AB77" s="1">
        <v>3.2940374221416885E-4</v>
      </c>
      <c r="AC77" s="1">
        <v>0.23208105295171971</v>
      </c>
      <c r="AD77" s="1">
        <v>2.0444365979954413</v>
      </c>
    </row>
    <row r="78" spans="1:30" ht="16.2" thickBot="1">
      <c r="A78" s="60"/>
      <c r="B78" s="41"/>
      <c r="C78" s="38"/>
      <c r="AA78">
        <v>75</v>
      </c>
      <c r="AB78" s="1">
        <v>3.2940374221416885E-4</v>
      </c>
      <c r="AC78" s="1">
        <v>0.23208105295171971</v>
      </c>
      <c r="AD78" s="1">
        <v>2.0444365979954413</v>
      </c>
    </row>
    <row r="79" spans="1:30" ht="16.2" thickBot="1">
      <c r="AA79">
        <v>76</v>
      </c>
      <c r="AB79" s="1">
        <v>3.2940374221416885E-4</v>
      </c>
      <c r="AC79" s="1">
        <v>0.23208105295171971</v>
      </c>
      <c r="AD79" s="1">
        <v>2.0444365979954413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3.2940374221416885E-4</v>
      </c>
      <c r="AC80" s="1">
        <v>0.23208105295171971</v>
      </c>
      <c r="AD80" s="1">
        <v>2.0444365979954413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3.2940374221416885E-4</v>
      </c>
      <c r="AC81" s="1">
        <v>0.23208105295171971</v>
      </c>
      <c r="AD81" s="1">
        <v>2.0444365979954413</v>
      </c>
    </row>
    <row r="82" spans="1:30">
      <c r="A82" s="46">
        <v>1</v>
      </c>
      <c r="B82" s="42">
        <f t="shared" ref="B82:D87" si="41">B13-B40</f>
        <v>-0.34999949031449196</v>
      </c>
      <c r="C82" s="42">
        <f t="shared" si="41"/>
        <v>0.27188244872601663</v>
      </c>
      <c r="D82" s="42">
        <f t="shared" si="41"/>
        <v>0.51488911719798436</v>
      </c>
      <c r="AA82">
        <v>79</v>
      </c>
      <c r="AB82" s="1">
        <v>3.2940374221416885E-4</v>
      </c>
      <c r="AC82" s="1">
        <v>0.23208105295171971</v>
      </c>
      <c r="AD82" s="1">
        <v>2.0444365979954413</v>
      </c>
    </row>
    <row r="83" spans="1:30">
      <c r="A83" s="46">
        <v>2</v>
      </c>
      <c r="B83" s="42">
        <f t="shared" si="41"/>
        <v>0.49093614043954381</v>
      </c>
      <c r="C83" s="42">
        <f t="shared" si="41"/>
        <v>-0.4614430051253714</v>
      </c>
      <c r="D83" s="42">
        <f t="shared" si="41"/>
        <v>-0.39342365584949784</v>
      </c>
      <c r="AA83">
        <v>80</v>
      </c>
      <c r="AB83" s="1">
        <v>3.2940374221416885E-4</v>
      </c>
      <c r="AC83" s="1">
        <v>0.23208105295171971</v>
      </c>
      <c r="AD83" s="1">
        <v>2.0444365979954413</v>
      </c>
    </row>
    <row r="84" spans="1:30">
      <c r="A84" s="46">
        <v>3</v>
      </c>
      <c r="B84" s="42">
        <f t="shared" si="41"/>
        <v>0.12897507201957176</v>
      </c>
      <c r="C84" s="42">
        <f t="shared" si="41"/>
        <v>0.15000585337417949</v>
      </c>
      <c r="D84" s="42">
        <f t="shared" si="41"/>
        <v>0.5883687777207125</v>
      </c>
      <c r="AA84">
        <v>81</v>
      </c>
      <c r="AB84" s="1">
        <v>3.2940374221416885E-4</v>
      </c>
      <c r="AC84" s="1">
        <v>0.23208105295171971</v>
      </c>
      <c r="AD84" s="1">
        <v>2.0444365979954413</v>
      </c>
    </row>
    <row r="85" spans="1:30">
      <c r="A85" s="46">
        <v>4</v>
      </c>
      <c r="B85" s="42">
        <f t="shared" si="41"/>
        <v>-0.32249923603066083</v>
      </c>
      <c r="C85" s="42">
        <f t="shared" si="41"/>
        <v>0.27576705744102603</v>
      </c>
      <c r="D85" s="42">
        <f t="shared" si="41"/>
        <v>0.20955020862881563</v>
      </c>
      <c r="AA85">
        <v>82</v>
      </c>
      <c r="AB85" s="1">
        <v>3.2940374221416885E-4</v>
      </c>
      <c r="AC85" s="1">
        <v>0.23208105295171971</v>
      </c>
      <c r="AD85" s="1">
        <v>2.0444365979954413</v>
      </c>
    </row>
    <row r="86" spans="1:30">
      <c r="A86" s="46">
        <v>5</v>
      </c>
      <c r="B86" s="42">
        <f t="shared" si="41"/>
        <v>0.43770105330476283</v>
      </c>
      <c r="C86" s="42">
        <f t="shared" si="41"/>
        <v>-0.36363250027187294</v>
      </c>
      <c r="D86" s="42">
        <f t="shared" si="41"/>
        <v>-0.50663667387184352</v>
      </c>
      <c r="AA86">
        <v>83</v>
      </c>
      <c r="AB86" s="1">
        <v>3.2940374221416885E-4</v>
      </c>
      <c r="AC86" s="1">
        <v>0.23208105295171971</v>
      </c>
      <c r="AD86" s="1">
        <v>2.0444365979954413</v>
      </c>
    </row>
    <row r="87" spans="1:30" ht="16.2" thickBot="1">
      <c r="A87" s="47">
        <v>6</v>
      </c>
      <c r="B87" s="42">
        <f t="shared" si="41"/>
        <v>-2.5654489778776518E-3</v>
      </c>
      <c r="C87" s="42">
        <f t="shared" si="41"/>
        <v>0.18251763911767782</v>
      </c>
      <c r="D87" s="42">
        <f t="shared" si="41"/>
        <v>-0.18264899470114104</v>
      </c>
      <c r="AA87">
        <v>84</v>
      </c>
      <c r="AB87" s="1">
        <v>3.2940374221416885E-4</v>
      </c>
      <c r="AC87" s="1">
        <v>0.23208105295171971</v>
      </c>
      <c r="AD87" s="1">
        <v>2.0444365979954413</v>
      </c>
    </row>
    <row r="88" spans="1:30">
      <c r="AA88">
        <v>85</v>
      </c>
      <c r="AB88" s="1">
        <v>3.2940374221416885E-4</v>
      </c>
      <c r="AC88" s="1">
        <v>0.23208105295171971</v>
      </c>
      <c r="AD88" s="1">
        <v>2.0444365979954413</v>
      </c>
    </row>
    <row r="89" spans="1:30" ht="16.2" thickBot="1">
      <c r="AA89">
        <v>86</v>
      </c>
      <c r="AB89" s="1">
        <v>3.2940374221416885E-4</v>
      </c>
      <c r="AC89" s="1">
        <v>0.23208105295171971</v>
      </c>
      <c r="AD89" s="1">
        <v>2.0444365979954413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3.2940374221416885E-4</v>
      </c>
      <c r="AC90" s="1">
        <v>0.23208105295171971</v>
      </c>
      <c r="AD90" s="1">
        <v>2.0444365979954413</v>
      </c>
    </row>
    <row r="91" spans="1:30">
      <c r="A91" s="46">
        <v>1</v>
      </c>
      <c r="B91" s="52" t="str">
        <f>Y8</f>
        <v>szorzat</v>
      </c>
      <c r="C91" s="2">
        <f>Y9</f>
        <v>3</v>
      </c>
      <c r="D91" s="2">
        <f>Y10</f>
        <v>1</v>
      </c>
      <c r="E91" s="2">
        <f>Y11</f>
        <v>1</v>
      </c>
      <c r="F91" s="2">
        <f>Y16</f>
        <v>5</v>
      </c>
      <c r="G91" s="2">
        <f>Y15</f>
        <v>0</v>
      </c>
      <c r="H91" s="2">
        <f>Y23</f>
        <v>2.5654489778776518E-3</v>
      </c>
      <c r="I91" s="2">
        <f>Y24</f>
        <v>0.5883687777207125</v>
      </c>
      <c r="J91" s="2">
        <f>Y25</f>
        <v>0.32408013183961382</v>
      </c>
      <c r="K91" s="2">
        <f>Y26</f>
        <v>0.15567201378270823</v>
      </c>
      <c r="L91" s="2">
        <f>Y27</f>
        <v>0.33624936317257637</v>
      </c>
      <c r="M91" s="2">
        <f>Y28</f>
        <v>0.3</v>
      </c>
      <c r="N91" s="2">
        <f ca="1">Y29</f>
        <v>0.18937429818305967</v>
      </c>
      <c r="O91" s="2">
        <f ca="1">Y31</f>
        <v>0.45550751717021926</v>
      </c>
      <c r="P91" s="3">
        <f ca="1">Y12</f>
        <v>2.2775058621738036</v>
      </c>
      <c r="AA91">
        <v>88</v>
      </c>
      <c r="AB91" s="1">
        <v>3.2940374221416885E-4</v>
      </c>
      <c r="AC91" s="1">
        <v>0.23208105295171971</v>
      </c>
      <c r="AD91" s="1">
        <v>2.0444365979954413</v>
      </c>
    </row>
    <row r="92" spans="1:30">
      <c r="AA92">
        <v>89</v>
      </c>
      <c r="AB92" s="1">
        <v>3.2940374221416885E-4</v>
      </c>
      <c r="AC92" s="1">
        <v>0.23208105295171971</v>
      </c>
      <c r="AD92" s="1">
        <v>2.0444365979954413</v>
      </c>
    </row>
    <row r="93" spans="1:30">
      <c r="AA93">
        <v>90</v>
      </c>
      <c r="AB93" s="1">
        <v>3.2940374221416885E-4</v>
      </c>
      <c r="AC93" s="1">
        <v>0.23208105295171971</v>
      </c>
      <c r="AD93" s="1">
        <v>2.0444365979954413</v>
      </c>
    </row>
    <row r="94" spans="1:30">
      <c r="AA94">
        <v>91</v>
      </c>
      <c r="AB94" s="1">
        <v>3.2940374221416885E-4</v>
      </c>
      <c r="AC94" s="1">
        <v>0.23208105295171971</v>
      </c>
      <c r="AD94" s="1">
        <v>2.0444365979954413</v>
      </c>
    </row>
    <row r="95" spans="1:30">
      <c r="AA95">
        <v>92</v>
      </c>
      <c r="AB95" s="1">
        <v>3.2940374221416885E-4</v>
      </c>
      <c r="AC95" s="1">
        <v>0.23208105295171971</v>
      </c>
      <c r="AD95" s="1">
        <v>2.0444365979954413</v>
      </c>
    </row>
    <row r="96" spans="1:30">
      <c r="AA96">
        <v>93</v>
      </c>
      <c r="AB96" s="1">
        <v>3.2940374221416885E-4</v>
      </c>
      <c r="AC96" s="1">
        <v>0.23208105295171971</v>
      </c>
      <c r="AD96" s="1">
        <v>2.0444365979954413</v>
      </c>
    </row>
    <row r="97" spans="27:30">
      <c r="AA97">
        <v>94</v>
      </c>
      <c r="AB97" s="1">
        <v>3.2940374221416885E-4</v>
      </c>
      <c r="AC97" s="1">
        <v>0.23208105295171971</v>
      </c>
      <c r="AD97" s="1">
        <v>2.0444365979954413</v>
      </c>
    </row>
    <row r="98" spans="27:30">
      <c r="AA98">
        <v>95</v>
      </c>
      <c r="AB98" s="1">
        <v>3.2940374221416885E-4</v>
      </c>
      <c r="AC98" s="1">
        <v>0.23208105295171971</v>
      </c>
      <c r="AD98" s="1">
        <v>2.0444365979954413</v>
      </c>
    </row>
    <row r="99" spans="27:30">
      <c r="AA99">
        <v>96</v>
      </c>
      <c r="AB99" s="1">
        <v>3.2940374221416885E-4</v>
      </c>
      <c r="AC99" s="1">
        <v>0.23208105295171971</v>
      </c>
      <c r="AD99" s="1">
        <v>2.0444365979954413</v>
      </c>
    </row>
    <row r="100" spans="27:30">
      <c r="AA100">
        <v>97</v>
      </c>
      <c r="AB100" s="1">
        <v>3.2940374221416885E-4</v>
      </c>
      <c r="AC100" s="1">
        <v>0.23208105295171971</v>
      </c>
      <c r="AD100" s="1">
        <v>2.0444365979954413</v>
      </c>
    </row>
    <row r="101" spans="27:30">
      <c r="AA101">
        <v>98</v>
      </c>
      <c r="AB101" s="1">
        <v>3.2940374221416885E-4</v>
      </c>
      <c r="AC101" s="1">
        <v>0.23208105295171971</v>
      </c>
      <c r="AD101" s="1">
        <v>2.0444365979954413</v>
      </c>
    </row>
    <row r="102" spans="27:30">
      <c r="AA102">
        <v>99</v>
      </c>
      <c r="AB102" s="1">
        <v>3.2940374221416885E-4</v>
      </c>
      <c r="AC102" s="1">
        <v>0.23208105295171971</v>
      </c>
      <c r="AD102" s="1">
        <v>2.0444365979954413</v>
      </c>
    </row>
    <row r="103" spans="27:30">
      <c r="AA103">
        <v>100</v>
      </c>
      <c r="AB103" s="1">
        <v>3.2940374221416885E-4</v>
      </c>
      <c r="AC103" s="1">
        <v>0.23208105295171971</v>
      </c>
      <c r="AD103" s="1">
        <v>2.0444365979954413</v>
      </c>
    </row>
    <row r="104" spans="27:30">
      <c r="AA104">
        <v>101</v>
      </c>
      <c r="AB104" s="1">
        <v>3.2940374221416885E-4</v>
      </c>
      <c r="AC104" s="1">
        <v>0.23208105295171971</v>
      </c>
      <c r="AD104" s="1">
        <v>2.0444365979954413</v>
      </c>
    </row>
    <row r="105" spans="27:30">
      <c r="AA105">
        <v>102</v>
      </c>
      <c r="AB105" s="1">
        <v>3.2940374221416885E-4</v>
      </c>
      <c r="AC105" s="1">
        <v>0.23208105295171971</v>
      </c>
      <c r="AD105" s="1">
        <v>2.0444365979954413</v>
      </c>
    </row>
    <row r="106" spans="27:30">
      <c r="AA106">
        <v>103</v>
      </c>
      <c r="AB106" s="1">
        <v>3.2940374221416885E-4</v>
      </c>
      <c r="AC106" s="1">
        <v>0.23208105295171971</v>
      </c>
      <c r="AD106" s="1">
        <v>2.0444365979954413</v>
      </c>
    </row>
    <row r="107" spans="27:30">
      <c r="AA107">
        <v>104</v>
      </c>
      <c r="AB107" s="1">
        <v>3.2940374221416885E-4</v>
      </c>
      <c r="AC107" s="1">
        <v>0.23208105295171971</v>
      </c>
      <c r="AD107" s="1">
        <v>2.0444365979954413</v>
      </c>
    </row>
    <row r="108" spans="27:30">
      <c r="AA108">
        <v>105</v>
      </c>
      <c r="AB108" s="1">
        <v>3.2940374221416885E-4</v>
      </c>
      <c r="AC108" s="1">
        <v>0.23208105295171971</v>
      </c>
      <c r="AD108" s="1">
        <v>2.0444365979954413</v>
      </c>
    </row>
    <row r="109" spans="27:30">
      <c r="AA109">
        <v>106</v>
      </c>
      <c r="AB109" s="1">
        <v>3.2940374221416885E-4</v>
      </c>
      <c r="AC109" s="1">
        <v>0.23208105295171971</v>
      </c>
      <c r="AD109" s="1">
        <v>2.0444365979954413</v>
      </c>
    </row>
    <row r="110" spans="27:30">
      <c r="AA110">
        <v>107</v>
      </c>
      <c r="AB110" s="1">
        <v>3.2940374221416885E-4</v>
      </c>
      <c r="AC110" s="1">
        <v>0.23208105295171971</v>
      </c>
      <c r="AD110" s="1">
        <v>2.0444365979954413</v>
      </c>
    </row>
    <row r="111" spans="27:30">
      <c r="AA111">
        <v>108</v>
      </c>
      <c r="AB111" s="1">
        <v>3.2940374221416885E-4</v>
      </c>
      <c r="AC111" s="1">
        <v>0.23208105295171971</v>
      </c>
      <c r="AD111" s="1">
        <v>2.0444365979954413</v>
      </c>
    </row>
    <row r="112" spans="27:30">
      <c r="AA112">
        <v>109</v>
      </c>
      <c r="AB112" s="1">
        <v>3.2940374221416885E-4</v>
      </c>
      <c r="AC112" s="1">
        <v>0.23208105295171971</v>
      </c>
      <c r="AD112" s="1">
        <v>2.0444365979954413</v>
      </c>
    </row>
    <row r="113" spans="27:30">
      <c r="AA113">
        <v>110</v>
      </c>
      <c r="AB113" s="1">
        <v>3.2940374221416885E-4</v>
      </c>
      <c r="AC113" s="1">
        <v>0.23208105295171971</v>
      </c>
      <c r="AD113" s="1">
        <v>2.0444365979954413</v>
      </c>
    </row>
    <row r="114" spans="27:30">
      <c r="AA114">
        <v>111</v>
      </c>
      <c r="AB114" s="1">
        <v>3.2940374221416885E-4</v>
      </c>
      <c r="AC114" s="1">
        <v>0.23208105295171971</v>
      </c>
      <c r="AD114" s="1">
        <v>2.0444365979954413</v>
      </c>
    </row>
    <row r="115" spans="27:30">
      <c r="AA115">
        <v>112</v>
      </c>
      <c r="AB115" s="1">
        <v>3.2940374221416885E-4</v>
      </c>
      <c r="AC115" s="1">
        <v>0.23208105295171971</v>
      </c>
      <c r="AD115" s="1">
        <v>2.0444365979954413</v>
      </c>
    </row>
    <row r="116" spans="27:30">
      <c r="AA116">
        <v>113</v>
      </c>
      <c r="AB116" s="1">
        <v>3.2940374221416885E-4</v>
      </c>
      <c r="AC116" s="1">
        <v>0.23208105295171971</v>
      </c>
      <c r="AD116" s="1">
        <v>2.0444365979954413</v>
      </c>
    </row>
    <row r="117" spans="27:30">
      <c r="AA117">
        <v>114</v>
      </c>
      <c r="AB117" s="1">
        <v>3.2940374221416885E-4</v>
      </c>
      <c r="AC117" s="1">
        <v>0.23208105295171971</v>
      </c>
      <c r="AD117" s="1">
        <v>2.0444365979954413</v>
      </c>
    </row>
    <row r="118" spans="27:30">
      <c r="AA118">
        <v>115</v>
      </c>
      <c r="AB118" s="1">
        <v>3.2940374221416885E-4</v>
      </c>
      <c r="AC118" s="1">
        <v>0.23208105295171971</v>
      </c>
      <c r="AD118" s="1">
        <v>2.0444365979954413</v>
      </c>
    </row>
    <row r="119" spans="27:30">
      <c r="AA119">
        <v>116</v>
      </c>
      <c r="AB119" s="1">
        <v>3.2940374221416885E-4</v>
      </c>
      <c r="AC119" s="1">
        <v>0.23208105295171971</v>
      </c>
      <c r="AD119" s="1">
        <v>2.0444365979954413</v>
      </c>
    </row>
    <row r="120" spans="27:30">
      <c r="AA120">
        <v>117</v>
      </c>
      <c r="AB120" s="1">
        <v>3.2940374221416885E-4</v>
      </c>
      <c r="AC120" s="1">
        <v>0.23208105295171971</v>
      </c>
      <c r="AD120" s="1">
        <v>2.0444365979954413</v>
      </c>
    </row>
    <row r="121" spans="27:30">
      <c r="AA121">
        <v>118</v>
      </c>
      <c r="AB121" s="1">
        <v>3.2940374221416885E-4</v>
      </c>
      <c r="AC121" s="1">
        <v>0.23208105295171971</v>
      </c>
      <c r="AD121" s="1">
        <v>2.0444365979954413</v>
      </c>
    </row>
    <row r="122" spans="27:30">
      <c r="AA122">
        <v>119</v>
      </c>
      <c r="AB122" s="1">
        <v>3.2940374221416885E-4</v>
      </c>
      <c r="AC122" s="1">
        <v>0.23208105295171971</v>
      </c>
      <c r="AD122" s="1">
        <v>2.0444365979954413</v>
      </c>
    </row>
    <row r="123" spans="27:30">
      <c r="AA123">
        <v>120</v>
      </c>
      <c r="AB123" s="1">
        <v>3.2940374221416885E-4</v>
      </c>
      <c r="AC123" s="1">
        <v>0.23208105295171971</v>
      </c>
      <c r="AD123" s="1">
        <v>2.0444365979954413</v>
      </c>
    </row>
    <row r="124" spans="27:30">
      <c r="AA124">
        <v>121</v>
      </c>
      <c r="AB124" s="1">
        <v>3.2940374221416885E-4</v>
      </c>
      <c r="AC124" s="1">
        <v>0.23208105295171971</v>
      </c>
      <c r="AD124" s="1">
        <v>2.0444365979954413</v>
      </c>
    </row>
    <row r="125" spans="27:30">
      <c r="AA125">
        <v>122</v>
      </c>
      <c r="AB125" s="1">
        <v>3.2940374221416885E-4</v>
      </c>
      <c r="AC125" s="1">
        <v>0.23208105295171971</v>
      </c>
      <c r="AD125" s="1">
        <v>2.0444365979954413</v>
      </c>
    </row>
    <row r="126" spans="27:30">
      <c r="AA126">
        <v>123</v>
      </c>
      <c r="AB126" s="1">
        <v>3.2940374221416885E-4</v>
      </c>
      <c r="AC126" s="1">
        <v>0.23208105295171971</v>
      </c>
      <c r="AD126" s="1">
        <v>2.0444365979954413</v>
      </c>
    </row>
    <row r="127" spans="27:30">
      <c r="AA127">
        <v>124</v>
      </c>
      <c r="AB127" s="1">
        <v>3.2940374221416885E-4</v>
      </c>
      <c r="AC127" s="1">
        <v>0.23208105295171971</v>
      </c>
      <c r="AD127" s="1">
        <v>2.0444365979954413</v>
      </c>
    </row>
    <row r="128" spans="27:30">
      <c r="AA128">
        <v>125</v>
      </c>
      <c r="AB128" s="1">
        <v>3.2940374221416885E-4</v>
      </c>
      <c r="AC128" s="1">
        <v>0.23208105295171971</v>
      </c>
      <c r="AD128" s="1">
        <v>2.0444365979954413</v>
      </c>
    </row>
    <row r="129" spans="27:30">
      <c r="AA129">
        <v>126</v>
      </c>
      <c r="AB129" s="1">
        <v>3.2940374221416885E-4</v>
      </c>
      <c r="AC129" s="1">
        <v>0.23208105295171971</v>
      </c>
      <c r="AD129" s="1">
        <v>2.0444365979954413</v>
      </c>
    </row>
    <row r="130" spans="27:30">
      <c r="AA130">
        <v>127</v>
      </c>
      <c r="AB130" s="1">
        <v>3.2940374221416885E-4</v>
      </c>
      <c r="AC130" s="1">
        <v>0.23208105295171971</v>
      </c>
      <c r="AD130" s="1">
        <v>2.0444365979954413</v>
      </c>
    </row>
    <row r="131" spans="27:30">
      <c r="AA131">
        <v>128</v>
      </c>
      <c r="AB131" s="1">
        <v>3.2940374221416885E-4</v>
      </c>
      <c r="AC131" s="1">
        <v>0.23208105295171971</v>
      </c>
      <c r="AD131" s="1">
        <v>2.0444365979954413</v>
      </c>
    </row>
    <row r="132" spans="27:30">
      <c r="AA132">
        <v>129</v>
      </c>
      <c r="AB132" s="1">
        <v>3.2940374221416885E-4</v>
      </c>
      <c r="AC132" s="1">
        <v>0.23208105295171971</v>
      </c>
      <c r="AD132" s="1">
        <v>2.0444365979954413</v>
      </c>
    </row>
    <row r="133" spans="27:30">
      <c r="AA133">
        <v>130</v>
      </c>
      <c r="AB133" s="1">
        <v>3.2940374221416885E-4</v>
      </c>
      <c r="AC133" s="1">
        <v>0.23208105295171971</v>
      </c>
      <c r="AD133" s="1">
        <v>2.0444365979954413</v>
      </c>
    </row>
    <row r="134" spans="27:30">
      <c r="AA134">
        <v>131</v>
      </c>
      <c r="AB134" s="1">
        <v>3.2940374221416885E-4</v>
      </c>
      <c r="AC134" s="1">
        <v>0.23208105295171971</v>
      </c>
      <c r="AD134" s="1">
        <v>2.0444365979954413</v>
      </c>
    </row>
    <row r="135" spans="27:30">
      <c r="AA135">
        <v>132</v>
      </c>
      <c r="AB135" s="1">
        <v>3.2940374221416885E-4</v>
      </c>
      <c r="AC135" s="1">
        <v>0.23208105295171971</v>
      </c>
      <c r="AD135" s="1">
        <v>2.0444365979954413</v>
      </c>
    </row>
    <row r="136" spans="27:30">
      <c r="AA136">
        <v>133</v>
      </c>
      <c r="AB136" s="1">
        <v>3.2940374221416885E-4</v>
      </c>
      <c r="AC136" s="1">
        <v>0.23208105295171971</v>
      </c>
      <c r="AD136" s="1">
        <v>2.0444365979954413</v>
      </c>
    </row>
    <row r="137" spans="27:30">
      <c r="AA137">
        <v>134</v>
      </c>
      <c r="AB137" s="1">
        <v>3.2940374221416885E-4</v>
      </c>
      <c r="AC137" s="1">
        <v>0.23208105295171971</v>
      </c>
      <c r="AD137" s="1">
        <v>2.0444365979954413</v>
      </c>
    </row>
    <row r="138" spans="27:30">
      <c r="AA138">
        <v>135</v>
      </c>
      <c r="AB138" s="1">
        <v>3.2940374221416885E-4</v>
      </c>
      <c r="AC138" s="1">
        <v>0.23208105295171971</v>
      </c>
      <c r="AD138" s="1">
        <v>2.0444365979954413</v>
      </c>
    </row>
    <row r="139" spans="27:30">
      <c r="AA139">
        <v>136</v>
      </c>
      <c r="AB139" s="1">
        <v>3.2940374221416885E-4</v>
      </c>
      <c r="AC139" s="1">
        <v>0.23208105295171971</v>
      </c>
      <c r="AD139" s="1">
        <v>2.0444365979954413</v>
      </c>
    </row>
    <row r="140" spans="27:30">
      <c r="AA140">
        <v>137</v>
      </c>
      <c r="AB140" s="1">
        <v>3.2940374221416885E-4</v>
      </c>
      <c r="AC140" s="1">
        <v>0.23208105295171971</v>
      </c>
      <c r="AD140" s="1">
        <v>2.0444365979954413</v>
      </c>
    </row>
    <row r="141" spans="27:30">
      <c r="AA141">
        <v>138</v>
      </c>
      <c r="AB141" s="1">
        <v>3.2940374221416885E-4</v>
      </c>
      <c r="AC141" s="1">
        <v>0.23208105295171971</v>
      </c>
      <c r="AD141" s="1">
        <v>2.0444365979954413</v>
      </c>
    </row>
    <row r="142" spans="27:30">
      <c r="AA142">
        <v>139</v>
      </c>
      <c r="AB142" s="1">
        <v>3.2940374221416885E-4</v>
      </c>
      <c r="AC142" s="1">
        <v>0.23208105295171971</v>
      </c>
      <c r="AD142" s="1">
        <v>2.0444365979954413</v>
      </c>
    </row>
    <row r="143" spans="27:30">
      <c r="AA143">
        <v>140</v>
      </c>
      <c r="AB143" s="1">
        <v>3.2940374221416885E-4</v>
      </c>
      <c r="AC143" s="1">
        <v>0.23208105295171971</v>
      </c>
      <c r="AD143" s="1">
        <v>2.0444365979954413</v>
      </c>
    </row>
    <row r="144" spans="27:30">
      <c r="AA144">
        <v>141</v>
      </c>
      <c r="AB144" s="1">
        <v>3.2940374221416885E-4</v>
      </c>
      <c r="AC144" s="1">
        <v>0.23208105295171971</v>
      </c>
      <c r="AD144" s="1">
        <v>2.0444365979954413</v>
      </c>
    </row>
    <row r="145" spans="27:30">
      <c r="AA145">
        <v>142</v>
      </c>
      <c r="AB145" s="1">
        <v>3.2940374221416885E-4</v>
      </c>
      <c r="AC145" s="1">
        <v>0.23208105295171971</v>
      </c>
      <c r="AD145" s="1">
        <v>2.0444365979954413</v>
      </c>
    </row>
    <row r="146" spans="27:30">
      <c r="AA146">
        <v>143</v>
      </c>
      <c r="AB146" s="1">
        <v>3.2940374221416885E-4</v>
      </c>
      <c r="AC146" s="1">
        <v>0.23208105295171971</v>
      </c>
      <c r="AD146" s="1">
        <v>2.0444365979954413</v>
      </c>
    </row>
    <row r="147" spans="27:30">
      <c r="AA147">
        <v>144</v>
      </c>
      <c r="AB147" s="1">
        <v>3.2940374221416885E-4</v>
      </c>
      <c r="AC147" s="1">
        <v>0.23208105295171971</v>
      </c>
      <c r="AD147" s="1">
        <v>2.0444365979954413</v>
      </c>
    </row>
    <row r="148" spans="27:30">
      <c r="AA148">
        <v>145</v>
      </c>
      <c r="AB148" s="1">
        <v>3.2940374221416885E-4</v>
      </c>
      <c r="AC148" s="1">
        <v>0.23208105295171971</v>
      </c>
      <c r="AD148" s="1">
        <v>2.0444365979954413</v>
      </c>
    </row>
    <row r="149" spans="27:30">
      <c r="AA149">
        <v>146</v>
      </c>
      <c r="AB149" s="1">
        <v>3.2940374221416885E-4</v>
      </c>
      <c r="AC149" s="1">
        <v>0.23208105295171971</v>
      </c>
      <c r="AD149" s="1">
        <v>2.0444365979954413</v>
      </c>
    </row>
    <row r="150" spans="27:30">
      <c r="AA150">
        <v>147</v>
      </c>
      <c r="AB150" s="1">
        <v>3.2940374221416885E-4</v>
      </c>
      <c r="AC150" s="1">
        <v>0.23208105295171971</v>
      </c>
      <c r="AD150" s="1">
        <v>2.0444365979954413</v>
      </c>
    </row>
    <row r="151" spans="27:30">
      <c r="AA151">
        <v>148</v>
      </c>
      <c r="AB151" s="1">
        <v>3.2940374221416885E-4</v>
      </c>
      <c r="AC151" s="1">
        <v>0.23208105295171971</v>
      </c>
      <c r="AD151" s="1">
        <v>2.0444365979954413</v>
      </c>
    </row>
    <row r="152" spans="27:30">
      <c r="AA152">
        <v>149</v>
      </c>
      <c r="AB152" s="1">
        <v>3.2940374221416885E-4</v>
      </c>
      <c r="AC152" s="1">
        <v>0.23208105295171971</v>
      </c>
      <c r="AD152" s="1">
        <v>2.0444365979954413</v>
      </c>
    </row>
    <row r="153" spans="27:30">
      <c r="AA153">
        <v>150</v>
      </c>
      <c r="AB153" s="1">
        <v>3.2940374221416885E-4</v>
      </c>
      <c r="AC153" s="1">
        <v>0.23208105295171971</v>
      </c>
      <c r="AD153" s="1">
        <v>2.0444365979954413</v>
      </c>
    </row>
    <row r="154" spans="27:30">
      <c r="AA154">
        <v>151</v>
      </c>
      <c r="AB154" s="1">
        <v>3.2940374221416885E-4</v>
      </c>
      <c r="AC154" s="1">
        <v>0.23208105295171971</v>
      </c>
      <c r="AD154" s="1">
        <v>2.0444365979954413</v>
      </c>
    </row>
    <row r="155" spans="27:30">
      <c r="AA155">
        <v>152</v>
      </c>
      <c r="AB155" s="1">
        <v>3.2940374221416885E-4</v>
      </c>
      <c r="AC155" s="1">
        <v>0.23208105295171971</v>
      </c>
      <c r="AD155" s="1">
        <v>2.0444365979954413</v>
      </c>
    </row>
    <row r="156" spans="27:30">
      <c r="AA156">
        <v>153</v>
      </c>
      <c r="AB156" s="1">
        <v>3.2940374221416885E-4</v>
      </c>
      <c r="AC156" s="1">
        <v>0.23208105295171971</v>
      </c>
      <c r="AD156" s="1">
        <v>2.0444365979954413</v>
      </c>
    </row>
    <row r="157" spans="27:30">
      <c r="AA157">
        <v>154</v>
      </c>
      <c r="AB157" s="1">
        <v>3.2940374221416885E-4</v>
      </c>
      <c r="AC157" s="1">
        <v>0.23208105295171971</v>
      </c>
      <c r="AD157" s="1">
        <v>2.0444365979954413</v>
      </c>
    </row>
    <row r="158" spans="27:30">
      <c r="AA158">
        <v>155</v>
      </c>
      <c r="AB158" s="1">
        <v>3.2940374221416885E-4</v>
      </c>
      <c r="AC158" s="1">
        <v>0.23208105295171971</v>
      </c>
      <c r="AD158" s="1">
        <v>2.0444365979954413</v>
      </c>
    </row>
    <row r="159" spans="27:30">
      <c r="AA159">
        <v>156</v>
      </c>
      <c r="AB159" s="1">
        <v>3.2940374221416885E-4</v>
      </c>
      <c r="AC159" s="1">
        <v>0.23208105295171971</v>
      </c>
      <c r="AD159" s="1">
        <v>2.0444365979954413</v>
      </c>
    </row>
    <row r="160" spans="27:30">
      <c r="AA160">
        <v>157</v>
      </c>
      <c r="AB160" s="1">
        <v>3.2940374221416885E-4</v>
      </c>
      <c r="AC160" s="1">
        <v>0.23208105295171971</v>
      </c>
      <c r="AD160" s="1">
        <v>2.0444365979954413</v>
      </c>
    </row>
    <row r="161" spans="27:30">
      <c r="AA161">
        <v>158</v>
      </c>
      <c r="AB161" s="1">
        <v>3.2940374221416885E-4</v>
      </c>
      <c r="AC161" s="1">
        <v>0.23208105295171971</v>
      </c>
      <c r="AD161" s="1">
        <v>2.0444365979954413</v>
      </c>
    </row>
    <row r="162" spans="27:30">
      <c r="AA162">
        <v>159</v>
      </c>
      <c r="AB162" s="1">
        <v>3.2940374221416885E-4</v>
      </c>
      <c r="AC162" s="1">
        <v>0.23208105295171971</v>
      </c>
      <c r="AD162" s="1">
        <v>2.0444365979954413</v>
      </c>
    </row>
    <row r="163" spans="27:30">
      <c r="AA163">
        <v>160</v>
      </c>
      <c r="AB163" s="1">
        <v>3.2940374221416885E-4</v>
      </c>
      <c r="AC163" s="1">
        <v>0.23208105295171971</v>
      </c>
      <c r="AD163" s="1">
        <v>2.0444365979954413</v>
      </c>
    </row>
    <row r="164" spans="27:30">
      <c r="AA164">
        <v>161</v>
      </c>
      <c r="AB164" s="1">
        <v>3.2940374221416885E-4</v>
      </c>
      <c r="AC164" s="1">
        <v>0.23208105295171971</v>
      </c>
      <c r="AD164" s="1">
        <v>2.0444365979954413</v>
      </c>
    </row>
    <row r="165" spans="27:30">
      <c r="AA165">
        <v>162</v>
      </c>
      <c r="AB165" s="1">
        <v>3.2940374221416885E-4</v>
      </c>
      <c r="AC165" s="1">
        <v>0.23208105295171971</v>
      </c>
      <c r="AD165" s="1">
        <v>2.0444365979954413</v>
      </c>
    </row>
    <row r="166" spans="27:30">
      <c r="AA166">
        <v>163</v>
      </c>
      <c r="AB166" s="1">
        <v>3.2940374221416885E-4</v>
      </c>
      <c r="AC166" s="1">
        <v>0.23208105295171971</v>
      </c>
      <c r="AD166" s="1">
        <v>2.0444365979954413</v>
      </c>
    </row>
    <row r="167" spans="27:30">
      <c r="AA167">
        <v>164</v>
      </c>
      <c r="AB167" s="1">
        <v>3.2940374221416885E-4</v>
      </c>
      <c r="AC167" s="1">
        <v>0.23208105295171971</v>
      </c>
      <c r="AD167" s="1">
        <v>2.0444365979954413</v>
      </c>
    </row>
    <row r="168" spans="27:30">
      <c r="AA168">
        <v>165</v>
      </c>
      <c r="AB168" s="1">
        <v>3.2940374221416885E-4</v>
      </c>
      <c r="AC168" s="1">
        <v>0.23208105295171971</v>
      </c>
      <c r="AD168" s="1">
        <v>2.0444365979954413</v>
      </c>
    </row>
    <row r="169" spans="27:30">
      <c r="AA169">
        <v>166</v>
      </c>
      <c r="AB169" s="1">
        <v>3.2940374221416885E-4</v>
      </c>
      <c r="AC169" s="1">
        <v>0.23208105295171971</v>
      </c>
      <c r="AD169" s="1">
        <v>2.0444365979954413</v>
      </c>
    </row>
    <row r="170" spans="27:30">
      <c r="AA170">
        <v>167</v>
      </c>
      <c r="AB170" s="1">
        <v>3.2940374221416885E-4</v>
      </c>
      <c r="AC170" s="1">
        <v>0.23208105295171971</v>
      </c>
      <c r="AD170" s="1">
        <v>2.0444365979954413</v>
      </c>
    </row>
    <row r="171" spans="27:30">
      <c r="AA171">
        <v>168</v>
      </c>
      <c r="AB171" s="1">
        <v>3.2940374221416885E-4</v>
      </c>
      <c r="AC171" s="1">
        <v>0.23208105295171971</v>
      </c>
      <c r="AD171" s="1">
        <v>2.0444365979954413</v>
      </c>
    </row>
    <row r="172" spans="27:30">
      <c r="AA172">
        <v>169</v>
      </c>
      <c r="AB172" s="1">
        <v>3.2940374221416885E-4</v>
      </c>
      <c r="AC172" s="1">
        <v>0.23208105295171971</v>
      </c>
      <c r="AD172" s="1">
        <v>2.0444365979954413</v>
      </c>
    </row>
    <row r="173" spans="27:30">
      <c r="AA173">
        <v>170</v>
      </c>
      <c r="AB173" s="1">
        <v>3.2940374221416885E-4</v>
      </c>
      <c r="AC173" s="1">
        <v>0.23208105295171971</v>
      </c>
      <c r="AD173" s="1">
        <v>2.0444365979954413</v>
      </c>
    </row>
    <row r="174" spans="27:30">
      <c r="AA174">
        <v>171</v>
      </c>
      <c r="AB174" s="1">
        <v>3.2940374221416885E-4</v>
      </c>
      <c r="AC174" s="1">
        <v>0.23208105295171971</v>
      </c>
      <c r="AD174" s="1">
        <v>2.0444365979954413</v>
      </c>
    </row>
    <row r="175" spans="27:30">
      <c r="AA175">
        <v>172</v>
      </c>
      <c r="AB175" s="1">
        <v>3.2940374221416885E-4</v>
      </c>
      <c r="AC175" s="1">
        <v>0.23208105295171971</v>
      </c>
      <c r="AD175" s="1">
        <v>2.0444365979954413</v>
      </c>
    </row>
    <row r="176" spans="27:30">
      <c r="AA176">
        <v>173</v>
      </c>
      <c r="AB176" s="1">
        <v>3.2940374221416885E-4</v>
      </c>
      <c r="AC176" s="1">
        <v>0.23208105295171971</v>
      </c>
      <c r="AD176" s="1">
        <v>2.0444365979954413</v>
      </c>
    </row>
    <row r="177" spans="27:30">
      <c r="AA177">
        <v>174</v>
      </c>
      <c r="AB177" s="1">
        <v>3.2940374221416885E-4</v>
      </c>
      <c r="AC177" s="1">
        <v>0.23208105295171971</v>
      </c>
      <c r="AD177" s="1">
        <v>2.0444365979954413</v>
      </c>
    </row>
    <row r="178" spans="27:30">
      <c r="AA178">
        <v>175</v>
      </c>
      <c r="AB178" s="1">
        <v>3.2940374221416885E-4</v>
      </c>
      <c r="AC178" s="1">
        <v>0.23208105295171971</v>
      </c>
      <c r="AD178" s="1">
        <v>2.0444365979954413</v>
      </c>
    </row>
    <row r="179" spans="27:30">
      <c r="AA179">
        <v>176</v>
      </c>
      <c r="AB179" s="1">
        <v>3.2940374221416885E-4</v>
      </c>
      <c r="AC179" s="1">
        <v>0.23208105295171971</v>
      </c>
      <c r="AD179" s="1">
        <v>2.0444365979954413</v>
      </c>
    </row>
    <row r="180" spans="27:30">
      <c r="AA180">
        <v>177</v>
      </c>
      <c r="AB180" s="1">
        <v>3.2940374221416885E-4</v>
      </c>
      <c r="AC180" s="1">
        <v>0.23208105295171971</v>
      </c>
      <c r="AD180" s="1">
        <v>2.0444365979954413</v>
      </c>
    </row>
    <row r="181" spans="27:30">
      <c r="AA181">
        <v>178</v>
      </c>
      <c r="AB181" s="1">
        <v>3.2940374221416885E-4</v>
      </c>
      <c r="AC181" s="1">
        <v>0.23208105295171971</v>
      </c>
      <c r="AD181" s="1">
        <v>2.0444365979954413</v>
      </c>
    </row>
    <row r="182" spans="27:30">
      <c r="AA182">
        <v>179</v>
      </c>
      <c r="AB182" s="1">
        <v>3.2940374221416885E-4</v>
      </c>
      <c r="AC182" s="1">
        <v>0.23208105295171971</v>
      </c>
      <c r="AD182" s="1">
        <v>2.0444365979954413</v>
      </c>
    </row>
    <row r="183" spans="27:30">
      <c r="AA183">
        <v>180</v>
      </c>
      <c r="AB183" s="1">
        <v>3.2940374221416885E-4</v>
      </c>
      <c r="AC183" s="1">
        <v>0.23208105295171971</v>
      </c>
      <c r="AD183" s="1">
        <v>2.0444365979954413</v>
      </c>
    </row>
    <row r="184" spans="27:30">
      <c r="AA184">
        <v>181</v>
      </c>
      <c r="AB184" s="1">
        <v>3.2940374221416885E-4</v>
      </c>
      <c r="AC184" s="1">
        <v>0.23208105295171971</v>
      </c>
      <c r="AD184" s="1">
        <v>2.0444365979954413</v>
      </c>
    </row>
    <row r="185" spans="27:30">
      <c r="AA185">
        <v>182</v>
      </c>
      <c r="AB185" s="1">
        <v>3.2940374221416885E-4</v>
      </c>
      <c r="AC185" s="1">
        <v>0.23208105295171971</v>
      </c>
      <c r="AD185" s="1">
        <v>2.0444365979954413</v>
      </c>
    </row>
    <row r="186" spans="27:30">
      <c r="AA186">
        <v>183</v>
      </c>
      <c r="AB186" s="1">
        <v>3.2940374221416885E-4</v>
      </c>
      <c r="AC186" s="1">
        <v>0.23208105295171971</v>
      </c>
      <c r="AD186" s="1">
        <v>2.0444365979954413</v>
      </c>
    </row>
    <row r="187" spans="27:30">
      <c r="AA187">
        <v>184</v>
      </c>
      <c r="AB187" s="1">
        <v>3.2940374221416885E-4</v>
      </c>
      <c r="AC187" s="1">
        <v>0.23208105295171971</v>
      </c>
      <c r="AD187" s="1">
        <v>2.0444365979954413</v>
      </c>
    </row>
    <row r="188" spans="27:30">
      <c r="AA188">
        <v>185</v>
      </c>
      <c r="AB188" s="1">
        <v>3.2940374221416885E-4</v>
      </c>
      <c r="AC188" s="1">
        <v>0.23208105295171971</v>
      </c>
      <c r="AD188" s="1">
        <v>2.0444365979954413</v>
      </c>
    </row>
    <row r="189" spans="27:30">
      <c r="AA189">
        <v>186</v>
      </c>
      <c r="AB189" s="1">
        <v>3.2940374221416885E-4</v>
      </c>
      <c r="AC189" s="1">
        <v>0.23208105295171971</v>
      </c>
      <c r="AD189" s="1">
        <v>2.0444365979954413</v>
      </c>
    </row>
    <row r="190" spans="27:30">
      <c r="AA190">
        <v>187</v>
      </c>
      <c r="AB190" s="1">
        <v>3.2940374221416885E-4</v>
      </c>
      <c r="AC190" s="1">
        <v>0.23208105295171971</v>
      </c>
      <c r="AD190" s="1">
        <v>2.0444365979954413</v>
      </c>
    </row>
    <row r="191" spans="27:30">
      <c r="AA191">
        <v>188</v>
      </c>
      <c r="AB191" s="1">
        <v>3.2940374221416885E-4</v>
      </c>
      <c r="AC191" s="1">
        <v>0.23208105295171971</v>
      </c>
      <c r="AD191" s="1">
        <v>2.0444365979954413</v>
      </c>
    </row>
    <row r="192" spans="27:30">
      <c r="AA192">
        <v>189</v>
      </c>
      <c r="AB192" s="1">
        <v>3.2940374221416885E-4</v>
      </c>
      <c r="AC192" s="1">
        <v>0.23208105295171971</v>
      </c>
      <c r="AD192" s="1">
        <v>2.0444365979954413</v>
      </c>
    </row>
    <row r="193" spans="27:30">
      <c r="AA193">
        <v>190</v>
      </c>
      <c r="AB193" s="1">
        <v>3.2940374221416885E-4</v>
      </c>
      <c r="AC193" s="1">
        <v>0.23208105295171971</v>
      </c>
      <c r="AD193" s="1">
        <v>2.0444365979954413</v>
      </c>
    </row>
    <row r="194" spans="27:30">
      <c r="AA194">
        <v>191</v>
      </c>
      <c r="AB194" s="1">
        <v>3.2940374221416885E-4</v>
      </c>
      <c r="AC194" s="1">
        <v>0.23208105295171971</v>
      </c>
      <c r="AD194" s="1">
        <v>2.0444365979954413</v>
      </c>
    </row>
    <row r="195" spans="27:30">
      <c r="AA195">
        <v>192</v>
      </c>
      <c r="AB195" s="1">
        <v>3.2940374221416885E-4</v>
      </c>
      <c r="AC195" s="1">
        <v>0.23208105295171971</v>
      </c>
      <c r="AD195" s="1">
        <v>2.0444365979954413</v>
      </c>
    </row>
    <row r="196" spans="27:30">
      <c r="AA196">
        <v>193</v>
      </c>
      <c r="AB196" s="1">
        <v>3.2940374221416885E-4</v>
      </c>
      <c r="AC196" s="1">
        <v>0.23208105295171971</v>
      </c>
      <c r="AD196" s="1">
        <v>2.0444365979954413</v>
      </c>
    </row>
    <row r="197" spans="27:30">
      <c r="AA197">
        <v>194</v>
      </c>
      <c r="AB197" s="1">
        <v>3.2940374221416885E-4</v>
      </c>
      <c r="AC197" s="1">
        <v>0.23208105295171971</v>
      </c>
      <c r="AD197" s="1">
        <v>2.0444365979954413</v>
      </c>
    </row>
    <row r="198" spans="27:30">
      <c r="AA198">
        <v>195</v>
      </c>
      <c r="AB198" s="1">
        <v>3.2940374221416885E-4</v>
      </c>
      <c r="AC198" s="1">
        <v>0.23208105295171971</v>
      </c>
      <c r="AD198" s="1">
        <v>2.0444365979954413</v>
      </c>
    </row>
    <row r="199" spans="27:30">
      <c r="AA199">
        <v>196</v>
      </c>
      <c r="AB199" s="1">
        <v>3.2940374221416885E-4</v>
      </c>
      <c r="AC199" s="1">
        <v>0.23208105295171971</v>
      </c>
      <c r="AD199" s="1">
        <v>2.0444365979954413</v>
      </c>
    </row>
    <row r="200" spans="27:30">
      <c r="AA200">
        <v>197</v>
      </c>
      <c r="AB200" s="1">
        <v>3.2940374221416885E-4</v>
      </c>
      <c r="AC200" s="1">
        <v>0.23208105295171971</v>
      </c>
      <c r="AD200" s="1">
        <v>2.0444365979954413</v>
      </c>
    </row>
    <row r="201" spans="27:30">
      <c r="AA201">
        <v>198</v>
      </c>
      <c r="AB201" s="1">
        <v>3.2940374221416885E-4</v>
      </c>
      <c r="AC201" s="1">
        <v>0.23208105295171971</v>
      </c>
      <c r="AD201" s="1">
        <v>2.0444365979954413</v>
      </c>
    </row>
    <row r="202" spans="27:30">
      <c r="AA202">
        <v>199</v>
      </c>
      <c r="AB202" s="1">
        <v>3.2940374221416885E-4</v>
      </c>
      <c r="AC202" s="1">
        <v>0.23208105295171971</v>
      </c>
      <c r="AD202" s="1">
        <v>2.0444365979954413</v>
      </c>
    </row>
    <row r="203" spans="27:30">
      <c r="AA203">
        <v>200</v>
      </c>
      <c r="AB203" s="1">
        <v>3.2940374221416885E-4</v>
      </c>
      <c r="AC203" s="1">
        <v>0.23208105295171971</v>
      </c>
      <c r="AD203" s="1">
        <v>2.0444365979954413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74" priority="13">
      <formula>ABS(B57)&gt;0.4</formula>
    </cfRule>
    <cfRule type="expression" dxfId="73" priority="14">
      <formula>AND(ABS(B57)&gt;0.2, ABS(B57)&lt;=0.4)</formula>
    </cfRule>
    <cfRule type="expression" dxfId="72" priority="15">
      <formula>ABS(B57)&lt;=0.2</formula>
    </cfRule>
  </conditionalFormatting>
  <conditionalFormatting sqref="B82:D87">
    <cfRule type="expression" dxfId="71" priority="1">
      <formula>ABS(B82)&lt;=0.2</formula>
    </cfRule>
    <cfRule type="expression" dxfId="70" priority="2">
      <formula>ABS(B82)&gt;0.4</formula>
    </cfRule>
    <cfRule type="expression" dxfId="69" priority="3">
      <formula>AND(ABS(B82)&gt;0.2, ABS(B82)&lt;=0.4)</formula>
    </cfRule>
  </conditionalFormatting>
  <conditionalFormatting sqref="E40:M45">
    <cfRule type="expression" dxfId="68" priority="4">
      <formula>ABS(IFERROR(E13-E40,0))&gt;0.4</formula>
    </cfRule>
    <cfRule type="expression" dxfId="67" priority="5">
      <formula>AND(ABS(IFERROR(E13-E40,0))&gt;0.2, ABS(IFERROR(E13-E40,0))&lt;=0.4)</formula>
    </cfRule>
    <cfRule type="expression" dxfId="66" priority="6">
      <formula>ABS(IFERROR(E13-E40,0))&lt;=0.2</formula>
    </cfRule>
  </conditionalFormatting>
  <conditionalFormatting sqref="G57:I65">
    <cfRule type="expression" dxfId="65" priority="10">
      <formula>ABS(G57)&lt;=0.2</formula>
    </cfRule>
    <cfRule type="expression" dxfId="64" priority="11">
      <formula>AND(ABS(G57)&gt;0.2, ABS(G57)&lt;=0.4)</formula>
    </cfRule>
    <cfRule type="expression" dxfId="63" priority="12">
      <formula>ABS(G57)&gt;0.4</formula>
    </cfRule>
  </conditionalFormatting>
  <conditionalFormatting sqref="L57:Q65">
    <cfRule type="expression" dxfId="62" priority="7">
      <formula>ABS(L57)&gt;0.4</formula>
    </cfRule>
    <cfRule type="expression" dxfId="61" priority="8">
      <formula>AND(ABS(L57)&gt;0.2, ABS(L57)&lt;=0.4)</formula>
    </cfRule>
    <cfRule type="expression" dxfId="60" priority="9">
      <formula>ABS(L57)&lt;=0.2</formula>
    </cfRule>
  </conditionalFormatting>
  <dataValidations count="1">
    <dataValidation type="list" allowBlank="1" showInputMessage="1" showErrorMessage="1" sqref="Y8" xr:uid="{00000000-0002-0000-10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N203"/>
  <sheetViews>
    <sheetView topLeftCell="A62" zoomScale="84" zoomScaleNormal="60" workbookViewId="0">
      <selection activeCell="B71" sqref="B71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3.843811263157057E-2</v>
      </c>
      <c r="AC3" s="1">
        <f>G67</f>
        <v>0.33629091216049461</v>
      </c>
      <c r="AD3" s="1">
        <f ca="1">L67</f>
        <v>0.77171508259157473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3.843811263157057E-2</v>
      </c>
      <c r="AC4" s="1">
        <v>0.33629091216049461</v>
      </c>
      <c r="AD4" s="1">
        <v>0.77171508259157473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3.843811263157057E-2</v>
      </c>
      <c r="AC5" s="1">
        <v>0.33629091216049461</v>
      </c>
      <c r="AD5" s="1">
        <v>0.77171508259157473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3.843811263157057E-2</v>
      </c>
      <c r="AC6" s="1">
        <v>0.33629091216049461</v>
      </c>
      <c r="AD6" s="1">
        <v>0.77171508259157473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3.843811263157057E-2</v>
      </c>
      <c r="AC7" s="1">
        <v>0.33629091216049461</v>
      </c>
      <c r="AD7" s="1">
        <v>0.77171508259157473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3.843811263157057E-2</v>
      </c>
      <c r="AC8" s="1">
        <v>0.33629091216049461</v>
      </c>
      <c r="AD8" s="1">
        <v>0.77171508259157473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3.843811263157057E-2</v>
      </c>
      <c r="AC9" s="1">
        <v>0.33629091216049461</v>
      </c>
      <c r="AD9" s="1">
        <v>0.77171508259157473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3</v>
      </c>
      <c r="AA10">
        <v>7</v>
      </c>
      <c r="AB10" s="1">
        <v>3.843811263157057E-2</v>
      </c>
      <c r="AC10" s="1">
        <v>0.33629091216049461</v>
      </c>
      <c r="AD10" s="1">
        <v>0.77171508259157473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3.843811263157057E-2</v>
      </c>
      <c r="AC11" s="1">
        <v>0.33629091216049461</v>
      </c>
      <c r="AD11" s="1">
        <v>0.77171508259157473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1.8190259317046289</v>
      </c>
      <c r="AA12">
        <v>9</v>
      </c>
      <c r="AB12" s="1">
        <v>3.843811263157057E-2</v>
      </c>
      <c r="AC12" s="1">
        <v>0.33629091216049461</v>
      </c>
      <c r="AD12" s="1">
        <v>0.77171508259157473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3.843811263157057E-2</v>
      </c>
      <c r="AC13" s="1">
        <v>0.33629091216049461</v>
      </c>
      <c r="AD13" s="1">
        <v>0.77171508259157473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3.843811263157057E-2</v>
      </c>
      <c r="AC14" s="1">
        <v>0.33629091216049461</v>
      </c>
      <c r="AD14" s="1">
        <v>0.77171508259157473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3.843811263157057E-2</v>
      </c>
      <c r="AC15" s="1">
        <v>0.33629091216049461</v>
      </c>
      <c r="AD15" s="1">
        <v>0.77171508259157473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8</v>
      </c>
      <c r="AA16">
        <v>13</v>
      </c>
      <c r="AB16" s="1">
        <v>3.843811263157057E-2</v>
      </c>
      <c r="AC16" s="1">
        <v>0.33629091216049461</v>
      </c>
      <c r="AD16" s="1">
        <v>0.77171508259157473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3.843811263157057E-2</v>
      </c>
      <c r="AC17" s="1">
        <v>0.33629091216049461</v>
      </c>
      <c r="AD17" s="1">
        <v>0.77171508259157473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6</v>
      </c>
      <c r="AA18">
        <v>15</v>
      </c>
      <c r="AB18" s="1">
        <v>3.843811263157057E-2</v>
      </c>
      <c r="AC18" s="1">
        <v>0.33629091216049461</v>
      </c>
      <c r="AD18" s="1">
        <v>0.77171508259157473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3.843811263157057E-2</v>
      </c>
      <c r="AC19" s="1">
        <v>0.33629091216049461</v>
      </c>
      <c r="AD19" s="1">
        <v>0.77171508259157473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0.44444444444444442</v>
      </c>
      <c r="AA20">
        <v>17</v>
      </c>
      <c r="AB20" s="1">
        <v>3.843811263157057E-2</v>
      </c>
      <c r="AC20" s="1">
        <v>0.33629091216049461</v>
      </c>
      <c r="AD20" s="1">
        <v>0.77171508259157473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0.22222222222222221</v>
      </c>
      <c r="AA21">
        <v>18</v>
      </c>
      <c r="AB21" s="1">
        <v>3.843811263157057E-2</v>
      </c>
      <c r="AC21" s="1">
        <v>0.33629091216049461</v>
      </c>
      <c r="AD21" s="1">
        <v>0.77171508259157473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0.33333333333333331</v>
      </c>
      <c r="AA22">
        <v>19</v>
      </c>
      <c r="AB22" s="1">
        <v>3.843811263157057E-2</v>
      </c>
      <c r="AC22" s="1">
        <v>0.33629091216049461</v>
      </c>
      <c r="AD22" s="1">
        <v>0.77171508259157473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5.5824659710910995E-2</v>
      </c>
      <c r="AA23">
        <v>20</v>
      </c>
      <c r="AB23" s="1">
        <v>3.843811263157057E-2</v>
      </c>
      <c r="AC23" s="1">
        <v>0.33629091216049461</v>
      </c>
      <c r="AD23" s="1">
        <v>0.77171508259157473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0.53965282235853096</v>
      </c>
      <c r="AA24">
        <v>21</v>
      </c>
      <c r="AB24" s="1">
        <v>3.843811263157057E-2</v>
      </c>
      <c r="AC24" s="1">
        <v>0.33629091216049461</v>
      </c>
      <c r="AD24" s="1">
        <v>0.77171508259157473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0.27231715670170553</v>
      </c>
      <c r="AA25">
        <v>22</v>
      </c>
      <c r="AB25" s="1">
        <v>3.843811263157057E-2</v>
      </c>
      <c r="AC25" s="1">
        <v>0.33629091216049461</v>
      </c>
      <c r="AD25" s="1">
        <v>0.77171508259157473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0.16550510703484808</v>
      </c>
      <c r="AA26">
        <v>23</v>
      </c>
      <c r="AB26" s="1">
        <v>3.843811263157057E-2</v>
      </c>
      <c r="AC26" s="1">
        <v>0.33629091216049461</v>
      </c>
      <c r="AD26" s="1">
        <v>0.77171508259157473</v>
      </c>
    </row>
    <row r="27" spans="1:30" ht="16.2" thickBot="1">
      <c r="X27" s="55" t="s">
        <v>51</v>
      </c>
      <c r="Y27" s="3" cm="1">
        <f t="array" ref="Y27">MEDIAN(ABS(B13:D18 - B40:D45))</f>
        <v>0.25522632975403631</v>
      </c>
      <c r="AA27">
        <v>24</v>
      </c>
      <c r="AB27" s="1">
        <v>3.843811263157057E-2</v>
      </c>
      <c r="AC27" s="1">
        <v>0.33629091216049461</v>
      </c>
      <c r="AD27" s="1">
        <v>0.77171508259157473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3.843811263157057E-2</v>
      </c>
      <c r="AC28" s="1">
        <v>0.33629091216049461</v>
      </c>
      <c r="AD28" s="1">
        <v>0.77171508259157473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0.1114368739226511</v>
      </c>
      <c r="AA29">
        <v>26</v>
      </c>
      <c r="AB29" s="1">
        <v>3.843811263157057E-2</v>
      </c>
      <c r="AC29" s="1">
        <v>0.33629091216049461</v>
      </c>
      <c r="AD29" s="1">
        <v>0.77171508259157473</v>
      </c>
    </row>
    <row r="30" spans="1:30">
      <c r="A30" s="25" t="s">
        <v>3</v>
      </c>
      <c r="B30" s="2">
        <f>MAX(B40:B45)</f>
        <v>0.69316774292610661</v>
      </c>
      <c r="C30" s="2">
        <f>MAX(C40:C45)</f>
        <v>0.80238620707846364</v>
      </c>
      <c r="D30" s="2">
        <f>MAX(D40:D45)</f>
        <v>0.97669827319128177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0.25522632975403631</v>
      </c>
      <c r="AA30">
        <v>27</v>
      </c>
      <c r="AB30" s="1">
        <v>3.843811263157057E-2</v>
      </c>
      <c r="AC30" s="1">
        <v>0.33629091216049461</v>
      </c>
      <c r="AD30" s="1">
        <v>0.77171508259157473</v>
      </c>
    </row>
    <row r="31" spans="1:30" ht="16.2" thickBot="1">
      <c r="A31" s="25" t="s">
        <v>4</v>
      </c>
      <c r="B31" s="2">
        <f>MIN(B40:B45)</f>
        <v>6.0347177641469026E-2</v>
      </c>
      <c r="C31" s="2">
        <f t="shared" ref="C31:D31" si="19">MIN(C40:C45)</f>
        <v>0.16624561368320925</v>
      </c>
      <c r="D31" s="2">
        <f t="shared" si="19"/>
        <v>0.155824659710911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0.42383017378188692</v>
      </c>
      <c r="AA31">
        <v>28</v>
      </c>
      <c r="AB31" s="1">
        <v>3.843811263157057E-2</v>
      </c>
      <c r="AC31" s="1">
        <v>0.33629091216049461</v>
      </c>
      <c r="AD31" s="1">
        <v>0.77171508259157473</v>
      </c>
    </row>
    <row r="32" spans="1:30">
      <c r="A32" s="25" t="s">
        <v>5</v>
      </c>
      <c r="B32" s="2">
        <f>AVERAGE(B40:B45)</f>
        <v>0.39137175523516304</v>
      </c>
      <c r="C32" s="2">
        <f t="shared" ref="C32:D32" si="20">AVERAGE(C40:C45)</f>
        <v>0.40596230856969601</v>
      </c>
      <c r="D32" s="2">
        <f t="shared" si="20"/>
        <v>0.56796362118969379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3.843811263157057E-2</v>
      </c>
      <c r="AC32" s="1">
        <v>0.33629091216049461</v>
      </c>
      <c r="AD32" s="1">
        <v>0.77171508259157473</v>
      </c>
    </row>
    <row r="33" spans="1:30">
      <c r="A33" s="25" t="s">
        <v>6</v>
      </c>
      <c r="B33" s="2">
        <f>STDEV(B40:B45)</f>
        <v>0.26906342940759659</v>
      </c>
      <c r="C33" s="2">
        <f t="shared" ref="C33:D33" si="21">STDEV(C40:C45)</f>
        <v>0.22443616823680254</v>
      </c>
      <c r="D33" s="2">
        <f t="shared" si="21"/>
        <v>0.29812706556947116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3.843811263157057E-2</v>
      </c>
      <c r="AC33" s="1">
        <v>0.33629091216049461</v>
      </c>
      <c r="AD33" s="1">
        <v>0.77171508259157473</v>
      </c>
    </row>
    <row r="34" spans="1:30">
      <c r="A34" s="25" t="s">
        <v>7</v>
      </c>
      <c r="B34" s="2">
        <f>MEDIAN(B40:B45)</f>
        <v>0.47410730611798946</v>
      </c>
      <c r="C34" s="2">
        <f t="shared" ref="C34:D34" si="22">MEDIAN(C40:C45)</f>
        <v>0.39813406994276984</v>
      </c>
      <c r="D34" s="2">
        <f t="shared" si="22"/>
        <v>0.57477531369488732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3.843811263157057E-2</v>
      </c>
      <c r="AC34" s="1">
        <v>0.33629091216049461</v>
      </c>
      <c r="AD34" s="1">
        <v>0.77171508259157473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0.4</v>
      </c>
      <c r="D35" s="2" cm="1">
        <f t="array" ref="D35">IFERROR(_xlfn.MODE.SNGL(ROUND(D40:D45,1)),0)</f>
        <v>0.4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3.843811263157057E-2</v>
      </c>
      <c r="AC35" s="1">
        <v>0.33629091216049461</v>
      </c>
      <c r="AD35" s="1">
        <v>0.77171508259157473</v>
      </c>
    </row>
    <row r="36" spans="1:30">
      <c r="A36" s="25" t="s">
        <v>9</v>
      </c>
      <c r="B36" s="2">
        <f>QUARTILE(B40:B45,1)</f>
        <v>0.15839423228640492</v>
      </c>
      <c r="C36" s="2">
        <f t="shared" ref="C36:D36" si="23">QUARTILE(C40:C45,1)</f>
        <v>0.25981983643440959</v>
      </c>
      <c r="D36" s="2">
        <f t="shared" si="23"/>
        <v>0.38855748306555682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3.843811263157057E-2</v>
      </c>
      <c r="AC36" s="1">
        <v>0.33629091216049461</v>
      </c>
      <c r="AD36" s="1">
        <v>0.77171508259157473</v>
      </c>
    </row>
    <row r="37" spans="1:30">
      <c r="A37" s="25" t="s">
        <v>10</v>
      </c>
      <c r="B37" s="2">
        <f>QUARTILE(B40:B45,2)</f>
        <v>0.47410730611798946</v>
      </c>
      <c r="C37" s="2">
        <f t="shared" ref="C37:D37" si="24">QUARTILE(C40:C45,2)</f>
        <v>0.39813406994276984</v>
      </c>
      <c r="D37" s="2">
        <f t="shared" si="24"/>
        <v>0.57477531369488732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3.843811263157057E-2</v>
      </c>
      <c r="AC37" s="1">
        <v>0.33629091216049461</v>
      </c>
      <c r="AD37" s="1">
        <v>0.77171508259157473</v>
      </c>
    </row>
    <row r="38" spans="1:30">
      <c r="A38" s="25" t="s">
        <v>11</v>
      </c>
      <c r="B38" s="2">
        <f>QUARTILE(B40:B45,3)</f>
        <v>0.56353516972815754</v>
      </c>
      <c r="C38" s="2">
        <f t="shared" ref="C38:D38" si="25">QUARTILE(C40:C45,3)</f>
        <v>0.44240261661519803</v>
      </c>
      <c r="D38" s="2">
        <f t="shared" si="25"/>
        <v>0.74311129891653294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3.843811263157057E-2</v>
      </c>
      <c r="AC38" s="1">
        <v>0.33629091216049461</v>
      </c>
      <c r="AD38" s="1">
        <v>0.77171508259157473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3.843811263157057E-2</v>
      </c>
      <c r="AC39" s="1">
        <v>0.33629091216049461</v>
      </c>
      <c r="AD39" s="1">
        <v>0.77171508259157473</v>
      </c>
    </row>
    <row r="40" spans="1:30">
      <c r="A40" s="25">
        <v>1</v>
      </c>
      <c r="B40" s="23">
        <v>0.58508987306263704</v>
      </c>
      <c r="C40" s="23">
        <v>0.16624561368320925</v>
      </c>
      <c r="D40" s="23">
        <v>0.44869204209838637</v>
      </c>
      <c r="E40" s="2">
        <f>MAX(B40:D40)</f>
        <v>0.58508987306263704</v>
      </c>
      <c r="F40" s="2">
        <f>MIN(B40:D40)</f>
        <v>0.16624561368320925</v>
      </c>
      <c r="G40" s="2">
        <f>AVERAGE(B40:D40)</f>
        <v>0.40000917628141086</v>
      </c>
      <c r="H40" s="2">
        <f>STDEV(B40:D40)</f>
        <v>0.21362383872566884</v>
      </c>
      <c r="I40" s="2">
        <f>MEDIAN(B40:D40)</f>
        <v>0.44869204209838637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0.30746882789079777</v>
      </c>
      <c r="L40" s="2">
        <f>QUARTILE(B40:D40,2)</f>
        <v>0.44869204209838637</v>
      </c>
      <c r="M40" s="3">
        <f>QUARTILE(B40:D40,3)</f>
        <v>0.51689095758051173</v>
      </c>
      <c r="AA40">
        <v>37</v>
      </c>
      <c r="AB40" s="1">
        <v>3.843811263157057E-2</v>
      </c>
      <c r="AC40" s="1">
        <v>0.33629091216049461</v>
      </c>
      <c r="AD40" s="1">
        <v>0.77171508259157473</v>
      </c>
    </row>
    <row r="41" spans="1:30">
      <c r="A41" s="25">
        <v>2</v>
      </c>
      <c r="B41" s="23">
        <v>6.0347177641469026E-2</v>
      </c>
      <c r="C41" s="23">
        <v>0.44999946352429299</v>
      </c>
      <c r="D41" s="23">
        <v>0.70085858529138834</v>
      </c>
      <c r="E41" s="2">
        <f t="shared" ref="E41:E45" si="27">MAX(B41:D41)</f>
        <v>0.70085858529138834</v>
      </c>
      <c r="F41" s="2">
        <f t="shared" ref="F41:F45" si="28">MIN(B41:D41)</f>
        <v>6.0347177641469026E-2</v>
      </c>
      <c r="G41" s="2">
        <f t="shared" ref="G41:G45" si="29">AVERAGE(B41:D41)</f>
        <v>0.4037350754857168</v>
      </c>
      <c r="H41" s="2">
        <f t="shared" ref="H41:H45" si="30">STDEV(B41:D41)</f>
        <v>0.32275224404000391</v>
      </c>
      <c r="I41" s="2">
        <f t="shared" ref="I41:I45" si="31">MEDIAN(B41:D41)</f>
        <v>0.44999946352429299</v>
      </c>
      <c r="J41" s="2">
        <f t="shared" si="26"/>
        <v>0.4</v>
      </c>
      <c r="K41" s="2">
        <f t="shared" ref="K41:K45" si="32">QUARTILE(B41:D41,1)</f>
        <v>0.255173320582881</v>
      </c>
      <c r="L41" s="2">
        <f t="shared" ref="L41:L45" si="33">QUARTILE(B41:D41,2)</f>
        <v>0.44999946352429299</v>
      </c>
      <c r="M41" s="3">
        <f t="shared" ref="M41:M45" si="34">QUARTILE(B41:D41,3)</f>
        <v>0.57542902440784061</v>
      </c>
      <c r="AA41">
        <v>38</v>
      </c>
      <c r="AB41" s="1">
        <v>3.843811263157057E-2</v>
      </c>
      <c r="AC41" s="1">
        <v>0.33629091216049461</v>
      </c>
      <c r="AD41" s="1">
        <v>0.77171508259157473</v>
      </c>
    </row>
    <row r="42" spans="1:30">
      <c r="A42" s="25">
        <v>3</v>
      </c>
      <c r="B42" s="23">
        <v>0.69316774292610661</v>
      </c>
      <c r="C42" s="23">
        <v>0.41961207588791311</v>
      </c>
      <c r="D42" s="23">
        <v>0.3685126300546136</v>
      </c>
      <c r="E42" s="2">
        <f t="shared" si="27"/>
        <v>0.69316774292610661</v>
      </c>
      <c r="F42" s="2">
        <f t="shared" si="28"/>
        <v>0.3685126300546136</v>
      </c>
      <c r="G42" s="2">
        <f t="shared" si="29"/>
        <v>0.49376414962287773</v>
      </c>
      <c r="H42" s="2">
        <f t="shared" si="30"/>
        <v>0.17456841956034683</v>
      </c>
      <c r="I42" s="2">
        <f t="shared" si="31"/>
        <v>0.41961207588791311</v>
      </c>
      <c r="J42" s="2">
        <f>IFERROR(
  _xlfn.MODE.SNGL(ROUND(B42,1),ROUND(C42,1),ROUND(D42,1)),
  MEDIAN(   ROUND(B42,1),ROUND(C42,1),ROUND(D42,1))
)</f>
        <v>0.4</v>
      </c>
      <c r="K42" s="2">
        <f t="shared" si="32"/>
        <v>0.39406235297126335</v>
      </c>
      <c r="L42" s="2">
        <f t="shared" si="33"/>
        <v>0.41961207588791311</v>
      </c>
      <c r="M42" s="3">
        <f t="shared" si="34"/>
        <v>0.55638990940700983</v>
      </c>
      <c r="AA42">
        <v>39</v>
      </c>
      <c r="AB42" s="1">
        <v>3.843811263157057E-2</v>
      </c>
      <c r="AC42" s="1">
        <v>0.33629091216049461</v>
      </c>
      <c r="AD42" s="1">
        <v>0.77171508259157473</v>
      </c>
    </row>
    <row r="43" spans="1:30">
      <c r="A43" s="25">
        <v>4</v>
      </c>
      <c r="B43" s="23">
        <v>6.1411125544786664E-2</v>
      </c>
      <c r="C43" s="23">
        <v>0.80238620707846364</v>
      </c>
      <c r="D43" s="23">
        <v>0.97669827319128177</v>
      </c>
      <c r="E43" s="2">
        <f t="shared" si="27"/>
        <v>0.97669827319128177</v>
      </c>
      <c r="F43" s="2">
        <f t="shared" si="28"/>
        <v>6.1411125544786664E-2</v>
      </c>
      <c r="G43" s="2">
        <f t="shared" si="29"/>
        <v>0.61349853527151066</v>
      </c>
      <c r="H43" s="2">
        <f t="shared" si="30"/>
        <v>0.48600057107188938</v>
      </c>
      <c r="I43" s="2">
        <f t="shared" si="31"/>
        <v>0.80238620707846364</v>
      </c>
      <c r="J43" s="2">
        <f>IFERROR(
  _xlfn.MODE.SNGL(ROUND(B43,1),ROUND(C43,1),ROUND(D43,1)),
  MEDIAN(   ROUND(B43,1),ROUND(C43,1),ROUND(D43,1))
)</f>
        <v>0.8</v>
      </c>
      <c r="K43" s="2">
        <f t="shared" si="32"/>
        <v>0.43189866631162516</v>
      </c>
      <c r="L43" s="2">
        <f t="shared" si="33"/>
        <v>0.80238620707846364</v>
      </c>
      <c r="M43" s="3">
        <f t="shared" si="34"/>
        <v>0.88954224013487271</v>
      </c>
      <c r="AA43">
        <v>40</v>
      </c>
      <c r="AB43" s="1">
        <v>3.843811263157057E-2</v>
      </c>
      <c r="AC43" s="1">
        <v>0.33629091216049461</v>
      </c>
      <c r="AD43" s="1">
        <v>0.77171508259157473</v>
      </c>
    </row>
    <row r="44" spans="1:30">
      <c r="A44" s="25">
        <v>5</v>
      </c>
      <c r="B44" s="23">
        <v>0.44934355251125974</v>
      </c>
      <c r="C44" s="23">
        <v>0.37665606399762658</v>
      </c>
      <c r="D44" s="23">
        <v>0.155824659710911</v>
      </c>
      <c r="E44" s="2">
        <f t="shared" si="27"/>
        <v>0.44934355251125974</v>
      </c>
      <c r="F44" s="2">
        <f t="shared" si="28"/>
        <v>0.155824659710911</v>
      </c>
      <c r="G44" s="2">
        <f t="shared" si="29"/>
        <v>0.32727475873993245</v>
      </c>
      <c r="H44" s="2">
        <f t="shared" si="30"/>
        <v>0.15286340336850035</v>
      </c>
      <c r="I44" s="2">
        <f t="shared" si="31"/>
        <v>0.37665606399762658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0.2662403618542688</v>
      </c>
      <c r="L44" s="2">
        <f t="shared" si="33"/>
        <v>0.37665606399762658</v>
      </c>
      <c r="M44" s="3">
        <f t="shared" si="34"/>
        <v>0.41299980825444316</v>
      </c>
      <c r="AA44">
        <v>41</v>
      </c>
      <c r="AB44" s="1">
        <v>3.843811263157057E-2</v>
      </c>
      <c r="AC44" s="1">
        <v>0.33629091216049461</v>
      </c>
      <c r="AD44" s="1">
        <v>0.77171508259157473</v>
      </c>
    </row>
    <row r="45" spans="1:30" ht="16.2" thickBot="1">
      <c r="A45" s="27">
        <v>6</v>
      </c>
      <c r="B45" s="24">
        <v>0.49887105972471912</v>
      </c>
      <c r="C45" s="24">
        <v>0.22087442724667058</v>
      </c>
      <c r="D45" s="24">
        <v>0.75719553679158114</v>
      </c>
      <c r="E45" s="4">
        <f t="shared" si="27"/>
        <v>0.75719553679158114</v>
      </c>
      <c r="F45" s="4">
        <f t="shared" si="28"/>
        <v>0.22087442724667058</v>
      </c>
      <c r="G45" s="4">
        <f t="shared" si="29"/>
        <v>0.4923136745876569</v>
      </c>
      <c r="H45" s="4">
        <f t="shared" si="30"/>
        <v>0.2682206789394655</v>
      </c>
      <c r="I45" s="4">
        <f t="shared" si="31"/>
        <v>0.49887105972471912</v>
      </c>
      <c r="J45" s="4">
        <f t="shared" si="35"/>
        <v>0.5</v>
      </c>
      <c r="K45" s="4">
        <f t="shared" si="32"/>
        <v>0.35987274348569487</v>
      </c>
      <c r="L45" s="4">
        <f t="shared" si="33"/>
        <v>0.49887105972471912</v>
      </c>
      <c r="M45" s="5">
        <f t="shared" si="34"/>
        <v>0.62803329825815013</v>
      </c>
      <c r="AA45">
        <v>42</v>
      </c>
      <c r="AB45" s="1">
        <v>3.843811263157057E-2</v>
      </c>
      <c r="AC45" s="1">
        <v>0.33629091216049461</v>
      </c>
      <c r="AD45" s="1">
        <v>0.77171508259157473</v>
      </c>
    </row>
    <row r="46" spans="1:30" ht="16.2" thickBot="1">
      <c r="AA46">
        <v>43</v>
      </c>
      <c r="AB46" s="1">
        <v>3.843811263157057E-2</v>
      </c>
      <c r="AC46" s="1">
        <v>0.33629091216049461</v>
      </c>
      <c r="AD46" s="1">
        <v>0.77171508259157473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3.843811263157057E-2</v>
      </c>
      <c r="AC47" s="1">
        <v>0.33629091216049461</v>
      </c>
      <c r="AD47" s="1">
        <v>0.77171508259157473</v>
      </c>
    </row>
    <row r="48" spans="1:30">
      <c r="A48" s="95"/>
      <c r="B48" s="96"/>
      <c r="C48" s="96"/>
      <c r="D48" s="97"/>
      <c r="AA48">
        <v>45</v>
      </c>
      <c r="AB48" s="1">
        <v>3.843811263157057E-2</v>
      </c>
      <c r="AC48" s="1">
        <v>0.33629091216049461</v>
      </c>
      <c r="AD48" s="1">
        <v>0.77171508259157473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3.843811263157057E-2</v>
      </c>
      <c r="AC49" s="1">
        <v>0.33629091216049461</v>
      </c>
      <c r="AD49" s="1">
        <v>0.77171508259157473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-0.69317395239477941</v>
      </c>
      <c r="D50" s="3">
        <f t="shared" si="36"/>
        <v>-0.6624852057227224</v>
      </c>
      <c r="AA50">
        <v>47</v>
      </c>
      <c r="AB50" s="1">
        <v>3.843811263157057E-2</v>
      </c>
      <c r="AC50" s="1">
        <v>0.33629091216049461</v>
      </c>
      <c r="AD50" s="1">
        <v>0.77171508259157473</v>
      </c>
    </row>
    <row r="51" spans="1:30">
      <c r="A51" s="25" t="s">
        <v>1</v>
      </c>
      <c r="B51" s="2">
        <f>IFERROR(CORREL($C$40:$C$45,B40:B45),0)</f>
        <v>-0.69317395239477941</v>
      </c>
      <c r="C51" s="2">
        <f>IFERROR(CORREL($C$40:$C$45,C40:C45),0)</f>
        <v>1</v>
      </c>
      <c r="D51" s="3">
        <f>IFERROR(CORREL($C$40:$C$45,D40:D45),0)</f>
        <v>0.51055409807278507</v>
      </c>
      <c r="AA51">
        <v>48</v>
      </c>
      <c r="AB51" s="1">
        <v>3.843811263157057E-2</v>
      </c>
      <c r="AC51" s="1">
        <v>0.33629091216049461</v>
      </c>
      <c r="AD51" s="1">
        <v>0.77171508259157473</v>
      </c>
    </row>
    <row r="52" spans="1:30" ht="16.2" thickBot="1">
      <c r="A52" s="27" t="s">
        <v>2</v>
      </c>
      <c r="B52" s="5">
        <f t="shared" ref="B52:C52" si="37">IFERROR(CORREL($D$40:$D$45,B40:B45),0)</f>
        <v>-0.6624852057227224</v>
      </c>
      <c r="C52" s="5">
        <f t="shared" si="37"/>
        <v>0.51055409807278507</v>
      </c>
      <c r="D52" s="5">
        <f>IFERROR(CORREL($D$40:$D$45,D40:D45),0)</f>
        <v>1</v>
      </c>
      <c r="AA52">
        <v>49</v>
      </c>
      <c r="AB52" s="1">
        <v>3.843811263157057E-2</v>
      </c>
      <c r="AC52" s="1">
        <v>0.33629091216049461</v>
      </c>
      <c r="AD52" s="1">
        <v>0.77171508259157473</v>
      </c>
    </row>
    <row r="53" spans="1:30" ht="16.2" thickBot="1">
      <c r="AA53">
        <v>50</v>
      </c>
      <c r="AB53" s="1">
        <v>3.843811263157057E-2</v>
      </c>
      <c r="AC53" s="1">
        <v>0.33629091216049461</v>
      </c>
      <c r="AD53" s="1">
        <v>0.77171508259157473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3.843811263157057E-2</v>
      </c>
      <c r="AC54" s="1">
        <v>0.33629091216049461</v>
      </c>
      <c r="AD54" s="1">
        <v>0.77171508259157473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3.843811263157057E-2</v>
      </c>
      <c r="AC55" s="1">
        <v>0.33629091216049461</v>
      </c>
      <c r="AD55" s="1">
        <v>0.77171508259157473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3.843811263157057E-2</v>
      </c>
      <c r="AC56" s="1">
        <v>0.33629091216049461</v>
      </c>
      <c r="AD56" s="1">
        <v>0.77171508259157473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7.0583119550622381E-4</v>
      </c>
      <c r="D57" s="12">
        <f t="shared" si="38"/>
        <v>7.8152078452634229E-3</v>
      </c>
      <c r="F57" s="6" t="s">
        <v>3</v>
      </c>
      <c r="G57" s="2">
        <f t="shared" ref="G57:I61" si="39">B3-B30</f>
        <v>-9.3167742926106634E-2</v>
      </c>
      <c r="H57" s="2">
        <f t="shared" si="39"/>
        <v>-0.10238620707846369</v>
      </c>
      <c r="I57" s="3">
        <f t="shared" si="39"/>
        <v>-7.6698273191281752E-2</v>
      </c>
      <c r="K57" s="7" t="s">
        <v>3</v>
      </c>
      <c r="L57" s="2" cm="1">
        <f t="array" aca="1" ref="L57" ca="1">INDIRECT("E"&amp; (13+COLUMNS($A:A)-1)) - INDIRECT("E"&amp; (40+COLUMNS($A:A)-1))</f>
        <v>0.31491012693736298</v>
      </c>
      <c r="M57" s="2" cm="1">
        <f t="array" aca="1" ref="M57" ca="1">INDIRECT("E"&amp; (13+COLUMNS($A:B)-1)) - INDIRECT("E"&amp; (40+COLUMNS($A:B)-1))</f>
        <v>-0.10085858529138836</v>
      </c>
      <c r="N57" s="2" cm="1">
        <f t="array" aca="1" ref="N57" ca="1">INDIRECT("E"&amp; (13+COLUMNS($A:C)-1)) - INDIRECT("E"&amp; (40+COLUMNS($A:C)-1))</f>
        <v>0.10683225707389343</v>
      </c>
      <c r="O57" s="2" cm="1">
        <f t="array" aca="1" ref="O57" ca="1">INDIRECT("E"&amp; (13+COLUMNS($A:D)-1)) - INDIRECT("E"&amp; (40+COLUMNS($A:D)-1))</f>
        <v>-0.27669827319128182</v>
      </c>
      <c r="P57" s="2" cm="1">
        <f t="array" aca="1" ref="P57" ca="1">INDIRECT("E"&amp; (13+COLUMNS($A:E)-1)) - INDIRECT("E"&amp; (40+COLUMNS($A:E)-1))</f>
        <v>0.15065644748874024</v>
      </c>
      <c r="Q57" s="3" cm="1">
        <f t="array" aca="1" ref="Q57" ca="1">INDIRECT("E"&amp; (13+COLUMNS($A:F)-1)) - INDIRECT("E"&amp; (40+COLUMNS($A:F)-1))</f>
        <v>-5.7195536791581181E-2</v>
      </c>
      <c r="AA57">
        <v>54</v>
      </c>
      <c r="AB57" s="1">
        <v>3.843811263157057E-2</v>
      </c>
      <c r="AC57" s="1">
        <v>0.33629091216049461</v>
      </c>
      <c r="AD57" s="1">
        <v>0.77171508259157473</v>
      </c>
    </row>
    <row r="58" spans="1:30">
      <c r="A58" s="6" t="s">
        <v>1</v>
      </c>
      <c r="B58" s="11">
        <f>(B24-B51)^2</f>
        <v>7.0583119550622381E-4</v>
      </c>
      <c r="C58" s="11">
        <f t="shared" si="38"/>
        <v>4.9303806576313238E-32</v>
      </c>
      <c r="D58" s="12">
        <f t="shared" si="38"/>
        <v>1.0698017275015636E-2</v>
      </c>
      <c r="F58" s="6" t="s">
        <v>4</v>
      </c>
      <c r="G58" s="2">
        <f t="shared" si="39"/>
        <v>3.965282235853098E-2</v>
      </c>
      <c r="H58" s="2">
        <f t="shared" si="39"/>
        <v>-6.6245613683209248E-2</v>
      </c>
      <c r="I58" s="3">
        <f t="shared" si="39"/>
        <v>-5.5824659710910995E-2</v>
      </c>
      <c r="K58" s="7" t="s">
        <v>4</v>
      </c>
      <c r="L58" s="2" cm="1">
        <f t="array" aca="1" ref="L58" ca="1">INDIRECT("F"&amp; (13+COLUMNS($A:A)-1)) - INDIRECT("F"&amp; (40+COLUMNS($A:A)-1))</f>
        <v>-6.6245613683209248E-2</v>
      </c>
      <c r="M58" s="2" cm="1">
        <f t="array" aca="1" ref="M58" ca="1">INDIRECT("F"&amp; (13+COLUMNS($A:B)-1)) - INDIRECT("F"&amp; (40+COLUMNS($A:B)-1))</f>
        <v>3.965282235853098E-2</v>
      </c>
      <c r="N58" s="2" cm="1">
        <f t="array" aca="1" ref="N58" ca="1">INDIRECT("F"&amp; (13+COLUMNS($A:C)-1)) - INDIRECT("F"&amp; (40+COLUMNS($A:C)-1))</f>
        <v>0.1314873699453864</v>
      </c>
      <c r="O58" s="2" cm="1">
        <f t="array" aca="1" ref="O58" ca="1">INDIRECT("F"&amp; (13+COLUMNS($A:D)-1)) - INDIRECT("F"&amp; (40+COLUMNS($A:D)-1))</f>
        <v>0.13858887445521334</v>
      </c>
      <c r="P58" s="2" cm="1">
        <f t="array" aca="1" ref="P58" ca="1">INDIRECT("F"&amp; (13+COLUMNS($A:E)-1)) - INDIRECT("F"&amp; (40+COLUMNS($A:E)-1))</f>
        <v>-5.5824659710910995E-2</v>
      </c>
      <c r="Q58" s="3" cm="1">
        <f t="array" aca="1" ref="Q58" ca="1">INDIRECT("F"&amp; (13+COLUMNS($A:F)-1)) - INDIRECT("F"&amp; (40+COLUMNS($A:F)-1))</f>
        <v>-0.12087442724667058</v>
      </c>
      <c r="AA58">
        <v>55</v>
      </c>
      <c r="AB58" s="1">
        <v>3.843811263157057E-2</v>
      </c>
      <c r="AC58" s="1">
        <v>0.33629091216049461</v>
      </c>
      <c r="AD58" s="1">
        <v>0.77171508259157473</v>
      </c>
    </row>
    <row r="59" spans="1:30" ht="16.2" thickBot="1">
      <c r="A59" s="9" t="s">
        <v>2</v>
      </c>
      <c r="B59" s="13">
        <f>(B25-B52)^2</f>
        <v>7.8152078452634229E-3</v>
      </c>
      <c r="C59" s="13">
        <f t="shared" si="38"/>
        <v>1.0698017275015636E-2</v>
      </c>
      <c r="D59" s="14">
        <f t="shared" si="38"/>
        <v>4.9303806576313238E-32</v>
      </c>
      <c r="F59" s="6" t="s">
        <v>5</v>
      </c>
      <c r="G59" s="2">
        <f t="shared" si="39"/>
        <v>-4.137175523516301E-2</v>
      </c>
      <c r="H59" s="2">
        <f t="shared" si="39"/>
        <v>4.4037691430304005E-2</v>
      </c>
      <c r="I59" s="3">
        <f t="shared" si="39"/>
        <v>1.536971214363958E-2</v>
      </c>
      <c r="K59" s="7" t="s">
        <v>5</v>
      </c>
      <c r="L59" s="2" cm="1">
        <f t="array" aca="1" ref="L59" ca="1">INDIRECT("G"&amp; (13+COLUMNS($A:A)-1)) - INDIRECT("G"&amp; (40+COLUMNS($A:A)-1))</f>
        <v>6.6657490385255758E-2</v>
      </c>
      <c r="M59" s="2" cm="1">
        <f t="array" aca="1" ref="M59" ca="1">INDIRECT("G"&amp; (13+COLUMNS($A:B)-1)) - INDIRECT("G"&amp; (40+COLUMNS($A:B)-1))</f>
        <v>-7.0401742152383484E-2</v>
      </c>
      <c r="N59" s="2" cm="1">
        <f t="array" aca="1" ref="N59" ca="1">INDIRECT("G"&amp; (13+COLUMNS($A:C)-1)) - INDIRECT("G"&amp; (40+COLUMNS($A:C)-1))</f>
        <v>0.10623585037712224</v>
      </c>
      <c r="O59" s="2" cm="1">
        <f t="array" aca="1" ref="O59" ca="1">INDIRECT("G"&amp; (13+COLUMNS($A:D)-1)) - INDIRECT("G"&amp; (40+COLUMNS($A:D)-1))</f>
        <v>-8.0165201938177333E-2</v>
      </c>
      <c r="P59" s="2" cm="1">
        <f t="array" aca="1" ref="P59" ca="1">INDIRECT("G"&amp; (13+COLUMNS($A:E)-1)) - INDIRECT("G"&amp; (40+COLUMNS($A:E)-1))</f>
        <v>6.0585745934008672E-3</v>
      </c>
      <c r="Q59" s="3" cm="1">
        <f t="array" aca="1" ref="Q59" ca="1">INDIRECT("G"&amp; (13+COLUMNS($A:F)-1)) - INDIRECT("G"&amp; (40+COLUMNS($A:F)-1))</f>
        <v>7.686325412343098E-3</v>
      </c>
      <c r="AA59">
        <v>56</v>
      </c>
      <c r="AB59" s="1">
        <v>3.843811263157057E-2</v>
      </c>
      <c r="AC59" s="1">
        <v>0.33629091216049461</v>
      </c>
      <c r="AD59" s="1">
        <v>0.77171508259157473</v>
      </c>
    </row>
    <row r="60" spans="1:30">
      <c r="A60" s="33"/>
      <c r="F60" s="6" t="s">
        <v>6</v>
      </c>
      <c r="G60" s="2">
        <f t="shared" si="39"/>
        <v>-2.6164273377774189E-2</v>
      </c>
      <c r="H60" s="2">
        <f t="shared" si="39"/>
        <v>1.0084619754368807E-2</v>
      </c>
      <c r="I60" s="3">
        <f t="shared" si="39"/>
        <v>1.4389600652774615E-2</v>
      </c>
      <c r="K60" s="7" t="s">
        <v>6</v>
      </c>
      <c r="L60" s="2" cm="1">
        <f t="array" aca="1" ref="L60" ca="1">INDIRECT("H"&amp; (13+COLUMNS($A:A)-1)) - INDIRECT("H"&amp; (40+COLUMNS($A:A)-1))</f>
        <v>0.19052134970706933</v>
      </c>
      <c r="M60" s="2" cm="1">
        <f t="array" aca="1" ref="M60" ca="1">INDIRECT("H"&amp; (13+COLUMNS($A:B)-1)) - INDIRECT("H"&amp; (40+COLUMNS($A:B)-1))</f>
        <v>-7.1091096197645587E-2</v>
      </c>
      <c r="N60" s="2" cm="1">
        <f t="array" aca="1" ref="N60" ca="1">INDIRECT("H"&amp; (13+COLUMNS($A:C)-1)) - INDIRECT("H"&amp; (40+COLUMNS($A:C)-1))</f>
        <v>-1.3633388034590133E-3</v>
      </c>
      <c r="O60" s="2" cm="1">
        <f t="array" aca="1" ref="O60" ca="1">INDIRECT("H"&amp; (13+COLUMNS($A:D)-1)) - INDIRECT("H"&amp; (40+COLUMNS($A:D)-1))</f>
        <v>-0.19732543647707651</v>
      </c>
      <c r="P60" s="2" cm="1">
        <f t="array" aca="1" ref="P60" ca="1">INDIRECT("H"&amp; (13+COLUMNS($A:E)-1)) - INDIRECT("H"&amp; (40+COLUMNS($A:E)-1))</f>
        <v>9.8797744473858029E-2</v>
      </c>
      <c r="Q60" s="3" cm="1">
        <f t="array" aca="1" ref="Q60" ca="1">INDIRECT("H"&amp; (13+COLUMNS($A:F)-1)) - INDIRECT("H"&amp; (40+COLUMNS($A:F)-1))</f>
        <v>7.8189482574309854E-2</v>
      </c>
      <c r="AA60">
        <v>57</v>
      </c>
      <c r="AB60" s="1">
        <v>3.843811263157057E-2</v>
      </c>
      <c r="AC60" s="1">
        <v>0.33629091216049461</v>
      </c>
      <c r="AD60" s="1">
        <v>0.77171508259157473</v>
      </c>
    </row>
    <row r="61" spans="1:30">
      <c r="F61" s="6" t="s">
        <v>7</v>
      </c>
      <c r="G61" s="2">
        <f t="shared" si="39"/>
        <v>-0.12410730611798948</v>
      </c>
      <c r="H61" s="2">
        <f t="shared" si="39"/>
        <v>5.186593005723017E-2</v>
      </c>
      <c r="I61" s="3">
        <f t="shared" si="39"/>
        <v>0.12522468630511263</v>
      </c>
      <c r="K61" s="7" t="s">
        <v>7</v>
      </c>
      <c r="L61" s="2" cm="1">
        <f t="array" aca="1" ref="L61" ca="1">INDIRECT("I"&amp; (13+COLUMNS($A:A)-1)) - INDIRECT("I"&amp; (40+COLUMNS($A:A)-1))</f>
        <v>-4.8692042098386346E-2</v>
      </c>
      <c r="M61" s="2" cm="1">
        <f t="array" aca="1" ref="M61" ca="1">INDIRECT("I"&amp; (13+COLUMNS($A:B)-1)) - INDIRECT("I"&amp; (40+COLUMNS($A:B)-1))</f>
        <v>-0.149999463524293</v>
      </c>
      <c r="N61" s="2" cm="1">
        <f t="array" aca="1" ref="N61" ca="1">INDIRECT("I"&amp; (13+COLUMNS($A:C)-1)) - INDIRECT("I"&amp; (40+COLUMNS($A:C)-1))</f>
        <v>8.0387924112086895E-2</v>
      </c>
      <c r="O61" s="2" cm="1">
        <f t="array" aca="1" ref="O61" ca="1">INDIRECT("I"&amp; (13+COLUMNS($A:D)-1)) - INDIRECT("I"&amp; (40+COLUMNS($A:D)-1))</f>
        <v>-0.10238620707846369</v>
      </c>
      <c r="P61" s="2" cm="1">
        <f t="array" aca="1" ref="P61" ca="1">INDIRECT("I"&amp; (13+COLUMNS($A:E)-1)) - INDIRECT("I"&amp; (40+COLUMNS($A:E)-1))</f>
        <v>-7.6656063997626589E-2</v>
      </c>
      <c r="Q61" s="3" cm="1">
        <f t="array" aca="1" ref="Q61" ca="1">INDIRECT("I"&amp; (13+COLUMNS($A:F)-1)) - INDIRECT("I"&amp; (40+COLUMNS($A:F)-1))</f>
        <v>0.20112894027528083</v>
      </c>
      <c r="AA61">
        <v>58</v>
      </c>
      <c r="AB61" s="1">
        <v>3.843811263157057E-2</v>
      </c>
      <c r="AC61" s="1">
        <v>0.33629091216049461</v>
      </c>
      <c r="AD61" s="1">
        <v>0.77171508259157473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-0.29999999999999993</v>
      </c>
      <c r="I62" s="3" cm="1">
        <f t="array" ref="I62">IFERROR( _xlfn.MODE.SNGL( ROUND(D40:D45, 1) )
        -_xlfn.MODE.SNGL( ROUND(D13:D18, 1) ), 0 )</f>
        <v>-0.29999999999999993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9.9999999999999978E-2</v>
      </c>
      <c r="O62" s="2" cm="1">
        <f t="array" aca="1" ref="O62" ca="1">IFERROR(INDIRECT("J"&amp;13+COLUMNS($A:D)-1) - INDIRECT("J"&amp;40+COLUMNS($A:D)-1), "Nincs módusz")</f>
        <v>-0.10000000000000009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0.19999999999999996</v>
      </c>
      <c r="AA62">
        <v>59</v>
      </c>
      <c r="AB62" s="1">
        <v>3.843811263157057E-2</v>
      </c>
      <c r="AC62" s="1">
        <v>0.33629091216049461</v>
      </c>
      <c r="AD62" s="1">
        <v>0.77171508259157473</v>
      </c>
    </row>
    <row r="63" spans="1:30">
      <c r="F63" s="6" t="s">
        <v>9</v>
      </c>
      <c r="G63" s="2">
        <f t="shared" ref="G63:I65" si="40">B9-B36</f>
        <v>-3.3394232286404923E-2</v>
      </c>
      <c r="H63" s="2">
        <f t="shared" si="40"/>
        <v>6.5180163565590421E-2</v>
      </c>
      <c r="I63" s="3">
        <f t="shared" si="40"/>
        <v>1.1442516934443148E-2</v>
      </c>
      <c r="K63" s="7" t="s">
        <v>9</v>
      </c>
      <c r="L63" s="2" cm="1">
        <f t="array" aca="1" ref="L63" ca="1">INDIRECT("K"&amp; (13+COLUMNS($A:A)-1)) - INDIRECT("K"&amp; (40+COLUMNS($A:A)-1))</f>
        <v>-5.7468827890797769E-2</v>
      </c>
      <c r="M63" s="2" cm="1">
        <f t="array" aca="1" ref="M63" ca="1">INDIRECT("K"&amp; (13+COLUMNS($A:B)-1)) - INDIRECT("K"&amp; (40+COLUMNS($A:B)-1))</f>
        <v>-5.5173320582880991E-2</v>
      </c>
      <c r="N63" s="2" cm="1">
        <f t="array" aca="1" ref="N63" ca="1">INDIRECT("K"&amp; (13+COLUMNS($A:C)-1)) - INDIRECT("K"&amp; (40+COLUMNS($A:C)-1))</f>
        <v>0.10593764702873665</v>
      </c>
      <c r="O63" s="2" cm="1">
        <f t="array" aca="1" ref="O63" ca="1">INDIRECT("K"&amp; (13+COLUMNS($A:D)-1)) - INDIRECT("K"&amp; (40+COLUMNS($A:D)-1))</f>
        <v>1.8101333688374799E-2</v>
      </c>
      <c r="P63" s="2" cm="1">
        <f t="array" aca="1" ref="P63" ca="1">INDIRECT("K"&amp; (13+COLUMNS($A:E)-1)) - INDIRECT("K"&amp; (40+COLUMNS($A:E)-1))</f>
        <v>-6.6240361854268792E-2</v>
      </c>
      <c r="Q63" s="3" cm="1">
        <f t="array" aca="1" ref="Q63" ca="1">INDIRECT("K"&amp; (13+COLUMNS($A:F)-1)) - INDIRECT("K"&amp; (40+COLUMNS($A:F)-1))</f>
        <v>4.0127256514305154E-2</v>
      </c>
      <c r="AA63">
        <v>60</v>
      </c>
      <c r="AB63" s="1">
        <v>3.843811263157057E-2</v>
      </c>
      <c r="AC63" s="1">
        <v>0.33629091216049461</v>
      </c>
      <c r="AD63" s="1">
        <v>0.77171508259157473</v>
      </c>
    </row>
    <row r="64" spans="1:30">
      <c r="A64" s="33"/>
      <c r="F64" s="6" t="s">
        <v>10</v>
      </c>
      <c r="G64" s="2">
        <f t="shared" si="40"/>
        <v>-0.12410730611798948</v>
      </c>
      <c r="H64" s="2">
        <f t="shared" si="40"/>
        <v>5.186593005723017E-2</v>
      </c>
      <c r="I64" s="3">
        <f t="shared" si="40"/>
        <v>0.12522468630511263</v>
      </c>
      <c r="K64" s="7" t="s">
        <v>10</v>
      </c>
      <c r="L64" s="2" cm="1">
        <f t="array" aca="1" ref="L64" ca="1">INDIRECT("L"&amp; (13+COLUMNS($A:A)-1)) - INDIRECT("L"&amp; (40+COLUMNS($A:A)-1))</f>
        <v>-4.8692042098386346E-2</v>
      </c>
      <c r="M64" s="2" cm="1">
        <f t="array" aca="1" ref="M64" ca="1">INDIRECT("L"&amp; (13+COLUMNS($A:B)-1)) - INDIRECT("L"&amp; (40+COLUMNS($A:B)-1))</f>
        <v>-0.149999463524293</v>
      </c>
      <c r="N64" s="2" cm="1">
        <f t="array" aca="1" ref="N64" ca="1">INDIRECT("L"&amp; (13+COLUMNS($A:C)-1)) - INDIRECT("L"&amp; (40+COLUMNS($A:C)-1))</f>
        <v>8.0387924112086895E-2</v>
      </c>
      <c r="O64" s="2" cm="1">
        <f t="array" aca="1" ref="O64" ca="1">INDIRECT("L"&amp; (13+COLUMNS($A:D)-1)) - INDIRECT("L"&amp; (40+COLUMNS($A:D)-1))</f>
        <v>-0.10238620707846369</v>
      </c>
      <c r="P64" s="2" cm="1">
        <f t="array" aca="1" ref="P64" ca="1">INDIRECT("L"&amp; (13+COLUMNS($A:E)-1)) - INDIRECT("L"&amp; (40+COLUMNS($A:E)-1))</f>
        <v>-7.6656063997626589E-2</v>
      </c>
      <c r="Q64" s="3" cm="1">
        <f t="array" aca="1" ref="Q64" ca="1">INDIRECT("L"&amp; (13+COLUMNS($A:F)-1)) - INDIRECT("L"&amp; (40+COLUMNS($A:F)-1))</f>
        <v>0.20112894027528083</v>
      </c>
      <c r="AA64">
        <v>61</v>
      </c>
      <c r="AB64" s="1">
        <v>3.843811263157057E-2</v>
      </c>
      <c r="AC64" s="1">
        <v>0.33629091216049461</v>
      </c>
      <c r="AD64" s="1">
        <v>0.77171508259157473</v>
      </c>
    </row>
    <row r="65" spans="1:30" ht="16.2" thickBot="1">
      <c r="A65" s="33"/>
      <c r="F65" s="9" t="s">
        <v>11</v>
      </c>
      <c r="G65" s="4">
        <f t="shared" si="40"/>
        <v>1.1464830271842419E-2</v>
      </c>
      <c r="H65" s="4">
        <f t="shared" si="40"/>
        <v>0.20759738338480188</v>
      </c>
      <c r="I65" s="5">
        <f t="shared" si="40"/>
        <v>3.1888701083467086E-2</v>
      </c>
      <c r="K65" s="7" t="s">
        <v>11</v>
      </c>
      <c r="L65" s="2" cm="1">
        <f t="array" aca="1" ref="L65" ca="1">INDIRECT("M"&amp; (13+COLUMNS($A:A)-1)) - INDIRECT("M"&amp; (40+COLUMNS($A:A)-1))</f>
        <v>0.13310904241948829</v>
      </c>
      <c r="M65" s="2" cm="1">
        <f t="array" aca="1" ref="M65" ca="1">INDIRECT("M"&amp; (13+COLUMNS($A:B)-1)) - INDIRECT("M"&amp; (40+COLUMNS($A:B)-1))</f>
        <v>-0.12542902440784065</v>
      </c>
      <c r="N65" s="2" cm="1">
        <f t="array" aca="1" ref="N65" ca="1">INDIRECT("M"&amp; (13+COLUMNS($A:C)-1)) - INDIRECT("M"&amp; (40+COLUMNS($A:C)-1))</f>
        <v>9.3610090592990192E-2</v>
      </c>
      <c r="O65" s="2" cm="1">
        <f t="array" aca="1" ref="O65" ca="1">INDIRECT("M"&amp; (13+COLUMNS($A:D)-1)) - INDIRECT("M"&amp; (40+COLUMNS($A:D)-1))</f>
        <v>-0.18954224013487275</v>
      </c>
      <c r="P65" s="2" cm="1">
        <f t="array" aca="1" ref="P65" ca="1">INDIRECT("M"&amp; (13+COLUMNS($A:E)-1)) - INDIRECT("M"&amp; (40+COLUMNS($A:E)-1))</f>
        <v>3.7000191745556799E-2</v>
      </c>
      <c r="Q65" s="3" cm="1">
        <f t="array" aca="1" ref="Q65" ca="1">INDIRECT("M"&amp; (13+COLUMNS($A:F)-1)) - INDIRECT("M"&amp; (40+COLUMNS($A:F)-1))</f>
        <v>7.1966701741849826E-2</v>
      </c>
      <c r="AA65">
        <v>62</v>
      </c>
      <c r="AB65" s="1">
        <v>3.843811263157057E-2</v>
      </c>
      <c r="AC65" s="1">
        <v>0.33629091216049461</v>
      </c>
      <c r="AD65" s="1">
        <v>0.77171508259157473</v>
      </c>
    </row>
    <row r="66" spans="1:30">
      <c r="A66" s="33"/>
      <c r="J66" s="1"/>
      <c r="Q66" s="34"/>
      <c r="AA66">
        <v>63</v>
      </c>
      <c r="AB66" s="1">
        <v>3.843811263157057E-2</v>
      </c>
      <c r="AC66" s="1">
        <v>0.33629091216049461</v>
      </c>
      <c r="AD66" s="1">
        <v>0.77171508259157473</v>
      </c>
    </row>
    <row r="67" spans="1:30" ht="16.2" thickBot="1">
      <c r="A67" s="9" t="s">
        <v>16</v>
      </c>
      <c r="B67" s="35" cm="1">
        <f t="array" ref="B67">SUMPRODUCT((B23:D25-B50:D52)^2)</f>
        <v>3.843811263157057E-2</v>
      </c>
      <c r="C67" s="36"/>
      <c r="D67" s="36"/>
      <c r="E67" s="36"/>
      <c r="F67" s="37" t="s">
        <v>15</v>
      </c>
      <c r="G67" s="35">
        <f>SUMPRODUCT(G57:I65, G57:I65)</f>
        <v>0.33629091216049461</v>
      </c>
      <c r="H67" s="36"/>
      <c r="I67" s="36"/>
      <c r="J67" s="36"/>
      <c r="K67" s="37" t="s">
        <v>14</v>
      </c>
      <c r="L67" s="35">
        <f ca="1">SUMPRODUCT(L57:Q65, L57:Q65)</f>
        <v>0.77171508259157473</v>
      </c>
      <c r="M67" s="36"/>
      <c r="N67" s="36"/>
      <c r="O67" s="36"/>
      <c r="P67" s="36"/>
      <c r="Q67" s="38"/>
      <c r="AA67">
        <v>64</v>
      </c>
      <c r="AB67" s="1">
        <v>3.843811263157057E-2</v>
      </c>
      <c r="AC67" s="1">
        <v>0.33629091216049461</v>
      </c>
      <c r="AD67" s="1">
        <v>0.77171508259157473</v>
      </c>
    </row>
    <row r="68" spans="1:30">
      <c r="AA68">
        <v>65</v>
      </c>
      <c r="AB68" s="1">
        <v>3.843811263157057E-2</v>
      </c>
      <c r="AC68" s="1">
        <v>0.33629091216049461</v>
      </c>
      <c r="AD68" s="1">
        <v>0.77171508259157473</v>
      </c>
    </row>
    <row r="69" spans="1:30">
      <c r="AA69">
        <v>66</v>
      </c>
      <c r="AB69" s="1">
        <v>3.843811263157057E-2</v>
      </c>
      <c r="AC69" s="1">
        <v>0.33629091216049461</v>
      </c>
      <c r="AD69" s="1">
        <v>0.77171508259157473</v>
      </c>
    </row>
    <row r="70" spans="1:30">
      <c r="AA70">
        <v>67</v>
      </c>
      <c r="AB70" s="1">
        <v>3.843811263157057E-2</v>
      </c>
      <c r="AC70" s="1">
        <v>0.33629091216049461</v>
      </c>
      <c r="AD70" s="1">
        <v>0.77171508259157473</v>
      </c>
    </row>
    <row r="71" spans="1:30">
      <c r="A71" s="16" t="s">
        <v>13</v>
      </c>
      <c r="B71" s="17">
        <f ca="1">Y9*B67+Y10*G67+Y11*L67</f>
        <v>1.8190259317046289</v>
      </c>
      <c r="C71" t="s">
        <v>25</v>
      </c>
      <c r="G71" t="s">
        <v>69</v>
      </c>
      <c r="H71" t="s">
        <v>70</v>
      </c>
      <c r="AA71">
        <v>68</v>
      </c>
      <c r="AB71" s="1">
        <v>3.843811263157057E-2</v>
      </c>
      <c r="AC71" s="1">
        <v>0.33629091216049461</v>
      </c>
      <c r="AD71" s="1">
        <v>0.77171508259157473</v>
      </c>
    </row>
    <row r="72" spans="1:30" ht="16.2" thickBot="1">
      <c r="AA72">
        <v>69</v>
      </c>
      <c r="AB72" s="1">
        <v>3.843811263157057E-2</v>
      </c>
      <c r="AC72" s="1">
        <v>0.33629091216049461</v>
      </c>
      <c r="AD72" s="1">
        <v>0.77171508259157473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3.843811263157057E-2</v>
      </c>
      <c r="AC73" s="1">
        <v>0.33629091216049461</v>
      </c>
      <c r="AD73" s="1">
        <v>0.77171508259157473</v>
      </c>
    </row>
    <row r="74" spans="1:30">
      <c r="A74" s="39" t="s">
        <v>17</v>
      </c>
      <c r="B74" s="2">
        <f>MAX(AB4:AB203)</f>
        <v>3.843811263157057E-2</v>
      </c>
      <c r="C74" s="3">
        <f>IFERROR(B67/$B$74, 0)</f>
        <v>1</v>
      </c>
      <c r="AA74">
        <v>71</v>
      </c>
      <c r="AB74" s="1">
        <v>3.843811263157057E-2</v>
      </c>
      <c r="AC74" s="1">
        <v>0.33629091216049461</v>
      </c>
      <c r="AD74" s="1">
        <v>0.77171508259157473</v>
      </c>
    </row>
    <row r="75" spans="1:30">
      <c r="A75" s="39" t="s">
        <v>18</v>
      </c>
      <c r="B75" s="2">
        <f>MAX(AC4:AC203)</f>
        <v>0.33629091216049461</v>
      </c>
      <c r="C75" s="3">
        <f>IFERROR(G67/$B$75, 0)</f>
        <v>1</v>
      </c>
      <c r="AA75">
        <v>72</v>
      </c>
      <c r="AB75" s="1">
        <v>3.843811263157057E-2</v>
      </c>
      <c r="AC75" s="1">
        <v>0.33629091216049461</v>
      </c>
      <c r="AD75" s="1">
        <v>0.77171508259157473</v>
      </c>
    </row>
    <row r="76" spans="1:30">
      <c r="A76" s="39" t="s">
        <v>19</v>
      </c>
      <c r="B76" s="2">
        <f>MAX(AD4:AD203)</f>
        <v>0.77171508259157473</v>
      </c>
      <c r="C76" s="3">
        <f ca="1">IFERROR(L67/$B$76, 0)</f>
        <v>1</v>
      </c>
      <c r="AA76">
        <v>73</v>
      </c>
      <c r="AB76" s="1">
        <v>3.843811263157057E-2</v>
      </c>
      <c r="AC76" s="1">
        <v>0.33629091216049461</v>
      </c>
      <c r="AD76" s="1">
        <v>0.77171508259157473</v>
      </c>
    </row>
    <row r="77" spans="1:30">
      <c r="A77" s="33"/>
      <c r="C77" s="34"/>
      <c r="AA77">
        <v>74</v>
      </c>
      <c r="AB77" s="1">
        <v>3.843811263157057E-2</v>
      </c>
      <c r="AC77" s="1">
        <v>0.33629091216049461</v>
      </c>
      <c r="AD77" s="1">
        <v>0.77171508259157473</v>
      </c>
    </row>
    <row r="78" spans="1:30" ht="16.2" thickBot="1">
      <c r="A78" s="60"/>
      <c r="B78" s="41"/>
      <c r="C78" s="38"/>
      <c r="AA78">
        <v>75</v>
      </c>
      <c r="AB78" s="1">
        <v>3.843811263157057E-2</v>
      </c>
      <c r="AC78" s="1">
        <v>0.33629091216049461</v>
      </c>
      <c r="AD78" s="1">
        <v>0.77171508259157473</v>
      </c>
    </row>
    <row r="79" spans="1:30" ht="16.2" thickBot="1">
      <c r="AA79">
        <v>76</v>
      </c>
      <c r="AB79" s="1">
        <v>3.843811263157057E-2</v>
      </c>
      <c r="AC79" s="1">
        <v>0.33629091216049461</v>
      </c>
      <c r="AD79" s="1">
        <v>0.77171508259157473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3.843811263157057E-2</v>
      </c>
      <c r="AC80" s="1">
        <v>0.33629091216049461</v>
      </c>
      <c r="AD80" s="1">
        <v>0.77171508259157473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3.843811263157057E-2</v>
      </c>
      <c r="AC81" s="1">
        <v>0.33629091216049461</v>
      </c>
      <c r="AD81" s="1">
        <v>0.77171508259157473</v>
      </c>
    </row>
    <row r="82" spans="1:30">
      <c r="A82" s="46">
        <v>1</v>
      </c>
      <c r="B82" s="42">
        <f t="shared" ref="B82:D87" si="41">B13-B40</f>
        <v>-0.48508987306263707</v>
      </c>
      <c r="C82" s="42">
        <f t="shared" si="41"/>
        <v>0.23375438631679077</v>
      </c>
      <c r="D82" s="42">
        <f t="shared" si="41"/>
        <v>0.45130795790161365</v>
      </c>
      <c r="AA82">
        <v>79</v>
      </c>
      <c r="AB82" s="1">
        <v>3.843811263157057E-2</v>
      </c>
      <c r="AC82" s="1">
        <v>0.33629091216049461</v>
      </c>
      <c r="AD82" s="1">
        <v>0.77171508259157473</v>
      </c>
    </row>
    <row r="83" spans="1:30">
      <c r="A83" s="46">
        <v>2</v>
      </c>
      <c r="B83" s="42">
        <f t="shared" si="41"/>
        <v>0.53965282235853096</v>
      </c>
      <c r="C83" s="42">
        <f t="shared" si="41"/>
        <v>-0.34999946352429301</v>
      </c>
      <c r="D83" s="42">
        <f t="shared" si="41"/>
        <v>-0.40085858529138835</v>
      </c>
      <c r="AA83">
        <v>80</v>
      </c>
      <c r="AB83" s="1">
        <v>3.843811263157057E-2</v>
      </c>
      <c r="AC83" s="1">
        <v>0.33629091216049461</v>
      </c>
      <c r="AD83" s="1">
        <v>0.77171508259157473</v>
      </c>
    </row>
    <row r="84" spans="1:30">
      <c r="A84" s="46">
        <v>3</v>
      </c>
      <c r="B84" s="42">
        <f t="shared" si="41"/>
        <v>-0.19316774292610661</v>
      </c>
      <c r="C84" s="42">
        <f t="shared" si="41"/>
        <v>8.0387924112086895E-2</v>
      </c>
      <c r="D84" s="42">
        <f t="shared" si="41"/>
        <v>0.43148736994538645</v>
      </c>
      <c r="AA84">
        <v>81</v>
      </c>
      <c r="AB84" s="1">
        <v>3.843811263157057E-2</v>
      </c>
      <c r="AC84" s="1">
        <v>0.33629091216049461</v>
      </c>
      <c r="AD84" s="1">
        <v>0.77171508259157473</v>
      </c>
    </row>
    <row r="85" spans="1:30">
      <c r="A85" s="46">
        <v>4</v>
      </c>
      <c r="B85" s="42">
        <f t="shared" si="41"/>
        <v>0.13858887445521334</v>
      </c>
      <c r="C85" s="42">
        <f t="shared" si="41"/>
        <v>-0.10238620707846369</v>
      </c>
      <c r="D85" s="42">
        <f t="shared" si="41"/>
        <v>-0.27669827319128182</v>
      </c>
      <c r="AA85">
        <v>82</v>
      </c>
      <c r="AB85" s="1">
        <v>3.843811263157057E-2</v>
      </c>
      <c r="AC85" s="1">
        <v>0.33629091216049461</v>
      </c>
      <c r="AD85" s="1">
        <v>0.77171508259157473</v>
      </c>
    </row>
    <row r="86" spans="1:30">
      <c r="A86" s="46">
        <v>5</v>
      </c>
      <c r="B86" s="42">
        <f t="shared" si="41"/>
        <v>0.15065644748874024</v>
      </c>
      <c r="C86" s="42">
        <f t="shared" si="41"/>
        <v>-7.6656063997626589E-2</v>
      </c>
      <c r="D86" s="42">
        <f t="shared" si="41"/>
        <v>-5.5824659710910995E-2</v>
      </c>
      <c r="AA86">
        <v>83</v>
      </c>
      <c r="AB86" s="1">
        <v>3.843811263157057E-2</v>
      </c>
      <c r="AC86" s="1">
        <v>0.33629091216049461</v>
      </c>
      <c r="AD86" s="1">
        <v>0.77171508259157473</v>
      </c>
    </row>
    <row r="87" spans="1:30" ht="16.2" thickBot="1">
      <c r="A87" s="47">
        <v>6</v>
      </c>
      <c r="B87" s="42">
        <f t="shared" si="41"/>
        <v>-0.39887105972471915</v>
      </c>
      <c r="C87" s="42">
        <f t="shared" si="41"/>
        <v>0.47912557275332934</v>
      </c>
      <c r="D87" s="42">
        <f t="shared" si="41"/>
        <v>-5.7195536791581181E-2</v>
      </c>
      <c r="AA87">
        <v>84</v>
      </c>
      <c r="AB87" s="1">
        <v>3.843811263157057E-2</v>
      </c>
      <c r="AC87" s="1">
        <v>0.33629091216049461</v>
      </c>
      <c r="AD87" s="1">
        <v>0.77171508259157473</v>
      </c>
    </row>
    <row r="88" spans="1:30">
      <c r="AA88">
        <v>85</v>
      </c>
      <c r="AB88" s="1">
        <v>3.843811263157057E-2</v>
      </c>
      <c r="AC88" s="1">
        <v>0.33629091216049461</v>
      </c>
      <c r="AD88" s="1">
        <v>0.77171508259157473</v>
      </c>
    </row>
    <row r="89" spans="1:30" ht="16.2" thickBot="1">
      <c r="AA89">
        <v>86</v>
      </c>
      <c r="AB89" s="1">
        <v>3.843811263157057E-2</v>
      </c>
      <c r="AC89" s="1">
        <v>0.33629091216049461</v>
      </c>
      <c r="AD89" s="1">
        <v>0.77171508259157473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3.843811263157057E-2</v>
      </c>
      <c r="AC90" s="1">
        <v>0.33629091216049461</v>
      </c>
      <c r="AD90" s="1">
        <v>0.77171508259157473</v>
      </c>
    </row>
    <row r="91" spans="1:30">
      <c r="A91" s="46">
        <v>1</v>
      </c>
      <c r="B91" s="52" t="str">
        <f>Y8</f>
        <v>összeg</v>
      </c>
      <c r="C91" s="2">
        <f>Y9</f>
        <v>1</v>
      </c>
      <c r="D91" s="2">
        <f>Y10</f>
        <v>3</v>
      </c>
      <c r="E91" s="2">
        <f>Y11</f>
        <v>1</v>
      </c>
      <c r="F91" s="2">
        <f>Y16</f>
        <v>8</v>
      </c>
      <c r="G91" s="2">
        <f>Y15</f>
        <v>0</v>
      </c>
      <c r="H91" s="2">
        <f>Y23</f>
        <v>5.5824659710910995E-2</v>
      </c>
      <c r="I91" s="2">
        <f>Y24</f>
        <v>0.53965282235853096</v>
      </c>
      <c r="J91" s="2">
        <f>Y25</f>
        <v>0.27231715670170553</v>
      </c>
      <c r="K91" s="2">
        <f>Y26</f>
        <v>0.16550510703484808</v>
      </c>
      <c r="L91" s="2">
        <f>Y27</f>
        <v>0.25522632975403631</v>
      </c>
      <c r="M91" s="2">
        <f>Y28</f>
        <v>0.1</v>
      </c>
      <c r="N91" s="2">
        <f ca="1">Y29</f>
        <v>0.1114368739226511</v>
      </c>
      <c r="O91" s="2">
        <f ca="1">Y31</f>
        <v>0.42383017378188692</v>
      </c>
      <c r="P91" s="3">
        <f ca="1">Y12</f>
        <v>1.8190259317046289</v>
      </c>
      <c r="AA91">
        <v>88</v>
      </c>
      <c r="AB91" s="1">
        <v>3.843811263157057E-2</v>
      </c>
      <c r="AC91" s="1">
        <v>0.33629091216049461</v>
      </c>
      <c r="AD91" s="1">
        <v>0.77171508259157473</v>
      </c>
    </row>
    <row r="92" spans="1:30">
      <c r="AA92">
        <v>89</v>
      </c>
      <c r="AB92" s="1">
        <v>3.843811263157057E-2</v>
      </c>
      <c r="AC92" s="1">
        <v>0.33629091216049461</v>
      </c>
      <c r="AD92" s="1">
        <v>0.77171508259157473</v>
      </c>
    </row>
    <row r="93" spans="1:30">
      <c r="AA93">
        <v>90</v>
      </c>
      <c r="AB93" s="1">
        <v>3.843811263157057E-2</v>
      </c>
      <c r="AC93" s="1">
        <v>0.33629091216049461</v>
      </c>
      <c r="AD93" s="1">
        <v>0.77171508259157473</v>
      </c>
    </row>
    <row r="94" spans="1:30">
      <c r="AA94">
        <v>91</v>
      </c>
      <c r="AB94" s="1">
        <v>3.843811263157057E-2</v>
      </c>
      <c r="AC94" s="1">
        <v>0.33629091216049461</v>
      </c>
      <c r="AD94" s="1">
        <v>0.77171508259157473</v>
      </c>
    </row>
    <row r="95" spans="1:30">
      <c r="AA95">
        <v>92</v>
      </c>
      <c r="AB95" s="1">
        <v>3.843811263157057E-2</v>
      </c>
      <c r="AC95" s="1">
        <v>0.33629091216049461</v>
      </c>
      <c r="AD95" s="1">
        <v>0.77171508259157473</v>
      </c>
    </row>
    <row r="96" spans="1:30">
      <c r="AA96">
        <v>93</v>
      </c>
      <c r="AB96" s="1">
        <v>3.843811263157057E-2</v>
      </c>
      <c r="AC96" s="1">
        <v>0.33629091216049461</v>
      </c>
      <c r="AD96" s="1">
        <v>0.77171508259157473</v>
      </c>
    </row>
    <row r="97" spans="27:30">
      <c r="AA97">
        <v>94</v>
      </c>
      <c r="AB97" s="1">
        <v>3.843811263157057E-2</v>
      </c>
      <c r="AC97" s="1">
        <v>0.33629091216049461</v>
      </c>
      <c r="AD97" s="1">
        <v>0.77171508259157473</v>
      </c>
    </row>
    <row r="98" spans="27:30">
      <c r="AA98">
        <v>95</v>
      </c>
      <c r="AB98" s="1">
        <v>3.843811263157057E-2</v>
      </c>
      <c r="AC98" s="1">
        <v>0.33629091216049461</v>
      </c>
      <c r="AD98" s="1">
        <v>0.77171508259157473</v>
      </c>
    </row>
    <row r="99" spans="27:30">
      <c r="AA99">
        <v>96</v>
      </c>
      <c r="AB99" s="1">
        <v>3.843811263157057E-2</v>
      </c>
      <c r="AC99" s="1">
        <v>0.33629091216049461</v>
      </c>
      <c r="AD99" s="1">
        <v>0.77171508259157473</v>
      </c>
    </row>
    <row r="100" spans="27:30">
      <c r="AA100">
        <v>97</v>
      </c>
      <c r="AB100" s="1">
        <v>3.843811263157057E-2</v>
      </c>
      <c r="AC100" s="1">
        <v>0.33629091216049461</v>
      </c>
      <c r="AD100" s="1">
        <v>0.77171508259157473</v>
      </c>
    </row>
    <row r="101" spans="27:30">
      <c r="AA101">
        <v>98</v>
      </c>
      <c r="AB101" s="1">
        <v>3.843811263157057E-2</v>
      </c>
      <c r="AC101" s="1">
        <v>0.33629091216049461</v>
      </c>
      <c r="AD101" s="1">
        <v>0.77171508259157473</v>
      </c>
    </row>
    <row r="102" spans="27:30">
      <c r="AA102">
        <v>99</v>
      </c>
      <c r="AB102" s="1">
        <v>3.843811263157057E-2</v>
      </c>
      <c r="AC102" s="1">
        <v>0.33629091216049461</v>
      </c>
      <c r="AD102" s="1">
        <v>0.77171508259157473</v>
      </c>
    </row>
    <row r="103" spans="27:30">
      <c r="AA103">
        <v>100</v>
      </c>
      <c r="AB103" s="1">
        <v>3.843811263157057E-2</v>
      </c>
      <c r="AC103" s="1">
        <v>0.33629091216049461</v>
      </c>
      <c r="AD103" s="1">
        <v>0.77171508259157473</v>
      </c>
    </row>
    <row r="104" spans="27:30">
      <c r="AA104">
        <v>101</v>
      </c>
      <c r="AB104" s="1">
        <v>3.843811263157057E-2</v>
      </c>
      <c r="AC104" s="1">
        <v>0.33629091216049461</v>
      </c>
      <c r="AD104" s="1">
        <v>0.77171508259157473</v>
      </c>
    </row>
    <row r="105" spans="27:30">
      <c r="AA105">
        <v>102</v>
      </c>
      <c r="AB105" s="1">
        <v>3.843811263157057E-2</v>
      </c>
      <c r="AC105" s="1">
        <v>0.33629091216049461</v>
      </c>
      <c r="AD105" s="1">
        <v>0.77171508259157473</v>
      </c>
    </row>
    <row r="106" spans="27:30">
      <c r="AA106">
        <v>103</v>
      </c>
      <c r="AB106" s="1">
        <v>3.843811263157057E-2</v>
      </c>
      <c r="AC106" s="1">
        <v>0.33629091216049461</v>
      </c>
      <c r="AD106" s="1">
        <v>0.77171508259157473</v>
      </c>
    </row>
    <row r="107" spans="27:30">
      <c r="AA107">
        <v>104</v>
      </c>
      <c r="AB107" s="1">
        <v>3.843811263157057E-2</v>
      </c>
      <c r="AC107" s="1">
        <v>0.33629091216049461</v>
      </c>
      <c r="AD107" s="1">
        <v>0.77171508259157473</v>
      </c>
    </row>
    <row r="108" spans="27:30">
      <c r="AA108">
        <v>105</v>
      </c>
      <c r="AB108" s="1">
        <v>3.843811263157057E-2</v>
      </c>
      <c r="AC108" s="1">
        <v>0.33629091216049461</v>
      </c>
      <c r="AD108" s="1">
        <v>0.77171508259157473</v>
      </c>
    </row>
    <row r="109" spans="27:30">
      <c r="AA109">
        <v>106</v>
      </c>
      <c r="AB109" s="1">
        <v>3.843811263157057E-2</v>
      </c>
      <c r="AC109" s="1">
        <v>0.33629091216049461</v>
      </c>
      <c r="AD109" s="1">
        <v>0.77171508259157473</v>
      </c>
    </row>
    <row r="110" spans="27:30">
      <c r="AA110">
        <v>107</v>
      </c>
      <c r="AB110" s="1">
        <v>3.843811263157057E-2</v>
      </c>
      <c r="AC110" s="1">
        <v>0.33629091216049461</v>
      </c>
      <c r="AD110" s="1">
        <v>0.77171508259157473</v>
      </c>
    </row>
    <row r="111" spans="27:30">
      <c r="AA111">
        <v>108</v>
      </c>
      <c r="AB111" s="1">
        <v>3.843811263157057E-2</v>
      </c>
      <c r="AC111" s="1">
        <v>0.33629091216049461</v>
      </c>
      <c r="AD111" s="1">
        <v>0.77171508259157473</v>
      </c>
    </row>
    <row r="112" spans="27:30">
      <c r="AA112">
        <v>109</v>
      </c>
      <c r="AB112" s="1">
        <v>3.843811263157057E-2</v>
      </c>
      <c r="AC112" s="1">
        <v>0.33629091216049461</v>
      </c>
      <c r="AD112" s="1">
        <v>0.77171508259157473</v>
      </c>
    </row>
    <row r="113" spans="27:30">
      <c r="AA113">
        <v>110</v>
      </c>
      <c r="AB113" s="1">
        <v>3.843811263157057E-2</v>
      </c>
      <c r="AC113" s="1">
        <v>0.33629091216049461</v>
      </c>
      <c r="AD113" s="1">
        <v>0.77171508259157473</v>
      </c>
    </row>
    <row r="114" spans="27:30">
      <c r="AA114">
        <v>111</v>
      </c>
      <c r="AB114" s="1">
        <v>3.843811263157057E-2</v>
      </c>
      <c r="AC114" s="1">
        <v>0.33629091216049461</v>
      </c>
      <c r="AD114" s="1">
        <v>0.77171508259157473</v>
      </c>
    </row>
    <row r="115" spans="27:30">
      <c r="AA115">
        <v>112</v>
      </c>
      <c r="AB115" s="1">
        <v>3.843811263157057E-2</v>
      </c>
      <c r="AC115" s="1">
        <v>0.33629091216049461</v>
      </c>
      <c r="AD115" s="1">
        <v>0.77171508259157473</v>
      </c>
    </row>
    <row r="116" spans="27:30">
      <c r="AA116">
        <v>113</v>
      </c>
      <c r="AB116" s="1">
        <v>3.843811263157057E-2</v>
      </c>
      <c r="AC116" s="1">
        <v>0.33629091216049461</v>
      </c>
      <c r="AD116" s="1">
        <v>0.77171508259157473</v>
      </c>
    </row>
    <row r="117" spans="27:30">
      <c r="AA117">
        <v>114</v>
      </c>
      <c r="AB117" s="1">
        <v>3.843811263157057E-2</v>
      </c>
      <c r="AC117" s="1">
        <v>0.33629091216049461</v>
      </c>
      <c r="AD117" s="1">
        <v>0.77171508259157473</v>
      </c>
    </row>
    <row r="118" spans="27:30">
      <c r="AA118">
        <v>115</v>
      </c>
      <c r="AB118" s="1">
        <v>3.843811263157057E-2</v>
      </c>
      <c r="AC118" s="1">
        <v>0.33629091216049461</v>
      </c>
      <c r="AD118" s="1">
        <v>0.77171508259157473</v>
      </c>
    </row>
    <row r="119" spans="27:30">
      <c r="AA119">
        <v>116</v>
      </c>
      <c r="AB119" s="1">
        <v>3.843811263157057E-2</v>
      </c>
      <c r="AC119" s="1">
        <v>0.33629091216049461</v>
      </c>
      <c r="AD119" s="1">
        <v>0.77171508259157473</v>
      </c>
    </row>
    <row r="120" spans="27:30">
      <c r="AA120">
        <v>117</v>
      </c>
      <c r="AB120" s="1">
        <v>3.843811263157057E-2</v>
      </c>
      <c r="AC120" s="1">
        <v>0.33629091216049461</v>
      </c>
      <c r="AD120" s="1">
        <v>0.77171508259157473</v>
      </c>
    </row>
    <row r="121" spans="27:30">
      <c r="AA121">
        <v>118</v>
      </c>
      <c r="AB121" s="1">
        <v>3.843811263157057E-2</v>
      </c>
      <c r="AC121" s="1">
        <v>0.33629091216049461</v>
      </c>
      <c r="AD121" s="1">
        <v>0.77171508259157473</v>
      </c>
    </row>
    <row r="122" spans="27:30">
      <c r="AA122">
        <v>119</v>
      </c>
      <c r="AB122" s="1">
        <v>3.843811263157057E-2</v>
      </c>
      <c r="AC122" s="1">
        <v>0.33629091216049461</v>
      </c>
      <c r="AD122" s="1">
        <v>0.77171508259157473</v>
      </c>
    </row>
    <row r="123" spans="27:30">
      <c r="AA123">
        <v>120</v>
      </c>
      <c r="AB123" s="1">
        <v>3.843811263157057E-2</v>
      </c>
      <c r="AC123" s="1">
        <v>0.33629091216049461</v>
      </c>
      <c r="AD123" s="1">
        <v>0.77171508259157473</v>
      </c>
    </row>
    <row r="124" spans="27:30">
      <c r="AA124">
        <v>121</v>
      </c>
      <c r="AB124" s="1">
        <v>3.843811263157057E-2</v>
      </c>
      <c r="AC124" s="1">
        <v>0.33629091216049461</v>
      </c>
      <c r="AD124" s="1">
        <v>0.77171508259157473</v>
      </c>
    </row>
    <row r="125" spans="27:30">
      <c r="AA125">
        <v>122</v>
      </c>
      <c r="AB125" s="1">
        <v>3.843811263157057E-2</v>
      </c>
      <c r="AC125" s="1">
        <v>0.33629091216049461</v>
      </c>
      <c r="AD125" s="1">
        <v>0.77171508259157473</v>
      </c>
    </row>
    <row r="126" spans="27:30">
      <c r="AA126">
        <v>123</v>
      </c>
      <c r="AB126" s="1">
        <v>3.843811263157057E-2</v>
      </c>
      <c r="AC126" s="1">
        <v>0.33629091216049461</v>
      </c>
      <c r="AD126" s="1">
        <v>0.77171508259157473</v>
      </c>
    </row>
    <row r="127" spans="27:30">
      <c r="AA127">
        <v>124</v>
      </c>
      <c r="AB127" s="1">
        <v>3.843811263157057E-2</v>
      </c>
      <c r="AC127" s="1">
        <v>0.33629091216049461</v>
      </c>
      <c r="AD127" s="1">
        <v>0.77171508259157473</v>
      </c>
    </row>
    <row r="128" spans="27:30">
      <c r="AA128">
        <v>125</v>
      </c>
      <c r="AB128" s="1">
        <v>3.843811263157057E-2</v>
      </c>
      <c r="AC128" s="1">
        <v>0.33629091216049461</v>
      </c>
      <c r="AD128" s="1">
        <v>0.77171508259157473</v>
      </c>
    </row>
    <row r="129" spans="27:30">
      <c r="AA129">
        <v>126</v>
      </c>
      <c r="AB129" s="1">
        <v>3.843811263157057E-2</v>
      </c>
      <c r="AC129" s="1">
        <v>0.33629091216049461</v>
      </c>
      <c r="AD129" s="1">
        <v>0.77171508259157473</v>
      </c>
    </row>
    <row r="130" spans="27:30">
      <c r="AA130">
        <v>127</v>
      </c>
      <c r="AB130" s="1">
        <v>3.843811263157057E-2</v>
      </c>
      <c r="AC130" s="1">
        <v>0.33629091216049461</v>
      </c>
      <c r="AD130" s="1">
        <v>0.77171508259157473</v>
      </c>
    </row>
    <row r="131" spans="27:30">
      <c r="AA131">
        <v>128</v>
      </c>
      <c r="AB131" s="1">
        <v>3.843811263157057E-2</v>
      </c>
      <c r="AC131" s="1">
        <v>0.33629091216049461</v>
      </c>
      <c r="AD131" s="1">
        <v>0.77171508259157473</v>
      </c>
    </row>
    <row r="132" spans="27:30">
      <c r="AA132">
        <v>129</v>
      </c>
      <c r="AB132" s="1">
        <v>3.843811263157057E-2</v>
      </c>
      <c r="AC132" s="1">
        <v>0.33629091216049461</v>
      </c>
      <c r="AD132" s="1">
        <v>0.77171508259157473</v>
      </c>
    </row>
    <row r="133" spans="27:30">
      <c r="AA133">
        <v>130</v>
      </c>
      <c r="AB133" s="1">
        <v>3.843811263157057E-2</v>
      </c>
      <c r="AC133" s="1">
        <v>0.33629091216049461</v>
      </c>
      <c r="AD133" s="1">
        <v>0.77171508259157473</v>
      </c>
    </row>
    <row r="134" spans="27:30">
      <c r="AA134">
        <v>131</v>
      </c>
      <c r="AB134" s="1">
        <v>3.843811263157057E-2</v>
      </c>
      <c r="AC134" s="1">
        <v>0.33629091216049461</v>
      </c>
      <c r="AD134" s="1">
        <v>0.77171508259157473</v>
      </c>
    </row>
    <row r="135" spans="27:30">
      <c r="AA135">
        <v>132</v>
      </c>
      <c r="AB135" s="1">
        <v>3.843811263157057E-2</v>
      </c>
      <c r="AC135" s="1">
        <v>0.33629091216049461</v>
      </c>
      <c r="AD135" s="1">
        <v>0.77171508259157473</v>
      </c>
    </row>
    <row r="136" spans="27:30">
      <c r="AA136">
        <v>133</v>
      </c>
      <c r="AB136" s="1">
        <v>3.843811263157057E-2</v>
      </c>
      <c r="AC136" s="1">
        <v>0.33629091216049461</v>
      </c>
      <c r="AD136" s="1">
        <v>0.77171508259157473</v>
      </c>
    </row>
    <row r="137" spans="27:30">
      <c r="AA137">
        <v>134</v>
      </c>
      <c r="AB137" s="1">
        <v>3.843811263157057E-2</v>
      </c>
      <c r="AC137" s="1">
        <v>0.33629091216049461</v>
      </c>
      <c r="AD137" s="1">
        <v>0.77171508259157473</v>
      </c>
    </row>
    <row r="138" spans="27:30">
      <c r="AA138">
        <v>135</v>
      </c>
      <c r="AB138" s="1">
        <v>3.843811263157057E-2</v>
      </c>
      <c r="AC138" s="1">
        <v>0.33629091216049461</v>
      </c>
      <c r="AD138" s="1">
        <v>0.77171508259157473</v>
      </c>
    </row>
    <row r="139" spans="27:30">
      <c r="AA139">
        <v>136</v>
      </c>
      <c r="AB139" s="1">
        <v>3.843811263157057E-2</v>
      </c>
      <c r="AC139" s="1">
        <v>0.33629091216049461</v>
      </c>
      <c r="AD139" s="1">
        <v>0.77171508259157473</v>
      </c>
    </row>
    <row r="140" spans="27:30">
      <c r="AA140">
        <v>137</v>
      </c>
      <c r="AB140" s="1">
        <v>3.843811263157057E-2</v>
      </c>
      <c r="AC140" s="1">
        <v>0.33629091216049461</v>
      </c>
      <c r="AD140" s="1">
        <v>0.77171508259157473</v>
      </c>
    </row>
    <row r="141" spans="27:30">
      <c r="AA141">
        <v>138</v>
      </c>
      <c r="AB141" s="1">
        <v>3.843811263157057E-2</v>
      </c>
      <c r="AC141" s="1">
        <v>0.33629091216049461</v>
      </c>
      <c r="AD141" s="1">
        <v>0.77171508259157473</v>
      </c>
    </row>
    <row r="142" spans="27:30">
      <c r="AA142">
        <v>139</v>
      </c>
      <c r="AB142" s="1">
        <v>3.843811263157057E-2</v>
      </c>
      <c r="AC142" s="1">
        <v>0.33629091216049461</v>
      </c>
      <c r="AD142" s="1">
        <v>0.77171508259157473</v>
      </c>
    </row>
    <row r="143" spans="27:30">
      <c r="AA143">
        <v>140</v>
      </c>
      <c r="AB143" s="1">
        <v>3.843811263157057E-2</v>
      </c>
      <c r="AC143" s="1">
        <v>0.33629091216049461</v>
      </c>
      <c r="AD143" s="1">
        <v>0.77171508259157473</v>
      </c>
    </row>
    <row r="144" spans="27:30">
      <c r="AA144">
        <v>141</v>
      </c>
      <c r="AB144" s="1">
        <v>3.843811263157057E-2</v>
      </c>
      <c r="AC144" s="1">
        <v>0.33629091216049461</v>
      </c>
      <c r="AD144" s="1">
        <v>0.77171508259157473</v>
      </c>
    </row>
    <row r="145" spans="27:30">
      <c r="AA145">
        <v>142</v>
      </c>
      <c r="AB145" s="1">
        <v>3.843811263157057E-2</v>
      </c>
      <c r="AC145" s="1">
        <v>0.33629091216049461</v>
      </c>
      <c r="AD145" s="1">
        <v>0.77171508259157473</v>
      </c>
    </row>
    <row r="146" spans="27:30">
      <c r="AA146">
        <v>143</v>
      </c>
      <c r="AB146" s="1">
        <v>3.843811263157057E-2</v>
      </c>
      <c r="AC146" s="1">
        <v>0.33629091216049461</v>
      </c>
      <c r="AD146" s="1">
        <v>0.77171508259157473</v>
      </c>
    </row>
    <row r="147" spans="27:30">
      <c r="AA147">
        <v>144</v>
      </c>
      <c r="AB147" s="1">
        <v>3.843811263157057E-2</v>
      </c>
      <c r="AC147" s="1">
        <v>0.33629091216049461</v>
      </c>
      <c r="AD147" s="1">
        <v>0.77171508259157473</v>
      </c>
    </row>
    <row r="148" spans="27:30">
      <c r="AA148">
        <v>145</v>
      </c>
      <c r="AB148" s="1">
        <v>3.843811263157057E-2</v>
      </c>
      <c r="AC148" s="1">
        <v>0.33629091216049461</v>
      </c>
      <c r="AD148" s="1">
        <v>0.77171508259157473</v>
      </c>
    </row>
    <row r="149" spans="27:30">
      <c r="AA149">
        <v>146</v>
      </c>
      <c r="AB149" s="1">
        <v>3.843811263157057E-2</v>
      </c>
      <c r="AC149" s="1">
        <v>0.33629091216049461</v>
      </c>
      <c r="AD149" s="1">
        <v>0.77171508259157473</v>
      </c>
    </row>
    <row r="150" spans="27:30">
      <c r="AA150">
        <v>147</v>
      </c>
      <c r="AB150" s="1">
        <v>3.843811263157057E-2</v>
      </c>
      <c r="AC150" s="1">
        <v>0.33629091216049461</v>
      </c>
      <c r="AD150" s="1">
        <v>0.77171508259157473</v>
      </c>
    </row>
    <row r="151" spans="27:30">
      <c r="AA151">
        <v>148</v>
      </c>
      <c r="AB151" s="1">
        <v>3.843811263157057E-2</v>
      </c>
      <c r="AC151" s="1">
        <v>0.33629091216049461</v>
      </c>
      <c r="AD151" s="1">
        <v>0.77171508259157473</v>
      </c>
    </row>
    <row r="152" spans="27:30">
      <c r="AA152">
        <v>149</v>
      </c>
      <c r="AB152" s="1">
        <v>3.843811263157057E-2</v>
      </c>
      <c r="AC152" s="1">
        <v>0.33629091216049461</v>
      </c>
      <c r="AD152" s="1">
        <v>0.77171508259157473</v>
      </c>
    </row>
    <row r="153" spans="27:30">
      <c r="AA153">
        <v>150</v>
      </c>
      <c r="AB153" s="1">
        <v>3.843811263157057E-2</v>
      </c>
      <c r="AC153" s="1">
        <v>0.33629091216049461</v>
      </c>
      <c r="AD153" s="1">
        <v>0.77171508259157473</v>
      </c>
    </row>
    <row r="154" spans="27:30">
      <c r="AA154">
        <v>151</v>
      </c>
      <c r="AB154" s="1">
        <v>3.843811263157057E-2</v>
      </c>
      <c r="AC154" s="1">
        <v>0.33629091216049461</v>
      </c>
      <c r="AD154" s="1">
        <v>0.77171508259157473</v>
      </c>
    </row>
    <row r="155" spans="27:30">
      <c r="AA155">
        <v>152</v>
      </c>
      <c r="AB155" s="1">
        <v>3.843811263157057E-2</v>
      </c>
      <c r="AC155" s="1">
        <v>0.33629091216049461</v>
      </c>
      <c r="AD155" s="1">
        <v>0.77171508259157473</v>
      </c>
    </row>
    <row r="156" spans="27:30">
      <c r="AA156">
        <v>153</v>
      </c>
      <c r="AB156" s="1">
        <v>3.843811263157057E-2</v>
      </c>
      <c r="AC156" s="1">
        <v>0.33629091216049461</v>
      </c>
      <c r="AD156" s="1">
        <v>0.77171508259157473</v>
      </c>
    </row>
    <row r="157" spans="27:30">
      <c r="AA157">
        <v>154</v>
      </c>
      <c r="AB157" s="1">
        <v>3.843811263157057E-2</v>
      </c>
      <c r="AC157" s="1">
        <v>0.33629091216049461</v>
      </c>
      <c r="AD157" s="1">
        <v>0.77171508259157473</v>
      </c>
    </row>
    <row r="158" spans="27:30">
      <c r="AA158">
        <v>155</v>
      </c>
      <c r="AB158" s="1">
        <v>3.843811263157057E-2</v>
      </c>
      <c r="AC158" s="1">
        <v>0.33629091216049461</v>
      </c>
      <c r="AD158" s="1">
        <v>0.77171508259157473</v>
      </c>
    </row>
    <row r="159" spans="27:30">
      <c r="AA159">
        <v>156</v>
      </c>
      <c r="AB159" s="1">
        <v>3.843811263157057E-2</v>
      </c>
      <c r="AC159" s="1">
        <v>0.33629091216049461</v>
      </c>
      <c r="AD159" s="1">
        <v>0.77171508259157473</v>
      </c>
    </row>
    <row r="160" spans="27:30">
      <c r="AA160">
        <v>157</v>
      </c>
      <c r="AB160" s="1">
        <v>3.843811263157057E-2</v>
      </c>
      <c r="AC160" s="1">
        <v>0.33629091216049461</v>
      </c>
      <c r="AD160" s="1">
        <v>0.77171508259157473</v>
      </c>
    </row>
    <row r="161" spans="27:30">
      <c r="AA161">
        <v>158</v>
      </c>
      <c r="AB161" s="1">
        <v>3.843811263157057E-2</v>
      </c>
      <c r="AC161" s="1">
        <v>0.33629091216049461</v>
      </c>
      <c r="AD161" s="1">
        <v>0.77171508259157473</v>
      </c>
    </row>
    <row r="162" spans="27:30">
      <c r="AA162">
        <v>159</v>
      </c>
      <c r="AB162" s="1">
        <v>3.843811263157057E-2</v>
      </c>
      <c r="AC162" s="1">
        <v>0.33629091216049461</v>
      </c>
      <c r="AD162" s="1">
        <v>0.77171508259157473</v>
      </c>
    </row>
    <row r="163" spans="27:30">
      <c r="AA163">
        <v>160</v>
      </c>
      <c r="AB163" s="1">
        <v>3.843811263157057E-2</v>
      </c>
      <c r="AC163" s="1">
        <v>0.33629091216049461</v>
      </c>
      <c r="AD163" s="1">
        <v>0.77171508259157473</v>
      </c>
    </row>
    <row r="164" spans="27:30">
      <c r="AA164">
        <v>161</v>
      </c>
      <c r="AB164" s="1">
        <v>3.843811263157057E-2</v>
      </c>
      <c r="AC164" s="1">
        <v>0.33629091216049461</v>
      </c>
      <c r="AD164" s="1">
        <v>0.77171508259157473</v>
      </c>
    </row>
    <row r="165" spans="27:30">
      <c r="AA165">
        <v>162</v>
      </c>
      <c r="AB165" s="1">
        <v>3.843811263157057E-2</v>
      </c>
      <c r="AC165" s="1">
        <v>0.33629091216049461</v>
      </c>
      <c r="AD165" s="1">
        <v>0.77171508259157473</v>
      </c>
    </row>
    <row r="166" spans="27:30">
      <c r="AA166">
        <v>163</v>
      </c>
      <c r="AB166" s="1">
        <v>3.843811263157057E-2</v>
      </c>
      <c r="AC166" s="1">
        <v>0.33629091216049461</v>
      </c>
      <c r="AD166" s="1">
        <v>0.77171508259157473</v>
      </c>
    </row>
    <row r="167" spans="27:30">
      <c r="AA167">
        <v>164</v>
      </c>
      <c r="AB167" s="1">
        <v>3.843811263157057E-2</v>
      </c>
      <c r="AC167" s="1">
        <v>0.33629091216049461</v>
      </c>
      <c r="AD167" s="1">
        <v>0.77171508259157473</v>
      </c>
    </row>
    <row r="168" spans="27:30">
      <c r="AA168">
        <v>165</v>
      </c>
      <c r="AB168" s="1">
        <v>3.843811263157057E-2</v>
      </c>
      <c r="AC168" s="1">
        <v>0.33629091216049461</v>
      </c>
      <c r="AD168" s="1">
        <v>0.77171508259157473</v>
      </c>
    </row>
    <row r="169" spans="27:30">
      <c r="AA169">
        <v>166</v>
      </c>
      <c r="AB169" s="1">
        <v>3.843811263157057E-2</v>
      </c>
      <c r="AC169" s="1">
        <v>0.33629091216049461</v>
      </c>
      <c r="AD169" s="1">
        <v>0.77171508259157473</v>
      </c>
    </row>
    <row r="170" spans="27:30">
      <c r="AA170">
        <v>167</v>
      </c>
      <c r="AB170" s="1">
        <v>3.843811263157057E-2</v>
      </c>
      <c r="AC170" s="1">
        <v>0.33629091216049461</v>
      </c>
      <c r="AD170" s="1">
        <v>0.77171508259157473</v>
      </c>
    </row>
    <row r="171" spans="27:30">
      <c r="AA171">
        <v>168</v>
      </c>
      <c r="AB171" s="1">
        <v>3.843811263157057E-2</v>
      </c>
      <c r="AC171" s="1">
        <v>0.33629091216049461</v>
      </c>
      <c r="AD171" s="1">
        <v>0.77171508259157473</v>
      </c>
    </row>
    <row r="172" spans="27:30">
      <c r="AA172">
        <v>169</v>
      </c>
      <c r="AB172" s="1">
        <v>3.843811263157057E-2</v>
      </c>
      <c r="AC172" s="1">
        <v>0.33629091216049461</v>
      </c>
      <c r="AD172" s="1">
        <v>0.77171508259157473</v>
      </c>
    </row>
    <row r="173" spans="27:30">
      <c r="AA173">
        <v>170</v>
      </c>
      <c r="AB173" s="1">
        <v>3.843811263157057E-2</v>
      </c>
      <c r="AC173" s="1">
        <v>0.33629091216049461</v>
      </c>
      <c r="AD173" s="1">
        <v>0.77171508259157473</v>
      </c>
    </row>
    <row r="174" spans="27:30">
      <c r="AA174">
        <v>171</v>
      </c>
      <c r="AB174" s="1">
        <v>3.843811263157057E-2</v>
      </c>
      <c r="AC174" s="1">
        <v>0.33629091216049461</v>
      </c>
      <c r="AD174" s="1">
        <v>0.77171508259157473</v>
      </c>
    </row>
    <row r="175" spans="27:30">
      <c r="AA175">
        <v>172</v>
      </c>
      <c r="AB175" s="1">
        <v>3.843811263157057E-2</v>
      </c>
      <c r="AC175" s="1">
        <v>0.33629091216049461</v>
      </c>
      <c r="AD175" s="1">
        <v>0.77171508259157473</v>
      </c>
    </row>
    <row r="176" spans="27:30">
      <c r="AA176">
        <v>173</v>
      </c>
      <c r="AB176" s="1">
        <v>3.843811263157057E-2</v>
      </c>
      <c r="AC176" s="1">
        <v>0.33629091216049461</v>
      </c>
      <c r="AD176" s="1">
        <v>0.77171508259157473</v>
      </c>
    </row>
    <row r="177" spans="27:30">
      <c r="AA177">
        <v>174</v>
      </c>
      <c r="AB177" s="1">
        <v>3.843811263157057E-2</v>
      </c>
      <c r="AC177" s="1">
        <v>0.33629091216049461</v>
      </c>
      <c r="AD177" s="1">
        <v>0.77171508259157473</v>
      </c>
    </row>
    <row r="178" spans="27:30">
      <c r="AA178">
        <v>175</v>
      </c>
      <c r="AB178" s="1">
        <v>3.843811263157057E-2</v>
      </c>
      <c r="AC178" s="1">
        <v>0.33629091216049461</v>
      </c>
      <c r="AD178" s="1">
        <v>0.77171508259157473</v>
      </c>
    </row>
    <row r="179" spans="27:30">
      <c r="AA179">
        <v>176</v>
      </c>
      <c r="AB179" s="1">
        <v>3.843811263157057E-2</v>
      </c>
      <c r="AC179" s="1">
        <v>0.33629091216049461</v>
      </c>
      <c r="AD179" s="1">
        <v>0.77171508259157473</v>
      </c>
    </row>
    <row r="180" spans="27:30">
      <c r="AA180">
        <v>177</v>
      </c>
      <c r="AB180" s="1">
        <v>3.843811263157057E-2</v>
      </c>
      <c r="AC180" s="1">
        <v>0.33629091216049461</v>
      </c>
      <c r="AD180" s="1">
        <v>0.77171508259157473</v>
      </c>
    </row>
    <row r="181" spans="27:30">
      <c r="AA181">
        <v>178</v>
      </c>
      <c r="AB181" s="1">
        <v>3.843811263157057E-2</v>
      </c>
      <c r="AC181" s="1">
        <v>0.33629091216049461</v>
      </c>
      <c r="AD181" s="1">
        <v>0.77171508259157473</v>
      </c>
    </row>
    <row r="182" spans="27:30">
      <c r="AA182">
        <v>179</v>
      </c>
      <c r="AB182" s="1">
        <v>3.843811263157057E-2</v>
      </c>
      <c r="AC182" s="1">
        <v>0.33629091216049461</v>
      </c>
      <c r="AD182" s="1">
        <v>0.77171508259157473</v>
      </c>
    </row>
    <row r="183" spans="27:30">
      <c r="AA183">
        <v>180</v>
      </c>
      <c r="AB183" s="1">
        <v>3.843811263157057E-2</v>
      </c>
      <c r="AC183" s="1">
        <v>0.33629091216049461</v>
      </c>
      <c r="AD183" s="1">
        <v>0.77171508259157473</v>
      </c>
    </row>
    <row r="184" spans="27:30">
      <c r="AA184">
        <v>181</v>
      </c>
      <c r="AB184" s="1">
        <v>3.843811263157057E-2</v>
      </c>
      <c r="AC184" s="1">
        <v>0.33629091216049461</v>
      </c>
      <c r="AD184" s="1">
        <v>0.77171508259157473</v>
      </c>
    </row>
    <row r="185" spans="27:30">
      <c r="AA185">
        <v>182</v>
      </c>
      <c r="AB185" s="1">
        <v>3.843811263157057E-2</v>
      </c>
      <c r="AC185" s="1">
        <v>0.33629091216049461</v>
      </c>
      <c r="AD185" s="1">
        <v>0.77171508259157473</v>
      </c>
    </row>
    <row r="186" spans="27:30">
      <c r="AA186">
        <v>183</v>
      </c>
      <c r="AB186" s="1">
        <v>3.843811263157057E-2</v>
      </c>
      <c r="AC186" s="1">
        <v>0.33629091216049461</v>
      </c>
      <c r="AD186" s="1">
        <v>0.77171508259157473</v>
      </c>
    </row>
    <row r="187" spans="27:30">
      <c r="AA187">
        <v>184</v>
      </c>
      <c r="AB187" s="1">
        <v>3.843811263157057E-2</v>
      </c>
      <c r="AC187" s="1">
        <v>0.33629091216049461</v>
      </c>
      <c r="AD187" s="1">
        <v>0.77171508259157473</v>
      </c>
    </row>
    <row r="188" spans="27:30">
      <c r="AA188">
        <v>185</v>
      </c>
      <c r="AB188" s="1">
        <v>3.843811263157057E-2</v>
      </c>
      <c r="AC188" s="1">
        <v>0.33629091216049461</v>
      </c>
      <c r="AD188" s="1">
        <v>0.77171508259157473</v>
      </c>
    </row>
    <row r="189" spans="27:30">
      <c r="AA189">
        <v>186</v>
      </c>
      <c r="AB189" s="1">
        <v>3.843811263157057E-2</v>
      </c>
      <c r="AC189" s="1">
        <v>0.33629091216049461</v>
      </c>
      <c r="AD189" s="1">
        <v>0.77171508259157473</v>
      </c>
    </row>
    <row r="190" spans="27:30">
      <c r="AA190">
        <v>187</v>
      </c>
      <c r="AB190" s="1">
        <v>3.843811263157057E-2</v>
      </c>
      <c r="AC190" s="1">
        <v>0.33629091216049461</v>
      </c>
      <c r="AD190" s="1">
        <v>0.77171508259157473</v>
      </c>
    </row>
    <row r="191" spans="27:30">
      <c r="AA191">
        <v>188</v>
      </c>
      <c r="AB191" s="1">
        <v>3.843811263157057E-2</v>
      </c>
      <c r="AC191" s="1">
        <v>0.33629091216049461</v>
      </c>
      <c r="AD191" s="1">
        <v>0.77171508259157473</v>
      </c>
    </row>
    <row r="192" spans="27:30">
      <c r="AA192">
        <v>189</v>
      </c>
      <c r="AB192" s="1">
        <v>3.843811263157057E-2</v>
      </c>
      <c r="AC192" s="1">
        <v>0.33629091216049461</v>
      </c>
      <c r="AD192" s="1">
        <v>0.77171508259157473</v>
      </c>
    </row>
    <row r="193" spans="27:30">
      <c r="AA193">
        <v>190</v>
      </c>
      <c r="AB193" s="1">
        <v>3.843811263157057E-2</v>
      </c>
      <c r="AC193" s="1">
        <v>0.33629091216049461</v>
      </c>
      <c r="AD193" s="1">
        <v>0.77171508259157473</v>
      </c>
    </row>
    <row r="194" spans="27:30">
      <c r="AA194">
        <v>191</v>
      </c>
      <c r="AB194" s="1">
        <v>3.843811263157057E-2</v>
      </c>
      <c r="AC194" s="1">
        <v>0.33629091216049461</v>
      </c>
      <c r="AD194" s="1">
        <v>0.77171508259157473</v>
      </c>
    </row>
    <row r="195" spans="27:30">
      <c r="AA195">
        <v>192</v>
      </c>
      <c r="AB195" s="1">
        <v>3.843811263157057E-2</v>
      </c>
      <c r="AC195" s="1">
        <v>0.33629091216049461</v>
      </c>
      <c r="AD195" s="1">
        <v>0.77171508259157473</v>
      </c>
    </row>
    <row r="196" spans="27:30">
      <c r="AA196">
        <v>193</v>
      </c>
      <c r="AB196" s="1">
        <v>3.843811263157057E-2</v>
      </c>
      <c r="AC196" s="1">
        <v>0.33629091216049461</v>
      </c>
      <c r="AD196" s="1">
        <v>0.77171508259157473</v>
      </c>
    </row>
    <row r="197" spans="27:30">
      <c r="AA197">
        <v>194</v>
      </c>
      <c r="AB197" s="1">
        <v>3.843811263157057E-2</v>
      </c>
      <c r="AC197" s="1">
        <v>0.33629091216049461</v>
      </c>
      <c r="AD197" s="1">
        <v>0.77171508259157473</v>
      </c>
    </row>
    <row r="198" spans="27:30">
      <c r="AA198">
        <v>195</v>
      </c>
      <c r="AB198" s="1">
        <v>3.843811263157057E-2</v>
      </c>
      <c r="AC198" s="1">
        <v>0.33629091216049461</v>
      </c>
      <c r="AD198" s="1">
        <v>0.77171508259157473</v>
      </c>
    </row>
    <row r="199" spans="27:30">
      <c r="AA199">
        <v>196</v>
      </c>
      <c r="AB199" s="1">
        <v>3.843811263157057E-2</v>
      </c>
      <c r="AC199" s="1">
        <v>0.33629091216049461</v>
      </c>
      <c r="AD199" s="1">
        <v>0.77171508259157473</v>
      </c>
    </row>
    <row r="200" spans="27:30">
      <c r="AA200">
        <v>197</v>
      </c>
      <c r="AB200" s="1">
        <v>3.843811263157057E-2</v>
      </c>
      <c r="AC200" s="1">
        <v>0.33629091216049461</v>
      </c>
      <c r="AD200" s="1">
        <v>0.77171508259157473</v>
      </c>
    </row>
    <row r="201" spans="27:30">
      <c r="AA201">
        <v>198</v>
      </c>
      <c r="AB201" s="1">
        <v>3.843811263157057E-2</v>
      </c>
      <c r="AC201" s="1">
        <v>0.33629091216049461</v>
      </c>
      <c r="AD201" s="1">
        <v>0.77171508259157473</v>
      </c>
    </row>
    <row r="202" spans="27:30">
      <c r="AA202">
        <v>199</v>
      </c>
      <c r="AB202" s="1">
        <v>3.843811263157057E-2</v>
      </c>
      <c r="AC202" s="1">
        <v>0.33629091216049461</v>
      </c>
      <c r="AD202" s="1">
        <v>0.77171508259157473</v>
      </c>
    </row>
    <row r="203" spans="27:30">
      <c r="AA203">
        <v>200</v>
      </c>
      <c r="AB203" s="1">
        <v>3.843811263157057E-2</v>
      </c>
      <c r="AC203" s="1">
        <v>0.33629091216049461</v>
      </c>
      <c r="AD203" s="1">
        <v>0.77171508259157473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59" priority="13">
      <formula>ABS(B57)&gt;0.4</formula>
    </cfRule>
    <cfRule type="expression" dxfId="58" priority="14">
      <formula>AND(ABS(B57)&gt;0.2, ABS(B57)&lt;=0.4)</formula>
    </cfRule>
    <cfRule type="expression" dxfId="57" priority="15">
      <formula>ABS(B57)&lt;=0.2</formula>
    </cfRule>
  </conditionalFormatting>
  <conditionalFormatting sqref="B82:D87">
    <cfRule type="expression" dxfId="56" priority="1">
      <formula>ABS(B82)&lt;=0.2</formula>
    </cfRule>
    <cfRule type="expression" dxfId="55" priority="2">
      <formula>ABS(B82)&gt;0.4</formula>
    </cfRule>
    <cfRule type="expression" dxfId="54" priority="3">
      <formula>AND(ABS(B82)&gt;0.2, ABS(B82)&lt;=0.4)</formula>
    </cfRule>
  </conditionalFormatting>
  <conditionalFormatting sqref="E40:M45">
    <cfRule type="expression" dxfId="53" priority="4">
      <formula>ABS(IFERROR(E13-E40,0))&gt;0.4</formula>
    </cfRule>
    <cfRule type="expression" dxfId="52" priority="5">
      <formula>AND(ABS(IFERROR(E13-E40,0))&gt;0.2, ABS(IFERROR(E13-E40,0))&lt;=0.4)</formula>
    </cfRule>
    <cfRule type="expression" dxfId="51" priority="6">
      <formula>ABS(IFERROR(E13-E40,0))&lt;=0.2</formula>
    </cfRule>
  </conditionalFormatting>
  <conditionalFormatting sqref="G57:I65">
    <cfRule type="expression" dxfId="50" priority="10">
      <formula>ABS(G57)&lt;=0.2</formula>
    </cfRule>
    <cfRule type="expression" dxfId="49" priority="11">
      <formula>AND(ABS(G57)&gt;0.2, ABS(G57)&lt;=0.4)</formula>
    </cfRule>
    <cfRule type="expression" dxfId="48" priority="12">
      <formula>ABS(G57)&gt;0.4</formula>
    </cfRule>
  </conditionalFormatting>
  <conditionalFormatting sqref="L57:Q65">
    <cfRule type="expression" dxfId="47" priority="7">
      <formula>ABS(L57)&gt;0.4</formula>
    </cfRule>
    <cfRule type="expression" dxfId="46" priority="8">
      <formula>AND(ABS(L57)&gt;0.2, ABS(L57)&lt;=0.4)</formula>
    </cfRule>
    <cfRule type="expression" dxfId="45" priority="9">
      <formula>ABS(L57)&lt;=0.2</formula>
    </cfRule>
  </conditionalFormatting>
  <dataValidations count="1">
    <dataValidation type="list" allowBlank="1" showInputMessage="1" showErrorMessage="1" sqref="Y8" xr:uid="{00000000-0002-0000-11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N203"/>
  <sheetViews>
    <sheetView topLeftCell="A56" zoomScale="84" zoomScaleNormal="60" workbookViewId="0">
      <selection activeCell="B71" sqref="B71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7.9886108480550361E-2</v>
      </c>
      <c r="AC3" s="1">
        <f>G67</f>
        <v>0.26943440121531331</v>
      </c>
      <c r="AD3" s="1">
        <f ca="1">L67</f>
        <v>1.2295910857871852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7.9886108480550361E-2</v>
      </c>
      <c r="AC4" s="1">
        <v>0.26943440121531331</v>
      </c>
      <c r="AD4" s="1">
        <v>1.2295910857871852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7.9886108480550361E-2</v>
      </c>
      <c r="AC5" s="1">
        <v>0.26943440121531331</v>
      </c>
      <c r="AD5" s="1">
        <v>1.2295910857871852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7.9886108480550361E-2</v>
      </c>
      <c r="AC6" s="1">
        <v>0.26943440121531331</v>
      </c>
      <c r="AD6" s="1">
        <v>1.2295910857871852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7.9886108480550361E-2</v>
      </c>
      <c r="AC7" s="1">
        <v>0.26943440121531331</v>
      </c>
      <c r="AD7" s="1">
        <v>1.2295910857871852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7.9886108480550361E-2</v>
      </c>
      <c r="AC8" s="1">
        <v>0.26943440121531331</v>
      </c>
      <c r="AD8" s="1">
        <v>1.2295910857871852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7.9886108480550361E-2</v>
      </c>
      <c r="AC9" s="1">
        <v>0.26943440121531331</v>
      </c>
      <c r="AD9" s="1">
        <v>1.2295910857871852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3</v>
      </c>
      <c r="AA10">
        <v>7</v>
      </c>
      <c r="AB10" s="1">
        <v>7.9886108480550361E-2</v>
      </c>
      <c r="AC10" s="1">
        <v>0.26943440121531331</v>
      </c>
      <c r="AD10" s="1">
        <v>1.2295910857871852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7.9886108480550361E-2</v>
      </c>
      <c r="AC11" s="1">
        <v>0.26943440121531331</v>
      </c>
      <c r="AD11" s="1">
        <v>1.2295910857871852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2.1177803979136756</v>
      </c>
      <c r="AA12">
        <v>9</v>
      </c>
      <c r="AB12" s="1">
        <v>7.9886108480550361E-2</v>
      </c>
      <c r="AC12" s="1">
        <v>0.26943440121531331</v>
      </c>
      <c r="AD12" s="1">
        <v>1.2295910857871852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7.9886108480550361E-2</v>
      </c>
      <c r="AC13" s="1">
        <v>0.26943440121531331</v>
      </c>
      <c r="AD13" s="1">
        <v>1.2295910857871852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7.9886108480550361E-2</v>
      </c>
      <c r="AC14" s="1">
        <v>0.26943440121531331</v>
      </c>
      <c r="AD14" s="1">
        <v>1.2295910857871852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7.9886108480550361E-2</v>
      </c>
      <c r="AC15" s="1">
        <v>0.26943440121531331</v>
      </c>
      <c r="AD15" s="1">
        <v>1.2295910857871852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9</v>
      </c>
      <c r="AA16">
        <v>13</v>
      </c>
      <c r="AB16" s="1">
        <v>7.9886108480550361E-2</v>
      </c>
      <c r="AC16" s="1">
        <v>0.26943440121531331</v>
      </c>
      <c r="AD16" s="1">
        <v>1.2295910857871852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6</v>
      </c>
      <c r="AA17">
        <v>14</v>
      </c>
      <c r="AB17" s="1">
        <v>7.9886108480550361E-2</v>
      </c>
      <c r="AC17" s="1">
        <v>0.26943440121531331</v>
      </c>
      <c r="AD17" s="1">
        <v>1.2295910857871852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7.9886108480550361E-2</v>
      </c>
      <c r="AC18" s="1">
        <v>0.26943440121531331</v>
      </c>
      <c r="AD18" s="1">
        <v>1.2295910857871852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7.9886108480550361E-2</v>
      </c>
      <c r="AC19" s="1">
        <v>0.26943440121531331</v>
      </c>
      <c r="AD19" s="1">
        <v>1.2295910857871852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0.5</v>
      </c>
      <c r="AA20">
        <v>17</v>
      </c>
      <c r="AB20" s="1">
        <v>7.9886108480550361E-2</v>
      </c>
      <c r="AC20" s="1">
        <v>0.26943440121531331</v>
      </c>
      <c r="AD20" s="1">
        <v>1.2295910857871852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0.33333333333333331</v>
      </c>
      <c r="AA21">
        <v>18</v>
      </c>
      <c r="AB21" s="1">
        <v>7.9886108480550361E-2</v>
      </c>
      <c r="AC21" s="1">
        <v>0.26943440121531331</v>
      </c>
      <c r="AD21" s="1">
        <v>1.2295910857871852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7.9886108480550361E-2</v>
      </c>
      <c r="AC22" s="1">
        <v>0.26943440121531331</v>
      </c>
      <c r="AD22" s="1">
        <v>1.2295910857871852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1.6895118260310649E-2</v>
      </c>
      <c r="AA23">
        <v>20</v>
      </c>
      <c r="AB23" s="1">
        <v>7.9886108480550361E-2</v>
      </c>
      <c r="AC23" s="1">
        <v>0.26943440121531331</v>
      </c>
      <c r="AD23" s="1">
        <v>1.2295910857871852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0.57202554938475569</v>
      </c>
      <c r="AA24">
        <v>21</v>
      </c>
      <c r="AB24" s="1">
        <v>7.9886108480550361E-2</v>
      </c>
      <c r="AC24" s="1">
        <v>0.26943440121531331</v>
      </c>
      <c r="AD24" s="1">
        <v>1.2295910857871852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0.24299373878859065</v>
      </c>
      <c r="AA25">
        <v>22</v>
      </c>
      <c r="AB25" s="1">
        <v>7.9886108480550361E-2</v>
      </c>
      <c r="AC25" s="1">
        <v>0.26943440121531331</v>
      </c>
      <c r="AD25" s="1">
        <v>1.2295910857871852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0.17520214889459457</v>
      </c>
      <c r="AA26">
        <v>23</v>
      </c>
      <c r="AB26" s="1">
        <v>7.9886108480550361E-2</v>
      </c>
      <c r="AC26" s="1">
        <v>0.26943440121531331</v>
      </c>
      <c r="AD26" s="1">
        <v>1.2295910857871852</v>
      </c>
    </row>
    <row r="27" spans="1:30" ht="16.2" thickBot="1">
      <c r="X27" s="55" t="s">
        <v>51</v>
      </c>
      <c r="Y27" s="3" cm="1">
        <f t="array" ref="Y27">MEDIAN(ABS(B13:D18 - B40:D45))</f>
        <v>0.19912419876566573</v>
      </c>
      <c r="AA27">
        <v>24</v>
      </c>
      <c r="AB27" s="1">
        <v>7.9886108480550361E-2</v>
      </c>
      <c r="AC27" s="1">
        <v>0.26943440121531331</v>
      </c>
      <c r="AD27" s="1">
        <v>1.2295910857871852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0.2</v>
      </c>
      <c r="AA28">
        <v>25</v>
      </c>
      <c r="AB28" s="1">
        <v>7.9886108480550361E-2</v>
      </c>
      <c r="AC28" s="1">
        <v>0.26943440121531331</v>
      </c>
      <c r="AD28" s="1">
        <v>1.2295910857871852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0.14559359371756606</v>
      </c>
      <c r="AA29">
        <v>26</v>
      </c>
      <c r="AB29" s="1">
        <v>7.9886108480550361E-2</v>
      </c>
      <c r="AC29" s="1">
        <v>0.26943440121531331</v>
      </c>
      <c r="AD29" s="1">
        <v>1.2295910857871852</v>
      </c>
    </row>
    <row r="30" spans="1:30">
      <c r="A30" s="25" t="s">
        <v>3</v>
      </c>
      <c r="B30" s="2">
        <f>MAX(B40:B45)</f>
        <v>0.67202554938475567</v>
      </c>
      <c r="C30" s="2">
        <f>MAX(C40:C45)</f>
        <v>0.71976418671565268</v>
      </c>
      <c r="D30" s="2">
        <f>MAX(D40:D45)</f>
        <v>0.94657315908015371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0.19912419876566573</v>
      </c>
      <c r="AA30">
        <v>27</v>
      </c>
      <c r="AB30" s="1">
        <v>7.9886108480550361E-2</v>
      </c>
      <c r="AC30" s="1">
        <v>0.26943440121531331</v>
      </c>
      <c r="AD30" s="1">
        <v>1.2295910857871852</v>
      </c>
    </row>
    <row r="31" spans="1:30" ht="16.2" thickBot="1">
      <c r="A31" s="25" t="s">
        <v>4</v>
      </c>
      <c r="B31" s="2">
        <f>MIN(B40:B45)</f>
        <v>0.1071429294708889</v>
      </c>
      <c r="C31" s="2">
        <f t="shared" ref="C31:D31" si="19">MIN(C40:C45)</f>
        <v>0.20338260160728</v>
      </c>
      <c r="D31" s="2">
        <f t="shared" si="19"/>
        <v>0.14630165017510888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0.32093324018026903</v>
      </c>
      <c r="AA31">
        <v>28</v>
      </c>
      <c r="AB31" s="1">
        <v>7.9886108480550361E-2</v>
      </c>
      <c r="AC31" s="1">
        <v>0.26943440121531331</v>
      </c>
      <c r="AD31" s="1">
        <v>1.2295910857871852</v>
      </c>
    </row>
    <row r="32" spans="1:30">
      <c r="A32" s="25" t="s">
        <v>5</v>
      </c>
      <c r="B32" s="2">
        <f>AVERAGE(B40:B45)</f>
        <v>0.36963474551345127</v>
      </c>
      <c r="C32" s="2">
        <f t="shared" ref="C32:D32" si="20">AVERAGE(C40:C45)</f>
        <v>0.40555446624757313</v>
      </c>
      <c r="D32" s="2">
        <f t="shared" si="20"/>
        <v>0.55471715970255853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7.9886108480550361E-2</v>
      </c>
      <c r="AC32" s="1">
        <v>0.26943440121531331</v>
      </c>
      <c r="AD32" s="1">
        <v>1.2295910857871852</v>
      </c>
    </row>
    <row r="33" spans="1:30">
      <c r="A33" s="25" t="s">
        <v>6</v>
      </c>
      <c r="B33" s="2">
        <f>STDEV(B40:B45)</f>
        <v>0.22380212734898933</v>
      </c>
      <c r="C33" s="2">
        <f t="shared" ref="C33:D33" si="21">STDEV(C40:C45)</f>
        <v>0.19609441036801792</v>
      </c>
      <c r="D33" s="2">
        <f t="shared" si="21"/>
        <v>0.28317819023897417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7.9886108480550361E-2</v>
      </c>
      <c r="AC33" s="1">
        <v>0.26943440121531331</v>
      </c>
      <c r="AD33" s="1">
        <v>1.2295910857871852</v>
      </c>
    </row>
    <row r="34" spans="1:30">
      <c r="A34" s="25" t="s">
        <v>7</v>
      </c>
      <c r="B34" s="2">
        <f>MEDIAN(B40:B45)</f>
        <v>0.3431818878011671</v>
      </c>
      <c r="C34" s="2">
        <f t="shared" ref="C34:D34" si="22">MEDIAN(C40:C45)</f>
        <v>0.35272347626053813</v>
      </c>
      <c r="D34" s="2">
        <f t="shared" si="22"/>
        <v>0.58194042343965513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7.9886108480550361E-2</v>
      </c>
      <c r="AC34" s="1">
        <v>0.26943440121531331</v>
      </c>
      <c r="AD34" s="1">
        <v>1.2295910857871852</v>
      </c>
    </row>
    <row r="35" spans="1:30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0.3</v>
      </c>
      <c r="D35" s="2" cm="1">
        <f t="array" ref="D35">IFERROR(_xlfn.MODE.SNGL(ROUND(D40:D45,1)),0)</f>
        <v>0.7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7.9886108480550361E-2</v>
      </c>
      <c r="AC35" s="1">
        <v>0.26943440121531331</v>
      </c>
      <c r="AD35" s="1">
        <v>1.2295910857871852</v>
      </c>
    </row>
    <row r="36" spans="1:30">
      <c r="A36" s="25" t="s">
        <v>9</v>
      </c>
      <c r="B36" s="2">
        <f>QUARTILE(B40:B45,1)</f>
        <v>0.20308846365210154</v>
      </c>
      <c r="C36" s="2">
        <f t="shared" ref="C36:D36" si="23">QUARTILE(C40:C45,1)</f>
        <v>0.27124290161556613</v>
      </c>
      <c r="D36" s="2">
        <f t="shared" si="23"/>
        <v>0.39181180621074901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7.9886108480550361E-2</v>
      </c>
      <c r="AC36" s="1">
        <v>0.26943440121531331</v>
      </c>
      <c r="AD36" s="1">
        <v>1.2295910857871852</v>
      </c>
    </row>
    <row r="37" spans="1:30">
      <c r="A37" s="25" t="s">
        <v>10</v>
      </c>
      <c r="B37" s="2">
        <f>QUARTILE(B40:B45,2)</f>
        <v>0.3431818878011671</v>
      </c>
      <c r="C37" s="2">
        <f t="shared" ref="C37:D37" si="24">QUARTILE(C40:C45,2)</f>
        <v>0.35272347626053813</v>
      </c>
      <c r="D37" s="2">
        <f t="shared" si="24"/>
        <v>0.58194042343965513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7.9886108480550361E-2</v>
      </c>
      <c r="AC37" s="1">
        <v>0.26943440121531331</v>
      </c>
      <c r="AD37" s="1">
        <v>1.2295910857871852</v>
      </c>
    </row>
    <row r="38" spans="1:30">
      <c r="A38" s="25" t="s">
        <v>11</v>
      </c>
      <c r="B38" s="2">
        <f>QUARTILE(B40:B45,3)</f>
        <v>0.5327096442155288</v>
      </c>
      <c r="C38" s="2">
        <f t="shared" ref="C38:D38" si="25">QUARTILE(C40:C45,3)</f>
        <v>0.50866862899577536</v>
      </c>
      <c r="D38" s="2">
        <f t="shared" si="25"/>
        <v>0.70281888206966237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7.9886108480550361E-2</v>
      </c>
      <c r="AC38" s="1">
        <v>0.26943440121531331</v>
      </c>
      <c r="AD38" s="1">
        <v>1.2295910857871852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7.9886108480550361E-2</v>
      </c>
      <c r="AC39" s="1">
        <v>0.26943440121531331</v>
      </c>
      <c r="AD39" s="1">
        <v>1.2295910857871852</v>
      </c>
    </row>
    <row r="40" spans="1:30">
      <c r="A40" s="25">
        <v>1</v>
      </c>
      <c r="B40" s="23">
        <v>0.3815239316430471</v>
      </c>
      <c r="C40" s="23">
        <v>0.20338260160728</v>
      </c>
      <c r="D40" s="23">
        <v>0.71525456075357585</v>
      </c>
      <c r="E40" s="2">
        <f>MAX(B40:D40)</f>
        <v>0.71525456075357585</v>
      </c>
      <c r="F40" s="2">
        <f>MIN(B40:D40)</f>
        <v>0.20338260160728</v>
      </c>
      <c r="G40" s="2">
        <f>AVERAGE(B40:D40)</f>
        <v>0.43338703133463435</v>
      </c>
      <c r="H40" s="2">
        <f>STDEV(B40:D40)</f>
        <v>0.25984718869420431</v>
      </c>
      <c r="I40" s="2">
        <f>MEDIAN(B40:D40)</f>
        <v>0.3815239316430471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0.29245326662516358</v>
      </c>
      <c r="L40" s="2">
        <f>QUARTILE(B40:D40,2)</f>
        <v>0.3815239316430471</v>
      </c>
      <c r="M40" s="3">
        <f>QUARTILE(B40:D40,3)</f>
        <v>0.54838924619831153</v>
      </c>
      <c r="AA40">
        <v>37</v>
      </c>
      <c r="AB40" s="1">
        <v>7.9886108480550361E-2</v>
      </c>
      <c r="AC40" s="1">
        <v>0.26943440121531331</v>
      </c>
      <c r="AD40" s="1">
        <v>1.2295910857871852</v>
      </c>
    </row>
    <row r="41" spans="1:30">
      <c r="A41" s="25">
        <v>2</v>
      </c>
      <c r="B41" s="23">
        <v>0.58310488173968933</v>
      </c>
      <c r="C41" s="23">
        <v>0.25000012857146681</v>
      </c>
      <c r="D41" s="23">
        <v>0.35629274132720251</v>
      </c>
      <c r="E41" s="2">
        <f t="shared" ref="E41:E45" si="27">MAX(B41:D41)</f>
        <v>0.58310488173968933</v>
      </c>
      <c r="F41" s="2">
        <f t="shared" ref="F41:F45" si="28">MIN(B41:D41)</f>
        <v>0.25000012857146681</v>
      </c>
      <c r="G41" s="2">
        <f t="shared" ref="G41:G45" si="29">AVERAGE(B41:D41)</f>
        <v>0.39646591721278623</v>
      </c>
      <c r="H41" s="2">
        <f t="shared" ref="H41:H45" si="30">STDEV(B41:D41)</f>
        <v>0.17014731026779742</v>
      </c>
      <c r="I41" s="2">
        <f t="shared" ref="I41:I45" si="31">MEDIAN(B41:D41)</f>
        <v>0.35629274132720251</v>
      </c>
      <c r="J41" s="2">
        <f t="shared" si="26"/>
        <v>0.4</v>
      </c>
      <c r="K41" s="2">
        <f t="shared" ref="K41:K45" si="32">QUARTILE(B41:D41,1)</f>
        <v>0.30314643494933469</v>
      </c>
      <c r="L41" s="2">
        <f t="shared" ref="L41:L45" si="33">QUARTILE(B41:D41,2)</f>
        <v>0.35629274132720251</v>
      </c>
      <c r="M41" s="3">
        <f t="shared" ref="M41:M45" si="34">QUARTILE(B41:D41,3)</f>
        <v>0.46969881153344595</v>
      </c>
      <c r="AA41">
        <v>38</v>
      </c>
      <c r="AB41" s="1">
        <v>7.9886108480550361E-2</v>
      </c>
      <c r="AC41" s="1">
        <v>0.26943440121531331</v>
      </c>
      <c r="AD41" s="1">
        <v>1.2295910857871852</v>
      </c>
    </row>
    <row r="42" spans="1:30">
      <c r="A42" s="25">
        <v>3</v>
      </c>
      <c r="B42" s="23">
        <v>0.1071429294708889</v>
      </c>
      <c r="C42" s="23">
        <v>0.71976418671565268</v>
      </c>
      <c r="D42" s="23">
        <v>0.94657315908015371</v>
      </c>
      <c r="E42" s="2">
        <f t="shared" si="27"/>
        <v>0.94657315908015371</v>
      </c>
      <c r="F42" s="2">
        <f t="shared" si="28"/>
        <v>0.1071429294708889</v>
      </c>
      <c r="G42" s="2">
        <f t="shared" si="29"/>
        <v>0.59116009175556516</v>
      </c>
      <c r="H42" s="2">
        <f t="shared" si="30"/>
        <v>0.43424075986236377</v>
      </c>
      <c r="I42" s="2">
        <f t="shared" si="31"/>
        <v>0.71976418671565268</v>
      </c>
      <c r="J42" s="2">
        <f>IFERROR(
  _xlfn.MODE.SNGL(ROUND(B42,1),ROUND(C42,1),ROUND(D42,1)),
  MEDIAN(   ROUND(B42,1),ROUND(C42,1),ROUND(D42,1))
)</f>
        <v>0.7</v>
      </c>
      <c r="K42" s="2">
        <f t="shared" si="32"/>
        <v>0.41345355809327078</v>
      </c>
      <c r="L42" s="2">
        <f t="shared" si="33"/>
        <v>0.71976418671565268</v>
      </c>
      <c r="M42" s="3">
        <f t="shared" si="34"/>
        <v>0.8331686728979032</v>
      </c>
      <c r="AA42">
        <v>39</v>
      </c>
      <c r="AB42" s="1">
        <v>7.9886108480550361E-2</v>
      </c>
      <c r="AC42" s="1">
        <v>0.26943440121531331</v>
      </c>
      <c r="AD42" s="1">
        <v>1.2295910857871852</v>
      </c>
    </row>
    <row r="43" spans="1:30">
      <c r="A43" s="25">
        <v>4</v>
      </c>
      <c r="B43" s="23">
        <v>0.1691713368830397</v>
      </c>
      <c r="C43" s="23">
        <v>0.5547329280699631</v>
      </c>
      <c r="D43" s="23">
        <v>0.49836900086138852</v>
      </c>
      <c r="E43" s="2">
        <f t="shared" si="27"/>
        <v>0.5547329280699631</v>
      </c>
      <c r="F43" s="2">
        <f t="shared" si="28"/>
        <v>0.1691713368830397</v>
      </c>
      <c r="G43" s="2">
        <f t="shared" si="29"/>
        <v>0.40742442193813044</v>
      </c>
      <c r="H43" s="2">
        <f t="shared" si="30"/>
        <v>0.20824894351783543</v>
      </c>
      <c r="I43" s="2">
        <f t="shared" si="31"/>
        <v>0.49836900086138852</v>
      </c>
      <c r="J43" s="2">
        <f>IFERROR(
  _xlfn.MODE.SNGL(ROUND(B43,1),ROUND(C43,1),ROUND(D43,1)),
  MEDIAN(   ROUND(B43,1),ROUND(C43,1),ROUND(D43,1))
)</f>
        <v>0.5</v>
      </c>
      <c r="K43" s="2">
        <f t="shared" si="32"/>
        <v>0.33377016887221411</v>
      </c>
      <c r="L43" s="2">
        <f t="shared" si="33"/>
        <v>0.49836900086138852</v>
      </c>
      <c r="M43" s="3">
        <f t="shared" si="34"/>
        <v>0.52655096446567584</v>
      </c>
      <c r="AA43">
        <v>40</v>
      </c>
      <c r="AB43" s="1">
        <v>7.9886108480550361E-2</v>
      </c>
      <c r="AC43" s="1">
        <v>0.26943440121531331</v>
      </c>
      <c r="AD43" s="1">
        <v>1.2295910857871852</v>
      </c>
    </row>
    <row r="44" spans="1:30">
      <c r="A44" s="25">
        <v>5</v>
      </c>
      <c r="B44" s="23">
        <v>0.30483984395928709</v>
      </c>
      <c r="C44" s="23">
        <v>0.33497122074786406</v>
      </c>
      <c r="D44" s="23">
        <v>0.66551184601792168</v>
      </c>
      <c r="E44" s="2">
        <f t="shared" si="27"/>
        <v>0.66551184601792168</v>
      </c>
      <c r="F44" s="2">
        <f t="shared" si="28"/>
        <v>0.30483984395928709</v>
      </c>
      <c r="G44" s="2">
        <f t="shared" si="29"/>
        <v>0.43510763690835758</v>
      </c>
      <c r="H44" s="2">
        <f t="shared" si="30"/>
        <v>0.2001038471602849</v>
      </c>
      <c r="I44" s="2">
        <f t="shared" si="31"/>
        <v>0.33497122074786406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0.31990553235357555</v>
      </c>
      <c r="L44" s="2">
        <f t="shared" si="33"/>
        <v>0.33497122074786406</v>
      </c>
      <c r="M44" s="3">
        <f t="shared" si="34"/>
        <v>0.5002415333828929</v>
      </c>
      <c r="AA44">
        <v>41</v>
      </c>
      <c r="AB44" s="1">
        <v>7.9886108480550361E-2</v>
      </c>
      <c r="AC44" s="1">
        <v>0.26943440121531331</v>
      </c>
      <c r="AD44" s="1">
        <v>1.2295910857871852</v>
      </c>
    </row>
    <row r="45" spans="1:30" ht="16.2" thickBot="1">
      <c r="A45" s="27">
        <v>6</v>
      </c>
      <c r="B45" s="24">
        <v>0.67202554938475567</v>
      </c>
      <c r="C45" s="24">
        <v>0.37047573177321219</v>
      </c>
      <c r="D45" s="24">
        <v>0.14630165017510888</v>
      </c>
      <c r="E45" s="4">
        <f t="shared" si="27"/>
        <v>0.67202554938475567</v>
      </c>
      <c r="F45" s="4">
        <f t="shared" si="28"/>
        <v>0.14630165017510888</v>
      </c>
      <c r="G45" s="4">
        <f t="shared" si="29"/>
        <v>0.39626764377769225</v>
      </c>
      <c r="H45" s="4">
        <f t="shared" si="30"/>
        <v>0.26380925228976293</v>
      </c>
      <c r="I45" s="4">
        <f t="shared" si="31"/>
        <v>0.37047573177321219</v>
      </c>
      <c r="J45" s="4">
        <f t="shared" si="35"/>
        <v>0.4</v>
      </c>
      <c r="K45" s="4">
        <f t="shared" si="32"/>
        <v>0.25838869097416051</v>
      </c>
      <c r="L45" s="4">
        <f t="shared" si="33"/>
        <v>0.37047573177321219</v>
      </c>
      <c r="M45" s="5">
        <f t="shared" si="34"/>
        <v>0.52125064057898396</v>
      </c>
      <c r="AA45">
        <v>42</v>
      </c>
      <c r="AB45" s="1">
        <v>7.9886108480550361E-2</v>
      </c>
      <c r="AC45" s="1">
        <v>0.26943440121531331</v>
      </c>
      <c r="AD45" s="1">
        <v>1.2295910857871852</v>
      </c>
    </row>
    <row r="46" spans="1:30" ht="16.2" thickBot="1">
      <c r="AA46">
        <v>43</v>
      </c>
      <c r="AB46" s="1">
        <v>7.9886108480550361E-2</v>
      </c>
      <c r="AC46" s="1">
        <v>0.26943440121531331</v>
      </c>
      <c r="AD46" s="1">
        <v>1.2295910857871852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7.9886108480550361E-2</v>
      </c>
      <c r="AC47" s="1">
        <v>0.26943440121531331</v>
      </c>
      <c r="AD47" s="1">
        <v>1.2295910857871852</v>
      </c>
    </row>
    <row r="48" spans="1:30">
      <c r="A48" s="95"/>
      <c r="B48" s="96"/>
      <c r="C48" s="96"/>
      <c r="D48" s="97"/>
      <c r="AA48">
        <v>45</v>
      </c>
      <c r="AB48" s="1">
        <v>7.9886108480550361E-2</v>
      </c>
      <c r="AC48" s="1">
        <v>0.26943440121531331</v>
      </c>
      <c r="AD48" s="1">
        <v>1.2295910857871852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7.9886108480550361E-2</v>
      </c>
      <c r="AC49" s="1">
        <v>0.26943440121531331</v>
      </c>
      <c r="AD49" s="1">
        <v>1.2295910857871852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-0.70193230142064422</v>
      </c>
      <c r="D50" s="3">
        <f t="shared" si="36"/>
        <v>-0.82899770936323669</v>
      </c>
      <c r="AA50">
        <v>47</v>
      </c>
      <c r="AB50" s="1">
        <v>7.9886108480550361E-2</v>
      </c>
      <c r="AC50" s="1">
        <v>0.26943440121531331</v>
      </c>
      <c r="AD50" s="1">
        <v>1.2295910857871852</v>
      </c>
    </row>
    <row r="51" spans="1:30">
      <c r="A51" s="25" t="s">
        <v>1</v>
      </c>
      <c r="B51" s="2">
        <f>IFERROR(CORREL($C$40:$C$45,B40:B45),0)</f>
        <v>-0.70193230142064422</v>
      </c>
      <c r="C51" s="2">
        <f>IFERROR(CORREL($C$40:$C$45,C40:C45),0)</f>
        <v>1</v>
      </c>
      <c r="D51" s="3">
        <f>IFERROR(CORREL($C$40:$C$45,D40:D45),0)</f>
        <v>0.43088726195648674</v>
      </c>
      <c r="AA51">
        <v>48</v>
      </c>
      <c r="AB51" s="1">
        <v>7.9886108480550361E-2</v>
      </c>
      <c r="AC51" s="1">
        <v>0.26943440121531331</v>
      </c>
      <c r="AD51" s="1">
        <v>1.2295910857871852</v>
      </c>
    </row>
    <row r="52" spans="1:30" ht="16.2" thickBot="1">
      <c r="A52" s="27" t="s">
        <v>2</v>
      </c>
      <c r="B52" s="5">
        <f t="shared" ref="B52:C52" si="37">IFERROR(CORREL($D$40:$D$45,B40:B45),0)</f>
        <v>-0.82899770936323669</v>
      </c>
      <c r="C52" s="5">
        <f t="shared" si="37"/>
        <v>0.43088726195648674</v>
      </c>
      <c r="D52" s="5">
        <f>IFERROR(CORREL($D$40:$D$45,D40:D45),0)</f>
        <v>1.0000000000000002</v>
      </c>
      <c r="AA52">
        <v>49</v>
      </c>
      <c r="AB52" s="1">
        <v>7.9886108480550361E-2</v>
      </c>
      <c r="AC52" s="1">
        <v>0.26943440121531331</v>
      </c>
      <c r="AD52" s="1">
        <v>1.2295910857871852</v>
      </c>
    </row>
    <row r="53" spans="1:30" ht="16.2" thickBot="1">
      <c r="AA53">
        <v>50</v>
      </c>
      <c r="AB53" s="1">
        <v>7.9886108480550361E-2</v>
      </c>
      <c r="AC53" s="1">
        <v>0.26943440121531331</v>
      </c>
      <c r="AD53" s="1">
        <v>1.2295910857871852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7.9886108480550361E-2</v>
      </c>
      <c r="AC54" s="1">
        <v>0.26943440121531331</v>
      </c>
      <c r="AD54" s="1">
        <v>1.2295910857871852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7.9886108480550361E-2</v>
      </c>
      <c r="AC55" s="1">
        <v>0.26943440121531331</v>
      </c>
      <c r="AD55" s="1">
        <v>1.2295910857871852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7.9886108480550361E-2</v>
      </c>
      <c r="AC56" s="1">
        <v>0.26943440121531331</v>
      </c>
      <c r="AD56" s="1">
        <v>1.2295910857871852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3.1716528143210988E-4</v>
      </c>
      <c r="D57" s="12">
        <f t="shared" si="38"/>
        <v>6.1009907976156954E-3</v>
      </c>
      <c r="F57" s="6" t="s">
        <v>3</v>
      </c>
      <c r="G57" s="2">
        <f t="shared" ref="G57:I61" si="39">B3-B30</f>
        <v>-7.2025549384755694E-2</v>
      </c>
      <c r="H57" s="2">
        <f t="shared" si="39"/>
        <v>-1.9764186715652721E-2</v>
      </c>
      <c r="I57" s="3">
        <f t="shared" si="39"/>
        <v>-4.6573159080153692E-2</v>
      </c>
      <c r="K57" s="7" t="s">
        <v>3</v>
      </c>
      <c r="L57" s="2" cm="1">
        <f t="array" aca="1" ref="L57" ca="1">INDIRECT("E"&amp; (13+COLUMNS($A:A)-1)) - INDIRECT("E"&amp; (40+COLUMNS($A:A)-1))</f>
        <v>0.18474543924642417</v>
      </c>
      <c r="M57" s="2" cm="1">
        <f t="array" aca="1" ref="M57" ca="1">INDIRECT("E"&amp; (13+COLUMNS($A:B)-1)) - INDIRECT("E"&amp; (40+COLUMNS($A:B)-1))</f>
        <v>1.6895118260310649E-2</v>
      </c>
      <c r="N57" s="2" cm="1">
        <f t="array" aca="1" ref="N57" ca="1">INDIRECT("E"&amp; (13+COLUMNS($A:C)-1)) - INDIRECT("E"&amp; (40+COLUMNS($A:C)-1))</f>
        <v>-0.14657315908015367</v>
      </c>
      <c r="O57" s="2" cm="1">
        <f t="array" aca="1" ref="O57" ca="1">INDIRECT("E"&amp; (13+COLUMNS($A:D)-1)) - INDIRECT("E"&amp; (40+COLUMNS($A:D)-1))</f>
        <v>0.14526707193003685</v>
      </c>
      <c r="P57" s="2" cm="1">
        <f t="array" aca="1" ref="P57" ca="1">INDIRECT("E"&amp; (13+COLUMNS($A:E)-1)) - INDIRECT("E"&amp; (40+COLUMNS($A:E)-1))</f>
        <v>-6.5511846017921704E-2</v>
      </c>
      <c r="Q57" s="3" cm="1">
        <f t="array" aca="1" ref="Q57" ca="1">INDIRECT("E"&amp; (13+COLUMNS($A:F)-1)) - INDIRECT("E"&amp; (40+COLUMNS($A:F)-1))</f>
        <v>2.7974450615244284E-2</v>
      </c>
      <c r="AA57">
        <v>54</v>
      </c>
      <c r="AB57" s="1">
        <v>7.9886108480550361E-2</v>
      </c>
      <c r="AC57" s="1">
        <v>0.26943440121531331</v>
      </c>
      <c r="AD57" s="1">
        <v>1.2295910857871852</v>
      </c>
    </row>
    <row r="58" spans="1:30">
      <c r="A58" s="6" t="s">
        <v>1</v>
      </c>
      <c r="B58" s="11">
        <f>(B24-B51)^2</f>
        <v>3.1716528143210988E-4</v>
      </c>
      <c r="C58" s="11">
        <f t="shared" si="38"/>
        <v>4.9303806576313238E-32</v>
      </c>
      <c r="D58" s="12">
        <f t="shared" si="38"/>
        <v>3.3524898161227376E-2</v>
      </c>
      <c r="F58" s="6" t="s">
        <v>4</v>
      </c>
      <c r="G58" s="2">
        <f t="shared" si="39"/>
        <v>-7.1429294708888896E-3</v>
      </c>
      <c r="H58" s="2">
        <f t="shared" si="39"/>
        <v>-0.10338260160727999</v>
      </c>
      <c r="I58" s="3">
        <f t="shared" si="39"/>
        <v>-4.6301650175108872E-2</v>
      </c>
      <c r="K58" s="7" t="s">
        <v>4</v>
      </c>
      <c r="L58" s="2" cm="1">
        <f t="array" aca="1" ref="L58" ca="1">INDIRECT("F"&amp; (13+COLUMNS($A:A)-1)) - INDIRECT("F"&amp; (40+COLUMNS($A:A)-1))</f>
        <v>-0.10338260160727999</v>
      </c>
      <c r="M58" s="2" cm="1">
        <f t="array" aca="1" ref="M58" ca="1">INDIRECT("F"&amp; (13+COLUMNS($A:B)-1)) - INDIRECT("F"&amp; (40+COLUMNS($A:B)-1))</f>
        <v>-0.1500001285714668</v>
      </c>
      <c r="N58" s="2" cm="1">
        <f t="array" aca="1" ref="N58" ca="1">INDIRECT("F"&amp; (13+COLUMNS($A:C)-1)) - INDIRECT("F"&amp; (40+COLUMNS($A:C)-1))</f>
        <v>0.39285707052911112</v>
      </c>
      <c r="O58" s="2" cm="1">
        <f t="array" aca="1" ref="O58" ca="1">INDIRECT("F"&amp; (13+COLUMNS($A:D)-1)) - INDIRECT("F"&amp; (40+COLUMNS($A:D)-1))</f>
        <v>3.0828663116960309E-2</v>
      </c>
      <c r="P58" s="2" cm="1">
        <f t="array" aca="1" ref="P58" ca="1">INDIRECT("F"&amp; (13+COLUMNS($A:E)-1)) - INDIRECT("F"&amp; (40+COLUMNS($A:E)-1))</f>
        <v>-0.20483984395928709</v>
      </c>
      <c r="Q58" s="3" cm="1">
        <f t="array" aca="1" ref="Q58" ca="1">INDIRECT("F"&amp; (13+COLUMNS($A:F)-1)) - INDIRECT("F"&amp; (40+COLUMNS($A:F)-1))</f>
        <v>-4.6301650175108872E-2</v>
      </c>
      <c r="AA58">
        <v>55</v>
      </c>
      <c r="AB58" s="1">
        <v>7.9886108480550361E-2</v>
      </c>
      <c r="AC58" s="1">
        <v>0.26943440121531331</v>
      </c>
      <c r="AD58" s="1">
        <v>1.2295910857871852</v>
      </c>
    </row>
    <row r="59" spans="1:30" ht="16.2" thickBot="1">
      <c r="A59" s="9" t="s">
        <v>2</v>
      </c>
      <c r="B59" s="13">
        <f>(B25-B52)^2</f>
        <v>6.1009907976156954E-3</v>
      </c>
      <c r="C59" s="13">
        <f t="shared" si="38"/>
        <v>3.3524898161227376E-2</v>
      </c>
      <c r="D59" s="14">
        <f t="shared" si="38"/>
        <v>1.9721522630525295E-31</v>
      </c>
      <c r="F59" s="6" t="s">
        <v>5</v>
      </c>
      <c r="G59" s="2">
        <f t="shared" si="39"/>
        <v>-1.9634745513451235E-2</v>
      </c>
      <c r="H59" s="2">
        <f t="shared" si="39"/>
        <v>4.444553375242688E-2</v>
      </c>
      <c r="I59" s="3">
        <f t="shared" si="39"/>
        <v>2.8616173630774844E-2</v>
      </c>
      <c r="K59" s="7" t="s">
        <v>5</v>
      </c>
      <c r="L59" s="2" cm="1">
        <f t="array" aca="1" ref="L59" ca="1">INDIRECT("G"&amp; (13+COLUMNS($A:A)-1)) - INDIRECT("G"&amp; (40+COLUMNS($A:A)-1))</f>
        <v>3.3279635332032265E-2</v>
      </c>
      <c r="M59" s="2" cm="1">
        <f t="array" aca="1" ref="M59" ca="1">INDIRECT("G"&amp; (13+COLUMNS($A:B)-1)) - INDIRECT("G"&amp; (40+COLUMNS($A:B)-1))</f>
        <v>-6.3132583879452919E-2</v>
      </c>
      <c r="N59" s="2" cm="1">
        <f t="array" aca="1" ref="N59" ca="1">INDIRECT("G"&amp; (13+COLUMNS($A:C)-1)) - INDIRECT("G"&amp; (40+COLUMNS($A:C)-1))</f>
        <v>8.8399082444348132E-3</v>
      </c>
      <c r="O59" s="2" cm="1">
        <f t="array" aca="1" ref="O59" ca="1">INDIRECT("G"&amp; (13+COLUMNS($A:D)-1)) - INDIRECT("G"&amp; (40+COLUMNS($A:D)-1))</f>
        <v>0.12590891139520288</v>
      </c>
      <c r="P59" s="2" cm="1">
        <f t="array" aca="1" ref="P59" ca="1">INDIRECT("G"&amp; (13+COLUMNS($A:E)-1)) - INDIRECT("G"&amp; (40+COLUMNS($A:E)-1))</f>
        <v>-0.10177430357502426</v>
      </c>
      <c r="Q59" s="3" cm="1">
        <f t="array" aca="1" ref="Q59" ca="1">INDIRECT("G"&amp; (13+COLUMNS($A:F)-1)) - INDIRECT("G"&amp; (40+COLUMNS($A:F)-1))</f>
        <v>0.10373235622230775</v>
      </c>
      <c r="AA59">
        <v>56</v>
      </c>
      <c r="AB59" s="1">
        <v>7.9886108480550361E-2</v>
      </c>
      <c r="AC59" s="1">
        <v>0.26943440121531331</v>
      </c>
      <c r="AD59" s="1">
        <v>1.2295910857871852</v>
      </c>
    </row>
    <row r="60" spans="1:30">
      <c r="A60" s="33"/>
      <c r="F60" s="6" t="s">
        <v>6</v>
      </c>
      <c r="G60" s="2">
        <f t="shared" si="39"/>
        <v>1.9097028680833072E-2</v>
      </c>
      <c r="H60" s="2">
        <f t="shared" si="39"/>
        <v>3.8426377623153429E-2</v>
      </c>
      <c r="I60" s="3">
        <f t="shared" si="39"/>
        <v>2.9338475983271606E-2</v>
      </c>
      <c r="K60" s="7" t="s">
        <v>6</v>
      </c>
      <c r="L60" s="2" cm="1">
        <f t="array" aca="1" ref="L60" ca="1">INDIRECT("H"&amp; (13+COLUMNS($A:A)-1)) - INDIRECT("H"&amp; (40+COLUMNS($A:A)-1))</f>
        <v>0.14429799973853386</v>
      </c>
      <c r="M60" s="2" cm="1">
        <f t="array" aca="1" ref="M60" ca="1">INDIRECT("H"&amp; (13+COLUMNS($A:B)-1)) - INDIRECT("H"&amp; (40+COLUMNS($A:B)-1))</f>
        <v>8.1513837574560905E-2</v>
      </c>
      <c r="N60" s="2" cm="1">
        <f t="array" aca="1" ref="N60" ca="1">INDIRECT("H"&amp; (13+COLUMNS($A:C)-1)) - INDIRECT("H"&amp; (40+COLUMNS($A:C)-1))</f>
        <v>-0.26103567910547598</v>
      </c>
      <c r="O60" s="2" cm="1">
        <f t="array" aca="1" ref="O60" ca="1">INDIRECT("H"&amp; (13+COLUMNS($A:D)-1)) - INDIRECT("H"&amp; (40+COLUMNS($A:D)-1))</f>
        <v>8.0426191076977432E-2</v>
      </c>
      <c r="P60" s="2" cm="1">
        <f t="array" aca="1" ref="P60" ca="1">INDIRECT("H"&amp; (13+COLUMNS($A:E)-1)) - INDIRECT("H"&amp; (40+COLUMNS($A:E)-1))</f>
        <v>5.1557300682073481E-2</v>
      </c>
      <c r="Q60" s="3" cm="1">
        <f t="array" aca="1" ref="Q60" ca="1">INDIRECT("H"&amp; (13+COLUMNS($A:F)-1)) - INDIRECT("H"&amp; (40+COLUMNS($A:F)-1))</f>
        <v>8.260090922401242E-2</v>
      </c>
      <c r="AA60">
        <v>57</v>
      </c>
      <c r="AB60" s="1">
        <v>7.9886108480550361E-2</v>
      </c>
      <c r="AC60" s="1">
        <v>0.26943440121531331</v>
      </c>
      <c r="AD60" s="1">
        <v>1.2295910857871852</v>
      </c>
    </row>
    <row r="61" spans="1:30">
      <c r="F61" s="6" t="s">
        <v>7</v>
      </c>
      <c r="G61" s="2">
        <f t="shared" si="39"/>
        <v>6.8181121988328819E-3</v>
      </c>
      <c r="H61" s="2">
        <f t="shared" si="39"/>
        <v>9.7276523739461884E-2</v>
      </c>
      <c r="I61" s="3">
        <f t="shared" si="39"/>
        <v>0.11805957656034483</v>
      </c>
      <c r="K61" s="7" t="s">
        <v>7</v>
      </c>
      <c r="L61" s="2" cm="1">
        <f t="array" aca="1" ref="L61" ca="1">INDIRECT("I"&amp; (13+COLUMNS($A:A)-1)) - INDIRECT("I"&amp; (40+COLUMNS($A:A)-1))</f>
        <v>1.8476068356952924E-2</v>
      </c>
      <c r="M61" s="2" cm="1">
        <f t="array" aca="1" ref="M61" ca="1">INDIRECT("I"&amp; (13+COLUMNS($A:B)-1)) - INDIRECT("I"&amp; (40+COLUMNS($A:B)-1))</f>
        <v>-5.6292741327202522E-2</v>
      </c>
      <c r="N61" s="2" cm="1">
        <f t="array" aca="1" ref="N61" ca="1">INDIRECT("I"&amp; (13+COLUMNS($A:C)-1)) - INDIRECT("I"&amp; (40+COLUMNS($A:C)-1))</f>
        <v>-0.21976418671565268</v>
      </c>
      <c r="O61" s="2" cm="1">
        <f t="array" aca="1" ref="O61" ca="1">INDIRECT("I"&amp; (13+COLUMNS($A:D)-1)) - INDIRECT("I"&amp; (40+COLUMNS($A:D)-1))</f>
        <v>0.20163099913861143</v>
      </c>
      <c r="P61" s="2" cm="1">
        <f t="array" aca="1" ref="P61" ca="1">INDIRECT("I"&amp; (13+COLUMNS($A:E)-1)) - INDIRECT("I"&amp; (40+COLUMNS($A:E)-1))</f>
        <v>-3.4971220747864074E-2</v>
      </c>
      <c r="Q61" s="3" cm="1">
        <f t="array" aca="1" ref="Q61" ca="1">INDIRECT("I"&amp; (13+COLUMNS($A:F)-1)) - INDIRECT("I"&amp; (40+COLUMNS($A:F)-1))</f>
        <v>0.32952426822678776</v>
      </c>
      <c r="AA61">
        <v>58</v>
      </c>
      <c r="AB61" s="1">
        <v>7.9886108480550361E-2</v>
      </c>
      <c r="AC61" s="1">
        <v>0.26943440121531331</v>
      </c>
      <c r="AD61" s="1">
        <v>1.2295910857871852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-0.39999999999999997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-0.19999999999999996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0.29999999999999993</v>
      </c>
      <c r="AA62">
        <v>59</v>
      </c>
      <c r="AB62" s="1">
        <v>7.9886108480550361E-2</v>
      </c>
      <c r="AC62" s="1">
        <v>0.26943440121531331</v>
      </c>
      <c r="AD62" s="1">
        <v>1.2295910857871852</v>
      </c>
    </row>
    <row r="63" spans="1:30">
      <c r="F63" s="6" t="s">
        <v>9</v>
      </c>
      <c r="G63" s="2">
        <f t="shared" ref="G63:I65" si="40">B9-B36</f>
        <v>-7.8088463652101536E-2</v>
      </c>
      <c r="H63" s="2">
        <f t="shared" si="40"/>
        <v>5.3757098384433877E-2</v>
      </c>
      <c r="I63" s="3">
        <f t="shared" si="40"/>
        <v>8.1881937892509526E-3</v>
      </c>
      <c r="K63" s="7" t="s">
        <v>9</v>
      </c>
      <c r="L63" s="2" cm="1">
        <f t="array" aca="1" ref="L63" ca="1">INDIRECT("K"&amp; (13+COLUMNS($A:A)-1)) - INDIRECT("K"&amp; (40+COLUMNS($A:A)-1))</f>
        <v>-4.2453266625163577E-2</v>
      </c>
      <c r="M63" s="2" cm="1">
        <f t="array" aca="1" ref="M63" ca="1">INDIRECT("K"&amp; (13+COLUMNS($A:B)-1)) - INDIRECT("K"&amp; (40+COLUMNS($A:B)-1))</f>
        <v>-0.10314643494933468</v>
      </c>
      <c r="N63" s="2" cm="1">
        <f t="array" aca="1" ref="N63" ca="1">INDIRECT("K"&amp; (13+COLUMNS($A:C)-1)) - INDIRECT("K"&amp; (40+COLUMNS($A:C)-1))</f>
        <v>8.6546441906729221E-2</v>
      </c>
      <c r="O63" s="2" cm="1">
        <f t="array" aca="1" ref="O63" ca="1">INDIRECT("K"&amp; (13+COLUMNS($A:D)-1)) - INDIRECT("K"&amp; (40+COLUMNS($A:D)-1))</f>
        <v>0.11622983112778584</v>
      </c>
      <c r="P63" s="2" cm="1">
        <f t="array" aca="1" ref="P63" ca="1">INDIRECT("K"&amp; (13+COLUMNS($A:E)-1)) - INDIRECT("K"&amp; (40+COLUMNS($A:E)-1))</f>
        <v>-0.11990553235357554</v>
      </c>
      <c r="Q63" s="3" cm="1">
        <f t="array" aca="1" ref="Q63" ca="1">INDIRECT("K"&amp; (13+COLUMNS($A:F)-1)) - INDIRECT("K"&amp; (40+COLUMNS($A:F)-1))</f>
        <v>0.14161130902583952</v>
      </c>
      <c r="AA63">
        <v>60</v>
      </c>
      <c r="AB63" s="1">
        <v>7.9886108480550361E-2</v>
      </c>
      <c r="AC63" s="1">
        <v>0.26943440121531331</v>
      </c>
      <c r="AD63" s="1">
        <v>1.2295910857871852</v>
      </c>
    </row>
    <row r="64" spans="1:30">
      <c r="A64" s="33"/>
      <c r="F64" s="6" t="s">
        <v>10</v>
      </c>
      <c r="G64" s="2">
        <f t="shared" si="40"/>
        <v>6.8181121988328819E-3</v>
      </c>
      <c r="H64" s="2">
        <f t="shared" si="40"/>
        <v>9.7276523739461884E-2</v>
      </c>
      <c r="I64" s="3">
        <f t="shared" si="40"/>
        <v>0.11805957656034483</v>
      </c>
      <c r="K64" s="7" t="s">
        <v>10</v>
      </c>
      <c r="L64" s="2" cm="1">
        <f t="array" aca="1" ref="L64" ca="1">INDIRECT("L"&amp; (13+COLUMNS($A:A)-1)) - INDIRECT("L"&amp; (40+COLUMNS($A:A)-1))</f>
        <v>1.8476068356952924E-2</v>
      </c>
      <c r="M64" s="2" cm="1">
        <f t="array" aca="1" ref="M64" ca="1">INDIRECT("L"&amp; (13+COLUMNS($A:B)-1)) - INDIRECT("L"&amp; (40+COLUMNS($A:B)-1))</f>
        <v>-5.6292741327202522E-2</v>
      </c>
      <c r="N64" s="2" cm="1">
        <f t="array" aca="1" ref="N64" ca="1">INDIRECT("L"&amp; (13+COLUMNS($A:C)-1)) - INDIRECT("L"&amp; (40+COLUMNS($A:C)-1))</f>
        <v>-0.21976418671565268</v>
      </c>
      <c r="O64" s="2" cm="1">
        <f t="array" aca="1" ref="O64" ca="1">INDIRECT("L"&amp; (13+COLUMNS($A:D)-1)) - INDIRECT("L"&amp; (40+COLUMNS($A:D)-1))</f>
        <v>0.20163099913861143</v>
      </c>
      <c r="P64" s="2" cm="1">
        <f t="array" aca="1" ref="P64" ca="1">INDIRECT("L"&amp; (13+COLUMNS($A:E)-1)) - INDIRECT("L"&amp; (40+COLUMNS($A:E)-1))</f>
        <v>-3.4971220747864074E-2</v>
      </c>
      <c r="Q64" s="3" cm="1">
        <f t="array" aca="1" ref="Q64" ca="1">INDIRECT("L"&amp; (13+COLUMNS($A:F)-1)) - INDIRECT("L"&amp; (40+COLUMNS($A:F)-1))</f>
        <v>0.32952426822678776</v>
      </c>
      <c r="AA64">
        <v>61</v>
      </c>
      <c r="AB64" s="1">
        <v>7.9886108480550361E-2</v>
      </c>
      <c r="AC64" s="1">
        <v>0.26943440121531331</v>
      </c>
      <c r="AD64" s="1">
        <v>1.2295910857871852</v>
      </c>
    </row>
    <row r="65" spans="1:30" ht="16.2" thickBot="1">
      <c r="A65" s="33"/>
      <c r="F65" s="9" t="s">
        <v>11</v>
      </c>
      <c r="G65" s="4">
        <f t="shared" si="40"/>
        <v>4.2290355784471156E-2</v>
      </c>
      <c r="H65" s="4">
        <f t="shared" si="40"/>
        <v>0.14133137100422455</v>
      </c>
      <c r="I65" s="5">
        <f t="shared" si="40"/>
        <v>7.2181117930337657E-2</v>
      </c>
      <c r="K65" s="7" t="s">
        <v>11</v>
      </c>
      <c r="L65" s="2" cm="1">
        <f t="array" aca="1" ref="L65" ca="1">INDIRECT("M"&amp; (13+COLUMNS($A:A)-1)) - INDIRECT("M"&amp; (40+COLUMNS($A:A)-1))</f>
        <v>0.10161075380168849</v>
      </c>
      <c r="M65" s="2" cm="1">
        <f t="array" aca="1" ref="M65" ca="1">INDIRECT("M"&amp; (13+COLUMNS($A:B)-1)) - INDIRECT("M"&amp; (40+COLUMNS($A:B)-1))</f>
        <v>-1.9698811533445992E-2</v>
      </c>
      <c r="N65" s="2" cm="1">
        <f t="array" aca="1" ref="N65" ca="1">INDIRECT("M"&amp; (13+COLUMNS($A:C)-1)) - INDIRECT("M"&amp; (40+COLUMNS($A:C)-1))</f>
        <v>-0.18316867289790317</v>
      </c>
      <c r="O65" s="2" cm="1">
        <f t="array" aca="1" ref="O65" ca="1">INDIRECT("M"&amp; (13+COLUMNS($A:D)-1)) - INDIRECT("M"&amp; (40+COLUMNS($A:D)-1))</f>
        <v>0.17344903553432411</v>
      </c>
      <c r="P65" s="2" cm="1">
        <f t="array" aca="1" ref="P65" ca="1">INDIRECT("M"&amp; (13+COLUMNS($A:E)-1)) - INDIRECT("M"&amp; (40+COLUMNS($A:E)-1))</f>
        <v>-5.0241533382892944E-2</v>
      </c>
      <c r="Q65" s="3" cm="1">
        <f t="array" aca="1" ref="Q65" ca="1">INDIRECT("M"&amp; (13+COLUMNS($A:F)-1)) - INDIRECT("M"&amp; (40+COLUMNS($A:F)-1))</f>
        <v>0.178749359421016</v>
      </c>
      <c r="AA65">
        <v>62</v>
      </c>
      <c r="AB65" s="1">
        <v>7.9886108480550361E-2</v>
      </c>
      <c r="AC65" s="1">
        <v>0.26943440121531331</v>
      </c>
      <c r="AD65" s="1">
        <v>1.2295910857871852</v>
      </c>
    </row>
    <row r="66" spans="1:30">
      <c r="A66" s="33"/>
      <c r="J66" s="1"/>
      <c r="Q66" s="34"/>
      <c r="AA66">
        <v>63</v>
      </c>
      <c r="AB66" s="1">
        <v>7.9886108480550361E-2</v>
      </c>
      <c r="AC66" s="1">
        <v>0.26943440121531331</v>
      </c>
      <c r="AD66" s="1">
        <v>1.2295910857871852</v>
      </c>
    </row>
    <row r="67" spans="1:30" ht="16.2" thickBot="1">
      <c r="A67" s="9" t="s">
        <v>16</v>
      </c>
      <c r="B67" s="35" cm="1">
        <f t="array" ref="B67">SUMPRODUCT((B23:D25-B50:D52)^2)</f>
        <v>7.9886108480550361E-2</v>
      </c>
      <c r="C67" s="36"/>
      <c r="D67" s="36"/>
      <c r="E67" s="36"/>
      <c r="F67" s="37" t="s">
        <v>15</v>
      </c>
      <c r="G67" s="35">
        <f>SUMPRODUCT(G57:I65, G57:I65)</f>
        <v>0.26943440121531331</v>
      </c>
      <c r="H67" s="36"/>
      <c r="I67" s="36"/>
      <c r="J67" s="36"/>
      <c r="K67" s="37" t="s">
        <v>14</v>
      </c>
      <c r="L67" s="35">
        <f ca="1">SUMPRODUCT(L57:Q65, L57:Q65)</f>
        <v>1.2295910857871852</v>
      </c>
      <c r="M67" s="36"/>
      <c r="N67" s="36"/>
      <c r="O67" s="36"/>
      <c r="P67" s="36"/>
      <c r="Q67" s="38"/>
      <c r="AA67">
        <v>64</v>
      </c>
      <c r="AB67" s="1">
        <v>7.9886108480550361E-2</v>
      </c>
      <c r="AC67" s="1">
        <v>0.26943440121531331</v>
      </c>
      <c r="AD67" s="1">
        <v>1.2295910857871852</v>
      </c>
    </row>
    <row r="68" spans="1:30">
      <c r="AA68">
        <v>65</v>
      </c>
      <c r="AB68" s="1">
        <v>7.9886108480550361E-2</v>
      </c>
      <c r="AC68" s="1">
        <v>0.26943440121531331</v>
      </c>
      <c r="AD68" s="1">
        <v>1.2295910857871852</v>
      </c>
    </row>
    <row r="69" spans="1:30">
      <c r="AA69">
        <v>66</v>
      </c>
      <c r="AB69" s="1">
        <v>7.9886108480550361E-2</v>
      </c>
      <c r="AC69" s="1">
        <v>0.26943440121531331</v>
      </c>
      <c r="AD69" s="1">
        <v>1.2295910857871852</v>
      </c>
    </row>
    <row r="70" spans="1:30">
      <c r="AA70">
        <v>67</v>
      </c>
      <c r="AB70" s="1">
        <v>7.9886108480550361E-2</v>
      </c>
      <c r="AC70" s="1">
        <v>0.26943440121531331</v>
      </c>
      <c r="AD70" s="1">
        <v>1.2295910857871852</v>
      </c>
    </row>
    <row r="71" spans="1:30">
      <c r="A71" s="16" t="s">
        <v>13</v>
      </c>
      <c r="B71" s="17">
        <f>PRODUCT(1 + Y9*B74, 1 + Y10*B75, 1 + Y11*B76) - 1</f>
        <v>3.353859654334534</v>
      </c>
      <c r="C71" t="s">
        <v>25</v>
      </c>
      <c r="G71" t="s">
        <v>69</v>
      </c>
      <c r="H71" t="s">
        <v>70</v>
      </c>
      <c r="AA71">
        <v>68</v>
      </c>
      <c r="AB71" s="1">
        <v>7.9886108480550361E-2</v>
      </c>
      <c r="AC71" s="1">
        <v>0.26943440121531331</v>
      </c>
      <c r="AD71" s="1">
        <v>1.2295910857871852</v>
      </c>
    </row>
    <row r="72" spans="1:30" ht="16.2" thickBot="1">
      <c r="AA72">
        <v>69</v>
      </c>
      <c r="AB72" s="1">
        <v>7.9886108480550361E-2</v>
      </c>
      <c r="AC72" s="1">
        <v>0.26943440121531331</v>
      </c>
      <c r="AD72" s="1">
        <v>1.2295910857871852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7.9886108480550361E-2</v>
      </c>
      <c r="AC73" s="1">
        <v>0.26943440121531331</v>
      </c>
      <c r="AD73" s="1">
        <v>1.2295910857871852</v>
      </c>
    </row>
    <row r="74" spans="1:30">
      <c r="A74" s="39" t="s">
        <v>17</v>
      </c>
      <c r="B74" s="2">
        <f>MAX(AB4:AB203)</f>
        <v>7.9886108480550361E-2</v>
      </c>
      <c r="C74" s="3">
        <f>IFERROR(B67/$B$74, 0)</f>
        <v>1</v>
      </c>
      <c r="AA74">
        <v>71</v>
      </c>
      <c r="AB74" s="1">
        <v>7.9886108480550361E-2</v>
      </c>
      <c r="AC74" s="1">
        <v>0.26943440121531331</v>
      </c>
      <c r="AD74" s="1">
        <v>1.2295910857871852</v>
      </c>
    </row>
    <row r="75" spans="1:30">
      <c r="A75" s="39" t="s">
        <v>18</v>
      </c>
      <c r="B75" s="2">
        <f>MAX(AC4:AC203)</f>
        <v>0.26943440121531331</v>
      </c>
      <c r="C75" s="3">
        <f>IFERROR(G67/$B$75, 0)</f>
        <v>1</v>
      </c>
      <c r="AA75">
        <v>72</v>
      </c>
      <c r="AB75" s="1">
        <v>7.9886108480550361E-2</v>
      </c>
      <c r="AC75" s="1">
        <v>0.26943440121531331</v>
      </c>
      <c r="AD75" s="1">
        <v>1.2295910857871852</v>
      </c>
    </row>
    <row r="76" spans="1:30">
      <c r="A76" s="39" t="s">
        <v>19</v>
      </c>
      <c r="B76" s="2">
        <f>MAX(AD4:AD203)</f>
        <v>1.2295910857871852</v>
      </c>
      <c r="C76" s="3">
        <f ca="1">IFERROR(L67/$B$76, 0)</f>
        <v>1</v>
      </c>
      <c r="AA76">
        <v>73</v>
      </c>
      <c r="AB76" s="1">
        <v>7.9886108480550361E-2</v>
      </c>
      <c r="AC76" s="1">
        <v>0.26943440121531331</v>
      </c>
      <c r="AD76" s="1">
        <v>1.2295910857871852</v>
      </c>
    </row>
    <row r="77" spans="1:30">
      <c r="A77" s="33"/>
      <c r="C77" s="34"/>
      <c r="AA77">
        <v>74</v>
      </c>
      <c r="AB77" s="1">
        <v>7.9886108480550361E-2</v>
      </c>
      <c r="AC77" s="1">
        <v>0.26943440121531331</v>
      </c>
      <c r="AD77" s="1">
        <v>1.2295910857871852</v>
      </c>
    </row>
    <row r="78" spans="1:30" ht="16.2" thickBot="1">
      <c r="A78" s="60"/>
      <c r="B78" s="41"/>
      <c r="C78" s="38"/>
      <c r="AA78">
        <v>75</v>
      </c>
      <c r="AB78" s="1">
        <v>7.9886108480550361E-2</v>
      </c>
      <c r="AC78" s="1">
        <v>0.26943440121531331</v>
      </c>
      <c r="AD78" s="1">
        <v>1.2295910857871852</v>
      </c>
    </row>
    <row r="79" spans="1:30" ht="16.2" thickBot="1">
      <c r="AA79">
        <v>76</v>
      </c>
      <c r="AB79" s="1">
        <v>7.9886108480550361E-2</v>
      </c>
      <c r="AC79" s="1">
        <v>0.26943440121531331</v>
      </c>
      <c r="AD79" s="1">
        <v>1.2295910857871852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7.9886108480550361E-2</v>
      </c>
      <c r="AC80" s="1">
        <v>0.26943440121531331</v>
      </c>
      <c r="AD80" s="1">
        <v>1.2295910857871852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7.9886108480550361E-2</v>
      </c>
      <c r="AC81" s="1">
        <v>0.26943440121531331</v>
      </c>
      <c r="AD81" s="1">
        <v>1.2295910857871852</v>
      </c>
    </row>
    <row r="82" spans="1:30">
      <c r="A82" s="46">
        <v>1</v>
      </c>
      <c r="B82" s="42">
        <f t="shared" ref="B82:D87" si="41">B13-B40</f>
        <v>-0.28152393164304712</v>
      </c>
      <c r="C82" s="42">
        <f t="shared" si="41"/>
        <v>0.19661739839272002</v>
      </c>
      <c r="D82" s="42">
        <f t="shared" si="41"/>
        <v>0.18474543924642417</v>
      </c>
      <c r="AA82">
        <v>79</v>
      </c>
      <c r="AB82" s="1">
        <v>7.9886108480550361E-2</v>
      </c>
      <c r="AC82" s="1">
        <v>0.26943440121531331</v>
      </c>
      <c r="AD82" s="1">
        <v>1.2295910857871852</v>
      </c>
    </row>
    <row r="83" spans="1:30">
      <c r="A83" s="46">
        <v>2</v>
      </c>
      <c r="B83" s="42">
        <f t="shared" si="41"/>
        <v>1.6895118260310649E-2</v>
      </c>
      <c r="C83" s="42">
        <f t="shared" si="41"/>
        <v>-0.1500001285714668</v>
      </c>
      <c r="D83" s="42">
        <f t="shared" si="41"/>
        <v>-5.6292741327202522E-2</v>
      </c>
      <c r="AA83">
        <v>80</v>
      </c>
      <c r="AB83" s="1">
        <v>7.9886108480550361E-2</v>
      </c>
      <c r="AC83" s="1">
        <v>0.26943440121531331</v>
      </c>
      <c r="AD83" s="1">
        <v>1.2295910857871852</v>
      </c>
    </row>
    <row r="84" spans="1:30">
      <c r="A84" s="46">
        <v>3</v>
      </c>
      <c r="B84" s="42">
        <f t="shared" si="41"/>
        <v>0.39285707052911112</v>
      </c>
      <c r="C84" s="42">
        <f t="shared" si="41"/>
        <v>-0.21976418671565268</v>
      </c>
      <c r="D84" s="42">
        <f t="shared" si="41"/>
        <v>-0.14657315908015367</v>
      </c>
      <c r="AA84">
        <v>81</v>
      </c>
      <c r="AB84" s="1">
        <v>7.9886108480550361E-2</v>
      </c>
      <c r="AC84" s="1">
        <v>0.26943440121531331</v>
      </c>
      <c r="AD84" s="1">
        <v>1.2295910857871852</v>
      </c>
    </row>
    <row r="85" spans="1:30">
      <c r="A85" s="46">
        <v>4</v>
      </c>
      <c r="B85" s="42">
        <f t="shared" si="41"/>
        <v>3.0828663116960309E-2</v>
      </c>
      <c r="C85" s="42">
        <f t="shared" si="41"/>
        <v>0.14526707193003685</v>
      </c>
      <c r="D85" s="42">
        <f t="shared" si="41"/>
        <v>0.20163099913861143</v>
      </c>
      <c r="AA85">
        <v>82</v>
      </c>
      <c r="AB85" s="1">
        <v>7.9886108480550361E-2</v>
      </c>
      <c r="AC85" s="1">
        <v>0.26943440121531331</v>
      </c>
      <c r="AD85" s="1">
        <v>1.2295910857871852</v>
      </c>
    </row>
    <row r="86" spans="1:30">
      <c r="A86" s="46">
        <v>5</v>
      </c>
      <c r="B86" s="42">
        <f t="shared" si="41"/>
        <v>0.29516015604071288</v>
      </c>
      <c r="C86" s="42">
        <f t="shared" si="41"/>
        <v>-3.4971220747864074E-2</v>
      </c>
      <c r="D86" s="42">
        <f t="shared" si="41"/>
        <v>-0.5655118460179217</v>
      </c>
      <c r="AA86">
        <v>83</v>
      </c>
      <c r="AB86" s="1">
        <v>7.9886108480550361E-2</v>
      </c>
      <c r="AC86" s="1">
        <v>0.26943440121531331</v>
      </c>
      <c r="AD86" s="1">
        <v>1.2295910857871852</v>
      </c>
    </row>
    <row r="87" spans="1:30" ht="16.2" thickBot="1">
      <c r="A87" s="47">
        <v>6</v>
      </c>
      <c r="B87" s="42">
        <f t="shared" si="41"/>
        <v>-0.57202554938475569</v>
      </c>
      <c r="C87" s="42">
        <f t="shared" si="41"/>
        <v>0.32952426822678776</v>
      </c>
      <c r="D87" s="42">
        <f t="shared" si="41"/>
        <v>0.55369834982489108</v>
      </c>
      <c r="AA87">
        <v>84</v>
      </c>
      <c r="AB87" s="1">
        <v>7.9886108480550361E-2</v>
      </c>
      <c r="AC87" s="1">
        <v>0.26943440121531331</v>
      </c>
      <c r="AD87" s="1">
        <v>1.2295910857871852</v>
      </c>
    </row>
    <row r="88" spans="1:30">
      <c r="AA88">
        <v>85</v>
      </c>
      <c r="AB88" s="1">
        <v>7.9886108480550361E-2</v>
      </c>
      <c r="AC88" s="1">
        <v>0.26943440121531331</v>
      </c>
      <c r="AD88" s="1">
        <v>1.2295910857871852</v>
      </c>
    </row>
    <row r="89" spans="1:30" ht="16.2" thickBot="1">
      <c r="AA89">
        <v>86</v>
      </c>
      <c r="AB89" s="1">
        <v>7.9886108480550361E-2</v>
      </c>
      <c r="AC89" s="1">
        <v>0.26943440121531331</v>
      </c>
      <c r="AD89" s="1">
        <v>1.2295910857871852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7.9886108480550361E-2</v>
      </c>
      <c r="AC90" s="1">
        <v>0.26943440121531331</v>
      </c>
      <c r="AD90" s="1">
        <v>1.2295910857871852</v>
      </c>
    </row>
    <row r="91" spans="1:30">
      <c r="A91" s="46">
        <v>1</v>
      </c>
      <c r="B91" s="52" t="str">
        <f>Y8</f>
        <v>szorzat</v>
      </c>
      <c r="C91" s="2">
        <f>Y9</f>
        <v>1</v>
      </c>
      <c r="D91" s="2">
        <f>Y10</f>
        <v>3</v>
      </c>
      <c r="E91" s="2">
        <f>Y11</f>
        <v>1</v>
      </c>
      <c r="F91" s="2">
        <f>Y16</f>
        <v>9</v>
      </c>
      <c r="G91" s="2">
        <f>Y15</f>
        <v>0</v>
      </c>
      <c r="H91" s="2">
        <f>Y23</f>
        <v>1.6895118260310649E-2</v>
      </c>
      <c r="I91" s="2">
        <f>Y24</f>
        <v>0.57202554938475569</v>
      </c>
      <c r="J91" s="2">
        <f>Y25</f>
        <v>0.24299373878859065</v>
      </c>
      <c r="K91" s="2">
        <f>Y26</f>
        <v>0.17520214889459457</v>
      </c>
      <c r="L91" s="2">
        <f>Y27</f>
        <v>0.19912419876566573</v>
      </c>
      <c r="M91" s="2">
        <f>Y28</f>
        <v>0.2</v>
      </c>
      <c r="N91" s="2">
        <f ca="1">Y29</f>
        <v>0.14559359371756606</v>
      </c>
      <c r="O91" s="2">
        <f ca="1">Y31</f>
        <v>0.32093324018026903</v>
      </c>
      <c r="P91" s="3">
        <f ca="1">Y12</f>
        <v>2.1177803979136756</v>
      </c>
      <c r="AA91">
        <v>88</v>
      </c>
      <c r="AB91" s="1">
        <v>7.9886108480550361E-2</v>
      </c>
      <c r="AC91" s="1">
        <v>0.26943440121531331</v>
      </c>
      <c r="AD91" s="1">
        <v>1.2295910857871852</v>
      </c>
    </row>
    <row r="92" spans="1:30">
      <c r="AA92">
        <v>89</v>
      </c>
      <c r="AB92" s="1">
        <v>7.9886108480550361E-2</v>
      </c>
      <c r="AC92" s="1">
        <v>0.26943440121531331</v>
      </c>
      <c r="AD92" s="1">
        <v>1.2295910857871852</v>
      </c>
    </row>
    <row r="93" spans="1:30">
      <c r="AA93">
        <v>90</v>
      </c>
      <c r="AB93" s="1">
        <v>7.9886108480550361E-2</v>
      </c>
      <c r="AC93" s="1">
        <v>0.26943440121531331</v>
      </c>
      <c r="AD93" s="1">
        <v>1.2295910857871852</v>
      </c>
    </row>
    <row r="94" spans="1:30">
      <c r="AA94">
        <v>91</v>
      </c>
      <c r="AB94" s="1">
        <v>7.9886108480550361E-2</v>
      </c>
      <c r="AC94" s="1">
        <v>0.26943440121531331</v>
      </c>
      <c r="AD94" s="1">
        <v>1.2295910857871852</v>
      </c>
    </row>
    <row r="95" spans="1:30">
      <c r="AA95">
        <v>92</v>
      </c>
      <c r="AB95" s="1">
        <v>7.9886108480550361E-2</v>
      </c>
      <c r="AC95" s="1">
        <v>0.26943440121531331</v>
      </c>
      <c r="AD95" s="1">
        <v>1.2295910857871852</v>
      </c>
    </row>
    <row r="96" spans="1:30">
      <c r="AA96">
        <v>93</v>
      </c>
      <c r="AB96" s="1">
        <v>7.9886108480550361E-2</v>
      </c>
      <c r="AC96" s="1">
        <v>0.26943440121531331</v>
      </c>
      <c r="AD96" s="1">
        <v>1.2295910857871852</v>
      </c>
    </row>
    <row r="97" spans="27:30">
      <c r="AA97">
        <v>94</v>
      </c>
      <c r="AB97" s="1">
        <v>7.9886108480550361E-2</v>
      </c>
      <c r="AC97" s="1">
        <v>0.26943440121531331</v>
      </c>
      <c r="AD97" s="1">
        <v>1.2295910857871852</v>
      </c>
    </row>
    <row r="98" spans="27:30">
      <c r="AA98">
        <v>95</v>
      </c>
      <c r="AB98" s="1">
        <v>7.9886108480550361E-2</v>
      </c>
      <c r="AC98" s="1">
        <v>0.26943440121531331</v>
      </c>
      <c r="AD98" s="1">
        <v>1.2295910857871852</v>
      </c>
    </row>
    <row r="99" spans="27:30">
      <c r="AA99">
        <v>96</v>
      </c>
      <c r="AB99" s="1">
        <v>7.9886108480550361E-2</v>
      </c>
      <c r="AC99" s="1">
        <v>0.26943440121531331</v>
      </c>
      <c r="AD99" s="1">
        <v>1.2295910857871852</v>
      </c>
    </row>
    <row r="100" spans="27:30">
      <c r="AA100">
        <v>97</v>
      </c>
      <c r="AB100" s="1">
        <v>7.9886108480550361E-2</v>
      </c>
      <c r="AC100" s="1">
        <v>0.26943440121531331</v>
      </c>
      <c r="AD100" s="1">
        <v>1.2295910857871852</v>
      </c>
    </row>
    <row r="101" spans="27:30">
      <c r="AA101">
        <v>98</v>
      </c>
      <c r="AB101" s="1">
        <v>7.9886108480550361E-2</v>
      </c>
      <c r="AC101" s="1">
        <v>0.26943440121531331</v>
      </c>
      <c r="AD101" s="1">
        <v>1.2295910857871852</v>
      </c>
    </row>
    <row r="102" spans="27:30">
      <c r="AA102">
        <v>99</v>
      </c>
      <c r="AB102" s="1">
        <v>7.9886108480550361E-2</v>
      </c>
      <c r="AC102" s="1">
        <v>0.26943440121531331</v>
      </c>
      <c r="AD102" s="1">
        <v>1.2295910857871852</v>
      </c>
    </row>
    <row r="103" spans="27:30">
      <c r="AA103">
        <v>100</v>
      </c>
      <c r="AB103" s="1">
        <v>7.9886108480550361E-2</v>
      </c>
      <c r="AC103" s="1">
        <v>0.26943440121531331</v>
      </c>
      <c r="AD103" s="1">
        <v>1.2295910857871852</v>
      </c>
    </row>
    <row r="104" spans="27:30">
      <c r="AA104">
        <v>101</v>
      </c>
      <c r="AB104" s="1">
        <v>7.9886108480550361E-2</v>
      </c>
      <c r="AC104" s="1">
        <v>0.26943440121531331</v>
      </c>
      <c r="AD104" s="1">
        <v>1.2295910857871852</v>
      </c>
    </row>
    <row r="105" spans="27:30">
      <c r="AA105">
        <v>102</v>
      </c>
      <c r="AB105" s="1">
        <v>7.9886108480550361E-2</v>
      </c>
      <c r="AC105" s="1">
        <v>0.26943440121531331</v>
      </c>
      <c r="AD105" s="1">
        <v>1.2295910857871852</v>
      </c>
    </row>
    <row r="106" spans="27:30">
      <c r="AA106">
        <v>103</v>
      </c>
      <c r="AB106" s="1">
        <v>7.9886108480550361E-2</v>
      </c>
      <c r="AC106" s="1">
        <v>0.26943440121531331</v>
      </c>
      <c r="AD106" s="1">
        <v>1.2295910857871852</v>
      </c>
    </row>
    <row r="107" spans="27:30">
      <c r="AA107">
        <v>104</v>
      </c>
      <c r="AB107" s="1">
        <v>7.9886108480550361E-2</v>
      </c>
      <c r="AC107" s="1">
        <v>0.26943440121531331</v>
      </c>
      <c r="AD107" s="1">
        <v>1.2295910857871852</v>
      </c>
    </row>
    <row r="108" spans="27:30">
      <c r="AA108">
        <v>105</v>
      </c>
      <c r="AB108" s="1">
        <v>7.9886108480550361E-2</v>
      </c>
      <c r="AC108" s="1">
        <v>0.26943440121531331</v>
      </c>
      <c r="AD108" s="1">
        <v>1.2295910857871852</v>
      </c>
    </row>
    <row r="109" spans="27:30">
      <c r="AA109">
        <v>106</v>
      </c>
      <c r="AB109" s="1">
        <v>7.9886108480550361E-2</v>
      </c>
      <c r="AC109" s="1">
        <v>0.26943440121531331</v>
      </c>
      <c r="AD109" s="1">
        <v>1.2295910857871852</v>
      </c>
    </row>
    <row r="110" spans="27:30">
      <c r="AA110">
        <v>107</v>
      </c>
      <c r="AB110" s="1">
        <v>7.9886108480550361E-2</v>
      </c>
      <c r="AC110" s="1">
        <v>0.26943440121531331</v>
      </c>
      <c r="AD110" s="1">
        <v>1.2295910857871852</v>
      </c>
    </row>
    <row r="111" spans="27:30">
      <c r="AA111">
        <v>108</v>
      </c>
      <c r="AB111" s="1">
        <v>7.9886108480550361E-2</v>
      </c>
      <c r="AC111" s="1">
        <v>0.26943440121531331</v>
      </c>
      <c r="AD111" s="1">
        <v>1.2295910857871852</v>
      </c>
    </row>
    <row r="112" spans="27:30">
      <c r="AA112">
        <v>109</v>
      </c>
      <c r="AB112" s="1">
        <v>7.9886108480550361E-2</v>
      </c>
      <c r="AC112" s="1">
        <v>0.26943440121531331</v>
      </c>
      <c r="AD112" s="1">
        <v>1.2295910857871852</v>
      </c>
    </row>
    <row r="113" spans="27:30">
      <c r="AA113">
        <v>110</v>
      </c>
      <c r="AB113" s="1">
        <v>7.9886108480550361E-2</v>
      </c>
      <c r="AC113" s="1">
        <v>0.26943440121531331</v>
      </c>
      <c r="AD113" s="1">
        <v>1.2295910857871852</v>
      </c>
    </row>
    <row r="114" spans="27:30">
      <c r="AA114">
        <v>111</v>
      </c>
      <c r="AB114" s="1">
        <v>7.9886108480550361E-2</v>
      </c>
      <c r="AC114" s="1">
        <v>0.26943440121531331</v>
      </c>
      <c r="AD114" s="1">
        <v>1.2295910857871852</v>
      </c>
    </row>
    <row r="115" spans="27:30">
      <c r="AA115">
        <v>112</v>
      </c>
      <c r="AB115" s="1">
        <v>7.9886108480550361E-2</v>
      </c>
      <c r="AC115" s="1">
        <v>0.26943440121531331</v>
      </c>
      <c r="AD115" s="1">
        <v>1.2295910857871852</v>
      </c>
    </row>
    <row r="116" spans="27:30">
      <c r="AA116">
        <v>113</v>
      </c>
      <c r="AB116" s="1">
        <v>7.9886108480550361E-2</v>
      </c>
      <c r="AC116" s="1">
        <v>0.26943440121531331</v>
      </c>
      <c r="AD116" s="1">
        <v>1.2295910857871852</v>
      </c>
    </row>
    <row r="117" spans="27:30">
      <c r="AA117">
        <v>114</v>
      </c>
      <c r="AB117" s="1">
        <v>7.9886108480550361E-2</v>
      </c>
      <c r="AC117" s="1">
        <v>0.26943440121531331</v>
      </c>
      <c r="AD117" s="1">
        <v>1.2295910857871852</v>
      </c>
    </row>
    <row r="118" spans="27:30">
      <c r="AA118">
        <v>115</v>
      </c>
      <c r="AB118" s="1">
        <v>7.9886108480550361E-2</v>
      </c>
      <c r="AC118" s="1">
        <v>0.26943440121531331</v>
      </c>
      <c r="AD118" s="1">
        <v>1.2295910857871852</v>
      </c>
    </row>
    <row r="119" spans="27:30">
      <c r="AA119">
        <v>116</v>
      </c>
      <c r="AB119" s="1">
        <v>7.9886108480550361E-2</v>
      </c>
      <c r="AC119" s="1">
        <v>0.26943440121531331</v>
      </c>
      <c r="AD119" s="1">
        <v>1.2295910857871852</v>
      </c>
    </row>
    <row r="120" spans="27:30">
      <c r="AA120">
        <v>117</v>
      </c>
      <c r="AB120" s="1">
        <v>7.9886108480550361E-2</v>
      </c>
      <c r="AC120" s="1">
        <v>0.26943440121531331</v>
      </c>
      <c r="AD120" s="1">
        <v>1.2295910857871852</v>
      </c>
    </row>
    <row r="121" spans="27:30">
      <c r="AA121">
        <v>118</v>
      </c>
      <c r="AB121" s="1">
        <v>7.9886108480550361E-2</v>
      </c>
      <c r="AC121" s="1">
        <v>0.26943440121531331</v>
      </c>
      <c r="AD121" s="1">
        <v>1.2295910857871852</v>
      </c>
    </row>
    <row r="122" spans="27:30">
      <c r="AA122">
        <v>119</v>
      </c>
      <c r="AB122" s="1">
        <v>7.9886108480550361E-2</v>
      </c>
      <c r="AC122" s="1">
        <v>0.26943440121531331</v>
      </c>
      <c r="AD122" s="1">
        <v>1.2295910857871852</v>
      </c>
    </row>
    <row r="123" spans="27:30">
      <c r="AA123">
        <v>120</v>
      </c>
      <c r="AB123" s="1">
        <v>7.9886108480550361E-2</v>
      </c>
      <c r="AC123" s="1">
        <v>0.26943440121531331</v>
      </c>
      <c r="AD123" s="1">
        <v>1.2295910857871852</v>
      </c>
    </row>
    <row r="124" spans="27:30">
      <c r="AA124">
        <v>121</v>
      </c>
      <c r="AB124" s="1">
        <v>7.9886108480550361E-2</v>
      </c>
      <c r="AC124" s="1">
        <v>0.26943440121531331</v>
      </c>
      <c r="AD124" s="1">
        <v>1.2295910857871852</v>
      </c>
    </row>
    <row r="125" spans="27:30">
      <c r="AA125">
        <v>122</v>
      </c>
      <c r="AB125" s="1">
        <v>7.9886108480550361E-2</v>
      </c>
      <c r="AC125" s="1">
        <v>0.26943440121531331</v>
      </c>
      <c r="AD125" s="1">
        <v>1.2295910857871852</v>
      </c>
    </row>
    <row r="126" spans="27:30">
      <c r="AA126">
        <v>123</v>
      </c>
      <c r="AB126" s="1">
        <v>7.9886108480550361E-2</v>
      </c>
      <c r="AC126" s="1">
        <v>0.26943440121531331</v>
      </c>
      <c r="AD126" s="1">
        <v>1.2295910857871852</v>
      </c>
    </row>
    <row r="127" spans="27:30">
      <c r="AA127">
        <v>124</v>
      </c>
      <c r="AB127" s="1">
        <v>7.9886108480550361E-2</v>
      </c>
      <c r="AC127" s="1">
        <v>0.26943440121531331</v>
      </c>
      <c r="AD127" s="1">
        <v>1.2295910857871852</v>
      </c>
    </row>
    <row r="128" spans="27:30">
      <c r="AA128">
        <v>125</v>
      </c>
      <c r="AB128" s="1">
        <v>7.9886108480550361E-2</v>
      </c>
      <c r="AC128" s="1">
        <v>0.26943440121531331</v>
      </c>
      <c r="AD128" s="1">
        <v>1.2295910857871852</v>
      </c>
    </row>
    <row r="129" spans="27:30">
      <c r="AA129">
        <v>126</v>
      </c>
      <c r="AB129" s="1">
        <v>7.9886108480550361E-2</v>
      </c>
      <c r="AC129" s="1">
        <v>0.26943440121531331</v>
      </c>
      <c r="AD129" s="1">
        <v>1.2295910857871852</v>
      </c>
    </row>
    <row r="130" spans="27:30">
      <c r="AA130">
        <v>127</v>
      </c>
      <c r="AB130" s="1">
        <v>7.9886108480550361E-2</v>
      </c>
      <c r="AC130" s="1">
        <v>0.26943440121531331</v>
      </c>
      <c r="AD130" s="1">
        <v>1.2295910857871852</v>
      </c>
    </row>
    <row r="131" spans="27:30">
      <c r="AA131">
        <v>128</v>
      </c>
      <c r="AB131" s="1">
        <v>7.9886108480550361E-2</v>
      </c>
      <c r="AC131" s="1">
        <v>0.26943440121531331</v>
      </c>
      <c r="AD131" s="1">
        <v>1.2295910857871852</v>
      </c>
    </row>
    <row r="132" spans="27:30">
      <c r="AA132">
        <v>129</v>
      </c>
      <c r="AB132" s="1">
        <v>7.9886108480550361E-2</v>
      </c>
      <c r="AC132" s="1">
        <v>0.26943440121531331</v>
      </c>
      <c r="AD132" s="1">
        <v>1.2295910857871852</v>
      </c>
    </row>
    <row r="133" spans="27:30">
      <c r="AA133">
        <v>130</v>
      </c>
      <c r="AB133" s="1">
        <v>7.9886108480550361E-2</v>
      </c>
      <c r="AC133" s="1">
        <v>0.26943440121531331</v>
      </c>
      <c r="AD133" s="1">
        <v>1.2295910857871852</v>
      </c>
    </row>
    <row r="134" spans="27:30">
      <c r="AA134">
        <v>131</v>
      </c>
      <c r="AB134" s="1">
        <v>7.9886108480550361E-2</v>
      </c>
      <c r="AC134" s="1">
        <v>0.26943440121531331</v>
      </c>
      <c r="AD134" s="1">
        <v>1.2295910857871852</v>
      </c>
    </row>
    <row r="135" spans="27:30">
      <c r="AA135">
        <v>132</v>
      </c>
      <c r="AB135" s="1">
        <v>7.9886108480550361E-2</v>
      </c>
      <c r="AC135" s="1">
        <v>0.26943440121531331</v>
      </c>
      <c r="AD135" s="1">
        <v>1.2295910857871852</v>
      </c>
    </row>
    <row r="136" spans="27:30">
      <c r="AA136">
        <v>133</v>
      </c>
      <c r="AB136" s="1">
        <v>7.9886108480550361E-2</v>
      </c>
      <c r="AC136" s="1">
        <v>0.26943440121531331</v>
      </c>
      <c r="AD136" s="1">
        <v>1.2295910857871852</v>
      </c>
    </row>
    <row r="137" spans="27:30">
      <c r="AA137">
        <v>134</v>
      </c>
      <c r="AB137" s="1">
        <v>7.9886108480550361E-2</v>
      </c>
      <c r="AC137" s="1">
        <v>0.26943440121531331</v>
      </c>
      <c r="AD137" s="1">
        <v>1.2295910857871852</v>
      </c>
    </row>
    <row r="138" spans="27:30">
      <c r="AA138">
        <v>135</v>
      </c>
      <c r="AB138" s="1">
        <v>7.9886108480550361E-2</v>
      </c>
      <c r="AC138" s="1">
        <v>0.26943440121531331</v>
      </c>
      <c r="AD138" s="1">
        <v>1.2295910857871852</v>
      </c>
    </row>
    <row r="139" spans="27:30">
      <c r="AA139">
        <v>136</v>
      </c>
      <c r="AB139" s="1">
        <v>7.9886108480550361E-2</v>
      </c>
      <c r="AC139" s="1">
        <v>0.26943440121531331</v>
      </c>
      <c r="AD139" s="1">
        <v>1.2295910857871852</v>
      </c>
    </row>
    <row r="140" spans="27:30">
      <c r="AA140">
        <v>137</v>
      </c>
      <c r="AB140" s="1">
        <v>7.9886108480550361E-2</v>
      </c>
      <c r="AC140" s="1">
        <v>0.26943440121531331</v>
      </c>
      <c r="AD140" s="1">
        <v>1.2295910857871852</v>
      </c>
    </row>
    <row r="141" spans="27:30">
      <c r="AA141">
        <v>138</v>
      </c>
      <c r="AB141" s="1">
        <v>7.9886108480550361E-2</v>
      </c>
      <c r="AC141" s="1">
        <v>0.26943440121531331</v>
      </c>
      <c r="AD141" s="1">
        <v>1.2295910857871852</v>
      </c>
    </row>
    <row r="142" spans="27:30">
      <c r="AA142">
        <v>139</v>
      </c>
      <c r="AB142" s="1">
        <v>7.9886108480550361E-2</v>
      </c>
      <c r="AC142" s="1">
        <v>0.26943440121531331</v>
      </c>
      <c r="AD142" s="1">
        <v>1.2295910857871852</v>
      </c>
    </row>
    <row r="143" spans="27:30">
      <c r="AA143">
        <v>140</v>
      </c>
      <c r="AB143" s="1">
        <v>7.9886108480550361E-2</v>
      </c>
      <c r="AC143" s="1">
        <v>0.26943440121531331</v>
      </c>
      <c r="AD143" s="1">
        <v>1.2295910857871852</v>
      </c>
    </row>
    <row r="144" spans="27:30">
      <c r="AA144">
        <v>141</v>
      </c>
      <c r="AB144" s="1">
        <v>7.9886108480550361E-2</v>
      </c>
      <c r="AC144" s="1">
        <v>0.26943440121531331</v>
      </c>
      <c r="AD144" s="1">
        <v>1.2295910857871852</v>
      </c>
    </row>
    <row r="145" spans="27:30">
      <c r="AA145">
        <v>142</v>
      </c>
      <c r="AB145" s="1">
        <v>7.9886108480550361E-2</v>
      </c>
      <c r="AC145" s="1">
        <v>0.26943440121531331</v>
      </c>
      <c r="AD145" s="1">
        <v>1.2295910857871852</v>
      </c>
    </row>
    <row r="146" spans="27:30">
      <c r="AA146">
        <v>143</v>
      </c>
      <c r="AB146" s="1">
        <v>7.9886108480550361E-2</v>
      </c>
      <c r="AC146" s="1">
        <v>0.26943440121531331</v>
      </c>
      <c r="AD146" s="1">
        <v>1.2295910857871852</v>
      </c>
    </row>
    <row r="147" spans="27:30">
      <c r="AA147">
        <v>144</v>
      </c>
      <c r="AB147" s="1">
        <v>7.9886108480550361E-2</v>
      </c>
      <c r="AC147" s="1">
        <v>0.26943440121531331</v>
      </c>
      <c r="AD147" s="1">
        <v>1.2295910857871852</v>
      </c>
    </row>
    <row r="148" spans="27:30">
      <c r="AA148">
        <v>145</v>
      </c>
      <c r="AB148" s="1">
        <v>7.9886108480550361E-2</v>
      </c>
      <c r="AC148" s="1">
        <v>0.26943440121531331</v>
      </c>
      <c r="AD148" s="1">
        <v>1.2295910857871852</v>
      </c>
    </row>
    <row r="149" spans="27:30">
      <c r="AA149">
        <v>146</v>
      </c>
      <c r="AB149" s="1">
        <v>7.9886108480550361E-2</v>
      </c>
      <c r="AC149" s="1">
        <v>0.26943440121531331</v>
      </c>
      <c r="AD149" s="1">
        <v>1.2295910857871852</v>
      </c>
    </row>
    <row r="150" spans="27:30">
      <c r="AA150">
        <v>147</v>
      </c>
      <c r="AB150" s="1">
        <v>7.9886108480550361E-2</v>
      </c>
      <c r="AC150" s="1">
        <v>0.26943440121531331</v>
      </c>
      <c r="AD150" s="1">
        <v>1.2295910857871852</v>
      </c>
    </row>
    <row r="151" spans="27:30">
      <c r="AA151">
        <v>148</v>
      </c>
      <c r="AB151" s="1">
        <v>7.9886108480550361E-2</v>
      </c>
      <c r="AC151" s="1">
        <v>0.26943440121531331</v>
      </c>
      <c r="AD151" s="1">
        <v>1.2295910857871852</v>
      </c>
    </row>
    <row r="152" spans="27:30">
      <c r="AA152">
        <v>149</v>
      </c>
      <c r="AB152" s="1">
        <v>7.9886108480550361E-2</v>
      </c>
      <c r="AC152" s="1">
        <v>0.26943440121531331</v>
      </c>
      <c r="AD152" s="1">
        <v>1.2295910857871852</v>
      </c>
    </row>
    <row r="153" spans="27:30">
      <c r="AA153">
        <v>150</v>
      </c>
      <c r="AB153" s="1">
        <v>7.9886108480550361E-2</v>
      </c>
      <c r="AC153" s="1">
        <v>0.26943440121531331</v>
      </c>
      <c r="AD153" s="1">
        <v>1.2295910857871852</v>
      </c>
    </row>
    <row r="154" spans="27:30">
      <c r="AA154">
        <v>151</v>
      </c>
      <c r="AB154" s="1">
        <v>7.9886108480550361E-2</v>
      </c>
      <c r="AC154" s="1">
        <v>0.26943440121531331</v>
      </c>
      <c r="AD154" s="1">
        <v>1.2295910857871852</v>
      </c>
    </row>
    <row r="155" spans="27:30">
      <c r="AA155">
        <v>152</v>
      </c>
      <c r="AB155" s="1">
        <v>7.9886108480550361E-2</v>
      </c>
      <c r="AC155" s="1">
        <v>0.26943440121531331</v>
      </c>
      <c r="AD155" s="1">
        <v>1.2295910857871852</v>
      </c>
    </row>
    <row r="156" spans="27:30">
      <c r="AA156">
        <v>153</v>
      </c>
      <c r="AB156" s="1">
        <v>7.9886108480550361E-2</v>
      </c>
      <c r="AC156" s="1">
        <v>0.26943440121531331</v>
      </c>
      <c r="AD156" s="1">
        <v>1.2295910857871852</v>
      </c>
    </row>
    <row r="157" spans="27:30">
      <c r="AA157">
        <v>154</v>
      </c>
      <c r="AB157" s="1">
        <v>7.9886108480550361E-2</v>
      </c>
      <c r="AC157" s="1">
        <v>0.26943440121531331</v>
      </c>
      <c r="AD157" s="1">
        <v>1.2295910857871852</v>
      </c>
    </row>
    <row r="158" spans="27:30">
      <c r="AA158">
        <v>155</v>
      </c>
      <c r="AB158" s="1">
        <v>7.9886108480550361E-2</v>
      </c>
      <c r="AC158" s="1">
        <v>0.26943440121531331</v>
      </c>
      <c r="AD158" s="1">
        <v>1.2295910857871852</v>
      </c>
    </row>
    <row r="159" spans="27:30">
      <c r="AA159">
        <v>156</v>
      </c>
      <c r="AB159" s="1">
        <v>7.9886108480550361E-2</v>
      </c>
      <c r="AC159" s="1">
        <v>0.26943440121531331</v>
      </c>
      <c r="AD159" s="1">
        <v>1.2295910857871852</v>
      </c>
    </row>
    <row r="160" spans="27:30">
      <c r="AA160">
        <v>157</v>
      </c>
      <c r="AB160" s="1">
        <v>7.9886108480550361E-2</v>
      </c>
      <c r="AC160" s="1">
        <v>0.26943440121531331</v>
      </c>
      <c r="AD160" s="1">
        <v>1.2295910857871852</v>
      </c>
    </row>
    <row r="161" spans="27:30">
      <c r="AA161">
        <v>158</v>
      </c>
      <c r="AB161" s="1">
        <v>7.9886108480550361E-2</v>
      </c>
      <c r="AC161" s="1">
        <v>0.26943440121531331</v>
      </c>
      <c r="AD161" s="1">
        <v>1.2295910857871852</v>
      </c>
    </row>
    <row r="162" spans="27:30">
      <c r="AA162">
        <v>159</v>
      </c>
      <c r="AB162" s="1">
        <v>7.9886108480550361E-2</v>
      </c>
      <c r="AC162" s="1">
        <v>0.26943440121531331</v>
      </c>
      <c r="AD162" s="1">
        <v>1.2295910857871852</v>
      </c>
    </row>
    <row r="163" spans="27:30">
      <c r="AA163">
        <v>160</v>
      </c>
      <c r="AB163" s="1">
        <v>7.9886108480550361E-2</v>
      </c>
      <c r="AC163" s="1">
        <v>0.26943440121531331</v>
      </c>
      <c r="AD163" s="1">
        <v>1.2295910857871852</v>
      </c>
    </row>
    <row r="164" spans="27:30">
      <c r="AA164">
        <v>161</v>
      </c>
      <c r="AB164" s="1">
        <v>7.9886108480550361E-2</v>
      </c>
      <c r="AC164" s="1">
        <v>0.26943440121531331</v>
      </c>
      <c r="AD164" s="1">
        <v>1.2295910857871852</v>
      </c>
    </row>
    <row r="165" spans="27:30">
      <c r="AA165">
        <v>162</v>
      </c>
      <c r="AB165" s="1">
        <v>7.9886108480550361E-2</v>
      </c>
      <c r="AC165" s="1">
        <v>0.26943440121531331</v>
      </c>
      <c r="AD165" s="1">
        <v>1.2295910857871852</v>
      </c>
    </row>
    <row r="166" spans="27:30">
      <c r="AA166">
        <v>163</v>
      </c>
      <c r="AB166" s="1">
        <v>7.9886108480550361E-2</v>
      </c>
      <c r="AC166" s="1">
        <v>0.26943440121531331</v>
      </c>
      <c r="AD166" s="1">
        <v>1.2295910857871852</v>
      </c>
    </row>
    <row r="167" spans="27:30">
      <c r="AA167">
        <v>164</v>
      </c>
      <c r="AB167" s="1">
        <v>7.9886108480550361E-2</v>
      </c>
      <c r="AC167" s="1">
        <v>0.26943440121531331</v>
      </c>
      <c r="AD167" s="1">
        <v>1.2295910857871852</v>
      </c>
    </row>
    <row r="168" spans="27:30">
      <c r="AA168">
        <v>165</v>
      </c>
      <c r="AB168" s="1">
        <v>7.9886108480550361E-2</v>
      </c>
      <c r="AC168" s="1">
        <v>0.26943440121531331</v>
      </c>
      <c r="AD168" s="1">
        <v>1.2295910857871852</v>
      </c>
    </row>
    <row r="169" spans="27:30">
      <c r="AA169">
        <v>166</v>
      </c>
      <c r="AB169" s="1">
        <v>7.9886108480550361E-2</v>
      </c>
      <c r="AC169" s="1">
        <v>0.26943440121531331</v>
      </c>
      <c r="AD169" s="1">
        <v>1.2295910857871852</v>
      </c>
    </row>
    <row r="170" spans="27:30">
      <c r="AA170">
        <v>167</v>
      </c>
      <c r="AB170" s="1">
        <v>7.9886108480550361E-2</v>
      </c>
      <c r="AC170" s="1">
        <v>0.26943440121531331</v>
      </c>
      <c r="AD170" s="1">
        <v>1.2295910857871852</v>
      </c>
    </row>
    <row r="171" spans="27:30">
      <c r="AA171">
        <v>168</v>
      </c>
      <c r="AB171" s="1">
        <v>7.9886108480550361E-2</v>
      </c>
      <c r="AC171" s="1">
        <v>0.26943440121531331</v>
      </c>
      <c r="AD171" s="1">
        <v>1.2295910857871852</v>
      </c>
    </row>
    <row r="172" spans="27:30">
      <c r="AA172">
        <v>169</v>
      </c>
      <c r="AB172" s="1">
        <v>7.9886108480550361E-2</v>
      </c>
      <c r="AC172" s="1">
        <v>0.26943440121531331</v>
      </c>
      <c r="AD172" s="1">
        <v>1.2295910857871852</v>
      </c>
    </row>
    <row r="173" spans="27:30">
      <c r="AA173">
        <v>170</v>
      </c>
      <c r="AB173" s="1">
        <v>7.9886108480550361E-2</v>
      </c>
      <c r="AC173" s="1">
        <v>0.26943440121531331</v>
      </c>
      <c r="AD173" s="1">
        <v>1.2295910857871852</v>
      </c>
    </row>
    <row r="174" spans="27:30">
      <c r="AA174">
        <v>171</v>
      </c>
      <c r="AB174" s="1">
        <v>7.9886108480550361E-2</v>
      </c>
      <c r="AC174" s="1">
        <v>0.26943440121531331</v>
      </c>
      <c r="AD174" s="1">
        <v>1.2295910857871852</v>
      </c>
    </row>
    <row r="175" spans="27:30">
      <c r="AA175">
        <v>172</v>
      </c>
      <c r="AB175" s="1">
        <v>7.9886108480550361E-2</v>
      </c>
      <c r="AC175" s="1">
        <v>0.26943440121531331</v>
      </c>
      <c r="AD175" s="1">
        <v>1.2295910857871852</v>
      </c>
    </row>
    <row r="176" spans="27:30">
      <c r="AA176">
        <v>173</v>
      </c>
      <c r="AB176" s="1">
        <v>7.9886108480550361E-2</v>
      </c>
      <c r="AC176" s="1">
        <v>0.26943440121531331</v>
      </c>
      <c r="AD176" s="1">
        <v>1.2295910857871852</v>
      </c>
    </row>
    <row r="177" spans="27:30">
      <c r="AA177">
        <v>174</v>
      </c>
      <c r="AB177" s="1">
        <v>7.9886108480550361E-2</v>
      </c>
      <c r="AC177" s="1">
        <v>0.26943440121531331</v>
      </c>
      <c r="AD177" s="1">
        <v>1.2295910857871852</v>
      </c>
    </row>
    <row r="178" spans="27:30">
      <c r="AA178">
        <v>175</v>
      </c>
      <c r="AB178" s="1">
        <v>7.9886108480550361E-2</v>
      </c>
      <c r="AC178" s="1">
        <v>0.26943440121531331</v>
      </c>
      <c r="AD178" s="1">
        <v>1.2295910857871852</v>
      </c>
    </row>
    <row r="179" spans="27:30">
      <c r="AA179">
        <v>176</v>
      </c>
      <c r="AB179" s="1">
        <v>7.9886108480550361E-2</v>
      </c>
      <c r="AC179" s="1">
        <v>0.26943440121531331</v>
      </c>
      <c r="AD179" s="1">
        <v>1.2295910857871852</v>
      </c>
    </row>
    <row r="180" spans="27:30">
      <c r="AA180">
        <v>177</v>
      </c>
      <c r="AB180" s="1">
        <v>7.9886108480550361E-2</v>
      </c>
      <c r="AC180" s="1">
        <v>0.26943440121531331</v>
      </c>
      <c r="AD180" s="1">
        <v>1.2295910857871852</v>
      </c>
    </row>
    <row r="181" spans="27:30">
      <c r="AA181">
        <v>178</v>
      </c>
      <c r="AB181" s="1">
        <v>7.9886108480550361E-2</v>
      </c>
      <c r="AC181" s="1">
        <v>0.26943440121531331</v>
      </c>
      <c r="AD181" s="1">
        <v>1.2295910857871852</v>
      </c>
    </row>
    <row r="182" spans="27:30">
      <c r="AA182">
        <v>179</v>
      </c>
      <c r="AB182" s="1">
        <v>7.9886108480550361E-2</v>
      </c>
      <c r="AC182" s="1">
        <v>0.26943440121531331</v>
      </c>
      <c r="AD182" s="1">
        <v>1.2295910857871852</v>
      </c>
    </row>
    <row r="183" spans="27:30">
      <c r="AA183">
        <v>180</v>
      </c>
      <c r="AB183" s="1">
        <v>7.9886108480550361E-2</v>
      </c>
      <c r="AC183" s="1">
        <v>0.26943440121531331</v>
      </c>
      <c r="AD183" s="1">
        <v>1.2295910857871852</v>
      </c>
    </row>
    <row r="184" spans="27:30">
      <c r="AA184">
        <v>181</v>
      </c>
      <c r="AB184" s="1">
        <v>7.9886108480550361E-2</v>
      </c>
      <c r="AC184" s="1">
        <v>0.26943440121531331</v>
      </c>
      <c r="AD184" s="1">
        <v>1.2295910857871852</v>
      </c>
    </row>
    <row r="185" spans="27:30">
      <c r="AA185">
        <v>182</v>
      </c>
      <c r="AB185" s="1">
        <v>7.9886108480550361E-2</v>
      </c>
      <c r="AC185" s="1">
        <v>0.26943440121531331</v>
      </c>
      <c r="AD185" s="1">
        <v>1.2295910857871852</v>
      </c>
    </row>
    <row r="186" spans="27:30">
      <c r="AA186">
        <v>183</v>
      </c>
      <c r="AB186" s="1">
        <v>7.9886108480550361E-2</v>
      </c>
      <c r="AC186" s="1">
        <v>0.26943440121531331</v>
      </c>
      <c r="AD186" s="1">
        <v>1.2295910857871852</v>
      </c>
    </row>
    <row r="187" spans="27:30">
      <c r="AA187">
        <v>184</v>
      </c>
      <c r="AB187" s="1">
        <v>7.9886108480550361E-2</v>
      </c>
      <c r="AC187" s="1">
        <v>0.26943440121531331</v>
      </c>
      <c r="AD187" s="1">
        <v>1.2295910857871852</v>
      </c>
    </row>
    <row r="188" spans="27:30">
      <c r="AA188">
        <v>185</v>
      </c>
      <c r="AB188" s="1">
        <v>7.9886108480550361E-2</v>
      </c>
      <c r="AC188" s="1">
        <v>0.26943440121531331</v>
      </c>
      <c r="AD188" s="1">
        <v>1.2295910857871852</v>
      </c>
    </row>
    <row r="189" spans="27:30">
      <c r="AA189">
        <v>186</v>
      </c>
      <c r="AB189" s="1">
        <v>7.9886108480550361E-2</v>
      </c>
      <c r="AC189" s="1">
        <v>0.26943440121531331</v>
      </c>
      <c r="AD189" s="1">
        <v>1.2295910857871852</v>
      </c>
    </row>
    <row r="190" spans="27:30">
      <c r="AA190">
        <v>187</v>
      </c>
      <c r="AB190" s="1">
        <v>7.9886108480550361E-2</v>
      </c>
      <c r="AC190" s="1">
        <v>0.26943440121531331</v>
      </c>
      <c r="AD190" s="1">
        <v>1.2295910857871852</v>
      </c>
    </row>
    <row r="191" spans="27:30">
      <c r="AA191">
        <v>188</v>
      </c>
      <c r="AB191" s="1">
        <v>7.9886108480550361E-2</v>
      </c>
      <c r="AC191" s="1">
        <v>0.26943440121531331</v>
      </c>
      <c r="AD191" s="1">
        <v>1.2295910857871852</v>
      </c>
    </row>
    <row r="192" spans="27:30">
      <c r="AA192">
        <v>189</v>
      </c>
      <c r="AB192" s="1">
        <v>7.9886108480550361E-2</v>
      </c>
      <c r="AC192" s="1">
        <v>0.26943440121531331</v>
      </c>
      <c r="AD192" s="1">
        <v>1.2295910857871852</v>
      </c>
    </row>
    <row r="193" spans="27:30">
      <c r="AA193">
        <v>190</v>
      </c>
      <c r="AB193" s="1">
        <v>7.9886108480550361E-2</v>
      </c>
      <c r="AC193" s="1">
        <v>0.26943440121531331</v>
      </c>
      <c r="AD193" s="1">
        <v>1.2295910857871852</v>
      </c>
    </row>
    <row r="194" spans="27:30">
      <c r="AA194">
        <v>191</v>
      </c>
      <c r="AB194" s="1">
        <v>7.9886108480550361E-2</v>
      </c>
      <c r="AC194" s="1">
        <v>0.26943440121531331</v>
      </c>
      <c r="AD194" s="1">
        <v>1.2295910857871852</v>
      </c>
    </row>
    <row r="195" spans="27:30">
      <c r="AA195">
        <v>192</v>
      </c>
      <c r="AB195" s="1">
        <v>7.9886108480550361E-2</v>
      </c>
      <c r="AC195" s="1">
        <v>0.26943440121531331</v>
      </c>
      <c r="AD195" s="1">
        <v>1.2295910857871852</v>
      </c>
    </row>
    <row r="196" spans="27:30">
      <c r="AA196">
        <v>193</v>
      </c>
      <c r="AB196" s="1">
        <v>7.9886108480550361E-2</v>
      </c>
      <c r="AC196" s="1">
        <v>0.26943440121531331</v>
      </c>
      <c r="AD196" s="1">
        <v>1.2295910857871852</v>
      </c>
    </row>
    <row r="197" spans="27:30">
      <c r="AA197">
        <v>194</v>
      </c>
      <c r="AB197" s="1">
        <v>7.9886108480550361E-2</v>
      </c>
      <c r="AC197" s="1">
        <v>0.26943440121531331</v>
      </c>
      <c r="AD197" s="1">
        <v>1.2295910857871852</v>
      </c>
    </row>
    <row r="198" spans="27:30">
      <c r="AA198">
        <v>195</v>
      </c>
      <c r="AB198" s="1">
        <v>7.9886108480550361E-2</v>
      </c>
      <c r="AC198" s="1">
        <v>0.26943440121531331</v>
      </c>
      <c r="AD198" s="1">
        <v>1.2295910857871852</v>
      </c>
    </row>
    <row r="199" spans="27:30">
      <c r="AA199">
        <v>196</v>
      </c>
      <c r="AB199" s="1">
        <v>7.9886108480550361E-2</v>
      </c>
      <c r="AC199" s="1">
        <v>0.26943440121531331</v>
      </c>
      <c r="AD199" s="1">
        <v>1.2295910857871852</v>
      </c>
    </row>
    <row r="200" spans="27:30">
      <c r="AA200">
        <v>197</v>
      </c>
      <c r="AB200" s="1">
        <v>7.9886108480550361E-2</v>
      </c>
      <c r="AC200" s="1">
        <v>0.26943440121531331</v>
      </c>
      <c r="AD200" s="1">
        <v>1.2295910857871852</v>
      </c>
    </row>
    <row r="201" spans="27:30">
      <c r="AA201">
        <v>198</v>
      </c>
      <c r="AB201" s="1">
        <v>7.9886108480550361E-2</v>
      </c>
      <c r="AC201" s="1">
        <v>0.26943440121531331</v>
      </c>
      <c r="AD201" s="1">
        <v>1.2295910857871852</v>
      </c>
    </row>
    <row r="202" spans="27:30">
      <c r="AA202">
        <v>199</v>
      </c>
      <c r="AB202" s="1">
        <v>7.9886108480550361E-2</v>
      </c>
      <c r="AC202" s="1">
        <v>0.26943440121531331</v>
      </c>
      <c r="AD202" s="1">
        <v>1.2295910857871852</v>
      </c>
    </row>
    <row r="203" spans="27:30">
      <c r="AA203">
        <v>200</v>
      </c>
      <c r="AB203" s="1">
        <v>7.9886108480550361E-2</v>
      </c>
      <c r="AC203" s="1">
        <v>0.26943440121531331</v>
      </c>
      <c r="AD203" s="1">
        <v>1.2295910857871852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44" priority="13">
      <formula>ABS(B57)&gt;0.4</formula>
    </cfRule>
    <cfRule type="expression" dxfId="43" priority="14">
      <formula>AND(ABS(B57)&gt;0.2, ABS(B57)&lt;=0.4)</formula>
    </cfRule>
    <cfRule type="expression" dxfId="42" priority="15">
      <formula>ABS(B57)&lt;=0.2</formula>
    </cfRule>
  </conditionalFormatting>
  <conditionalFormatting sqref="B82:D87">
    <cfRule type="expression" dxfId="41" priority="1">
      <formula>ABS(B82)&lt;=0.2</formula>
    </cfRule>
    <cfRule type="expression" dxfId="40" priority="2">
      <formula>ABS(B82)&gt;0.4</formula>
    </cfRule>
    <cfRule type="expression" dxfId="39" priority="3">
      <formula>AND(ABS(B82)&gt;0.2, ABS(B82)&lt;=0.4)</formula>
    </cfRule>
  </conditionalFormatting>
  <conditionalFormatting sqref="E40:M45">
    <cfRule type="expression" dxfId="38" priority="4">
      <formula>ABS(IFERROR(E13-E40,0))&gt;0.4</formula>
    </cfRule>
    <cfRule type="expression" dxfId="37" priority="5">
      <formula>AND(ABS(IFERROR(E13-E40,0))&gt;0.2, ABS(IFERROR(E13-E40,0))&lt;=0.4)</formula>
    </cfRule>
    <cfRule type="expression" dxfId="36" priority="6">
      <formula>ABS(IFERROR(E13-E40,0))&lt;=0.2</formula>
    </cfRule>
  </conditionalFormatting>
  <conditionalFormatting sqref="G57:I65">
    <cfRule type="expression" dxfId="35" priority="10">
      <formula>ABS(G57)&lt;=0.2</formula>
    </cfRule>
    <cfRule type="expression" dxfId="34" priority="11">
      <formula>AND(ABS(G57)&gt;0.2, ABS(G57)&lt;=0.4)</formula>
    </cfRule>
    <cfRule type="expression" dxfId="33" priority="12">
      <formula>ABS(G57)&gt;0.4</formula>
    </cfRule>
  </conditionalFormatting>
  <conditionalFormatting sqref="L57:Q65">
    <cfRule type="expression" dxfId="32" priority="7">
      <formula>ABS(L57)&gt;0.4</formula>
    </cfRule>
    <cfRule type="expression" dxfId="31" priority="8">
      <formula>AND(ABS(L57)&gt;0.2, ABS(L57)&lt;=0.4)</formula>
    </cfRule>
    <cfRule type="expression" dxfId="30" priority="9">
      <formula>ABS(L57)&lt;=0.2</formula>
    </cfRule>
  </conditionalFormatting>
  <dataValidations count="1">
    <dataValidation type="list" allowBlank="1" showInputMessage="1" showErrorMessage="1" sqref="Y8" xr:uid="{00000000-0002-0000-12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N203"/>
  <sheetViews>
    <sheetView topLeftCell="A69" zoomScale="84" zoomScaleNormal="60" workbookViewId="0">
      <selection activeCell="S23" sqref="S23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4.5820509383704855E-2</v>
      </c>
      <c r="AC3" s="1">
        <f>G67</f>
        <v>0.22611957710737918</v>
      </c>
      <c r="AD3" s="1">
        <f ca="1">L67</f>
        <v>0.59612495950536326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4.5820509383704855E-2</v>
      </c>
      <c r="AC4" s="1">
        <v>0.22611957710737918</v>
      </c>
      <c r="AD4" s="1">
        <v>0.59612495950536326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4.5820509383704855E-2</v>
      </c>
      <c r="AC5" s="1">
        <v>0.22611957710737918</v>
      </c>
      <c r="AD5" s="1">
        <v>0.59612495950536326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4.5820509383704855E-2</v>
      </c>
      <c r="AC6" s="1">
        <v>0.22611957710737918</v>
      </c>
      <c r="AD6" s="1">
        <v>0.59612495950536326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4.5820509383704855E-2</v>
      </c>
      <c r="AC7" s="1">
        <v>0.22611957710737918</v>
      </c>
      <c r="AD7" s="1">
        <v>0.59612495950536326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4.5820509383704855E-2</v>
      </c>
      <c r="AC8" s="1">
        <v>0.22611957710737918</v>
      </c>
      <c r="AD8" s="1">
        <v>0.59612495950536326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4.5820509383704855E-2</v>
      </c>
      <c r="AC9" s="1">
        <v>0.22611957710737918</v>
      </c>
      <c r="AD9" s="1">
        <v>0.59612495950536326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4.5820509383704855E-2</v>
      </c>
      <c r="AC10" s="1">
        <v>0.22611957710737918</v>
      </c>
      <c r="AD10" s="1">
        <v>0.59612495950536326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4.5820509383704855E-2</v>
      </c>
      <c r="AC11" s="1">
        <v>0.22611957710737918</v>
      </c>
      <c r="AD11" s="1">
        <v>0.59612495950536326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0.86806504599644729</v>
      </c>
      <c r="AA12">
        <v>9</v>
      </c>
      <c r="AB12" s="1">
        <v>4.5820509383704855E-2</v>
      </c>
      <c r="AC12" s="1">
        <v>0.22611957710737918</v>
      </c>
      <c r="AD12" s="1">
        <v>0.59612495950536326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4.5820509383704855E-2</v>
      </c>
      <c r="AC13" s="1">
        <v>0.22611957710737918</v>
      </c>
      <c r="AD13" s="1">
        <v>0.59612495950536326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4.5820509383704855E-2</v>
      </c>
      <c r="AC14" s="1">
        <v>0.22611957710737918</v>
      </c>
      <c r="AD14" s="1">
        <v>0.59612495950536326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4.5820509383704855E-2</v>
      </c>
      <c r="AC15" s="1">
        <v>0.22611957710737918</v>
      </c>
      <c r="AD15" s="1">
        <v>0.59612495950536326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7</v>
      </c>
      <c r="AA16">
        <v>13</v>
      </c>
      <c r="AB16" s="1">
        <v>4.5820509383704855E-2</v>
      </c>
      <c r="AC16" s="1">
        <v>0.22611957710737918</v>
      </c>
      <c r="AD16" s="1">
        <v>0.59612495950536326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6</v>
      </c>
      <c r="AA17">
        <v>14</v>
      </c>
      <c r="AB17" s="1">
        <v>4.5820509383704855E-2</v>
      </c>
      <c r="AC17" s="1">
        <v>0.22611957710737918</v>
      </c>
      <c r="AD17" s="1">
        <v>0.59612495950536326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5</v>
      </c>
      <c r="AA18">
        <v>15</v>
      </c>
      <c r="AB18" s="1">
        <v>4.5820509383704855E-2</v>
      </c>
      <c r="AC18" s="1">
        <v>0.22611957710737918</v>
      </c>
      <c r="AD18" s="1">
        <v>0.59612495950536326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4.5820509383704855E-2</v>
      </c>
      <c r="AC19" s="1">
        <v>0.22611957710737918</v>
      </c>
      <c r="AD19" s="1">
        <v>0.59612495950536326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0.3888888888888889</v>
      </c>
      <c r="AA20">
        <v>17</v>
      </c>
      <c r="AB20" s="1">
        <v>4.5820509383704855E-2</v>
      </c>
      <c r="AC20" s="1">
        <v>0.22611957710737918</v>
      </c>
      <c r="AD20" s="1">
        <v>0.59612495950536326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0.33333333333333331</v>
      </c>
      <c r="AA21">
        <v>18</v>
      </c>
      <c r="AB21" s="1">
        <v>4.5820509383704855E-2</v>
      </c>
      <c r="AC21" s="1">
        <v>0.22611957710737918</v>
      </c>
      <c r="AD21" s="1">
        <v>0.59612495950536326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0.27777777777777779</v>
      </c>
      <c r="AA22">
        <v>19</v>
      </c>
      <c r="AB22" s="1">
        <v>4.5820509383704855E-2</v>
      </c>
      <c r="AC22" s="1">
        <v>0.22611957710737918</v>
      </c>
      <c r="AD22" s="1">
        <v>0.59612495950536326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4.1834080456814471E-2</v>
      </c>
      <c r="AA23">
        <v>20</v>
      </c>
      <c r="AB23" s="1">
        <v>4.5820509383704855E-2</v>
      </c>
      <c r="AC23" s="1">
        <v>0.22611957710737918</v>
      </c>
      <c r="AD23" s="1">
        <v>0.59612495950536326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0.49348465798765712</v>
      </c>
      <c r="AA24">
        <v>21</v>
      </c>
      <c r="AB24" s="1">
        <v>4.5820509383704855E-2</v>
      </c>
      <c r="AC24" s="1">
        <v>0.22611957710737918</v>
      </c>
      <c r="AD24" s="1">
        <v>0.59612495950536326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0.25794269828747346</v>
      </c>
      <c r="AA25">
        <v>22</v>
      </c>
      <c r="AB25" s="1">
        <v>4.5820509383704855E-2</v>
      </c>
      <c r="AC25" s="1">
        <v>0.22611957710737918</v>
      </c>
      <c r="AD25" s="1">
        <v>0.59612495950536326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0.15765705365222046</v>
      </c>
      <c r="AA26">
        <v>23</v>
      </c>
      <c r="AB26" s="1">
        <v>4.5820509383704855E-2</v>
      </c>
      <c r="AC26" s="1">
        <v>0.22611957710737918</v>
      </c>
      <c r="AD26" s="1">
        <v>0.59612495950536326</v>
      </c>
    </row>
    <row r="27" spans="1:30" ht="16.2" thickBot="1">
      <c r="X27" s="55" t="s">
        <v>51</v>
      </c>
      <c r="Y27" s="3" cm="1">
        <f t="array" ref="Y27">MEDIAN(ABS(B13:D18 - B40:D45))</f>
        <v>0.28734475975388002</v>
      </c>
      <c r="AA27">
        <v>24</v>
      </c>
      <c r="AB27" s="1">
        <v>4.5820509383704855E-2</v>
      </c>
      <c r="AC27" s="1">
        <v>0.22611957710737918</v>
      </c>
      <c r="AD27" s="1">
        <v>0.59612495950536326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4.5820509383704855E-2</v>
      </c>
      <c r="AC28" s="1">
        <v>0.22611957710737918</v>
      </c>
      <c r="AD28" s="1">
        <v>0.59612495950536326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8.2615770471469313E-2</v>
      </c>
      <c r="AA29">
        <v>26</v>
      </c>
      <c r="AB29" s="1">
        <v>4.5820509383704855E-2</v>
      </c>
      <c r="AC29" s="1">
        <v>0.22611957710737918</v>
      </c>
      <c r="AD29" s="1">
        <v>0.59612495950536326</v>
      </c>
    </row>
    <row r="30" spans="1:30">
      <c r="A30" s="25" t="s">
        <v>3</v>
      </c>
      <c r="B30" s="2">
        <f>MAX(B40:B45)</f>
        <v>0.79598644222366577</v>
      </c>
      <c r="C30" s="2">
        <f>MAX(C40:C45)</f>
        <v>0.64738958438300898</v>
      </c>
      <c r="D30" s="2">
        <f>MAX(D40:D45)</f>
        <v>0.94183408045681449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0.28734475975388002</v>
      </c>
      <c r="AA30">
        <v>27</v>
      </c>
      <c r="AB30" s="1">
        <v>4.5820509383704855E-2</v>
      </c>
      <c r="AC30" s="1">
        <v>0.22611957710737918</v>
      </c>
      <c r="AD30" s="1">
        <v>0.59612495950536326</v>
      </c>
    </row>
    <row r="31" spans="1:30" ht="16.2" thickBot="1">
      <c r="A31" s="25" t="s">
        <v>4</v>
      </c>
      <c r="B31" s="2">
        <f>MIN(B40:B45)</f>
        <v>0.14761512315740768</v>
      </c>
      <c r="C31" s="2">
        <f t="shared" ref="C31:D31" si="19">MIN(C40:C45)</f>
        <v>0.21038357683295308</v>
      </c>
      <c r="D31" s="2">
        <f t="shared" si="19"/>
        <v>0.2363684665301265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0.40283840981825142</v>
      </c>
      <c r="AA31">
        <v>28</v>
      </c>
      <c r="AB31" s="1">
        <v>4.5820509383704855E-2</v>
      </c>
      <c r="AC31" s="1">
        <v>0.22611957710737918</v>
      </c>
      <c r="AD31" s="1">
        <v>0.59612495950536326</v>
      </c>
    </row>
    <row r="32" spans="1:30">
      <c r="A32" s="25" t="s">
        <v>5</v>
      </c>
      <c r="B32" s="2">
        <f>AVERAGE(B40:B45)</f>
        <v>0.35663000867181166</v>
      </c>
      <c r="C32" s="2">
        <f t="shared" ref="C32:D32" si="20">AVERAGE(C40:C45)</f>
        <v>0.44612609963055982</v>
      </c>
      <c r="D32" s="2">
        <f t="shared" si="20"/>
        <v>0.59581399774074406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4.5820509383704855E-2</v>
      </c>
      <c r="AC32" s="1">
        <v>0.22611957710737918</v>
      </c>
      <c r="AD32" s="1">
        <v>0.59612495950536326</v>
      </c>
    </row>
    <row r="33" spans="1:30">
      <c r="A33" s="25" t="s">
        <v>6</v>
      </c>
      <c r="B33" s="2">
        <f>STDEV(B40:B45)</f>
        <v>0.30248563398786721</v>
      </c>
      <c r="C33" s="2">
        <f t="shared" ref="C33:D33" si="21">STDEV(C40:C45)</f>
        <v>0.15090915445754291</v>
      </c>
      <c r="D33" s="2">
        <f t="shared" si="21"/>
        <v>0.24621125978789946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4.5820509383704855E-2</v>
      </c>
      <c r="AC33" s="1">
        <v>0.22611957710737918</v>
      </c>
      <c r="AD33" s="1">
        <v>0.59612495950536326</v>
      </c>
    </row>
    <row r="34" spans="1:30">
      <c r="A34" s="25" t="s">
        <v>7</v>
      </c>
      <c r="B34" s="2">
        <f>MEDIAN(B40:B45)</f>
        <v>0.17060558551360108</v>
      </c>
      <c r="C34" s="2">
        <f t="shared" ref="C34:D34" si="22">MEDIAN(C40:C45)</f>
        <v>0.4370321335135795</v>
      </c>
      <c r="D34" s="2">
        <f t="shared" si="22"/>
        <v>0.59232567896951815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4.5820509383704855E-2</v>
      </c>
      <c r="AC34" s="1">
        <v>0.22611957710737918</v>
      </c>
      <c r="AD34" s="1">
        <v>0.59612495950536326</v>
      </c>
    </row>
    <row r="35" spans="1:30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0.6</v>
      </c>
      <c r="D35" s="2" cm="1">
        <f t="array" ref="D35">IFERROR(_xlfn.MODE.SNGL(ROUND(D40:D45,1)),0)</f>
        <v>0.7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4.5820509383704855E-2</v>
      </c>
      <c r="AC35" s="1">
        <v>0.22611957710737918</v>
      </c>
      <c r="AD35" s="1">
        <v>0.59612495950536326</v>
      </c>
    </row>
    <row r="36" spans="1:30">
      <c r="A36" s="25" t="s">
        <v>9</v>
      </c>
      <c r="B36" s="2">
        <f>QUARTILE(B40:B45,1)</f>
        <v>0.16346862433225681</v>
      </c>
      <c r="C36" s="2">
        <f t="shared" ref="C36:D36" si="23">QUARTILE(C40:C45,1)</f>
        <v>0.3925821077747641</v>
      </c>
      <c r="D36" s="2">
        <f t="shared" si="23"/>
        <v>0.47486141020680322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4.5820509383704855E-2</v>
      </c>
      <c r="AC36" s="1">
        <v>0.22611957710737918</v>
      </c>
      <c r="AD36" s="1">
        <v>0.59612495950536326</v>
      </c>
    </row>
    <row r="37" spans="1:30">
      <c r="A37" s="25" t="s">
        <v>10</v>
      </c>
      <c r="B37" s="2">
        <f>QUARTILE(B40:B45,2)</f>
        <v>0.17060558551360108</v>
      </c>
      <c r="C37" s="2">
        <f t="shared" ref="C37:D37" si="24">QUARTILE(C40:C45,2)</f>
        <v>0.4370321335135795</v>
      </c>
      <c r="D37" s="2">
        <f t="shared" si="24"/>
        <v>0.59232567896951815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4.5820509383704855E-2</v>
      </c>
      <c r="AC37" s="1">
        <v>0.22611957710737918</v>
      </c>
      <c r="AD37" s="1">
        <v>0.59612495950536326</v>
      </c>
    </row>
    <row r="38" spans="1:30">
      <c r="A38" s="25" t="s">
        <v>11</v>
      </c>
      <c r="B38" s="2">
        <f>QUARTILE(B40:B45,3)</f>
        <v>0.56305965514148948</v>
      </c>
      <c r="C38" s="2">
        <f t="shared" ref="C38:D38" si="25">QUARTILE(C40:C45,3)</f>
        <v>0.53462333613720392</v>
      </c>
      <c r="D38" s="2">
        <f t="shared" si="25"/>
        <v>0.73032399041682083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4.5820509383704855E-2</v>
      </c>
      <c r="AC38" s="1">
        <v>0.22611957710737918</v>
      </c>
      <c r="AD38" s="1">
        <v>0.59612495950536326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4.5820509383704855E-2</v>
      </c>
      <c r="AC39" s="1">
        <v>0.22611957710737918</v>
      </c>
      <c r="AD39" s="1">
        <v>0.59612495950536326</v>
      </c>
    </row>
    <row r="40" spans="1:30">
      <c r="A40" s="25">
        <v>1</v>
      </c>
      <c r="B40" s="23">
        <v>0.16942652442421544</v>
      </c>
      <c r="C40" s="23">
        <v>0.55984607319952451</v>
      </c>
      <c r="D40" s="23">
        <v>0.94183408045681449</v>
      </c>
      <c r="E40" s="2">
        <f>MAX(B40:D40)</f>
        <v>0.94183408045681449</v>
      </c>
      <c r="F40" s="2">
        <f>MIN(B40:D40)</f>
        <v>0.16942652442421544</v>
      </c>
      <c r="G40" s="2">
        <f>AVERAGE(B40:D40)</f>
        <v>0.55703555936018478</v>
      </c>
      <c r="H40" s="2">
        <f>STDEV(B40:D40)</f>
        <v>0.38621144777840816</v>
      </c>
      <c r="I40" s="2">
        <f>MEDIAN(B40:D40)</f>
        <v>0.55984607319952451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0.36463629881186999</v>
      </c>
      <c r="L40" s="2">
        <f>QUARTILE(B40:D40,2)</f>
        <v>0.55984607319952451</v>
      </c>
      <c r="M40" s="3">
        <f>QUARTILE(B40:D40,3)</f>
        <v>0.75084007682816956</v>
      </c>
      <c r="AA40">
        <v>37</v>
      </c>
      <c r="AB40" s="1">
        <v>4.5820509383704855E-2</v>
      </c>
      <c r="AC40" s="1">
        <v>0.22611957710737918</v>
      </c>
      <c r="AD40" s="1">
        <v>0.59612495950536326</v>
      </c>
    </row>
    <row r="41" spans="1:30">
      <c r="A41" s="25">
        <v>2</v>
      </c>
      <c r="B41" s="23">
        <v>0.14761512315740768</v>
      </c>
      <c r="C41" s="23">
        <v>0.38507309634071307</v>
      </c>
      <c r="D41" s="23">
        <v>0.6713002172720518</v>
      </c>
      <c r="E41" s="2">
        <f t="shared" ref="E41:E45" si="27">MAX(B41:D41)</f>
        <v>0.6713002172720518</v>
      </c>
      <c r="F41" s="2">
        <f t="shared" ref="F41:F45" si="28">MIN(B41:D41)</f>
        <v>0.14761512315740768</v>
      </c>
      <c r="G41" s="2">
        <f t="shared" ref="G41:G45" si="29">AVERAGE(B41:D41)</f>
        <v>0.40132947892339083</v>
      </c>
      <c r="H41" s="2">
        <f t="shared" ref="H41:H45" si="30">STDEV(B41:D41)</f>
        <v>0.26222075038118503</v>
      </c>
      <c r="I41" s="2">
        <f t="shared" ref="I41:I45" si="31">MEDIAN(B41:D41)</f>
        <v>0.38507309634071307</v>
      </c>
      <c r="J41" s="2">
        <f t="shared" si="26"/>
        <v>0.4</v>
      </c>
      <c r="K41" s="2">
        <f t="shared" ref="K41:K45" si="32">QUARTILE(B41:D41,1)</f>
        <v>0.26634410974906036</v>
      </c>
      <c r="L41" s="2">
        <f t="shared" ref="L41:L45" si="33">QUARTILE(B41:D41,2)</f>
        <v>0.38507309634071307</v>
      </c>
      <c r="M41" s="3">
        <f t="shared" ref="M41:M45" si="34">QUARTILE(B41:D41,3)</f>
        <v>0.52818665680638244</v>
      </c>
      <c r="AA41">
        <v>38</v>
      </c>
      <c r="AB41" s="1">
        <v>4.5820509383704855E-2</v>
      </c>
      <c r="AC41" s="1">
        <v>0.22611957710737918</v>
      </c>
      <c r="AD41" s="1">
        <v>0.59612495950536326</v>
      </c>
    </row>
    <row r="42" spans="1:30">
      <c r="A42" s="25">
        <v>3</v>
      </c>
      <c r="B42" s="23">
        <v>0.79598644222366577</v>
      </c>
      <c r="C42" s="23">
        <v>0.21038357683295308</v>
      </c>
      <c r="D42" s="23">
        <v>0.46203150005340943</v>
      </c>
      <c r="E42" s="2">
        <f t="shared" si="27"/>
        <v>0.79598644222366577</v>
      </c>
      <c r="F42" s="2">
        <f t="shared" si="28"/>
        <v>0.21038357683295308</v>
      </c>
      <c r="G42" s="2">
        <f t="shared" si="29"/>
        <v>0.48946717303667614</v>
      </c>
      <c r="H42" s="2">
        <f t="shared" si="30"/>
        <v>0.29376387814448324</v>
      </c>
      <c r="I42" s="2">
        <f t="shared" si="31"/>
        <v>0.46203150005340943</v>
      </c>
      <c r="J42" s="2">
        <f>IFERROR(
  _xlfn.MODE.SNGL(ROUND(B42,1),ROUND(C42,1),ROUND(D42,1)),
  MEDIAN(   ROUND(B42,1),ROUND(C42,1),ROUND(D42,1))
)</f>
        <v>0.5</v>
      </c>
      <c r="K42" s="2">
        <f t="shared" si="32"/>
        <v>0.3362075384431813</v>
      </c>
      <c r="L42" s="2">
        <f t="shared" si="33"/>
        <v>0.46203150005340943</v>
      </c>
      <c r="M42" s="3">
        <f t="shared" si="34"/>
        <v>0.6290089711385376</v>
      </c>
      <c r="AA42">
        <v>39</v>
      </c>
      <c r="AB42" s="1">
        <v>4.5820509383704855E-2</v>
      </c>
      <c r="AC42" s="1">
        <v>0.22611957710737918</v>
      </c>
      <c r="AD42" s="1">
        <v>0.59612495950536326</v>
      </c>
    </row>
    <row r="43" spans="1:30">
      <c r="A43" s="25">
        <v>4</v>
      </c>
      <c r="B43" s="23">
        <v>0.69348465798765713</v>
      </c>
      <c r="C43" s="23">
        <v>0.45895512495024199</v>
      </c>
      <c r="D43" s="23">
        <v>0.2363684665301265</v>
      </c>
      <c r="E43" s="2">
        <f t="shared" si="27"/>
        <v>0.69348465798765713</v>
      </c>
      <c r="F43" s="2">
        <f t="shared" si="28"/>
        <v>0.2363684665301265</v>
      </c>
      <c r="G43" s="2">
        <f t="shared" si="29"/>
        <v>0.46293608315600854</v>
      </c>
      <c r="H43" s="2">
        <f t="shared" si="30"/>
        <v>0.22858409643791167</v>
      </c>
      <c r="I43" s="2">
        <f t="shared" si="31"/>
        <v>0.45895512495024199</v>
      </c>
      <c r="J43" s="2">
        <f>IFERROR(
  _xlfn.MODE.SNGL(ROUND(B43,1),ROUND(C43,1),ROUND(D43,1)),
  MEDIAN(   ROUND(B43,1),ROUND(C43,1),ROUND(D43,1))
)</f>
        <v>0.5</v>
      </c>
      <c r="K43" s="2">
        <f t="shared" si="32"/>
        <v>0.34766179574018424</v>
      </c>
      <c r="L43" s="2">
        <f t="shared" si="33"/>
        <v>0.45895512495024199</v>
      </c>
      <c r="M43" s="3">
        <f t="shared" si="34"/>
        <v>0.57621989146894959</v>
      </c>
      <c r="AA43">
        <v>40</v>
      </c>
      <c r="AB43" s="1">
        <v>4.5820509383704855E-2</v>
      </c>
      <c r="AC43" s="1">
        <v>0.22611957710737918</v>
      </c>
      <c r="AD43" s="1">
        <v>0.59612495950536326</v>
      </c>
    </row>
    <row r="44" spans="1:30">
      <c r="A44" s="25">
        <v>5</v>
      </c>
      <c r="B44" s="23">
        <v>0.16148265763493727</v>
      </c>
      <c r="C44" s="23">
        <v>0.41510914207691707</v>
      </c>
      <c r="D44" s="23">
        <v>0.51335114066698462</v>
      </c>
      <c r="E44" s="2">
        <f t="shared" si="27"/>
        <v>0.51335114066698462</v>
      </c>
      <c r="F44" s="2">
        <f t="shared" si="28"/>
        <v>0.16148265763493727</v>
      </c>
      <c r="G44" s="2">
        <f t="shared" si="29"/>
        <v>0.36331431345961301</v>
      </c>
      <c r="H44" s="2">
        <f t="shared" si="30"/>
        <v>0.18156234615536454</v>
      </c>
      <c r="I44" s="2">
        <f t="shared" si="31"/>
        <v>0.41510914207691707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0.28829589985592718</v>
      </c>
      <c r="L44" s="2">
        <f t="shared" si="33"/>
        <v>0.41510914207691707</v>
      </c>
      <c r="M44" s="3">
        <f t="shared" si="34"/>
        <v>0.46423014137195084</v>
      </c>
      <c r="AA44">
        <v>41</v>
      </c>
      <c r="AB44" s="1">
        <v>4.5820509383704855E-2</v>
      </c>
      <c r="AC44" s="1">
        <v>0.22611957710737918</v>
      </c>
      <c r="AD44" s="1">
        <v>0.59612495950536326</v>
      </c>
    </row>
    <row r="45" spans="1:30" ht="16.2" thickBot="1">
      <c r="A45" s="27">
        <v>6</v>
      </c>
      <c r="B45" s="24">
        <v>0.17178464660298673</v>
      </c>
      <c r="C45" s="24">
        <v>0.64738958438300898</v>
      </c>
      <c r="D45" s="24">
        <v>0.74999858146507725</v>
      </c>
      <c r="E45" s="4">
        <f t="shared" si="27"/>
        <v>0.74999858146507725</v>
      </c>
      <c r="F45" s="4">
        <f t="shared" si="28"/>
        <v>0.17178464660298673</v>
      </c>
      <c r="G45" s="4">
        <f t="shared" si="29"/>
        <v>0.52305760415035774</v>
      </c>
      <c r="H45" s="4">
        <f t="shared" si="30"/>
        <v>0.30850716296158304</v>
      </c>
      <c r="I45" s="4">
        <f t="shared" si="31"/>
        <v>0.64738958438300898</v>
      </c>
      <c r="J45" s="4">
        <f t="shared" si="35"/>
        <v>0.6</v>
      </c>
      <c r="K45" s="4">
        <f t="shared" si="32"/>
        <v>0.40958711549299787</v>
      </c>
      <c r="L45" s="4">
        <f t="shared" si="33"/>
        <v>0.64738958438300898</v>
      </c>
      <c r="M45" s="5">
        <f t="shared" si="34"/>
        <v>0.69869408292404311</v>
      </c>
      <c r="AA45">
        <v>42</v>
      </c>
      <c r="AB45" s="1">
        <v>4.5820509383704855E-2</v>
      </c>
      <c r="AC45" s="1">
        <v>0.22611957710737918</v>
      </c>
      <c r="AD45" s="1">
        <v>0.59612495950536326</v>
      </c>
    </row>
    <row r="46" spans="1:30" ht="16.2" thickBot="1">
      <c r="AA46">
        <v>43</v>
      </c>
      <c r="AB46" s="1">
        <v>4.5820509383704855E-2</v>
      </c>
      <c r="AC46" s="1">
        <v>0.22611957710737918</v>
      </c>
      <c r="AD46" s="1">
        <v>0.59612495950536326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4.5820509383704855E-2</v>
      </c>
      <c r="AC47" s="1">
        <v>0.22611957710737918</v>
      </c>
      <c r="AD47" s="1">
        <v>0.59612495950536326</v>
      </c>
    </row>
    <row r="48" spans="1:30">
      <c r="A48" s="95"/>
      <c r="B48" s="96"/>
      <c r="C48" s="96"/>
      <c r="D48" s="97"/>
      <c r="AA48">
        <v>45</v>
      </c>
      <c r="AB48" s="1">
        <v>4.5820509383704855E-2</v>
      </c>
      <c r="AC48" s="1">
        <v>0.22611957710737918</v>
      </c>
      <c r="AD48" s="1">
        <v>0.59612495950536326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4.5820509383704855E-2</v>
      </c>
      <c r="AC49" s="1">
        <v>0.22611957710737918</v>
      </c>
      <c r="AD49" s="1">
        <v>0.59612495950536326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-0.60870777828559819</v>
      </c>
      <c r="D50" s="3">
        <f t="shared" si="36"/>
        <v>-0.73264734035897305</v>
      </c>
      <c r="AA50">
        <v>47</v>
      </c>
      <c r="AB50" s="1">
        <v>4.5820509383704855E-2</v>
      </c>
      <c r="AC50" s="1">
        <v>0.22611957710737918</v>
      </c>
      <c r="AD50" s="1">
        <v>0.59612495950536326</v>
      </c>
    </row>
    <row r="51" spans="1:30">
      <c r="A51" s="25" t="s">
        <v>1</v>
      </c>
      <c r="B51" s="2">
        <f>IFERROR(CORREL($C$40:$C$45,B40:B45),0)</f>
        <v>-0.60870777828559819</v>
      </c>
      <c r="C51" s="2">
        <f>IFERROR(CORREL($C$40:$C$45,C40:C45),0)</f>
        <v>1.0000000000000002</v>
      </c>
      <c r="D51" s="3">
        <f>IFERROR(CORREL($C$40:$C$45,D40:D45),0)</f>
        <v>0.5127478344135411</v>
      </c>
      <c r="AA51">
        <v>48</v>
      </c>
      <c r="AB51" s="1">
        <v>4.5820509383704855E-2</v>
      </c>
      <c r="AC51" s="1">
        <v>0.22611957710737918</v>
      </c>
      <c r="AD51" s="1">
        <v>0.59612495950536326</v>
      </c>
    </row>
    <row r="52" spans="1:30" ht="16.2" thickBot="1">
      <c r="A52" s="27" t="s">
        <v>2</v>
      </c>
      <c r="B52" s="5">
        <f t="shared" ref="B52:C52" si="37">IFERROR(CORREL($D$40:$D$45,B40:B45),0)</f>
        <v>-0.73264734035897305</v>
      </c>
      <c r="C52" s="5">
        <f t="shared" si="37"/>
        <v>0.5127478344135411</v>
      </c>
      <c r="D52" s="5">
        <f>IFERROR(CORREL($D$40:$D$45,D40:D45),0)</f>
        <v>1</v>
      </c>
      <c r="AA52">
        <v>49</v>
      </c>
      <c r="AB52" s="1">
        <v>4.5820509383704855E-2</v>
      </c>
      <c r="AC52" s="1">
        <v>0.22611957710737918</v>
      </c>
      <c r="AD52" s="1">
        <v>0.59612495950536326</v>
      </c>
    </row>
    <row r="53" spans="1:30" ht="16.2" thickBot="1">
      <c r="AA53">
        <v>50</v>
      </c>
      <c r="AB53" s="1">
        <v>4.5820509383704855E-2</v>
      </c>
      <c r="AC53" s="1">
        <v>0.22611957710737918</v>
      </c>
      <c r="AD53" s="1">
        <v>0.59612495950536326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4.5820509383704855E-2</v>
      </c>
      <c r="AC54" s="1">
        <v>0.22611957710737918</v>
      </c>
      <c r="AD54" s="1">
        <v>0.59612495950536326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4.5820509383704855E-2</v>
      </c>
      <c r="AC55" s="1">
        <v>0.22611957710737918</v>
      </c>
      <c r="AD55" s="1">
        <v>0.59612495950536326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4.5820509383704855E-2</v>
      </c>
      <c r="AC56" s="1">
        <v>0.22611957710737918</v>
      </c>
      <c r="AD56" s="1">
        <v>0.59612495950536326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1.2328473188872631E-2</v>
      </c>
      <c r="D57" s="12">
        <f t="shared" si="38"/>
        <v>3.3275340108865494E-4</v>
      </c>
      <c r="F57" s="6" t="s">
        <v>3</v>
      </c>
      <c r="G57" s="2">
        <f t="shared" ref="G57:I61" si="39">B3-B30</f>
        <v>-0.19598644222366579</v>
      </c>
      <c r="H57" s="2">
        <f t="shared" si="39"/>
        <v>5.261041561699098E-2</v>
      </c>
      <c r="I57" s="3">
        <f t="shared" si="39"/>
        <v>-4.1834080456814471E-2</v>
      </c>
      <c r="K57" s="7" t="s">
        <v>3</v>
      </c>
      <c r="L57" s="2" cm="1">
        <f t="array" aca="1" ref="L57" ca="1">INDIRECT("E"&amp; (13+COLUMNS($A:A)-1)) - INDIRECT("E"&amp; (40+COLUMNS($A:A)-1))</f>
        <v>-4.1834080456814471E-2</v>
      </c>
      <c r="M57" s="2" cm="1">
        <f t="array" aca="1" ref="M57" ca="1">INDIRECT("E"&amp; (13+COLUMNS($A:B)-1)) - INDIRECT("E"&amp; (40+COLUMNS($A:B)-1))</f>
        <v>-7.1300217272051825E-2</v>
      </c>
      <c r="N57" s="2" cm="1">
        <f t="array" aca="1" ref="N57" ca="1">INDIRECT("E"&amp; (13+COLUMNS($A:C)-1)) - INDIRECT("E"&amp; (40+COLUMNS($A:C)-1))</f>
        <v>4.0135577763342756E-3</v>
      </c>
      <c r="O57" s="2" cm="1">
        <f t="array" aca="1" ref="O57" ca="1">INDIRECT("E"&amp; (13+COLUMNS($A:D)-1)) - INDIRECT("E"&amp; (40+COLUMNS($A:D)-1))</f>
        <v>6.5153420123428285E-3</v>
      </c>
      <c r="P57" s="2" cm="1">
        <f t="array" aca="1" ref="P57" ca="1">INDIRECT("E"&amp; (13+COLUMNS($A:E)-1)) - INDIRECT("E"&amp; (40+COLUMNS($A:E)-1))</f>
        <v>8.664885933301536E-2</v>
      </c>
      <c r="Q57" s="3" cm="1">
        <f t="array" aca="1" ref="Q57" ca="1">INDIRECT("E"&amp; (13+COLUMNS($A:F)-1)) - INDIRECT("E"&amp; (40+COLUMNS($A:F)-1))</f>
        <v>-4.9998581465077296E-2</v>
      </c>
      <c r="AA57">
        <v>54</v>
      </c>
      <c r="AB57" s="1">
        <v>4.5820509383704855E-2</v>
      </c>
      <c r="AC57" s="1">
        <v>0.22611957710737918</v>
      </c>
      <c r="AD57" s="1">
        <v>0.59612495950536326</v>
      </c>
    </row>
    <row r="58" spans="1:30">
      <c r="A58" s="6" t="s">
        <v>1</v>
      </c>
      <c r="B58" s="11">
        <f>(B24-B51)^2</f>
        <v>1.2328473188872631E-2</v>
      </c>
      <c r="C58" s="11">
        <f t="shared" si="38"/>
        <v>0</v>
      </c>
      <c r="D58" s="12">
        <f t="shared" si="38"/>
        <v>1.0249028101891145E-2</v>
      </c>
      <c r="F58" s="6" t="s">
        <v>4</v>
      </c>
      <c r="G58" s="2">
        <f t="shared" si="39"/>
        <v>-4.7615123157407679E-2</v>
      </c>
      <c r="H58" s="2">
        <f t="shared" si="39"/>
        <v>-0.11038357683295308</v>
      </c>
      <c r="I58" s="3">
        <f t="shared" si="39"/>
        <v>-0.13636846653012649</v>
      </c>
      <c r="K58" s="7" t="s">
        <v>4</v>
      </c>
      <c r="L58" s="2" cm="1">
        <f t="array" aca="1" ref="L58" ca="1">INDIRECT("F"&amp; (13+COLUMNS($A:A)-1)) - INDIRECT("F"&amp; (40+COLUMNS($A:A)-1))</f>
        <v>-6.942652442421543E-2</v>
      </c>
      <c r="M58" s="2" cm="1">
        <f t="array" aca="1" ref="M58" ca="1">INDIRECT("F"&amp; (13+COLUMNS($A:B)-1)) - INDIRECT("F"&amp; (40+COLUMNS($A:B)-1))</f>
        <v>-4.7615123157407679E-2</v>
      </c>
      <c r="N58" s="2" cm="1">
        <f t="array" aca="1" ref="N58" ca="1">INDIRECT("F"&amp; (13+COLUMNS($A:C)-1)) - INDIRECT("F"&amp; (40+COLUMNS($A:C)-1))</f>
        <v>0.28961642316704694</v>
      </c>
      <c r="O58" s="2" cm="1">
        <f t="array" aca="1" ref="O58" ca="1">INDIRECT("F"&amp; (13+COLUMNS($A:D)-1)) - INDIRECT("F"&amp; (40+COLUMNS($A:D)-1))</f>
        <v>-3.6368466530126486E-2</v>
      </c>
      <c r="P58" s="2" cm="1">
        <f t="array" aca="1" ref="P58" ca="1">INDIRECT("F"&amp; (13+COLUMNS($A:E)-1)) - INDIRECT("F"&amp; (40+COLUMNS($A:E)-1))</f>
        <v>-6.1482657634937266E-2</v>
      </c>
      <c r="Q58" s="3" cm="1">
        <f t="array" aca="1" ref="Q58" ca="1">INDIRECT("F"&amp; (13+COLUMNS($A:F)-1)) - INDIRECT("F"&amp; (40+COLUMNS($A:F)-1))</f>
        <v>-7.1784646602986724E-2</v>
      </c>
      <c r="AA58">
        <v>55</v>
      </c>
      <c r="AB58" s="1">
        <v>4.5820509383704855E-2</v>
      </c>
      <c r="AC58" s="1">
        <v>0.22611957710737918</v>
      </c>
      <c r="AD58" s="1">
        <v>0.59612495950536326</v>
      </c>
    </row>
    <row r="59" spans="1:30" ht="16.2" thickBot="1">
      <c r="A59" s="9" t="s">
        <v>2</v>
      </c>
      <c r="B59" s="13">
        <f>(B25-B52)^2</f>
        <v>3.3275340108865494E-4</v>
      </c>
      <c r="C59" s="13">
        <f t="shared" si="38"/>
        <v>1.0249028101891145E-2</v>
      </c>
      <c r="D59" s="14">
        <f t="shared" si="38"/>
        <v>4.9303806576313238E-32</v>
      </c>
      <c r="F59" s="6" t="s">
        <v>5</v>
      </c>
      <c r="G59" s="2">
        <f t="shared" si="39"/>
        <v>-6.6300086718116269E-3</v>
      </c>
      <c r="H59" s="2">
        <f t="shared" si="39"/>
        <v>3.8739003694401863E-3</v>
      </c>
      <c r="I59" s="3">
        <f t="shared" si="39"/>
        <v>-1.2480664407410691E-2</v>
      </c>
      <c r="K59" s="7" t="s">
        <v>5</v>
      </c>
      <c r="L59" s="2" cm="1">
        <f t="array" aca="1" ref="L59" ca="1">INDIRECT("G"&amp; (13+COLUMNS($A:A)-1)) - INDIRECT("G"&amp; (40+COLUMNS($A:A)-1))</f>
        <v>-9.0368892693518166E-2</v>
      </c>
      <c r="M59" s="2" cm="1">
        <f t="array" aca="1" ref="M59" ca="1">INDIRECT("G"&amp; (13+COLUMNS($A:B)-1)) - INDIRECT("G"&amp; (40+COLUMNS($A:B)-1))</f>
        <v>-6.7996145590057511E-2</v>
      </c>
      <c r="N59" s="2" cm="1">
        <f t="array" aca="1" ref="N59" ca="1">INDIRECT("G"&amp; (13+COLUMNS($A:C)-1)) - INDIRECT("G"&amp; (40+COLUMNS($A:C)-1))</f>
        <v>0.11053282696332384</v>
      </c>
      <c r="O59" s="2" cm="1">
        <f t="array" aca="1" ref="O59" ca="1">INDIRECT("G"&amp; (13+COLUMNS($A:D)-1)) - INDIRECT("G"&amp; (40+COLUMNS($A:D)-1))</f>
        <v>7.0397250177324788E-2</v>
      </c>
      <c r="P59" s="2" cm="1">
        <f t="array" aca="1" ref="P59" ca="1">INDIRECT("G"&amp; (13+COLUMNS($A:E)-1)) - INDIRECT("G"&amp; (40+COLUMNS($A:E)-1))</f>
        <v>-2.9980980126279699E-2</v>
      </c>
      <c r="Q59" s="3" cm="1">
        <f t="array" aca="1" ref="Q59" ca="1">INDIRECT("G"&amp; (13+COLUMNS($A:F)-1)) - INDIRECT("G"&amp; (40+COLUMNS($A:F)-1))</f>
        <v>-2.3057604150357736E-2</v>
      </c>
      <c r="AA59">
        <v>56</v>
      </c>
      <c r="AB59" s="1">
        <v>4.5820509383704855E-2</v>
      </c>
      <c r="AC59" s="1">
        <v>0.22611957710737918</v>
      </c>
      <c r="AD59" s="1">
        <v>0.59612495950536326</v>
      </c>
    </row>
    <row r="60" spans="1:30">
      <c r="A60" s="33"/>
      <c r="F60" s="6" t="s">
        <v>6</v>
      </c>
      <c r="G60" s="2">
        <f t="shared" si="39"/>
        <v>-5.9586477958044809E-2</v>
      </c>
      <c r="H60" s="2">
        <f t="shared" si="39"/>
        <v>8.3611633533628438E-2</v>
      </c>
      <c r="I60" s="3">
        <f t="shared" si="39"/>
        <v>6.630540643434632E-2</v>
      </c>
      <c r="K60" s="7" t="s">
        <v>6</v>
      </c>
      <c r="L60" s="2" cm="1">
        <f t="array" aca="1" ref="L60" ca="1">INDIRECT("H"&amp; (13+COLUMNS($A:A)-1)) - INDIRECT("H"&amp; (40+COLUMNS($A:A)-1))</f>
        <v>1.793374065433001E-2</v>
      </c>
      <c r="M60" s="2" cm="1">
        <f t="array" aca="1" ref="M60" ca="1">INDIRECT("H"&amp; (13+COLUMNS($A:B)-1)) - INDIRECT("H"&amp; (40+COLUMNS($A:B)-1))</f>
        <v>-1.0559602538826707E-2</v>
      </c>
      <c r="N60" s="2" cm="1">
        <f t="array" aca="1" ref="N60" ca="1">INDIRECT("H"&amp; (13+COLUMNS($A:C)-1)) - INDIRECT("H"&amp; (40+COLUMNS($A:C)-1))</f>
        <v>-0.12055879738759542</v>
      </c>
      <c r="O60" s="2" cm="1">
        <f t="array" aca="1" ref="O60" ca="1">INDIRECT("H"&amp; (13+COLUMNS($A:D)-1)) - INDIRECT("H"&amp; (40+COLUMNS($A:D)-1))</f>
        <v>6.00910381569012E-2</v>
      </c>
      <c r="P60" s="2" cm="1">
        <f t="array" aca="1" ref="P60" ca="1">INDIRECT("H"&amp; (13+COLUMNS($A:E)-1)) - INDIRECT("H"&amp; (40+COLUMNS($A:E)-1))</f>
        <v>7.0098801686993839E-2</v>
      </c>
      <c r="Q60" s="3" cm="1">
        <f t="array" aca="1" ref="Q60" ca="1">INDIRECT("H"&amp; (13+COLUMNS($A:F)-1)) - INDIRECT("H"&amp; (40+COLUMNS($A:F)-1))</f>
        <v>3.7902998552192313E-2</v>
      </c>
      <c r="AA60">
        <v>57</v>
      </c>
      <c r="AB60" s="1">
        <v>4.5820509383704855E-2</v>
      </c>
      <c r="AC60" s="1">
        <v>0.22611957710737918</v>
      </c>
      <c r="AD60" s="1">
        <v>0.59612495950536326</v>
      </c>
    </row>
    <row r="61" spans="1:30">
      <c r="F61" s="6" t="s">
        <v>7</v>
      </c>
      <c r="G61" s="2">
        <f t="shared" si="39"/>
        <v>0.1793944144863989</v>
      </c>
      <c r="H61" s="2">
        <f t="shared" si="39"/>
        <v>1.296786648642051E-2</v>
      </c>
      <c r="I61" s="3">
        <f t="shared" si="39"/>
        <v>0.1076743210304818</v>
      </c>
      <c r="K61" s="7" t="s">
        <v>7</v>
      </c>
      <c r="L61" s="2" cm="1">
        <f t="array" aca="1" ref="L61" ca="1">INDIRECT("I"&amp; (13+COLUMNS($A:A)-1)) - INDIRECT("I"&amp; (40+COLUMNS($A:A)-1))</f>
        <v>-0.15984607319952449</v>
      </c>
      <c r="M61" s="2" cm="1">
        <f t="array" aca="1" ref="M61" ca="1">INDIRECT("I"&amp; (13+COLUMNS($A:B)-1)) - INDIRECT("I"&amp; (40+COLUMNS($A:B)-1))</f>
        <v>-8.5073096340713084E-2</v>
      </c>
      <c r="N61" s="2" cm="1">
        <f t="array" aca="1" ref="N61" ca="1">INDIRECT("I"&amp; (13+COLUMNS($A:C)-1)) - INDIRECT("I"&amp; (40+COLUMNS($A:C)-1))</f>
        <v>3.7968499946590573E-2</v>
      </c>
      <c r="O61" s="2" cm="1">
        <f t="array" aca="1" ref="O61" ca="1">INDIRECT("I"&amp; (13+COLUMNS($A:D)-1)) - INDIRECT("I"&amp; (40+COLUMNS($A:D)-1))</f>
        <v>0.24104487504975797</v>
      </c>
      <c r="P61" s="2" cm="1">
        <f t="array" aca="1" ref="P61" ca="1">INDIRECT("I"&amp; (13+COLUMNS($A:E)-1)) - INDIRECT("I"&amp; (40+COLUMNS($A:E)-1))</f>
        <v>-0.11510914207691708</v>
      </c>
      <c r="Q61" s="3" cm="1">
        <f t="array" aca="1" ref="Q61" ca="1">INDIRECT("I"&amp; (13+COLUMNS($A:F)-1)) - INDIRECT("I"&amp; (40+COLUMNS($A:F)-1))</f>
        <v>5.261041561699098E-2</v>
      </c>
      <c r="AA61">
        <v>58</v>
      </c>
      <c r="AB61" s="1">
        <v>4.5820509383704855E-2</v>
      </c>
      <c r="AC61" s="1">
        <v>0.22611957710737918</v>
      </c>
      <c r="AD61" s="1">
        <v>0.59612495950536326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-9.9999999999999978E-2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9.9999999999999978E-2</v>
      </c>
      <c r="AA62">
        <v>59</v>
      </c>
      <c r="AB62" s="1">
        <v>4.5820509383704855E-2</v>
      </c>
      <c r="AC62" s="1">
        <v>0.22611957710737918</v>
      </c>
      <c r="AD62" s="1">
        <v>0.59612495950536326</v>
      </c>
    </row>
    <row r="63" spans="1:30">
      <c r="F63" s="6" t="s">
        <v>9</v>
      </c>
      <c r="G63" s="2">
        <f t="shared" ref="G63:I65" si="40">B9-B36</f>
        <v>-3.8468624332256812E-2</v>
      </c>
      <c r="H63" s="2">
        <f t="shared" si="40"/>
        <v>-6.7582107774764089E-2</v>
      </c>
      <c r="I63" s="3">
        <f t="shared" si="40"/>
        <v>-7.4861410206803258E-2</v>
      </c>
      <c r="K63" s="7" t="s">
        <v>9</v>
      </c>
      <c r="L63" s="2" cm="1">
        <f t="array" aca="1" ref="L63" ca="1">INDIRECT("K"&amp; (13+COLUMNS($A:A)-1)) - INDIRECT("K"&amp; (40+COLUMNS($A:A)-1))</f>
        <v>-0.11463629881186999</v>
      </c>
      <c r="M63" s="2" cm="1">
        <f t="array" aca="1" ref="M63" ca="1">INDIRECT("K"&amp; (13+COLUMNS($A:B)-1)) - INDIRECT("K"&amp; (40+COLUMNS($A:B)-1))</f>
        <v>-6.6344109749060354E-2</v>
      </c>
      <c r="N63" s="2" cm="1">
        <f t="array" aca="1" ref="N63" ca="1">INDIRECT("K"&amp; (13+COLUMNS($A:C)-1)) - INDIRECT("K"&amp; (40+COLUMNS($A:C)-1))</f>
        <v>0.1637924615568187</v>
      </c>
      <c r="O63" s="2" cm="1">
        <f t="array" aca="1" ref="O63" ca="1">INDIRECT("K"&amp; (13+COLUMNS($A:D)-1)) - INDIRECT("K"&amp; (40+COLUMNS($A:D)-1))</f>
        <v>0.10233820425981571</v>
      </c>
      <c r="P63" s="2" cm="1">
        <f t="array" aca="1" ref="P63" ca="1">INDIRECT("K"&amp; (13+COLUMNS($A:E)-1)) - INDIRECT("K"&amp; (40+COLUMNS($A:E)-1))</f>
        <v>-8.8295899855927173E-2</v>
      </c>
      <c r="Q63" s="3" cm="1">
        <f t="array" aca="1" ref="Q63" ca="1">INDIRECT("K"&amp; (13+COLUMNS($A:F)-1)) - INDIRECT("K"&amp; (40+COLUMNS($A:F)-1))</f>
        <v>-9.5871154929978442E-3</v>
      </c>
      <c r="AA63">
        <v>60</v>
      </c>
      <c r="AB63" s="1">
        <v>4.5820509383704855E-2</v>
      </c>
      <c r="AC63" s="1">
        <v>0.22611957710737918</v>
      </c>
      <c r="AD63" s="1">
        <v>0.59612495950536326</v>
      </c>
    </row>
    <row r="64" spans="1:30">
      <c r="A64" s="33"/>
      <c r="F64" s="6" t="s">
        <v>10</v>
      </c>
      <c r="G64" s="2">
        <f t="shared" si="40"/>
        <v>0.1793944144863989</v>
      </c>
      <c r="H64" s="2">
        <f t="shared" si="40"/>
        <v>1.296786648642051E-2</v>
      </c>
      <c r="I64" s="3">
        <f t="shared" si="40"/>
        <v>0.1076743210304818</v>
      </c>
      <c r="K64" s="7" t="s">
        <v>10</v>
      </c>
      <c r="L64" s="2" cm="1">
        <f t="array" aca="1" ref="L64" ca="1">INDIRECT("L"&amp; (13+COLUMNS($A:A)-1)) - INDIRECT("L"&amp; (40+COLUMNS($A:A)-1))</f>
        <v>-0.15984607319952449</v>
      </c>
      <c r="M64" s="2" cm="1">
        <f t="array" aca="1" ref="M64" ca="1">INDIRECT("L"&amp; (13+COLUMNS($A:B)-1)) - INDIRECT("L"&amp; (40+COLUMNS($A:B)-1))</f>
        <v>-8.5073096340713084E-2</v>
      </c>
      <c r="N64" s="2" cm="1">
        <f t="array" aca="1" ref="N64" ca="1">INDIRECT("L"&amp; (13+COLUMNS($A:C)-1)) - INDIRECT("L"&amp; (40+COLUMNS($A:C)-1))</f>
        <v>3.7968499946590573E-2</v>
      </c>
      <c r="O64" s="2" cm="1">
        <f t="array" aca="1" ref="O64" ca="1">INDIRECT("L"&amp; (13+COLUMNS($A:D)-1)) - INDIRECT("L"&amp; (40+COLUMNS($A:D)-1))</f>
        <v>0.24104487504975797</v>
      </c>
      <c r="P64" s="2" cm="1">
        <f t="array" aca="1" ref="P64" ca="1">INDIRECT("L"&amp; (13+COLUMNS($A:E)-1)) - INDIRECT("L"&amp; (40+COLUMNS($A:E)-1))</f>
        <v>-0.11510914207691708</v>
      </c>
      <c r="Q64" s="3" cm="1">
        <f t="array" aca="1" ref="Q64" ca="1">INDIRECT("L"&amp; (13+COLUMNS($A:F)-1)) - INDIRECT("L"&amp; (40+COLUMNS($A:F)-1))</f>
        <v>5.261041561699098E-2</v>
      </c>
      <c r="AA64">
        <v>61</v>
      </c>
      <c r="AB64" s="1">
        <v>4.5820509383704855E-2</v>
      </c>
      <c r="AC64" s="1">
        <v>0.22611957710737918</v>
      </c>
      <c r="AD64" s="1">
        <v>0.59612495950536326</v>
      </c>
    </row>
    <row r="65" spans="1:30" ht="16.2" thickBot="1">
      <c r="A65" s="33"/>
      <c r="F65" s="9" t="s">
        <v>11</v>
      </c>
      <c r="G65" s="4">
        <f t="shared" si="40"/>
        <v>1.1940344858510477E-2</v>
      </c>
      <c r="H65" s="4">
        <f t="shared" si="40"/>
        <v>0.11537666386279599</v>
      </c>
      <c r="I65" s="5">
        <f t="shared" si="40"/>
        <v>4.4676009583179188E-2</v>
      </c>
      <c r="K65" s="7" t="s">
        <v>11</v>
      </c>
      <c r="L65" s="2" cm="1">
        <f t="array" aca="1" ref="L65" ca="1">INDIRECT("M"&amp; (13+COLUMNS($A:A)-1)) - INDIRECT("M"&amp; (40+COLUMNS($A:A)-1))</f>
        <v>-0.10084007682816953</v>
      </c>
      <c r="M65" s="2" cm="1">
        <f t="array" aca="1" ref="M65" ca="1">INDIRECT("M"&amp; (13+COLUMNS($A:B)-1)) - INDIRECT("M"&amp; (40+COLUMNS($A:B)-1))</f>
        <v>-7.8186656806382482E-2</v>
      </c>
      <c r="N65" s="2" cm="1">
        <f t="array" aca="1" ref="N65" ca="1">INDIRECT("M"&amp; (13+COLUMNS($A:C)-1)) - INDIRECT("M"&amp; (40+COLUMNS($A:C)-1))</f>
        <v>2.0991028861462424E-2</v>
      </c>
      <c r="O65" s="2" cm="1">
        <f t="array" aca="1" ref="O65" ca="1">INDIRECT("M"&amp; (13+COLUMNS($A:D)-1)) - INDIRECT("M"&amp; (40+COLUMNS($A:D)-1))</f>
        <v>0.12378010853105037</v>
      </c>
      <c r="P65" s="2" cm="1">
        <f t="array" aca="1" ref="P65" ca="1">INDIRECT("M"&amp; (13+COLUMNS($A:E)-1)) - INDIRECT("M"&amp; (40+COLUMNS($A:E)-1))</f>
        <v>-1.4230141371950888E-2</v>
      </c>
      <c r="Q65" s="3" cm="1">
        <f t="array" aca="1" ref="Q65" ca="1">INDIRECT("M"&amp; (13+COLUMNS($A:F)-1)) - INDIRECT("M"&amp; (40+COLUMNS($A:F)-1))</f>
        <v>1.3059170759568417E-3</v>
      </c>
      <c r="AA65">
        <v>62</v>
      </c>
      <c r="AB65" s="1">
        <v>4.5820509383704855E-2</v>
      </c>
      <c r="AC65" s="1">
        <v>0.22611957710737918</v>
      </c>
      <c r="AD65" s="1">
        <v>0.59612495950536326</v>
      </c>
    </row>
    <row r="66" spans="1:30">
      <c r="A66" s="33"/>
      <c r="J66" s="1"/>
      <c r="Q66" s="34"/>
      <c r="AA66">
        <v>63</v>
      </c>
      <c r="AB66" s="1">
        <v>4.5820509383704855E-2</v>
      </c>
      <c r="AC66" s="1">
        <v>0.22611957710737918</v>
      </c>
      <c r="AD66" s="1">
        <v>0.59612495950536326</v>
      </c>
    </row>
    <row r="67" spans="1:30" ht="16.2" thickBot="1">
      <c r="A67" s="9" t="s">
        <v>16</v>
      </c>
      <c r="B67" s="35" cm="1">
        <f t="array" ref="B67">SUMPRODUCT((B23:D25-B50:D52)^2)</f>
        <v>4.5820509383704855E-2</v>
      </c>
      <c r="C67" s="36"/>
      <c r="D67" s="36"/>
      <c r="E67" s="36"/>
      <c r="F67" s="37" t="s">
        <v>15</v>
      </c>
      <c r="G67" s="35">
        <f>SUMPRODUCT(G57:I65, G57:I65)</f>
        <v>0.22611957710737918</v>
      </c>
      <c r="H67" s="36"/>
      <c r="I67" s="36"/>
      <c r="J67" s="36"/>
      <c r="K67" s="37" t="s">
        <v>14</v>
      </c>
      <c r="L67" s="35">
        <f ca="1">SUMPRODUCT(L57:Q65, L57:Q65)</f>
        <v>0.59612495950536326</v>
      </c>
      <c r="M67" s="36"/>
      <c r="N67" s="36"/>
      <c r="O67" s="36"/>
      <c r="P67" s="36"/>
      <c r="Q67" s="38"/>
      <c r="AA67">
        <v>64</v>
      </c>
      <c r="AB67" s="1">
        <v>4.5820509383704855E-2</v>
      </c>
      <c r="AC67" s="1">
        <v>0.22611957710737918</v>
      </c>
      <c r="AD67" s="1">
        <v>0.59612495950536326</v>
      </c>
    </row>
    <row r="68" spans="1:30">
      <c r="AA68">
        <v>65</v>
      </c>
      <c r="AB68" s="1">
        <v>4.5820509383704855E-2</v>
      </c>
      <c r="AC68" s="1">
        <v>0.22611957710737918</v>
      </c>
      <c r="AD68" s="1">
        <v>0.59612495950536326</v>
      </c>
    </row>
    <row r="69" spans="1:30">
      <c r="AA69">
        <v>66</v>
      </c>
      <c r="AB69" s="1">
        <v>4.5820509383704855E-2</v>
      </c>
      <c r="AC69" s="1">
        <v>0.22611957710737918</v>
      </c>
      <c r="AD69" s="1">
        <v>0.59612495950536326</v>
      </c>
    </row>
    <row r="70" spans="1:30">
      <c r="AA70">
        <v>67</v>
      </c>
      <c r="AB70" s="1">
        <v>4.5820509383704855E-2</v>
      </c>
      <c r="AC70" s="1">
        <v>0.22611957710737918</v>
      </c>
      <c r="AD70" s="1">
        <v>0.59612495950536326</v>
      </c>
    </row>
    <row r="71" spans="1:30">
      <c r="A71" s="16" t="s">
        <v>13</v>
      </c>
      <c r="B71" s="17">
        <f ca="1">Y9*B67+Y10*G67+Y11*L67</f>
        <v>0.86806504599644729</v>
      </c>
      <c r="C71" t="s">
        <v>25</v>
      </c>
      <c r="G71" t="s">
        <v>69</v>
      </c>
      <c r="H71" t="s">
        <v>70</v>
      </c>
      <c r="AA71">
        <v>68</v>
      </c>
      <c r="AB71" s="1">
        <v>4.5820509383704855E-2</v>
      </c>
      <c r="AC71" s="1">
        <v>0.22611957710737918</v>
      </c>
      <c r="AD71" s="1">
        <v>0.59612495950536326</v>
      </c>
    </row>
    <row r="72" spans="1:30" ht="16.2" thickBot="1">
      <c r="AA72">
        <v>69</v>
      </c>
      <c r="AB72" s="1">
        <v>4.5820509383704855E-2</v>
      </c>
      <c r="AC72" s="1">
        <v>0.22611957710737918</v>
      </c>
      <c r="AD72" s="1">
        <v>0.59612495950536326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4.5820509383704855E-2</v>
      </c>
      <c r="AC73" s="1">
        <v>0.22611957710737918</v>
      </c>
      <c r="AD73" s="1">
        <v>0.59612495950536326</v>
      </c>
    </row>
    <row r="74" spans="1:30">
      <c r="A74" s="39" t="s">
        <v>17</v>
      </c>
      <c r="B74" s="2">
        <f>MAX(AB4:AB203)</f>
        <v>4.5820509383704855E-2</v>
      </c>
      <c r="C74" s="3">
        <f>IFERROR(B67/$B$74, 0)</f>
        <v>1</v>
      </c>
      <c r="AA74">
        <v>71</v>
      </c>
      <c r="AB74" s="1">
        <v>4.5820509383704855E-2</v>
      </c>
      <c r="AC74" s="1">
        <v>0.22611957710737918</v>
      </c>
      <c r="AD74" s="1">
        <v>0.59612495950536326</v>
      </c>
    </row>
    <row r="75" spans="1:30">
      <c r="A75" s="39" t="s">
        <v>18</v>
      </c>
      <c r="B75" s="2">
        <f>MAX(AC4:AC203)</f>
        <v>0.22611957710737918</v>
      </c>
      <c r="C75" s="3">
        <f>IFERROR(G67/$B$75, 0)</f>
        <v>1</v>
      </c>
      <c r="AA75">
        <v>72</v>
      </c>
      <c r="AB75" s="1">
        <v>4.5820509383704855E-2</v>
      </c>
      <c r="AC75" s="1">
        <v>0.22611957710737918</v>
      </c>
      <c r="AD75" s="1">
        <v>0.59612495950536326</v>
      </c>
    </row>
    <row r="76" spans="1:30">
      <c r="A76" s="39" t="s">
        <v>19</v>
      </c>
      <c r="B76" s="2">
        <f>MAX(AD4:AD203)</f>
        <v>0.59612495950536326</v>
      </c>
      <c r="C76" s="3">
        <f ca="1">IFERROR(L67/$B$76, 0)</f>
        <v>1</v>
      </c>
      <c r="AA76">
        <v>73</v>
      </c>
      <c r="AB76" s="1">
        <v>4.5820509383704855E-2</v>
      </c>
      <c r="AC76" s="1">
        <v>0.22611957710737918</v>
      </c>
      <c r="AD76" s="1">
        <v>0.59612495950536326</v>
      </c>
    </row>
    <row r="77" spans="1:30">
      <c r="A77" s="33"/>
      <c r="C77" s="34"/>
      <c r="AA77">
        <v>74</v>
      </c>
      <c r="AB77" s="1">
        <v>4.5820509383704855E-2</v>
      </c>
      <c r="AC77" s="1">
        <v>0.22611957710737918</v>
      </c>
      <c r="AD77" s="1">
        <v>0.59612495950536326</v>
      </c>
    </row>
    <row r="78" spans="1:30" ht="16.2" thickBot="1">
      <c r="A78" s="60"/>
      <c r="B78" s="41"/>
      <c r="C78" s="38"/>
      <c r="AA78">
        <v>75</v>
      </c>
      <c r="AB78" s="1">
        <v>4.5820509383704855E-2</v>
      </c>
      <c r="AC78" s="1">
        <v>0.22611957710737918</v>
      </c>
      <c r="AD78" s="1">
        <v>0.59612495950536326</v>
      </c>
    </row>
    <row r="79" spans="1:30" ht="16.2" thickBot="1">
      <c r="AA79">
        <v>76</v>
      </c>
      <c r="AB79" s="1">
        <v>4.5820509383704855E-2</v>
      </c>
      <c r="AC79" s="1">
        <v>0.22611957710737918</v>
      </c>
      <c r="AD79" s="1">
        <v>0.59612495950536326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4.5820509383704855E-2</v>
      </c>
      <c r="AC80" s="1">
        <v>0.22611957710737918</v>
      </c>
      <c r="AD80" s="1">
        <v>0.59612495950536326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4.5820509383704855E-2</v>
      </c>
      <c r="AC81" s="1">
        <v>0.22611957710737918</v>
      </c>
      <c r="AD81" s="1">
        <v>0.59612495950536326</v>
      </c>
    </row>
    <row r="82" spans="1:30">
      <c r="A82" s="46">
        <v>1</v>
      </c>
      <c r="B82" s="42">
        <f t="shared" ref="B82:B87" si="41">B13-B40</f>
        <v>-6.942652442421543E-2</v>
      </c>
      <c r="C82" s="42">
        <f t="shared" ref="C82:D87" si="42">C13-C40</f>
        <v>-0.15984607319952449</v>
      </c>
      <c r="D82" s="42">
        <f t="shared" si="42"/>
        <v>-4.1834080456814471E-2</v>
      </c>
      <c r="AA82">
        <v>79</v>
      </c>
      <c r="AB82" s="1">
        <v>4.5820509383704855E-2</v>
      </c>
      <c r="AC82" s="1">
        <v>0.22611957710737918</v>
      </c>
      <c r="AD82" s="1">
        <v>0.59612495950536326</v>
      </c>
    </row>
    <row r="83" spans="1:30">
      <c r="A83" s="46">
        <v>2</v>
      </c>
      <c r="B83" s="42">
        <f t="shared" si="41"/>
        <v>0.45238487684259232</v>
      </c>
      <c r="C83" s="42">
        <f t="shared" si="42"/>
        <v>-0.28507309634071309</v>
      </c>
      <c r="D83" s="42">
        <f t="shared" si="42"/>
        <v>-0.37130021727205181</v>
      </c>
      <c r="AA83">
        <v>80</v>
      </c>
      <c r="AB83" s="1">
        <v>4.5820509383704855E-2</v>
      </c>
      <c r="AC83" s="1">
        <v>0.22611957710737918</v>
      </c>
      <c r="AD83" s="1">
        <v>0.59612495950536326</v>
      </c>
    </row>
    <row r="84" spans="1:30">
      <c r="A84" s="46">
        <v>3</v>
      </c>
      <c r="B84" s="42">
        <f t="shared" si="41"/>
        <v>-0.29598644222366577</v>
      </c>
      <c r="C84" s="42">
        <f t="shared" si="42"/>
        <v>0.28961642316704694</v>
      </c>
      <c r="D84" s="42">
        <f t="shared" si="42"/>
        <v>0.33796849994659062</v>
      </c>
      <c r="AA84">
        <v>81</v>
      </c>
      <c r="AB84" s="1">
        <v>4.5820509383704855E-2</v>
      </c>
      <c r="AC84" s="1">
        <v>0.22611957710737918</v>
      </c>
      <c r="AD84" s="1">
        <v>0.59612495950536326</v>
      </c>
    </row>
    <row r="85" spans="1:30">
      <c r="A85" s="46">
        <v>4</v>
      </c>
      <c r="B85" s="42">
        <f t="shared" si="41"/>
        <v>-0.49348465798765712</v>
      </c>
      <c r="C85" s="42">
        <f t="shared" si="42"/>
        <v>0.24104487504975797</v>
      </c>
      <c r="D85" s="42">
        <f t="shared" si="42"/>
        <v>0.46363153346987346</v>
      </c>
      <c r="AA85">
        <v>82</v>
      </c>
      <c r="AB85" s="1">
        <v>4.5820509383704855E-2</v>
      </c>
      <c r="AC85" s="1">
        <v>0.22611957710737918</v>
      </c>
      <c r="AD85" s="1">
        <v>0.59612495950536326</v>
      </c>
    </row>
    <row r="86" spans="1:30">
      <c r="A86" s="46">
        <v>5</v>
      </c>
      <c r="B86" s="42">
        <f t="shared" si="41"/>
        <v>0.43851734236506268</v>
      </c>
      <c r="C86" s="42">
        <f t="shared" si="42"/>
        <v>-0.11510914207691708</v>
      </c>
      <c r="D86" s="42">
        <f t="shared" si="42"/>
        <v>-0.41335114066698464</v>
      </c>
      <c r="AA86">
        <v>83</v>
      </c>
      <c r="AB86" s="1">
        <v>4.5820509383704855E-2</v>
      </c>
      <c r="AC86" s="1">
        <v>0.22611957710737918</v>
      </c>
      <c r="AD86" s="1">
        <v>0.59612495950536326</v>
      </c>
    </row>
    <row r="87" spans="1:30" ht="16.2" thickBot="1">
      <c r="A87" s="47">
        <v>6</v>
      </c>
      <c r="B87" s="42">
        <f t="shared" si="41"/>
        <v>-7.1784646602986724E-2</v>
      </c>
      <c r="C87" s="42">
        <f t="shared" si="42"/>
        <v>5.261041561699098E-2</v>
      </c>
      <c r="D87" s="42">
        <f t="shared" si="42"/>
        <v>-4.9998581465077296E-2</v>
      </c>
      <c r="AA87">
        <v>84</v>
      </c>
      <c r="AB87" s="1">
        <v>4.5820509383704855E-2</v>
      </c>
      <c r="AC87" s="1">
        <v>0.22611957710737918</v>
      </c>
      <c r="AD87" s="1">
        <v>0.59612495950536326</v>
      </c>
    </row>
    <row r="88" spans="1:30">
      <c r="AA88">
        <v>85</v>
      </c>
      <c r="AB88" s="1">
        <v>4.5820509383704855E-2</v>
      </c>
      <c r="AC88" s="1">
        <v>0.22611957710737918</v>
      </c>
      <c r="AD88" s="1">
        <v>0.59612495950536326</v>
      </c>
    </row>
    <row r="89" spans="1:30" ht="16.2" thickBot="1">
      <c r="AA89">
        <v>86</v>
      </c>
      <c r="AB89" s="1">
        <v>4.5820509383704855E-2</v>
      </c>
      <c r="AC89" s="1">
        <v>0.22611957710737918</v>
      </c>
      <c r="AD89" s="1">
        <v>0.59612495950536326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4.5820509383704855E-2</v>
      </c>
      <c r="AC90" s="1">
        <v>0.22611957710737918</v>
      </c>
      <c r="AD90" s="1">
        <v>0.59612495950536326</v>
      </c>
    </row>
    <row r="91" spans="1:30">
      <c r="A91" s="46">
        <v>1</v>
      </c>
      <c r="B91" s="52" t="str">
        <f>Y8</f>
        <v>összeg</v>
      </c>
      <c r="C91" s="2">
        <f>Y9</f>
        <v>1</v>
      </c>
      <c r="D91" s="2">
        <f>Y10</f>
        <v>1</v>
      </c>
      <c r="E91" s="2">
        <f>Y11</f>
        <v>1</v>
      </c>
      <c r="F91" s="2">
        <f>Y16</f>
        <v>7</v>
      </c>
      <c r="G91" s="2">
        <f>Y15</f>
        <v>0</v>
      </c>
      <c r="H91" s="2">
        <f>Y23</f>
        <v>4.1834080456814471E-2</v>
      </c>
      <c r="I91" s="2">
        <f>Y24</f>
        <v>0.49348465798765712</v>
      </c>
      <c r="J91" s="2">
        <f>Y25</f>
        <v>0.25794269828747346</v>
      </c>
      <c r="K91" s="2">
        <f>Y26</f>
        <v>0.15765705365222046</v>
      </c>
      <c r="L91" s="2">
        <f>Y27</f>
        <v>0.28734475975388002</v>
      </c>
      <c r="M91" s="2">
        <f>Y28</f>
        <v>0.1</v>
      </c>
      <c r="N91" s="2">
        <f ca="1">Y29</f>
        <v>8.2615770471469313E-2</v>
      </c>
      <c r="O91" s="2">
        <f ca="1">Y31</f>
        <v>0.40283840981825142</v>
      </c>
      <c r="P91" s="3">
        <f ca="1">Y12</f>
        <v>0.86806504599644729</v>
      </c>
      <c r="AA91">
        <v>88</v>
      </c>
      <c r="AB91" s="1">
        <v>4.5820509383704855E-2</v>
      </c>
      <c r="AC91" s="1">
        <v>0.22611957710737918</v>
      </c>
      <c r="AD91" s="1">
        <v>0.59612495950536326</v>
      </c>
    </row>
    <row r="92" spans="1:30">
      <c r="AA92">
        <v>89</v>
      </c>
      <c r="AB92" s="1">
        <v>4.5820509383704855E-2</v>
      </c>
      <c r="AC92" s="1">
        <v>0.22611957710737918</v>
      </c>
      <c r="AD92" s="1">
        <v>0.59612495950536326</v>
      </c>
    </row>
    <row r="93" spans="1:30">
      <c r="AA93">
        <v>90</v>
      </c>
      <c r="AB93" s="1">
        <v>4.5820509383704855E-2</v>
      </c>
      <c r="AC93" s="1">
        <v>0.22611957710737918</v>
      </c>
      <c r="AD93" s="1">
        <v>0.59612495950536326</v>
      </c>
    </row>
    <row r="94" spans="1:30">
      <c r="AA94">
        <v>91</v>
      </c>
      <c r="AB94" s="1">
        <v>4.5820509383704855E-2</v>
      </c>
      <c r="AC94" s="1">
        <v>0.22611957710737918</v>
      </c>
      <c r="AD94" s="1">
        <v>0.59612495950536326</v>
      </c>
    </row>
    <row r="95" spans="1:30">
      <c r="AA95">
        <v>92</v>
      </c>
      <c r="AB95" s="1">
        <v>4.5820509383704855E-2</v>
      </c>
      <c r="AC95" s="1">
        <v>0.22611957710737918</v>
      </c>
      <c r="AD95" s="1">
        <v>0.59612495950536326</v>
      </c>
    </row>
    <row r="96" spans="1:30">
      <c r="AA96">
        <v>93</v>
      </c>
      <c r="AB96" s="1">
        <v>4.5820509383704855E-2</v>
      </c>
      <c r="AC96" s="1">
        <v>0.22611957710737918</v>
      </c>
      <c r="AD96" s="1">
        <v>0.59612495950536326</v>
      </c>
    </row>
    <row r="97" spans="27:30">
      <c r="AA97">
        <v>94</v>
      </c>
      <c r="AB97" s="1">
        <v>4.5820509383704855E-2</v>
      </c>
      <c r="AC97" s="1">
        <v>0.22611957710737918</v>
      </c>
      <c r="AD97" s="1">
        <v>0.59612495950536326</v>
      </c>
    </row>
    <row r="98" spans="27:30">
      <c r="AA98">
        <v>95</v>
      </c>
      <c r="AB98" s="1">
        <v>4.5820509383704855E-2</v>
      </c>
      <c r="AC98" s="1">
        <v>0.22611957710737918</v>
      </c>
      <c r="AD98" s="1">
        <v>0.59612495950536326</v>
      </c>
    </row>
    <row r="99" spans="27:30">
      <c r="AA99">
        <v>96</v>
      </c>
      <c r="AB99" s="1">
        <v>4.5820509383704855E-2</v>
      </c>
      <c r="AC99" s="1">
        <v>0.22611957710737918</v>
      </c>
      <c r="AD99" s="1">
        <v>0.59612495950536326</v>
      </c>
    </row>
    <row r="100" spans="27:30">
      <c r="AA100">
        <v>97</v>
      </c>
      <c r="AB100" s="1">
        <v>4.5820509383704855E-2</v>
      </c>
      <c r="AC100" s="1">
        <v>0.22611957710737918</v>
      </c>
      <c r="AD100" s="1">
        <v>0.59612495950536326</v>
      </c>
    </row>
    <row r="101" spans="27:30">
      <c r="AA101">
        <v>98</v>
      </c>
      <c r="AB101" s="1">
        <v>4.5820509383704855E-2</v>
      </c>
      <c r="AC101" s="1">
        <v>0.22611957710737918</v>
      </c>
      <c r="AD101" s="1">
        <v>0.59612495950536326</v>
      </c>
    </row>
    <row r="102" spans="27:30">
      <c r="AA102">
        <v>99</v>
      </c>
      <c r="AB102" s="1">
        <v>4.5820509383704855E-2</v>
      </c>
      <c r="AC102" s="1">
        <v>0.22611957710737918</v>
      </c>
      <c r="AD102" s="1">
        <v>0.59612495950536326</v>
      </c>
    </row>
    <row r="103" spans="27:30">
      <c r="AA103">
        <v>100</v>
      </c>
      <c r="AB103" s="1">
        <v>4.5820509383704855E-2</v>
      </c>
      <c r="AC103" s="1">
        <v>0.22611957710737918</v>
      </c>
      <c r="AD103" s="1">
        <v>0.59612495950536326</v>
      </c>
    </row>
    <row r="104" spans="27:30">
      <c r="AA104">
        <v>101</v>
      </c>
      <c r="AB104" s="1">
        <v>4.5820509383704855E-2</v>
      </c>
      <c r="AC104" s="1">
        <v>0.22611957710737918</v>
      </c>
      <c r="AD104" s="1">
        <v>0.59612495950536326</v>
      </c>
    </row>
    <row r="105" spans="27:30">
      <c r="AA105">
        <v>102</v>
      </c>
      <c r="AB105" s="1">
        <v>4.5820509383704855E-2</v>
      </c>
      <c r="AC105" s="1">
        <v>0.22611957710737918</v>
      </c>
      <c r="AD105" s="1">
        <v>0.59612495950536326</v>
      </c>
    </row>
    <row r="106" spans="27:30">
      <c r="AA106">
        <v>103</v>
      </c>
      <c r="AB106" s="1">
        <v>4.5820509383704855E-2</v>
      </c>
      <c r="AC106" s="1">
        <v>0.22611957710737918</v>
      </c>
      <c r="AD106" s="1">
        <v>0.59612495950536326</v>
      </c>
    </row>
    <row r="107" spans="27:30">
      <c r="AA107">
        <v>104</v>
      </c>
      <c r="AB107" s="1">
        <v>4.5820509383704855E-2</v>
      </c>
      <c r="AC107" s="1">
        <v>0.22611957710737918</v>
      </c>
      <c r="AD107" s="1">
        <v>0.59612495950536326</v>
      </c>
    </row>
    <row r="108" spans="27:30">
      <c r="AA108">
        <v>105</v>
      </c>
      <c r="AB108" s="1">
        <v>4.5820509383704855E-2</v>
      </c>
      <c r="AC108" s="1">
        <v>0.22611957710737918</v>
      </c>
      <c r="AD108" s="1">
        <v>0.59612495950536326</v>
      </c>
    </row>
    <row r="109" spans="27:30">
      <c r="AA109">
        <v>106</v>
      </c>
      <c r="AB109" s="1">
        <v>4.5820509383704855E-2</v>
      </c>
      <c r="AC109" s="1">
        <v>0.22611957710737918</v>
      </c>
      <c r="AD109" s="1">
        <v>0.59612495950536326</v>
      </c>
    </row>
    <row r="110" spans="27:30">
      <c r="AA110">
        <v>107</v>
      </c>
      <c r="AB110" s="1">
        <v>4.5820509383704855E-2</v>
      </c>
      <c r="AC110" s="1">
        <v>0.22611957710737918</v>
      </c>
      <c r="AD110" s="1">
        <v>0.59612495950536326</v>
      </c>
    </row>
    <row r="111" spans="27:30">
      <c r="AA111">
        <v>108</v>
      </c>
      <c r="AB111" s="1">
        <v>4.5820509383704855E-2</v>
      </c>
      <c r="AC111" s="1">
        <v>0.22611957710737918</v>
      </c>
      <c r="AD111" s="1">
        <v>0.59612495950536326</v>
      </c>
    </row>
    <row r="112" spans="27:30">
      <c r="AA112">
        <v>109</v>
      </c>
      <c r="AB112" s="1">
        <v>4.5820509383704855E-2</v>
      </c>
      <c r="AC112" s="1">
        <v>0.22611957710737918</v>
      </c>
      <c r="AD112" s="1">
        <v>0.59612495950536326</v>
      </c>
    </row>
    <row r="113" spans="27:30">
      <c r="AA113">
        <v>110</v>
      </c>
      <c r="AB113" s="1">
        <v>4.5820509383704855E-2</v>
      </c>
      <c r="AC113" s="1">
        <v>0.22611957710737918</v>
      </c>
      <c r="AD113" s="1">
        <v>0.59612495950536326</v>
      </c>
    </row>
    <row r="114" spans="27:30">
      <c r="AA114">
        <v>111</v>
      </c>
      <c r="AB114" s="1">
        <v>4.5820509383704855E-2</v>
      </c>
      <c r="AC114" s="1">
        <v>0.22611957710737918</v>
      </c>
      <c r="AD114" s="1">
        <v>0.59612495950536326</v>
      </c>
    </row>
    <row r="115" spans="27:30">
      <c r="AA115">
        <v>112</v>
      </c>
      <c r="AB115" s="1">
        <v>4.5820509383704855E-2</v>
      </c>
      <c r="AC115" s="1">
        <v>0.22611957710737918</v>
      </c>
      <c r="AD115" s="1">
        <v>0.59612495950536326</v>
      </c>
    </row>
    <row r="116" spans="27:30">
      <c r="AA116">
        <v>113</v>
      </c>
      <c r="AB116" s="1">
        <v>4.5820509383704855E-2</v>
      </c>
      <c r="AC116" s="1">
        <v>0.22611957710737918</v>
      </c>
      <c r="AD116" s="1">
        <v>0.59612495950536326</v>
      </c>
    </row>
    <row r="117" spans="27:30">
      <c r="AA117">
        <v>114</v>
      </c>
      <c r="AB117" s="1">
        <v>4.5820509383704855E-2</v>
      </c>
      <c r="AC117" s="1">
        <v>0.22611957710737918</v>
      </c>
      <c r="AD117" s="1">
        <v>0.59612495950536326</v>
      </c>
    </row>
    <row r="118" spans="27:30">
      <c r="AA118">
        <v>115</v>
      </c>
      <c r="AB118" s="1">
        <v>4.5820509383704855E-2</v>
      </c>
      <c r="AC118" s="1">
        <v>0.22611957710737918</v>
      </c>
      <c r="AD118" s="1">
        <v>0.59612495950536326</v>
      </c>
    </row>
    <row r="119" spans="27:30">
      <c r="AA119">
        <v>116</v>
      </c>
      <c r="AB119" s="1">
        <v>4.5820509383704855E-2</v>
      </c>
      <c r="AC119" s="1">
        <v>0.22611957710737918</v>
      </c>
      <c r="AD119" s="1">
        <v>0.59612495950536326</v>
      </c>
    </row>
    <row r="120" spans="27:30">
      <c r="AA120">
        <v>117</v>
      </c>
      <c r="AB120" s="1">
        <v>4.5820509383704855E-2</v>
      </c>
      <c r="AC120" s="1">
        <v>0.22611957710737918</v>
      </c>
      <c r="AD120" s="1">
        <v>0.59612495950536326</v>
      </c>
    </row>
    <row r="121" spans="27:30">
      <c r="AA121">
        <v>118</v>
      </c>
      <c r="AB121" s="1">
        <v>4.5820509383704855E-2</v>
      </c>
      <c r="AC121" s="1">
        <v>0.22611957710737918</v>
      </c>
      <c r="AD121" s="1">
        <v>0.59612495950536326</v>
      </c>
    </row>
    <row r="122" spans="27:30">
      <c r="AA122">
        <v>119</v>
      </c>
      <c r="AB122" s="1">
        <v>4.5820509383704855E-2</v>
      </c>
      <c r="AC122" s="1">
        <v>0.22611957710737918</v>
      </c>
      <c r="AD122" s="1">
        <v>0.59612495950536326</v>
      </c>
    </row>
    <row r="123" spans="27:30">
      <c r="AA123">
        <v>120</v>
      </c>
      <c r="AB123" s="1">
        <v>4.5820509383704855E-2</v>
      </c>
      <c r="AC123" s="1">
        <v>0.22611957710737918</v>
      </c>
      <c r="AD123" s="1">
        <v>0.59612495950536326</v>
      </c>
    </row>
    <row r="124" spans="27:30">
      <c r="AA124">
        <v>121</v>
      </c>
      <c r="AB124" s="1">
        <v>4.5820509383704855E-2</v>
      </c>
      <c r="AC124" s="1">
        <v>0.22611957710737918</v>
      </c>
      <c r="AD124" s="1">
        <v>0.59612495950536326</v>
      </c>
    </row>
    <row r="125" spans="27:30">
      <c r="AA125">
        <v>122</v>
      </c>
      <c r="AB125" s="1">
        <v>4.5820509383704855E-2</v>
      </c>
      <c r="AC125" s="1">
        <v>0.22611957710737918</v>
      </c>
      <c r="AD125" s="1">
        <v>0.59612495950536326</v>
      </c>
    </row>
    <row r="126" spans="27:30">
      <c r="AA126">
        <v>123</v>
      </c>
      <c r="AB126" s="1">
        <v>4.5820509383704855E-2</v>
      </c>
      <c r="AC126" s="1">
        <v>0.22611957710737918</v>
      </c>
      <c r="AD126" s="1">
        <v>0.59612495950536326</v>
      </c>
    </row>
    <row r="127" spans="27:30">
      <c r="AA127">
        <v>124</v>
      </c>
      <c r="AB127" s="1">
        <v>4.5820509383704855E-2</v>
      </c>
      <c r="AC127" s="1">
        <v>0.22611957710737918</v>
      </c>
      <c r="AD127" s="1">
        <v>0.59612495950536326</v>
      </c>
    </row>
    <row r="128" spans="27:30">
      <c r="AA128">
        <v>125</v>
      </c>
      <c r="AB128" s="1">
        <v>4.5820509383704855E-2</v>
      </c>
      <c r="AC128" s="1">
        <v>0.22611957710737918</v>
      </c>
      <c r="AD128" s="1">
        <v>0.59612495950536326</v>
      </c>
    </row>
    <row r="129" spans="27:30">
      <c r="AA129">
        <v>126</v>
      </c>
      <c r="AB129" s="1">
        <v>4.5820509383704855E-2</v>
      </c>
      <c r="AC129" s="1">
        <v>0.22611957710737918</v>
      </c>
      <c r="AD129" s="1">
        <v>0.59612495950536326</v>
      </c>
    </row>
    <row r="130" spans="27:30">
      <c r="AA130">
        <v>127</v>
      </c>
      <c r="AB130" s="1">
        <v>4.5820509383704855E-2</v>
      </c>
      <c r="AC130" s="1">
        <v>0.22611957710737918</v>
      </c>
      <c r="AD130" s="1">
        <v>0.59612495950536326</v>
      </c>
    </row>
    <row r="131" spans="27:30">
      <c r="AA131">
        <v>128</v>
      </c>
      <c r="AB131" s="1">
        <v>4.5820509383704855E-2</v>
      </c>
      <c r="AC131" s="1">
        <v>0.22611957710737918</v>
      </c>
      <c r="AD131" s="1">
        <v>0.59612495950536326</v>
      </c>
    </row>
    <row r="132" spans="27:30">
      <c r="AA132">
        <v>129</v>
      </c>
      <c r="AB132" s="1">
        <v>4.5820509383704855E-2</v>
      </c>
      <c r="AC132" s="1">
        <v>0.22611957710737918</v>
      </c>
      <c r="AD132" s="1">
        <v>0.59612495950536326</v>
      </c>
    </row>
    <row r="133" spans="27:30">
      <c r="AA133">
        <v>130</v>
      </c>
      <c r="AB133" s="1">
        <v>4.5820509383704855E-2</v>
      </c>
      <c r="AC133" s="1">
        <v>0.22611957710737918</v>
      </c>
      <c r="AD133" s="1">
        <v>0.59612495950536326</v>
      </c>
    </row>
    <row r="134" spans="27:30">
      <c r="AA134">
        <v>131</v>
      </c>
      <c r="AB134" s="1">
        <v>4.5820509383704855E-2</v>
      </c>
      <c r="AC134" s="1">
        <v>0.22611957710737918</v>
      </c>
      <c r="AD134" s="1">
        <v>0.59612495950536326</v>
      </c>
    </row>
    <row r="135" spans="27:30">
      <c r="AA135">
        <v>132</v>
      </c>
      <c r="AB135" s="1">
        <v>4.5820509383704855E-2</v>
      </c>
      <c r="AC135" s="1">
        <v>0.22611957710737918</v>
      </c>
      <c r="AD135" s="1">
        <v>0.59612495950536326</v>
      </c>
    </row>
    <row r="136" spans="27:30">
      <c r="AA136">
        <v>133</v>
      </c>
      <c r="AB136" s="1">
        <v>4.5820509383704855E-2</v>
      </c>
      <c r="AC136" s="1">
        <v>0.22611957710737918</v>
      </c>
      <c r="AD136" s="1">
        <v>0.59612495950536326</v>
      </c>
    </row>
    <row r="137" spans="27:30">
      <c r="AA137">
        <v>134</v>
      </c>
      <c r="AB137" s="1">
        <v>4.5820509383704855E-2</v>
      </c>
      <c r="AC137" s="1">
        <v>0.22611957710737918</v>
      </c>
      <c r="AD137" s="1">
        <v>0.59612495950536326</v>
      </c>
    </row>
    <row r="138" spans="27:30">
      <c r="AA138">
        <v>135</v>
      </c>
      <c r="AB138" s="1">
        <v>4.5820509383704855E-2</v>
      </c>
      <c r="AC138" s="1">
        <v>0.22611957710737918</v>
      </c>
      <c r="AD138" s="1">
        <v>0.59612495950536326</v>
      </c>
    </row>
    <row r="139" spans="27:30">
      <c r="AA139">
        <v>136</v>
      </c>
      <c r="AB139" s="1">
        <v>4.5820509383704855E-2</v>
      </c>
      <c r="AC139" s="1">
        <v>0.22611957710737918</v>
      </c>
      <c r="AD139" s="1">
        <v>0.59612495950536326</v>
      </c>
    </row>
    <row r="140" spans="27:30">
      <c r="AA140">
        <v>137</v>
      </c>
      <c r="AB140" s="1">
        <v>4.5820509383704855E-2</v>
      </c>
      <c r="AC140" s="1">
        <v>0.22611957710737918</v>
      </c>
      <c r="AD140" s="1">
        <v>0.59612495950536326</v>
      </c>
    </row>
    <row r="141" spans="27:30">
      <c r="AA141">
        <v>138</v>
      </c>
      <c r="AB141" s="1">
        <v>4.5820509383704855E-2</v>
      </c>
      <c r="AC141" s="1">
        <v>0.22611957710737918</v>
      </c>
      <c r="AD141" s="1">
        <v>0.59612495950536326</v>
      </c>
    </row>
    <row r="142" spans="27:30">
      <c r="AA142">
        <v>139</v>
      </c>
      <c r="AB142" s="1">
        <v>4.5820509383704855E-2</v>
      </c>
      <c r="AC142" s="1">
        <v>0.22611957710737918</v>
      </c>
      <c r="AD142" s="1">
        <v>0.59612495950536326</v>
      </c>
    </row>
    <row r="143" spans="27:30">
      <c r="AA143">
        <v>140</v>
      </c>
      <c r="AB143" s="1">
        <v>4.5820509383704855E-2</v>
      </c>
      <c r="AC143" s="1">
        <v>0.22611957710737918</v>
      </c>
      <c r="AD143" s="1">
        <v>0.59612495950536326</v>
      </c>
    </row>
    <row r="144" spans="27:30">
      <c r="AA144">
        <v>141</v>
      </c>
      <c r="AB144" s="1">
        <v>4.5820509383704855E-2</v>
      </c>
      <c r="AC144" s="1">
        <v>0.22611957710737918</v>
      </c>
      <c r="AD144" s="1">
        <v>0.59612495950536326</v>
      </c>
    </row>
    <row r="145" spans="27:30">
      <c r="AA145">
        <v>142</v>
      </c>
      <c r="AB145" s="1">
        <v>4.5820509383704855E-2</v>
      </c>
      <c r="AC145" s="1">
        <v>0.22611957710737918</v>
      </c>
      <c r="AD145" s="1">
        <v>0.59612495950536326</v>
      </c>
    </row>
    <row r="146" spans="27:30">
      <c r="AA146">
        <v>143</v>
      </c>
      <c r="AB146" s="1">
        <v>4.5820509383704855E-2</v>
      </c>
      <c r="AC146" s="1">
        <v>0.22611957710737918</v>
      </c>
      <c r="AD146" s="1">
        <v>0.59612495950536326</v>
      </c>
    </row>
    <row r="147" spans="27:30">
      <c r="AA147">
        <v>144</v>
      </c>
      <c r="AB147" s="1">
        <v>4.5820509383704855E-2</v>
      </c>
      <c r="AC147" s="1">
        <v>0.22611957710737918</v>
      </c>
      <c r="AD147" s="1">
        <v>0.59612495950536326</v>
      </c>
    </row>
    <row r="148" spans="27:30">
      <c r="AA148">
        <v>145</v>
      </c>
      <c r="AB148" s="1">
        <v>4.5820509383704855E-2</v>
      </c>
      <c r="AC148" s="1">
        <v>0.22611957710737918</v>
      </c>
      <c r="AD148" s="1">
        <v>0.59612495950536326</v>
      </c>
    </row>
    <row r="149" spans="27:30">
      <c r="AA149">
        <v>146</v>
      </c>
      <c r="AB149" s="1">
        <v>4.5820509383704855E-2</v>
      </c>
      <c r="AC149" s="1">
        <v>0.22611957710737918</v>
      </c>
      <c r="AD149" s="1">
        <v>0.59612495950536326</v>
      </c>
    </row>
    <row r="150" spans="27:30">
      <c r="AA150">
        <v>147</v>
      </c>
      <c r="AB150" s="1">
        <v>4.5820509383704855E-2</v>
      </c>
      <c r="AC150" s="1">
        <v>0.22611957710737918</v>
      </c>
      <c r="AD150" s="1">
        <v>0.59612495950536326</v>
      </c>
    </row>
    <row r="151" spans="27:30">
      <c r="AA151">
        <v>148</v>
      </c>
      <c r="AB151" s="1">
        <v>4.5820509383704855E-2</v>
      </c>
      <c r="AC151" s="1">
        <v>0.22611957710737918</v>
      </c>
      <c r="AD151" s="1">
        <v>0.59612495950536326</v>
      </c>
    </row>
    <row r="152" spans="27:30">
      <c r="AA152">
        <v>149</v>
      </c>
      <c r="AB152" s="1">
        <v>4.5820509383704855E-2</v>
      </c>
      <c r="AC152" s="1">
        <v>0.22611957710737918</v>
      </c>
      <c r="AD152" s="1">
        <v>0.59612495950536326</v>
      </c>
    </row>
    <row r="153" spans="27:30">
      <c r="AA153">
        <v>150</v>
      </c>
      <c r="AB153" s="1">
        <v>4.5820509383704855E-2</v>
      </c>
      <c r="AC153" s="1">
        <v>0.22611957710737918</v>
      </c>
      <c r="AD153" s="1">
        <v>0.59612495950536326</v>
      </c>
    </row>
    <row r="154" spans="27:30">
      <c r="AA154">
        <v>151</v>
      </c>
      <c r="AB154" s="1">
        <v>4.5820509383704855E-2</v>
      </c>
      <c r="AC154" s="1">
        <v>0.22611957710737918</v>
      </c>
      <c r="AD154" s="1">
        <v>0.59612495950536326</v>
      </c>
    </row>
    <row r="155" spans="27:30">
      <c r="AA155">
        <v>152</v>
      </c>
      <c r="AB155" s="1">
        <v>4.5820509383704855E-2</v>
      </c>
      <c r="AC155" s="1">
        <v>0.22611957710737918</v>
      </c>
      <c r="AD155" s="1">
        <v>0.59612495950536326</v>
      </c>
    </row>
    <row r="156" spans="27:30">
      <c r="AA156">
        <v>153</v>
      </c>
      <c r="AB156" s="1">
        <v>4.5820509383704855E-2</v>
      </c>
      <c r="AC156" s="1">
        <v>0.22611957710737918</v>
      </c>
      <c r="AD156" s="1">
        <v>0.59612495950536326</v>
      </c>
    </row>
    <row r="157" spans="27:30">
      <c r="AA157">
        <v>154</v>
      </c>
      <c r="AB157" s="1">
        <v>4.5820509383704855E-2</v>
      </c>
      <c r="AC157" s="1">
        <v>0.22611957710737918</v>
      </c>
      <c r="AD157" s="1">
        <v>0.59612495950536326</v>
      </c>
    </row>
    <row r="158" spans="27:30">
      <c r="AA158">
        <v>155</v>
      </c>
      <c r="AB158" s="1">
        <v>4.5820509383704855E-2</v>
      </c>
      <c r="AC158" s="1">
        <v>0.22611957710737918</v>
      </c>
      <c r="AD158" s="1">
        <v>0.59612495950536326</v>
      </c>
    </row>
    <row r="159" spans="27:30">
      <c r="AA159">
        <v>156</v>
      </c>
      <c r="AB159" s="1">
        <v>4.5820509383704855E-2</v>
      </c>
      <c r="AC159" s="1">
        <v>0.22611957710737918</v>
      </c>
      <c r="AD159" s="1">
        <v>0.59612495950536326</v>
      </c>
    </row>
    <row r="160" spans="27:30">
      <c r="AA160">
        <v>157</v>
      </c>
      <c r="AB160" s="1">
        <v>4.5820509383704855E-2</v>
      </c>
      <c r="AC160" s="1">
        <v>0.22611957710737918</v>
      </c>
      <c r="AD160" s="1">
        <v>0.59612495950536326</v>
      </c>
    </row>
    <row r="161" spans="27:30">
      <c r="AA161">
        <v>158</v>
      </c>
      <c r="AB161" s="1">
        <v>4.5820509383704855E-2</v>
      </c>
      <c r="AC161" s="1">
        <v>0.22611957710737918</v>
      </c>
      <c r="AD161" s="1">
        <v>0.59612495950536326</v>
      </c>
    </row>
    <row r="162" spans="27:30">
      <c r="AA162">
        <v>159</v>
      </c>
      <c r="AB162" s="1">
        <v>4.5820509383704855E-2</v>
      </c>
      <c r="AC162" s="1">
        <v>0.22611957710737918</v>
      </c>
      <c r="AD162" s="1">
        <v>0.59612495950536326</v>
      </c>
    </row>
    <row r="163" spans="27:30">
      <c r="AA163">
        <v>160</v>
      </c>
      <c r="AB163" s="1">
        <v>4.5820509383704855E-2</v>
      </c>
      <c r="AC163" s="1">
        <v>0.22611957710737918</v>
      </c>
      <c r="AD163" s="1">
        <v>0.59612495950536326</v>
      </c>
    </row>
    <row r="164" spans="27:30">
      <c r="AA164">
        <v>161</v>
      </c>
      <c r="AB164" s="1">
        <v>4.5820509383704855E-2</v>
      </c>
      <c r="AC164" s="1">
        <v>0.22611957710737918</v>
      </c>
      <c r="AD164" s="1">
        <v>0.59612495950536326</v>
      </c>
    </row>
    <row r="165" spans="27:30">
      <c r="AA165">
        <v>162</v>
      </c>
      <c r="AB165" s="1">
        <v>4.5820509383704855E-2</v>
      </c>
      <c r="AC165" s="1">
        <v>0.22611957710737918</v>
      </c>
      <c r="AD165" s="1">
        <v>0.59612495950536326</v>
      </c>
    </row>
    <row r="166" spans="27:30">
      <c r="AA166">
        <v>163</v>
      </c>
      <c r="AB166" s="1">
        <v>4.5820509383704855E-2</v>
      </c>
      <c r="AC166" s="1">
        <v>0.22611957710737918</v>
      </c>
      <c r="AD166" s="1">
        <v>0.59612495950536326</v>
      </c>
    </row>
    <row r="167" spans="27:30">
      <c r="AA167">
        <v>164</v>
      </c>
      <c r="AB167" s="1">
        <v>4.5820509383704855E-2</v>
      </c>
      <c r="AC167" s="1">
        <v>0.22611957710737918</v>
      </c>
      <c r="AD167" s="1">
        <v>0.59612495950536326</v>
      </c>
    </row>
    <row r="168" spans="27:30">
      <c r="AA168">
        <v>165</v>
      </c>
      <c r="AB168" s="1">
        <v>4.5820509383704855E-2</v>
      </c>
      <c r="AC168" s="1">
        <v>0.22611957710737918</v>
      </c>
      <c r="AD168" s="1">
        <v>0.59612495950536326</v>
      </c>
    </row>
    <row r="169" spans="27:30">
      <c r="AA169">
        <v>166</v>
      </c>
      <c r="AB169" s="1">
        <v>4.5820509383704855E-2</v>
      </c>
      <c r="AC169" s="1">
        <v>0.22611957710737918</v>
      </c>
      <c r="AD169" s="1">
        <v>0.59612495950536326</v>
      </c>
    </row>
    <row r="170" spans="27:30">
      <c r="AA170">
        <v>167</v>
      </c>
      <c r="AB170" s="1">
        <v>4.5820509383704855E-2</v>
      </c>
      <c r="AC170" s="1">
        <v>0.22611957710737918</v>
      </c>
      <c r="AD170" s="1">
        <v>0.59612495950536326</v>
      </c>
    </row>
    <row r="171" spans="27:30">
      <c r="AA171">
        <v>168</v>
      </c>
      <c r="AB171" s="1">
        <v>4.5820509383704855E-2</v>
      </c>
      <c r="AC171" s="1">
        <v>0.22611957710737918</v>
      </c>
      <c r="AD171" s="1">
        <v>0.59612495950536326</v>
      </c>
    </row>
    <row r="172" spans="27:30">
      <c r="AA172">
        <v>169</v>
      </c>
      <c r="AB172" s="1">
        <v>4.5820509383704855E-2</v>
      </c>
      <c r="AC172" s="1">
        <v>0.22611957710737918</v>
      </c>
      <c r="AD172" s="1">
        <v>0.59612495950536326</v>
      </c>
    </row>
    <row r="173" spans="27:30">
      <c r="AA173">
        <v>170</v>
      </c>
      <c r="AB173" s="1">
        <v>4.5820509383704855E-2</v>
      </c>
      <c r="AC173" s="1">
        <v>0.22611957710737918</v>
      </c>
      <c r="AD173" s="1">
        <v>0.59612495950536326</v>
      </c>
    </row>
    <row r="174" spans="27:30">
      <c r="AA174">
        <v>171</v>
      </c>
      <c r="AB174" s="1">
        <v>4.5820509383704855E-2</v>
      </c>
      <c r="AC174" s="1">
        <v>0.22611957710737918</v>
      </c>
      <c r="AD174" s="1">
        <v>0.59612495950536326</v>
      </c>
    </row>
    <row r="175" spans="27:30">
      <c r="AA175">
        <v>172</v>
      </c>
      <c r="AB175" s="1">
        <v>4.5820509383704855E-2</v>
      </c>
      <c r="AC175" s="1">
        <v>0.22611957710737918</v>
      </c>
      <c r="AD175" s="1">
        <v>0.59612495950536326</v>
      </c>
    </row>
    <row r="176" spans="27:30">
      <c r="AA176">
        <v>173</v>
      </c>
      <c r="AB176" s="1">
        <v>4.5820509383704855E-2</v>
      </c>
      <c r="AC176" s="1">
        <v>0.22611957710737918</v>
      </c>
      <c r="AD176" s="1">
        <v>0.59612495950536326</v>
      </c>
    </row>
    <row r="177" spans="27:30">
      <c r="AA177">
        <v>174</v>
      </c>
      <c r="AB177" s="1">
        <v>4.5820509383704855E-2</v>
      </c>
      <c r="AC177" s="1">
        <v>0.22611957710737918</v>
      </c>
      <c r="AD177" s="1">
        <v>0.59612495950536326</v>
      </c>
    </row>
    <row r="178" spans="27:30">
      <c r="AA178">
        <v>175</v>
      </c>
      <c r="AB178" s="1">
        <v>4.5820509383704855E-2</v>
      </c>
      <c r="AC178" s="1">
        <v>0.22611957710737918</v>
      </c>
      <c r="AD178" s="1">
        <v>0.59612495950536326</v>
      </c>
    </row>
    <row r="179" spans="27:30">
      <c r="AA179">
        <v>176</v>
      </c>
      <c r="AB179" s="1">
        <v>4.5820509383704855E-2</v>
      </c>
      <c r="AC179" s="1">
        <v>0.22611957710737918</v>
      </c>
      <c r="AD179" s="1">
        <v>0.59612495950536326</v>
      </c>
    </row>
    <row r="180" spans="27:30">
      <c r="AA180">
        <v>177</v>
      </c>
      <c r="AB180" s="1">
        <v>4.5820509383704855E-2</v>
      </c>
      <c r="AC180" s="1">
        <v>0.22611957710737918</v>
      </c>
      <c r="AD180" s="1">
        <v>0.59612495950536326</v>
      </c>
    </row>
    <row r="181" spans="27:30">
      <c r="AA181">
        <v>178</v>
      </c>
      <c r="AB181" s="1">
        <v>4.5820509383704855E-2</v>
      </c>
      <c r="AC181" s="1">
        <v>0.22611957710737918</v>
      </c>
      <c r="AD181" s="1">
        <v>0.59612495950536326</v>
      </c>
    </row>
    <row r="182" spans="27:30">
      <c r="AA182">
        <v>179</v>
      </c>
      <c r="AB182" s="1">
        <v>4.5820509383704855E-2</v>
      </c>
      <c r="AC182" s="1">
        <v>0.22611957710737918</v>
      </c>
      <c r="AD182" s="1">
        <v>0.59612495950536326</v>
      </c>
    </row>
    <row r="183" spans="27:30">
      <c r="AA183">
        <v>180</v>
      </c>
      <c r="AB183" s="1">
        <v>4.5820509383704855E-2</v>
      </c>
      <c r="AC183" s="1">
        <v>0.22611957710737918</v>
      </c>
      <c r="AD183" s="1">
        <v>0.59612495950536326</v>
      </c>
    </row>
    <row r="184" spans="27:30">
      <c r="AA184">
        <v>181</v>
      </c>
      <c r="AB184" s="1">
        <v>4.5820509383704855E-2</v>
      </c>
      <c r="AC184" s="1">
        <v>0.22611957710737918</v>
      </c>
      <c r="AD184" s="1">
        <v>0.59612495950536326</v>
      </c>
    </row>
    <row r="185" spans="27:30">
      <c r="AA185">
        <v>182</v>
      </c>
      <c r="AB185" s="1">
        <v>4.5820509383704855E-2</v>
      </c>
      <c r="AC185" s="1">
        <v>0.22611957710737918</v>
      </c>
      <c r="AD185" s="1">
        <v>0.59612495950536326</v>
      </c>
    </row>
    <row r="186" spans="27:30">
      <c r="AA186">
        <v>183</v>
      </c>
      <c r="AB186" s="1">
        <v>4.5820509383704855E-2</v>
      </c>
      <c r="AC186" s="1">
        <v>0.22611957710737918</v>
      </c>
      <c r="AD186" s="1">
        <v>0.59612495950536326</v>
      </c>
    </row>
    <row r="187" spans="27:30">
      <c r="AA187">
        <v>184</v>
      </c>
      <c r="AB187" s="1">
        <v>4.5820509383704855E-2</v>
      </c>
      <c r="AC187" s="1">
        <v>0.22611957710737918</v>
      </c>
      <c r="AD187" s="1">
        <v>0.59612495950536326</v>
      </c>
    </row>
    <row r="188" spans="27:30">
      <c r="AA188">
        <v>185</v>
      </c>
      <c r="AB188" s="1">
        <v>4.5820509383704855E-2</v>
      </c>
      <c r="AC188" s="1">
        <v>0.22611957710737918</v>
      </c>
      <c r="AD188" s="1">
        <v>0.59612495950536326</v>
      </c>
    </row>
    <row r="189" spans="27:30">
      <c r="AA189">
        <v>186</v>
      </c>
      <c r="AB189" s="1">
        <v>4.5820509383704855E-2</v>
      </c>
      <c r="AC189" s="1">
        <v>0.22611957710737918</v>
      </c>
      <c r="AD189" s="1">
        <v>0.59612495950536326</v>
      </c>
    </row>
    <row r="190" spans="27:30">
      <c r="AA190">
        <v>187</v>
      </c>
      <c r="AB190" s="1">
        <v>4.5820509383704855E-2</v>
      </c>
      <c r="AC190" s="1">
        <v>0.22611957710737918</v>
      </c>
      <c r="AD190" s="1">
        <v>0.59612495950536326</v>
      </c>
    </row>
    <row r="191" spans="27:30">
      <c r="AA191">
        <v>188</v>
      </c>
      <c r="AB191" s="1">
        <v>4.5820509383704855E-2</v>
      </c>
      <c r="AC191" s="1">
        <v>0.22611957710737918</v>
      </c>
      <c r="AD191" s="1">
        <v>0.59612495950536326</v>
      </c>
    </row>
    <row r="192" spans="27:30">
      <c r="AA192">
        <v>189</v>
      </c>
      <c r="AB192" s="1">
        <v>4.5820509383704855E-2</v>
      </c>
      <c r="AC192" s="1">
        <v>0.22611957710737918</v>
      </c>
      <c r="AD192" s="1">
        <v>0.59612495950536326</v>
      </c>
    </row>
    <row r="193" spans="27:30">
      <c r="AA193">
        <v>190</v>
      </c>
      <c r="AB193" s="1">
        <v>4.5820509383704855E-2</v>
      </c>
      <c r="AC193" s="1">
        <v>0.22611957710737918</v>
      </c>
      <c r="AD193" s="1">
        <v>0.59612495950536326</v>
      </c>
    </row>
    <row r="194" spans="27:30">
      <c r="AA194">
        <v>191</v>
      </c>
      <c r="AB194" s="1">
        <v>4.5820509383704855E-2</v>
      </c>
      <c r="AC194" s="1">
        <v>0.22611957710737918</v>
      </c>
      <c r="AD194" s="1">
        <v>0.59612495950536326</v>
      </c>
    </row>
    <row r="195" spans="27:30">
      <c r="AA195">
        <v>192</v>
      </c>
      <c r="AB195" s="1">
        <v>4.5820509383704855E-2</v>
      </c>
      <c r="AC195" s="1">
        <v>0.22611957710737918</v>
      </c>
      <c r="AD195" s="1">
        <v>0.59612495950536326</v>
      </c>
    </row>
    <row r="196" spans="27:30">
      <c r="AA196">
        <v>193</v>
      </c>
      <c r="AB196" s="1">
        <v>4.5820509383704855E-2</v>
      </c>
      <c r="AC196" s="1">
        <v>0.22611957710737918</v>
      </c>
      <c r="AD196" s="1">
        <v>0.59612495950536326</v>
      </c>
    </row>
    <row r="197" spans="27:30">
      <c r="AA197">
        <v>194</v>
      </c>
      <c r="AB197" s="1">
        <v>4.5820509383704855E-2</v>
      </c>
      <c r="AC197" s="1">
        <v>0.22611957710737918</v>
      </c>
      <c r="AD197" s="1">
        <v>0.59612495950536326</v>
      </c>
    </row>
    <row r="198" spans="27:30">
      <c r="AA198">
        <v>195</v>
      </c>
      <c r="AB198" s="1">
        <v>4.5820509383704855E-2</v>
      </c>
      <c r="AC198" s="1">
        <v>0.22611957710737918</v>
      </c>
      <c r="AD198" s="1">
        <v>0.59612495950536326</v>
      </c>
    </row>
    <row r="199" spans="27:30">
      <c r="AA199">
        <v>196</v>
      </c>
      <c r="AB199" s="1">
        <v>4.5820509383704855E-2</v>
      </c>
      <c r="AC199" s="1">
        <v>0.22611957710737918</v>
      </c>
      <c r="AD199" s="1">
        <v>0.59612495950536326</v>
      </c>
    </row>
    <row r="200" spans="27:30">
      <c r="AA200">
        <v>197</v>
      </c>
      <c r="AB200" s="1">
        <v>4.5820509383704855E-2</v>
      </c>
      <c r="AC200" s="1">
        <v>0.22611957710737918</v>
      </c>
      <c r="AD200" s="1">
        <v>0.59612495950536326</v>
      </c>
    </row>
    <row r="201" spans="27:30">
      <c r="AA201">
        <v>198</v>
      </c>
      <c r="AB201" s="1">
        <v>4.5820509383704855E-2</v>
      </c>
      <c r="AC201" s="1">
        <v>0.22611957710737918</v>
      </c>
      <c r="AD201" s="1">
        <v>0.59612495950536326</v>
      </c>
    </row>
    <row r="202" spans="27:30">
      <c r="AA202">
        <v>199</v>
      </c>
      <c r="AB202" s="1">
        <v>4.5820509383704855E-2</v>
      </c>
      <c r="AC202" s="1">
        <v>0.22611957710737918</v>
      </c>
      <c r="AD202" s="1">
        <v>0.59612495950536326</v>
      </c>
    </row>
    <row r="203" spans="27:30">
      <c r="AA203">
        <v>200</v>
      </c>
      <c r="AB203" s="1">
        <v>4.5820509383704855E-2</v>
      </c>
      <c r="AC203" s="1">
        <v>0.22611957710737918</v>
      </c>
      <c r="AD203" s="1">
        <v>0.59612495950536326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99" priority="13">
      <formula>ABS(B57)&gt;0.4</formula>
    </cfRule>
    <cfRule type="expression" dxfId="298" priority="14">
      <formula>AND(ABS(B57)&gt;0.2, ABS(B57)&lt;=0.4)</formula>
    </cfRule>
    <cfRule type="expression" dxfId="297" priority="15">
      <formula>ABS(B57)&lt;=0.2</formula>
    </cfRule>
  </conditionalFormatting>
  <conditionalFormatting sqref="B82:D87">
    <cfRule type="expression" dxfId="296" priority="1">
      <formula>ABS(B82)&lt;=0.2</formula>
    </cfRule>
    <cfRule type="expression" dxfId="295" priority="2">
      <formula>ABS(B82)&gt;0.4</formula>
    </cfRule>
    <cfRule type="expression" dxfId="294" priority="3">
      <formula>AND(ABS(B82)&gt;0.2, ABS(B82)&lt;=0.4)</formula>
    </cfRule>
  </conditionalFormatting>
  <conditionalFormatting sqref="E40:M45">
    <cfRule type="expression" dxfId="293" priority="4">
      <formula>ABS(IFERROR(E13-E40,0))&gt;0.4</formula>
    </cfRule>
    <cfRule type="expression" dxfId="292" priority="5">
      <formula>AND(ABS(IFERROR(E13-E40,0))&gt;0.2, ABS(IFERROR(E13-E40,0))&lt;=0.4)</formula>
    </cfRule>
    <cfRule type="expression" dxfId="291" priority="6">
      <formula>ABS(IFERROR(E13-E40,0))&lt;=0.2</formula>
    </cfRule>
  </conditionalFormatting>
  <conditionalFormatting sqref="G57:I65">
    <cfRule type="expression" dxfId="290" priority="10">
      <formula>ABS(G57)&lt;=0.2</formula>
    </cfRule>
    <cfRule type="expression" dxfId="289" priority="11">
      <formula>AND(ABS(G57)&gt;0.2, ABS(G57)&lt;=0.4)</formula>
    </cfRule>
    <cfRule type="expression" dxfId="288" priority="12">
      <formula>ABS(G57)&gt;0.4</formula>
    </cfRule>
  </conditionalFormatting>
  <conditionalFormatting sqref="L57:Q65">
    <cfRule type="expression" dxfId="287" priority="7">
      <formula>ABS(L57)&gt;0.4</formula>
    </cfRule>
    <cfRule type="expression" dxfId="286" priority="8">
      <formula>AND(ABS(L57)&gt;0.2, ABS(L57)&lt;=0.4)</formula>
    </cfRule>
    <cfRule type="expression" dxfId="285" priority="9">
      <formula>ABS(L57)&lt;=0.2</formula>
    </cfRule>
  </conditionalFormatting>
  <dataValidations count="1">
    <dataValidation type="list" allowBlank="1" showInputMessage="1" showErrorMessage="1" sqref="Y8" xr:uid="{00000000-0002-0000-01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N203"/>
  <sheetViews>
    <sheetView topLeftCell="A3" zoomScale="88" zoomScaleNormal="60" workbookViewId="0">
      <selection activeCell="P46" sqref="P46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0.70940351287364245</v>
      </c>
      <c r="AC3" s="1">
        <f>G67</f>
        <v>0.43261277942251025</v>
      </c>
      <c r="AD3" s="1">
        <f ca="1">L67</f>
        <v>0.14007103557868231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0.70940351287364245</v>
      </c>
      <c r="AC4" s="1">
        <v>0.43261277942251025</v>
      </c>
      <c r="AD4" s="1">
        <v>0.14007103557868231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0.70940351287364245</v>
      </c>
      <c r="AC5" s="1">
        <v>0.43261277942251025</v>
      </c>
      <c r="AD5" s="1">
        <v>0.14007103557868231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0.70940351287364245</v>
      </c>
      <c r="AC6" s="1">
        <v>0.43261277942251025</v>
      </c>
      <c r="AD6" s="1">
        <v>0.14007103557868231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0.70940351287364245</v>
      </c>
      <c r="AC7" s="1">
        <v>0.43261277942251025</v>
      </c>
      <c r="AD7" s="1">
        <v>0.14007103557868231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0.70940351287364245</v>
      </c>
      <c r="AC8" s="1">
        <v>0.43261277942251025</v>
      </c>
      <c r="AD8" s="1">
        <v>0.14007103557868231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0.70940351287364245</v>
      </c>
      <c r="AC9" s="1">
        <v>0.43261277942251025</v>
      </c>
      <c r="AD9" s="1">
        <v>0.14007103557868231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0.70940351287364245</v>
      </c>
      <c r="AC10" s="1">
        <v>0.43261277942251025</v>
      </c>
      <c r="AD10" s="1">
        <v>0.14007103557868231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3</v>
      </c>
      <c r="AA11">
        <v>8</v>
      </c>
      <c r="AB11" s="1">
        <v>0.70940351287364245</v>
      </c>
      <c r="AC11" s="1">
        <v>0.43261277942251025</v>
      </c>
      <c r="AD11" s="1">
        <v>0.14007103557868231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1.5622293990321996</v>
      </c>
      <c r="AA12">
        <v>9</v>
      </c>
      <c r="AB12" s="1">
        <v>0.70940351287364245</v>
      </c>
      <c r="AC12" s="1">
        <v>0.43261277942251025</v>
      </c>
      <c r="AD12" s="1">
        <v>0.14007103557868231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0.70940351287364245</v>
      </c>
      <c r="AC13" s="1">
        <v>0.43261277942251025</v>
      </c>
      <c r="AD13" s="1">
        <v>0.14007103557868231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0.70940351287364245</v>
      </c>
      <c r="AC14" s="1">
        <v>0.43261277942251025</v>
      </c>
      <c r="AD14" s="1">
        <v>0.14007103557868231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0.70940351287364245</v>
      </c>
      <c r="AC15" s="1">
        <v>0.43261277942251025</v>
      </c>
      <c r="AD15" s="1">
        <v>0.14007103557868231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9</v>
      </c>
      <c r="AA16">
        <v>13</v>
      </c>
      <c r="AB16" s="1">
        <v>0.70940351287364245</v>
      </c>
      <c r="AC16" s="1">
        <v>0.43261277942251025</v>
      </c>
      <c r="AD16" s="1">
        <v>0.14007103557868231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0.70940351287364245</v>
      </c>
      <c r="AC17" s="1">
        <v>0.43261277942251025</v>
      </c>
      <c r="AD17" s="1">
        <v>0.14007103557868231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4</v>
      </c>
      <c r="AA18">
        <v>15</v>
      </c>
      <c r="AB18" s="1">
        <v>0.70940351287364245</v>
      </c>
      <c r="AC18" s="1">
        <v>0.43261277942251025</v>
      </c>
      <c r="AD18" s="1">
        <v>0.14007103557868231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0.70940351287364245</v>
      </c>
      <c r="AC19" s="1">
        <v>0.43261277942251025</v>
      </c>
      <c r="AD19" s="1">
        <v>0.14007103557868231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0.5</v>
      </c>
      <c r="AA20">
        <v>17</v>
      </c>
      <c r="AB20" s="1">
        <v>0.70940351287364245</v>
      </c>
      <c r="AC20" s="1">
        <v>0.43261277942251025</v>
      </c>
      <c r="AD20" s="1">
        <v>0.14007103557868231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0.27777777777777779</v>
      </c>
      <c r="AA21">
        <v>18</v>
      </c>
      <c r="AB21" s="1">
        <v>0.70940351287364245</v>
      </c>
      <c r="AC21" s="1">
        <v>0.43261277942251025</v>
      </c>
      <c r="AD21" s="1">
        <v>0.14007103557868231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0.22222222222222221</v>
      </c>
      <c r="AA22">
        <v>19</v>
      </c>
      <c r="AB22" s="1">
        <v>0.70940351287364245</v>
      </c>
      <c r="AC22" s="1">
        <v>0.43261277942251025</v>
      </c>
      <c r="AD22" s="1">
        <v>0.14007103557868231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1.0694316856145136E-2</v>
      </c>
      <c r="AA23">
        <v>20</v>
      </c>
      <c r="AB23" s="1">
        <v>0.70940351287364245</v>
      </c>
      <c r="AC23" s="1">
        <v>0.43261277942251025</v>
      </c>
      <c r="AD23" s="1">
        <v>0.14007103557868231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0.554980883801928</v>
      </c>
      <c r="AA24">
        <v>21</v>
      </c>
      <c r="AB24" s="1">
        <v>0.70940351287364245</v>
      </c>
      <c r="AC24" s="1">
        <v>0.43261277942251025</v>
      </c>
      <c r="AD24" s="1">
        <v>0.14007103557868231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0.21237327113477203</v>
      </c>
      <c r="AA25">
        <v>22</v>
      </c>
      <c r="AB25" s="1">
        <v>0.70940351287364245</v>
      </c>
      <c r="AC25" s="1">
        <v>0.43261277942251025</v>
      </c>
      <c r="AD25" s="1">
        <v>0.14007103557868231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0.19585867645053154</v>
      </c>
      <c r="AA26">
        <v>23</v>
      </c>
      <c r="AB26" s="1">
        <v>0.70940351287364245</v>
      </c>
      <c r="AC26" s="1">
        <v>0.43261277942251025</v>
      </c>
      <c r="AD26" s="1">
        <v>0.14007103557868231</v>
      </c>
    </row>
    <row r="27" spans="1:30" ht="16.2" thickBot="1">
      <c r="X27" s="55" t="s">
        <v>51</v>
      </c>
      <c r="Y27" s="3" cm="1">
        <f t="array" ref="Y27">MEDIAN(ABS(B13:D18 - B40:D45))</f>
        <v>0.16260887471965593</v>
      </c>
      <c r="AA27">
        <v>24</v>
      </c>
      <c r="AB27" s="1">
        <v>0.70940351287364245</v>
      </c>
      <c r="AC27" s="1">
        <v>0.43261277942251025</v>
      </c>
      <c r="AD27" s="1">
        <v>0.14007103557868231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0.70940351287364245</v>
      </c>
      <c r="AC28" s="1">
        <v>0.43261277942251025</v>
      </c>
      <c r="AD28" s="1">
        <v>0.14007103557868231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3.1183019629100903E-2</v>
      </c>
      <c r="AA29">
        <v>26</v>
      </c>
      <c r="AB29" s="1">
        <v>0.70940351287364245</v>
      </c>
      <c r="AC29" s="1">
        <v>0.43261277942251025</v>
      </c>
      <c r="AD29" s="1">
        <v>0.14007103557868231</v>
      </c>
    </row>
    <row r="30" spans="1:30">
      <c r="A30" s="25" t="s">
        <v>3</v>
      </c>
      <c r="B30" s="2">
        <f>MAX(B40:B45)</f>
        <v>0.65740883667238248</v>
      </c>
      <c r="C30" s="2">
        <f>MAX(C40:C45)</f>
        <v>0.74218778721324108</v>
      </c>
      <c r="D30" s="2">
        <f>MAX(D40:D45)</f>
        <v>0.91829659428905641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0.16260887471965593</v>
      </c>
      <c r="AA30">
        <v>27</v>
      </c>
      <c r="AB30" s="1">
        <v>0.70940351287364245</v>
      </c>
      <c r="AC30" s="1">
        <v>0.43261277942251025</v>
      </c>
      <c r="AD30" s="1">
        <v>0.14007103557868231</v>
      </c>
    </row>
    <row r="31" spans="1:30" ht="16.2" thickBot="1">
      <c r="A31" s="25" t="s">
        <v>4</v>
      </c>
      <c r="B31" s="2">
        <f>MIN(B40:B45)</f>
        <v>6.9358373682395308E-2</v>
      </c>
      <c r="C31" s="2">
        <f t="shared" ref="C31:D31" si="19">MIN(C40:C45)</f>
        <v>0.14501911619807195</v>
      </c>
      <c r="D31" s="2">
        <f t="shared" si="19"/>
        <v>0.11511692254920884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0.36722689928310631</v>
      </c>
      <c r="AA31">
        <v>28</v>
      </c>
      <c r="AB31" s="1">
        <v>0.70940351287364245</v>
      </c>
      <c r="AC31" s="1">
        <v>0.43261277942251025</v>
      </c>
      <c r="AD31" s="1">
        <v>0.14007103557868231</v>
      </c>
    </row>
    <row r="32" spans="1:30">
      <c r="A32" s="25" t="s">
        <v>5</v>
      </c>
      <c r="B32" s="2">
        <f>AVERAGE(B40:B45)</f>
        <v>0.43246217978704449</v>
      </c>
      <c r="C32" s="2">
        <f t="shared" ref="C32:D32" si="20">AVERAGE(C40:C45)</f>
        <v>0.35775053352293296</v>
      </c>
      <c r="D32" s="2">
        <f t="shared" si="20"/>
        <v>0.5965735231372139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0.70940351287364245</v>
      </c>
      <c r="AC32" s="1">
        <v>0.43261277942251025</v>
      </c>
      <c r="AD32" s="1">
        <v>0.14007103557868231</v>
      </c>
    </row>
    <row r="33" spans="1:30">
      <c r="A33" s="25" t="s">
        <v>6</v>
      </c>
      <c r="B33" s="2">
        <f>STDEV(B40:B45)</f>
        <v>0.27780180079698458</v>
      </c>
      <c r="C33" s="2">
        <f t="shared" ref="C33:D33" si="21">STDEV(C40:C45)</f>
        <v>0.21484917896260591</v>
      </c>
      <c r="D33" s="2">
        <f t="shared" si="21"/>
        <v>0.26644123095073424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0.70940351287364245</v>
      </c>
      <c r="AC33" s="1">
        <v>0.43261277942251025</v>
      </c>
      <c r="AD33" s="1">
        <v>0.14007103557868231</v>
      </c>
    </row>
    <row r="34" spans="1:30">
      <c r="A34" s="25" t="s">
        <v>7</v>
      </c>
      <c r="B34" s="2">
        <f>MEDIAN(B40:B45)</f>
        <v>0.55968858512535624</v>
      </c>
      <c r="C34" s="2">
        <f t="shared" ref="C34:D34" si="22">MEDIAN(C40:C45)</f>
        <v>0.31968441842850315</v>
      </c>
      <c r="D34" s="2">
        <f t="shared" si="22"/>
        <v>0.64234161829388703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0.70940351287364245</v>
      </c>
      <c r="AC34" s="1">
        <v>0.43261277942251025</v>
      </c>
      <c r="AD34" s="1">
        <v>0.14007103557868231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0.3</v>
      </c>
      <c r="D35" s="2" cm="1">
        <f t="array" ref="D35">IFERROR(_xlfn.MODE.SNGL(ROUND(D40:D45,1)),0)</f>
        <v>0.7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0.70940351287364245</v>
      </c>
      <c r="AC35" s="1">
        <v>0.43261277942251025</v>
      </c>
      <c r="AD35" s="1">
        <v>0.14007103557868231</v>
      </c>
    </row>
    <row r="36" spans="1:30">
      <c r="A36" s="25" t="s">
        <v>9</v>
      </c>
      <c r="B36" s="2">
        <f>QUARTILE(B40:B45,1)</f>
        <v>0.19468843425145946</v>
      </c>
      <c r="C36" s="2">
        <f t="shared" ref="C36:D36" si="23">QUARTILE(C40:C45,1)</f>
        <v>0.21842469866551686</v>
      </c>
      <c r="D36" s="2">
        <f t="shared" si="23"/>
        <v>0.57117016248979513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0.70940351287364245</v>
      </c>
      <c r="AC36" s="1">
        <v>0.43261277942251025</v>
      </c>
      <c r="AD36" s="1">
        <v>0.14007103557868231</v>
      </c>
    </row>
    <row r="37" spans="1:30">
      <c r="A37" s="25" t="s">
        <v>10</v>
      </c>
      <c r="B37" s="2">
        <f>QUARTILE(B40:B45,2)</f>
        <v>0.55968858512535624</v>
      </c>
      <c r="C37" s="2">
        <f t="shared" ref="C37:D37" si="24">QUARTILE(C40:C45,2)</f>
        <v>0.31968441842850315</v>
      </c>
      <c r="D37" s="2">
        <f t="shared" si="24"/>
        <v>0.64234161829388703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0.70940351287364245</v>
      </c>
      <c r="AC37" s="1">
        <v>0.43261277942251025</v>
      </c>
      <c r="AD37" s="1">
        <v>0.14007103557868231</v>
      </c>
    </row>
    <row r="38" spans="1:30">
      <c r="A38" s="25" t="s">
        <v>11</v>
      </c>
      <c r="B38" s="2">
        <f>QUARTILE(B40:B45,3)</f>
        <v>0.6466273818988012</v>
      </c>
      <c r="C38" s="2">
        <f t="shared" ref="C38:D38" si="25">QUARTILE(C40:C45,3)</f>
        <v>0.40636310620069355</v>
      </c>
      <c r="D38" s="2">
        <f t="shared" si="25"/>
        <v>0.69600893570508116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0.70940351287364245</v>
      </c>
      <c r="AC38" s="1">
        <v>0.43261277942251025</v>
      </c>
      <c r="AD38" s="1">
        <v>0.14007103557868231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0.70940351287364245</v>
      </c>
      <c r="AC39" s="1">
        <v>0.43261277942251025</v>
      </c>
      <c r="AD39" s="1">
        <v>0.14007103557868231</v>
      </c>
    </row>
    <row r="40" spans="1:30">
      <c r="A40" s="25">
        <v>1</v>
      </c>
      <c r="B40" s="23">
        <v>6.9358373682395308E-2</v>
      </c>
      <c r="C40" s="23">
        <v>0.43280719956358954</v>
      </c>
      <c r="D40" s="23">
        <v>0.91829659428905641</v>
      </c>
      <c r="E40" s="2">
        <f>MAX(B40:D40)</f>
        <v>0.91829659428905641</v>
      </c>
      <c r="F40" s="2">
        <f>MIN(B40:D40)</f>
        <v>6.9358373682395308E-2</v>
      </c>
      <c r="G40" s="2">
        <f>AVERAGE(B40:D40)</f>
        <v>0.4734873891783471</v>
      </c>
      <c r="H40" s="2">
        <f>STDEV(B40:D40)</f>
        <v>0.42592861370424562</v>
      </c>
      <c r="I40" s="2">
        <f>MEDIAN(B40:D40)</f>
        <v>0.43280719956358954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0.25108278662299244</v>
      </c>
      <c r="L40" s="2">
        <f>QUARTILE(B40:D40,2)</f>
        <v>0.43280719956358954</v>
      </c>
      <c r="M40" s="3">
        <f>QUARTILE(B40:D40,3)</f>
        <v>0.675551896926323</v>
      </c>
      <c r="AA40">
        <v>37</v>
      </c>
      <c r="AB40" s="1">
        <v>0.70940351287364245</v>
      </c>
      <c r="AC40" s="1">
        <v>0.43261277942251025</v>
      </c>
      <c r="AD40" s="1">
        <v>0.14007103557868231</v>
      </c>
    </row>
    <row r="41" spans="1:30">
      <c r="A41" s="25">
        <v>2</v>
      </c>
      <c r="B41" s="23">
        <v>9.6482684620660994E-2</v>
      </c>
      <c r="C41" s="23">
        <v>0.31233801074500078</v>
      </c>
      <c r="D41" s="23">
        <v>0.65000007546844207</v>
      </c>
      <c r="E41" s="2">
        <f t="shared" ref="E41:E45" si="27">MAX(B41:D41)</f>
        <v>0.65000007546844207</v>
      </c>
      <c r="F41" s="2">
        <f t="shared" ref="F41:F45" si="28">MIN(B41:D41)</f>
        <v>9.6482684620660994E-2</v>
      </c>
      <c r="G41" s="2">
        <f t="shared" ref="G41:G45" si="29">AVERAGE(B41:D41)</f>
        <v>0.35294025694470132</v>
      </c>
      <c r="H41" s="2">
        <f t="shared" ref="H41:H45" si="30">STDEV(B41:D41)</f>
        <v>0.27898348031752623</v>
      </c>
      <c r="I41" s="2">
        <f t="shared" ref="I41:I45" si="31">MEDIAN(B41:D41)</f>
        <v>0.31233801074500078</v>
      </c>
      <c r="J41" s="2">
        <f t="shared" si="26"/>
        <v>0.3</v>
      </c>
      <c r="K41" s="2">
        <f t="shared" ref="K41:K45" si="32">QUARTILE(B41:D41,1)</f>
        <v>0.2044103476828309</v>
      </c>
      <c r="L41" s="2">
        <f t="shared" ref="L41:L45" si="33">QUARTILE(B41:D41,2)</f>
        <v>0.31233801074500078</v>
      </c>
      <c r="M41" s="3">
        <f t="shared" ref="M41:M45" si="34">QUARTILE(B41:D41,3)</f>
        <v>0.48116904310672143</v>
      </c>
      <c r="AA41">
        <v>38</v>
      </c>
      <c r="AB41" s="1">
        <v>0.70940351287364245</v>
      </c>
      <c r="AC41" s="1">
        <v>0.43261277942251025</v>
      </c>
      <c r="AD41" s="1">
        <v>0.14007103557868231</v>
      </c>
    </row>
    <row r="42" spans="1:30">
      <c r="A42" s="25">
        <v>3</v>
      </c>
      <c r="B42" s="23">
        <v>0.48930568314385486</v>
      </c>
      <c r="C42" s="23">
        <v>0.74218778721324108</v>
      </c>
      <c r="D42" s="23">
        <v>0.54999916294661622</v>
      </c>
      <c r="E42" s="2">
        <f t="shared" si="27"/>
        <v>0.74218778721324108</v>
      </c>
      <c r="F42" s="2">
        <f t="shared" si="28"/>
        <v>0.48930568314385486</v>
      </c>
      <c r="G42" s="2">
        <f t="shared" si="29"/>
        <v>0.59383087776790411</v>
      </c>
      <c r="H42" s="2">
        <f t="shared" si="30"/>
        <v>0.13201611287176626</v>
      </c>
      <c r="I42" s="2">
        <f t="shared" si="31"/>
        <v>0.54999916294661622</v>
      </c>
      <c r="J42" s="2">
        <f>IFERROR(
  _xlfn.MODE.SNGL(ROUND(B42,1),ROUND(C42,1),ROUND(D42,1)),
  MEDIAN(   ROUND(B42,1),ROUND(C42,1),ROUND(D42,1))
)</f>
        <v>0.5</v>
      </c>
      <c r="K42" s="2">
        <f t="shared" si="32"/>
        <v>0.51965242304523551</v>
      </c>
      <c r="L42" s="2">
        <f t="shared" si="33"/>
        <v>0.54999916294661622</v>
      </c>
      <c r="M42" s="3">
        <f t="shared" si="34"/>
        <v>0.64609347507992865</v>
      </c>
      <c r="AA42">
        <v>39</v>
      </c>
      <c r="AB42" s="1">
        <v>0.70940351287364245</v>
      </c>
      <c r="AC42" s="1">
        <v>0.43261277942251025</v>
      </c>
      <c r="AD42" s="1">
        <v>0.14007103557868231</v>
      </c>
    </row>
    <row r="43" spans="1:30">
      <c r="A43" s="25">
        <v>4</v>
      </c>
      <c r="B43" s="23">
        <v>0.63007148710685768</v>
      </c>
      <c r="C43" s="23">
        <v>0.32703082611200557</v>
      </c>
      <c r="D43" s="23">
        <v>0.71134522245062748</v>
      </c>
      <c r="E43" s="2">
        <f t="shared" si="27"/>
        <v>0.71134522245062748</v>
      </c>
      <c r="F43" s="2">
        <f t="shared" si="28"/>
        <v>0.32703082611200557</v>
      </c>
      <c r="G43" s="2">
        <f t="shared" si="29"/>
        <v>0.55614917855649681</v>
      </c>
      <c r="H43" s="2">
        <f t="shared" si="30"/>
        <v>0.20254078498993969</v>
      </c>
      <c r="I43" s="2">
        <f t="shared" si="31"/>
        <v>0.63007148710685768</v>
      </c>
      <c r="J43" s="2">
        <f>IFERROR(
  _xlfn.MODE.SNGL(ROUND(B43,1),ROUND(C43,1),ROUND(D43,1)),
  MEDIAN(   ROUND(B43,1),ROUND(C43,1),ROUND(D43,1))
)</f>
        <v>0.6</v>
      </c>
      <c r="K43" s="2">
        <f t="shared" si="32"/>
        <v>0.47855115660943159</v>
      </c>
      <c r="L43" s="2">
        <f t="shared" si="33"/>
        <v>0.63007148710685768</v>
      </c>
      <c r="M43" s="3">
        <f t="shared" si="34"/>
        <v>0.67070835477874258</v>
      </c>
      <c r="AA43">
        <v>40</v>
      </c>
      <c r="AB43" s="1">
        <v>0.70940351287364245</v>
      </c>
      <c r="AC43" s="1">
        <v>0.43261277942251025</v>
      </c>
      <c r="AD43" s="1">
        <v>0.14007103557868231</v>
      </c>
    </row>
    <row r="44" spans="1:30">
      <c r="A44" s="25">
        <v>5</v>
      </c>
      <c r="B44" s="23">
        <v>0.65740883667238248</v>
      </c>
      <c r="C44" s="23">
        <v>0.1871202613056889</v>
      </c>
      <c r="D44" s="23">
        <v>0.11511692254920884</v>
      </c>
      <c r="E44" s="2">
        <f t="shared" si="27"/>
        <v>0.65740883667238248</v>
      </c>
      <c r="F44" s="2">
        <f t="shared" si="28"/>
        <v>0.11511692254920884</v>
      </c>
      <c r="G44" s="2">
        <f t="shared" si="29"/>
        <v>0.31988200684242674</v>
      </c>
      <c r="H44" s="2">
        <f t="shared" si="30"/>
        <v>0.2945155188429211</v>
      </c>
      <c r="I44" s="2">
        <f t="shared" si="31"/>
        <v>0.1871202613056889</v>
      </c>
      <c r="J44" s="2">
        <f t="shared" ref="J44:J45" si="35">IFERROR(
  _xlfn.MODE.SNGL(ROUND(B44,1),ROUND(C44,1),ROUND(D44,1)),
  MEDIAN(   ROUND(B44,1),ROUND(C44,1),ROUND(D44,1))
)</f>
        <v>0.2</v>
      </c>
      <c r="K44" s="2">
        <f t="shared" si="32"/>
        <v>0.15111859192744886</v>
      </c>
      <c r="L44" s="2">
        <f t="shared" si="33"/>
        <v>0.1871202613056889</v>
      </c>
      <c r="M44" s="3">
        <f t="shared" si="34"/>
        <v>0.42226454898903565</v>
      </c>
      <c r="AA44">
        <v>41</v>
      </c>
      <c r="AB44" s="1">
        <v>0.70940351287364245</v>
      </c>
      <c r="AC44" s="1">
        <v>0.43261277942251025</v>
      </c>
      <c r="AD44" s="1">
        <v>0.14007103557868231</v>
      </c>
    </row>
    <row r="45" spans="1:30" ht="16.2" thickBot="1">
      <c r="A45" s="27">
        <v>6</v>
      </c>
      <c r="B45" s="24">
        <v>0.65214601349611567</v>
      </c>
      <c r="C45" s="24">
        <v>0.14501911619807195</v>
      </c>
      <c r="D45" s="24">
        <v>0.63468316111933198</v>
      </c>
      <c r="E45" s="4">
        <f t="shared" si="27"/>
        <v>0.65214601349611567</v>
      </c>
      <c r="F45" s="4">
        <f t="shared" si="28"/>
        <v>0.14501911619807195</v>
      </c>
      <c r="G45" s="4">
        <f t="shared" si="29"/>
        <v>0.4772827636045065</v>
      </c>
      <c r="H45" s="4">
        <f t="shared" si="30"/>
        <v>0.28788120179017251</v>
      </c>
      <c r="I45" s="4">
        <f t="shared" si="31"/>
        <v>0.63468316111933198</v>
      </c>
      <c r="J45" s="4">
        <f t="shared" si="35"/>
        <v>0.6</v>
      </c>
      <c r="K45" s="4">
        <f t="shared" si="32"/>
        <v>0.38985113865870197</v>
      </c>
      <c r="L45" s="4">
        <f t="shared" si="33"/>
        <v>0.63468316111933198</v>
      </c>
      <c r="M45" s="5">
        <f t="shared" si="34"/>
        <v>0.64341458730772383</v>
      </c>
      <c r="AA45">
        <v>42</v>
      </c>
      <c r="AB45" s="1">
        <v>0.70940351287364245</v>
      </c>
      <c r="AC45" s="1">
        <v>0.43261277942251025</v>
      </c>
      <c r="AD45" s="1">
        <v>0.14007103557868231</v>
      </c>
    </row>
    <row r="46" spans="1:30" ht="16.2" thickBot="1">
      <c r="AA46">
        <v>43</v>
      </c>
      <c r="AB46" s="1">
        <v>0.70940351287364245</v>
      </c>
      <c r="AC46" s="1">
        <v>0.43261277942251025</v>
      </c>
      <c r="AD46" s="1">
        <v>0.14007103557868231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0.70940351287364245</v>
      </c>
      <c r="AC47" s="1">
        <v>0.43261277942251025</v>
      </c>
      <c r="AD47" s="1">
        <v>0.14007103557868231</v>
      </c>
    </row>
    <row r="48" spans="1:30">
      <c r="A48" s="95"/>
      <c r="B48" s="96"/>
      <c r="C48" s="96"/>
      <c r="D48" s="97"/>
      <c r="AA48">
        <v>45</v>
      </c>
      <c r="AB48" s="1">
        <v>0.70940351287364245</v>
      </c>
      <c r="AC48" s="1">
        <v>0.43261277942251025</v>
      </c>
      <c r="AD48" s="1">
        <v>0.14007103557868231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0.70940351287364245</v>
      </c>
      <c r="AC49" s="1">
        <v>0.43261277942251025</v>
      </c>
      <c r="AD49" s="1">
        <v>0.14007103557868231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-0.27252784098309324</v>
      </c>
      <c r="D50" s="3">
        <f t="shared" si="36"/>
        <v>-0.58003998217290409</v>
      </c>
      <c r="AA50">
        <v>47</v>
      </c>
      <c r="AB50" s="1">
        <v>0.70940351287364245</v>
      </c>
      <c r="AC50" s="1">
        <v>0.43261277942251025</v>
      </c>
      <c r="AD50" s="1">
        <v>0.14007103557868231</v>
      </c>
    </row>
    <row r="51" spans="1:30">
      <c r="A51" s="25" t="s">
        <v>1</v>
      </c>
      <c r="B51" s="2">
        <f>IFERROR(CORREL($C$40:$C$45,B40:B45),0)</f>
        <v>-0.27252784098309324</v>
      </c>
      <c r="C51" s="2">
        <f>IFERROR(CORREL($C$40:$C$45,C40:C45),0)</f>
        <v>1</v>
      </c>
      <c r="D51" s="3">
        <f>IFERROR(CORREL($C$40:$C$45,D40:D45),0)</f>
        <v>0.25970800546118661</v>
      </c>
      <c r="AA51">
        <v>48</v>
      </c>
      <c r="AB51" s="1">
        <v>0.70940351287364245</v>
      </c>
      <c r="AC51" s="1">
        <v>0.43261277942251025</v>
      </c>
      <c r="AD51" s="1">
        <v>0.14007103557868231</v>
      </c>
    </row>
    <row r="52" spans="1:30" ht="16.2" thickBot="1">
      <c r="A52" s="27" t="s">
        <v>2</v>
      </c>
      <c r="B52" s="5">
        <f t="shared" ref="B52:C52" si="37">IFERROR(CORREL($D$40:$D$45,B40:B45),0)</f>
        <v>-0.58003998217290409</v>
      </c>
      <c r="C52" s="5">
        <f t="shared" si="37"/>
        <v>0.25970800546118661</v>
      </c>
      <c r="D52" s="5">
        <f>IFERROR(CORREL($D$40:$D$45,D40:D45),0)</f>
        <v>1</v>
      </c>
      <c r="AA52">
        <v>49</v>
      </c>
      <c r="AB52" s="1">
        <v>0.70940351287364245</v>
      </c>
      <c r="AC52" s="1">
        <v>0.43261277942251025</v>
      </c>
      <c r="AD52" s="1">
        <v>0.14007103557868231</v>
      </c>
    </row>
    <row r="53" spans="1:30" ht="16.2" thickBot="1">
      <c r="AA53">
        <v>50</v>
      </c>
      <c r="AB53" s="1">
        <v>0.70940351287364245</v>
      </c>
      <c r="AC53" s="1">
        <v>0.43261277942251025</v>
      </c>
      <c r="AD53" s="1">
        <v>0.14007103557868231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0.70940351287364245</v>
      </c>
      <c r="AC54" s="1">
        <v>0.43261277942251025</v>
      </c>
      <c r="AD54" s="1">
        <v>0.14007103557868231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0.70940351287364245</v>
      </c>
      <c r="AC55" s="1">
        <v>0.43261277942251025</v>
      </c>
      <c r="AD55" s="1">
        <v>0.14007103557868231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0.70940351287364245</v>
      </c>
      <c r="AC56" s="1">
        <v>0.43261277942251025</v>
      </c>
      <c r="AD56" s="1">
        <v>0.14007103557868231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0.19999999974288507</v>
      </c>
      <c r="D57" s="12">
        <f t="shared" si="38"/>
        <v>2.9189342447818067E-2</v>
      </c>
      <c r="F57" s="6" t="s">
        <v>3</v>
      </c>
      <c r="G57" s="2">
        <f t="shared" ref="G57:I61" si="39">B3-B30</f>
        <v>-5.7408836672382502E-2</v>
      </c>
      <c r="H57" s="2">
        <f t="shared" si="39"/>
        <v>-4.2187787213241124E-2</v>
      </c>
      <c r="I57" s="3">
        <f t="shared" si="39"/>
        <v>-1.8296594289056389E-2</v>
      </c>
      <c r="K57" s="7" t="s">
        <v>3</v>
      </c>
      <c r="L57" s="2" cm="1">
        <f t="array" aca="1" ref="L57" ca="1">INDIRECT("E"&amp; (13+COLUMNS($A:A)-1)) - INDIRECT("E"&amp; (40+COLUMNS($A:A)-1))</f>
        <v>-1.8296594289056389E-2</v>
      </c>
      <c r="M57" s="2" cm="1">
        <f t="array" aca="1" ref="M57" ca="1">INDIRECT("E"&amp; (13+COLUMNS($A:B)-1)) - INDIRECT("E"&amp; (40+COLUMNS($A:B)-1))</f>
        <v>-5.0000075468442096E-2</v>
      </c>
      <c r="N57" s="2" cm="1">
        <f t="array" aca="1" ref="N57" ca="1">INDIRECT("E"&amp; (13+COLUMNS($A:C)-1)) - INDIRECT("E"&amp; (40+COLUMNS($A:C)-1))</f>
        <v>5.7812212786758965E-2</v>
      </c>
      <c r="O57" s="2" cm="1">
        <f t="array" aca="1" ref="O57" ca="1">INDIRECT("E"&amp; (13+COLUMNS($A:D)-1)) - INDIRECT("E"&amp; (40+COLUMNS($A:D)-1))</f>
        <v>-1.1345222450627523E-2</v>
      </c>
      <c r="P57" s="2" cm="1">
        <f t="array" aca="1" ref="P57" ca="1">INDIRECT("E"&amp; (13+COLUMNS($A:E)-1)) - INDIRECT("E"&amp; (40+COLUMNS($A:E)-1))</f>
        <v>-5.7408836672382502E-2</v>
      </c>
      <c r="Q57" s="3" cm="1">
        <f t="array" aca="1" ref="Q57" ca="1">INDIRECT("E"&amp; (13+COLUMNS($A:F)-1)) - INDIRECT("E"&amp; (40+COLUMNS($A:F)-1))</f>
        <v>4.7853986503884283E-2</v>
      </c>
      <c r="AA57">
        <v>54</v>
      </c>
      <c r="AB57" s="1">
        <v>0.70940351287364245</v>
      </c>
      <c r="AC57" s="1">
        <v>0.43261277942251025</v>
      </c>
      <c r="AD57" s="1">
        <v>0.14007103557868231</v>
      </c>
    </row>
    <row r="58" spans="1:30">
      <c r="A58" s="6" t="s">
        <v>1</v>
      </c>
      <c r="B58" s="11">
        <f>(B24-B51)^2</f>
        <v>0.19999999974288507</v>
      </c>
      <c r="C58" s="11">
        <f t="shared" si="38"/>
        <v>4.9303806576313238E-32</v>
      </c>
      <c r="D58" s="12">
        <f t="shared" si="38"/>
        <v>0.12551241424611811</v>
      </c>
      <c r="F58" s="6" t="s">
        <v>4</v>
      </c>
      <c r="G58" s="2">
        <f t="shared" si="39"/>
        <v>3.0641626317604698E-2</v>
      </c>
      <c r="H58" s="2">
        <f t="shared" si="39"/>
        <v>-4.5019116198071946E-2</v>
      </c>
      <c r="I58" s="3">
        <f t="shared" si="39"/>
        <v>-1.5116922549208836E-2</v>
      </c>
      <c r="K58" s="7" t="s">
        <v>4</v>
      </c>
      <c r="L58" s="2" cm="1">
        <f t="array" aca="1" ref="L58" ca="1">INDIRECT("F"&amp; (13+COLUMNS($A:A)-1)) - INDIRECT("F"&amp; (40+COLUMNS($A:A)-1))</f>
        <v>3.0641626317604698E-2</v>
      </c>
      <c r="M58" s="2" cm="1">
        <f t="array" aca="1" ref="M58" ca="1">INDIRECT("F"&amp; (13+COLUMNS($A:B)-1)) - INDIRECT("F"&amp; (40+COLUMNS($A:B)-1))</f>
        <v>3.5173153793390116E-3</v>
      </c>
      <c r="N58" s="2" cm="1">
        <f t="array" aca="1" ref="N58" ca="1">INDIRECT("F"&amp; (13+COLUMNS($A:C)-1)) - INDIRECT("F"&amp; (40+COLUMNS($A:C)-1))</f>
        <v>1.0694316856145136E-2</v>
      </c>
      <c r="O58" s="2" cm="1">
        <f t="array" aca="1" ref="O58" ca="1">INDIRECT("F"&amp; (13+COLUMNS($A:D)-1)) - INDIRECT("F"&amp; (40+COLUMNS($A:D)-1))</f>
        <v>-0.12703082611200556</v>
      </c>
      <c r="P58" s="2" cm="1">
        <f t="array" aca="1" ref="P58" ca="1">INDIRECT("F"&amp; (13+COLUMNS($A:E)-1)) - INDIRECT("F"&amp; (40+COLUMNS($A:E)-1))</f>
        <v>-1.5116922549208836E-2</v>
      </c>
      <c r="Q58" s="3" cm="1">
        <f t="array" aca="1" ref="Q58" ca="1">INDIRECT("F"&amp; (13+COLUMNS($A:F)-1)) - INDIRECT("F"&amp; (40+COLUMNS($A:F)-1))</f>
        <v>-4.5019116198071946E-2</v>
      </c>
      <c r="AA58">
        <v>55</v>
      </c>
      <c r="AB58" s="1">
        <v>0.70940351287364245</v>
      </c>
      <c r="AC58" s="1">
        <v>0.43261277942251025</v>
      </c>
      <c r="AD58" s="1">
        <v>0.14007103557868231</v>
      </c>
    </row>
    <row r="59" spans="1:30" ht="16.2" thickBot="1">
      <c r="A59" s="9" t="s">
        <v>2</v>
      </c>
      <c r="B59" s="13">
        <f>(B25-B52)^2</f>
        <v>2.9189342447818067E-2</v>
      </c>
      <c r="C59" s="13">
        <f t="shared" si="38"/>
        <v>0.12551241424611811</v>
      </c>
      <c r="D59" s="14">
        <f t="shared" si="38"/>
        <v>4.9303806576313238E-32</v>
      </c>
      <c r="F59" s="6" t="s">
        <v>5</v>
      </c>
      <c r="G59" s="2">
        <f t="shared" si="39"/>
        <v>-8.2462179787044454E-2</v>
      </c>
      <c r="H59" s="2">
        <f t="shared" si="39"/>
        <v>9.2249466477067055E-2</v>
      </c>
      <c r="I59" s="3">
        <f t="shared" si="39"/>
        <v>-1.3240189803880531E-2</v>
      </c>
      <c r="K59" s="7" t="s">
        <v>5</v>
      </c>
      <c r="L59" s="2" cm="1">
        <f t="array" aca="1" ref="L59" ca="1">INDIRECT("G"&amp; (13+COLUMNS($A:A)-1)) - INDIRECT("G"&amp; (40+COLUMNS($A:A)-1))</f>
        <v>-6.8207225116804771E-3</v>
      </c>
      <c r="M59" s="2" cm="1">
        <f t="array" aca="1" ref="M59" ca="1">INDIRECT("G"&amp; (13+COLUMNS($A:B)-1)) - INDIRECT("G"&amp; (40+COLUMNS($A:B)-1))</f>
        <v>-1.960692361136801E-2</v>
      </c>
      <c r="N59" s="2" cm="1">
        <f t="array" aca="1" ref="N59" ca="1">INDIRECT("G"&amp; (13+COLUMNS($A:C)-1)) - INDIRECT("G"&amp; (40+COLUMNS($A:C)-1))</f>
        <v>6.1691222320958694E-3</v>
      </c>
      <c r="O59" s="2" cm="1">
        <f t="array" aca="1" ref="O59" ca="1">INDIRECT("G"&amp; (13+COLUMNS($A:D)-1)) - INDIRECT("G"&amp; (40+COLUMNS($A:D)-1))</f>
        <v>-2.2815845223163489E-2</v>
      </c>
      <c r="P59" s="2" cm="1">
        <f t="array" aca="1" ref="P59" ca="1">INDIRECT("G"&amp; (13+COLUMNS($A:E)-1)) - INDIRECT("G"&amp; (40+COLUMNS($A:E)-1))</f>
        <v>1.3451326490906579E-2</v>
      </c>
      <c r="Q59" s="3" cm="1">
        <f t="array" aca="1" ref="Q59" ca="1">INDIRECT("G"&amp; (13+COLUMNS($A:F)-1)) - INDIRECT("G"&amp; (40+COLUMNS($A:F)-1))</f>
        <v>2.2717236395493501E-2</v>
      </c>
      <c r="AA59">
        <v>56</v>
      </c>
      <c r="AB59" s="1">
        <v>0.70940351287364245</v>
      </c>
      <c r="AC59" s="1">
        <v>0.43261277942251025</v>
      </c>
      <c r="AD59" s="1">
        <v>0.14007103557868231</v>
      </c>
    </row>
    <row r="60" spans="1:30">
      <c r="A60" s="33"/>
      <c r="F60" s="6" t="s">
        <v>6</v>
      </c>
      <c r="G60" s="2">
        <f t="shared" si="39"/>
        <v>-3.4902644767162178E-2</v>
      </c>
      <c r="H60" s="2">
        <f t="shared" si="39"/>
        <v>1.9671609028565434E-2</v>
      </c>
      <c r="I60" s="3">
        <f t="shared" si="39"/>
        <v>4.6075435271511533E-2</v>
      </c>
      <c r="K60" s="7" t="s">
        <v>6</v>
      </c>
      <c r="L60" s="2" cm="1">
        <f t="array" aca="1" ref="L60" ca="1">INDIRECT("H"&amp; (13+COLUMNS($A:A)-1)) - INDIRECT("H"&amp; (40+COLUMNS($A:A)-1))</f>
        <v>-2.1783425271507451E-2</v>
      </c>
      <c r="M60" s="2" cm="1">
        <f t="array" aca="1" ref="M60" ca="1">INDIRECT("H"&amp; (13+COLUMNS($A:B)-1)) - INDIRECT("H"&amp; (40+COLUMNS($A:B)-1))</f>
        <v>-2.732233247516791E-2</v>
      </c>
      <c r="N60" s="2" cm="1">
        <f t="array" aca="1" ref="N60" ca="1">INDIRECT("H"&amp; (13+COLUMNS($A:C)-1)) - INDIRECT("H"&amp; (40+COLUMNS($A:C)-1))</f>
        <v>4.1188967885121552E-2</v>
      </c>
      <c r="O60" s="2" cm="1">
        <f t="array" aca="1" ref="O60" ca="1">INDIRECT("H"&amp; (13+COLUMNS($A:D)-1)) - INDIRECT("H"&amp; (40+COLUMNS($A:D)-1))</f>
        <v>8.6134349604873178E-2</v>
      </c>
      <c r="P60" s="2" cm="1">
        <f t="array" aca="1" ref="P60" ca="1">INDIRECT("H"&amp; (13+COLUMNS($A:E)-1)) - INDIRECT("H"&amp; (40+COLUMNS($A:E)-1))</f>
        <v>-4.2854371000562719E-2</v>
      </c>
      <c r="Q60" s="3" cm="1">
        <f t="array" aca="1" ref="Q60" ca="1">INDIRECT("H"&amp; (13+COLUMNS($A:F)-1)) - INDIRECT("H"&amp; (40+COLUMNS($A:F)-1))</f>
        <v>5.8528959723602836E-2</v>
      </c>
      <c r="AA60">
        <v>57</v>
      </c>
      <c r="AB60" s="1">
        <v>0.70940351287364245</v>
      </c>
      <c r="AC60" s="1">
        <v>0.43261277942251025</v>
      </c>
      <c r="AD60" s="1">
        <v>0.14007103557868231</v>
      </c>
    </row>
    <row r="61" spans="1:30">
      <c r="F61" s="6" t="s">
        <v>7</v>
      </c>
      <c r="G61" s="2">
        <f t="shared" si="39"/>
        <v>-0.20968858512535626</v>
      </c>
      <c r="H61" s="2">
        <f t="shared" si="39"/>
        <v>0.13031558157149686</v>
      </c>
      <c r="I61" s="3">
        <f t="shared" si="39"/>
        <v>5.7658381706112927E-2</v>
      </c>
      <c r="K61" s="7" t="s">
        <v>7</v>
      </c>
      <c r="L61" s="2" cm="1">
        <f t="array" aca="1" ref="L61" ca="1">INDIRECT("I"&amp; (13+COLUMNS($A:A)-1)) - INDIRECT("I"&amp; (40+COLUMNS($A:A)-1))</f>
        <v>-3.2807199563589517E-2</v>
      </c>
      <c r="M61" s="2" cm="1">
        <f t="array" aca="1" ref="M61" ca="1">INDIRECT("I"&amp; (13+COLUMNS($A:B)-1)) - INDIRECT("I"&amp; (40+COLUMNS($A:B)-1))</f>
        <v>-1.2338010745000794E-2</v>
      </c>
      <c r="N61" s="2" cm="1">
        <f t="array" aca="1" ref="N61" ca="1">INDIRECT("I"&amp; (13+COLUMNS($A:C)-1)) - INDIRECT("I"&amp; (40+COLUMNS($A:C)-1))</f>
        <v>-4.9999162946616216E-2</v>
      </c>
      <c r="O61" s="2" cm="1">
        <f t="array" aca="1" ref="O61" ca="1">INDIRECT("I"&amp; (13+COLUMNS($A:D)-1)) - INDIRECT("I"&amp; (40+COLUMNS($A:D)-1))</f>
        <v>6.9928512893142281E-2</v>
      </c>
      <c r="P61" s="2" cm="1">
        <f t="array" aca="1" ref="P61" ca="1">INDIRECT("I"&amp; (13+COLUMNS($A:E)-1)) - INDIRECT("I"&amp; (40+COLUMNS($A:E)-1))</f>
        <v>0.11287973869431109</v>
      </c>
      <c r="Q61" s="3" cm="1">
        <f t="array" aca="1" ref="Q61" ca="1">INDIRECT("I"&amp; (13+COLUMNS($A:F)-1)) - INDIRECT("I"&amp; (40+COLUMNS($A:F)-1))</f>
        <v>6.5316838880667971E-2</v>
      </c>
      <c r="AA61">
        <v>58</v>
      </c>
      <c r="AB61" s="1">
        <v>0.70940351287364245</v>
      </c>
      <c r="AC61" s="1">
        <v>0.43261277942251025</v>
      </c>
      <c r="AD61" s="1">
        <v>0.14007103557868231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-0.39999999999999997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9.9999999999999978E-2</v>
      </c>
      <c r="Q62" s="3" cm="1">
        <f t="array" aca="1" ref="Q62" ca="1">IFERROR(INDIRECT("J"&amp;13+COLUMNS($A:F)-1) - INDIRECT("J"&amp;40+COLUMNS($A:F)-1), "Nincs módusz")</f>
        <v>9.9999999999999978E-2</v>
      </c>
      <c r="AA62">
        <v>59</v>
      </c>
      <c r="AB62" s="1">
        <v>0.70940351287364245</v>
      </c>
      <c r="AC62" s="1">
        <v>0.43261277942251025</v>
      </c>
      <c r="AD62" s="1">
        <v>0.14007103557868231</v>
      </c>
    </row>
    <row r="63" spans="1:30">
      <c r="F63" s="6" t="s">
        <v>9</v>
      </c>
      <c r="G63" s="2">
        <f t="shared" ref="G63:I65" si="40">B9-B36</f>
        <v>-6.9688434251459458E-2</v>
      </c>
      <c r="H63" s="2">
        <f t="shared" si="40"/>
        <v>0.10657530133448315</v>
      </c>
      <c r="I63" s="3">
        <f t="shared" si="40"/>
        <v>-0.17117016248979516</v>
      </c>
      <c r="K63" s="7" t="s">
        <v>9</v>
      </c>
      <c r="L63" s="2" cm="1">
        <f t="array" aca="1" ref="L63" ca="1">INDIRECT("K"&amp; (13+COLUMNS($A:A)-1)) - INDIRECT("K"&amp; (40+COLUMNS($A:A)-1))</f>
        <v>-1.0827866229924377E-3</v>
      </c>
      <c r="M63" s="2" cm="1">
        <f t="array" aca="1" ref="M63" ca="1">INDIRECT("K"&amp; (13+COLUMNS($A:B)-1)) - INDIRECT("K"&amp; (40+COLUMNS($A:B)-1))</f>
        <v>-4.4103476828308841E-3</v>
      </c>
      <c r="N63" s="2" cm="1">
        <f t="array" aca="1" ref="N63" ca="1">INDIRECT("K"&amp; (13+COLUMNS($A:C)-1)) - INDIRECT("K"&amp; (40+COLUMNS($A:C)-1))</f>
        <v>-1.9652423045235512E-2</v>
      </c>
      <c r="O63" s="2" cm="1">
        <f t="array" aca="1" ref="O63" ca="1">INDIRECT("K"&amp; (13+COLUMNS($A:D)-1)) - INDIRECT("K"&amp; (40+COLUMNS($A:D)-1))</f>
        <v>-2.8551156609431638E-2</v>
      </c>
      <c r="P63" s="2" cm="1">
        <f t="array" aca="1" ref="P63" ca="1">INDIRECT("K"&amp; (13+COLUMNS($A:E)-1)) - INDIRECT("K"&amp; (40+COLUMNS($A:E)-1))</f>
        <v>4.8881408072551147E-2</v>
      </c>
      <c r="Q63" s="3" cm="1">
        <f t="array" aca="1" ref="Q63" ca="1">INDIRECT("K"&amp; (13+COLUMNS($A:F)-1)) - INDIRECT("K"&amp; (40+COLUMNS($A:F)-1))</f>
        <v>1.0148861341298054E-2</v>
      </c>
      <c r="AA63">
        <v>60</v>
      </c>
      <c r="AB63" s="1">
        <v>0.70940351287364245</v>
      </c>
      <c r="AC63" s="1">
        <v>0.43261277942251025</v>
      </c>
      <c r="AD63" s="1">
        <v>0.14007103557868231</v>
      </c>
    </row>
    <row r="64" spans="1:30">
      <c r="A64" s="33"/>
      <c r="F64" s="6" t="s">
        <v>10</v>
      </c>
      <c r="G64" s="2">
        <f t="shared" si="40"/>
        <v>-0.20968858512535626</v>
      </c>
      <c r="H64" s="2">
        <f t="shared" si="40"/>
        <v>0.13031558157149686</v>
      </c>
      <c r="I64" s="3">
        <f t="shared" si="40"/>
        <v>5.7658381706112927E-2</v>
      </c>
      <c r="K64" s="7" t="s">
        <v>10</v>
      </c>
      <c r="L64" s="2" cm="1">
        <f t="array" aca="1" ref="L64" ca="1">INDIRECT("L"&amp; (13+COLUMNS($A:A)-1)) - INDIRECT("L"&amp; (40+COLUMNS($A:A)-1))</f>
        <v>-3.2807199563589517E-2</v>
      </c>
      <c r="M64" s="2" cm="1">
        <f t="array" aca="1" ref="M64" ca="1">INDIRECT("L"&amp; (13+COLUMNS($A:B)-1)) - INDIRECT("L"&amp; (40+COLUMNS($A:B)-1))</f>
        <v>-1.2338010745000794E-2</v>
      </c>
      <c r="N64" s="2" cm="1">
        <f t="array" aca="1" ref="N64" ca="1">INDIRECT("L"&amp; (13+COLUMNS($A:C)-1)) - INDIRECT("L"&amp; (40+COLUMNS($A:C)-1))</f>
        <v>-4.9999162946616216E-2</v>
      </c>
      <c r="O64" s="2" cm="1">
        <f t="array" aca="1" ref="O64" ca="1">INDIRECT("L"&amp; (13+COLUMNS($A:D)-1)) - INDIRECT("L"&amp; (40+COLUMNS($A:D)-1))</f>
        <v>6.9928512893142281E-2</v>
      </c>
      <c r="P64" s="2" cm="1">
        <f t="array" aca="1" ref="P64" ca="1">INDIRECT("L"&amp; (13+COLUMNS($A:E)-1)) - INDIRECT("L"&amp; (40+COLUMNS($A:E)-1))</f>
        <v>0.11287973869431109</v>
      </c>
      <c r="Q64" s="3" cm="1">
        <f t="array" aca="1" ref="Q64" ca="1">INDIRECT("L"&amp; (13+COLUMNS($A:F)-1)) - INDIRECT("L"&amp; (40+COLUMNS($A:F)-1))</f>
        <v>6.5316838880667971E-2</v>
      </c>
      <c r="AA64">
        <v>61</v>
      </c>
      <c r="AB64" s="1">
        <v>0.70940351287364245</v>
      </c>
      <c r="AC64" s="1">
        <v>0.43261277942251025</v>
      </c>
      <c r="AD64" s="1">
        <v>0.14007103557868231</v>
      </c>
    </row>
    <row r="65" spans="1:30" ht="16.2" thickBot="1">
      <c r="A65" s="33"/>
      <c r="F65" s="9" t="s">
        <v>11</v>
      </c>
      <c r="G65" s="4">
        <f t="shared" si="40"/>
        <v>-7.1627381898801246E-2</v>
      </c>
      <c r="H65" s="4">
        <f t="shared" si="40"/>
        <v>0.24363689379930636</v>
      </c>
      <c r="I65" s="5">
        <f t="shared" si="40"/>
        <v>7.8991064294918867E-2</v>
      </c>
      <c r="K65" s="7" t="s">
        <v>11</v>
      </c>
      <c r="L65" s="2" cm="1">
        <f t="array" aca="1" ref="L65" ca="1">INDIRECT("M"&amp; (13+COLUMNS($A:A)-1)) - INDIRECT("M"&amp; (40+COLUMNS($A:A)-1))</f>
        <v>-2.5551896926322981E-2</v>
      </c>
      <c r="M65" s="2" cm="1">
        <f t="array" aca="1" ref="M65" ca="1">INDIRECT("M"&amp; (13+COLUMNS($A:B)-1)) - INDIRECT("M"&amp; (40+COLUMNS($A:B)-1))</f>
        <v>-3.1169043106721472E-2</v>
      </c>
      <c r="N65" s="2" cm="1">
        <f t="array" aca="1" ref="N65" ca="1">INDIRECT("M"&amp; (13+COLUMNS($A:C)-1)) - INDIRECT("M"&amp; (40+COLUMNS($A:C)-1))</f>
        <v>3.9065249200713748E-3</v>
      </c>
      <c r="O65" s="2" cm="1">
        <f t="array" aca="1" ref="O65" ca="1">INDIRECT("M"&amp; (13+COLUMNS($A:D)-1)) - INDIRECT("M"&amp; (40+COLUMNS($A:D)-1))</f>
        <v>2.9291645221257379E-2</v>
      </c>
      <c r="P65" s="2" cm="1">
        <f t="array" aca="1" ref="P65" ca="1">INDIRECT("M"&amp; (13+COLUMNS($A:E)-1)) - INDIRECT("M"&amp; (40+COLUMNS($A:E)-1))</f>
        <v>2.7735451010964307E-2</v>
      </c>
      <c r="Q65" s="3" cm="1">
        <f t="array" aca="1" ref="Q65" ca="1">INDIRECT("M"&amp; (13+COLUMNS($A:F)-1)) - INDIRECT("M"&amp; (40+COLUMNS($A:F)-1))</f>
        <v>5.6585412692276127E-2</v>
      </c>
      <c r="AA65">
        <v>62</v>
      </c>
      <c r="AB65" s="1">
        <v>0.70940351287364245</v>
      </c>
      <c r="AC65" s="1">
        <v>0.43261277942251025</v>
      </c>
      <c r="AD65" s="1">
        <v>0.14007103557868231</v>
      </c>
    </row>
    <row r="66" spans="1:30">
      <c r="A66" s="33"/>
      <c r="J66" s="1"/>
      <c r="Q66" s="34"/>
      <c r="AA66">
        <v>63</v>
      </c>
      <c r="AB66" s="1">
        <v>0.70940351287364245</v>
      </c>
      <c r="AC66" s="1">
        <v>0.43261277942251025</v>
      </c>
      <c r="AD66" s="1">
        <v>0.14007103557868231</v>
      </c>
    </row>
    <row r="67" spans="1:30" ht="16.2" thickBot="1">
      <c r="A67" s="9" t="s">
        <v>16</v>
      </c>
      <c r="B67" s="35" cm="1">
        <f t="array" ref="B67">SUMPRODUCT((B23:D25-B50:D52)^2)</f>
        <v>0.70940351287364245</v>
      </c>
      <c r="C67" s="36"/>
      <c r="D67" s="36"/>
      <c r="E67" s="36"/>
      <c r="F67" s="37" t="s">
        <v>15</v>
      </c>
      <c r="G67" s="35">
        <f>SUMPRODUCT(G57:I65, G57:I65)</f>
        <v>0.43261277942251025</v>
      </c>
      <c r="H67" s="36"/>
      <c r="I67" s="36"/>
      <c r="J67" s="36"/>
      <c r="K67" s="37" t="s">
        <v>14</v>
      </c>
      <c r="L67" s="35">
        <f ca="1">SUMPRODUCT(L57:Q65, L57:Q65)</f>
        <v>0.14007103557868231</v>
      </c>
      <c r="M67" s="36"/>
      <c r="N67" s="36"/>
      <c r="O67" s="36"/>
      <c r="P67" s="36"/>
      <c r="Q67" s="38"/>
      <c r="AA67">
        <v>64</v>
      </c>
      <c r="AB67" s="1">
        <v>0.70940351287364245</v>
      </c>
      <c r="AC67" s="1">
        <v>0.43261277942251025</v>
      </c>
      <c r="AD67" s="1">
        <v>0.14007103557868231</v>
      </c>
    </row>
    <row r="68" spans="1:30">
      <c r="AA68">
        <v>65</v>
      </c>
      <c r="AB68" s="1">
        <v>0.70940351287364245</v>
      </c>
      <c r="AC68" s="1">
        <v>0.43261277942251025</v>
      </c>
      <c r="AD68" s="1">
        <v>0.14007103557868231</v>
      </c>
    </row>
    <row r="69" spans="1:30">
      <c r="AA69">
        <v>66</v>
      </c>
      <c r="AB69" s="1">
        <v>0.70940351287364245</v>
      </c>
      <c r="AC69" s="1">
        <v>0.43261277942251025</v>
      </c>
      <c r="AD69" s="1">
        <v>0.14007103557868231</v>
      </c>
    </row>
    <row r="70" spans="1:30">
      <c r="AA70">
        <v>67</v>
      </c>
      <c r="AB70" s="1">
        <v>0.70940351287364245</v>
      </c>
      <c r="AC70" s="1">
        <v>0.43261277942251025</v>
      </c>
      <c r="AD70" s="1">
        <v>0.14007103557868231</v>
      </c>
    </row>
    <row r="71" spans="1:30">
      <c r="A71" s="16" t="s">
        <v>13</v>
      </c>
      <c r="B71" s="17">
        <f ca="1">Y9*B67+Y10*G67+Y11*L67</f>
        <v>1.5622293990321996</v>
      </c>
      <c r="C71" t="s">
        <v>25</v>
      </c>
      <c r="G71" t="s">
        <v>69</v>
      </c>
      <c r="H71" t="s">
        <v>70</v>
      </c>
      <c r="AA71">
        <v>68</v>
      </c>
      <c r="AB71" s="1">
        <v>0.70940351287364245</v>
      </c>
      <c r="AC71" s="1">
        <v>0.43261277942251025</v>
      </c>
      <c r="AD71" s="1">
        <v>0.14007103557868231</v>
      </c>
    </row>
    <row r="72" spans="1:30" ht="16.2" thickBot="1">
      <c r="AA72">
        <v>69</v>
      </c>
      <c r="AB72" s="1">
        <v>0.70940351287364245</v>
      </c>
      <c r="AC72" s="1">
        <v>0.43261277942251025</v>
      </c>
      <c r="AD72" s="1">
        <v>0.14007103557868231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0.70940351287364245</v>
      </c>
      <c r="AC73" s="1">
        <v>0.43261277942251025</v>
      </c>
      <c r="AD73" s="1">
        <v>0.14007103557868231</v>
      </c>
    </row>
    <row r="74" spans="1:30">
      <c r="A74" s="39" t="s">
        <v>17</v>
      </c>
      <c r="B74" s="2">
        <f>MAX(AB4:AB203)</f>
        <v>0.70940351287364245</v>
      </c>
      <c r="C74" s="3">
        <f>IFERROR(B67/$B$74, 0)</f>
        <v>1</v>
      </c>
      <c r="AA74">
        <v>71</v>
      </c>
      <c r="AB74" s="1">
        <v>0.70940351287364245</v>
      </c>
      <c r="AC74" s="1">
        <v>0.43261277942251025</v>
      </c>
      <c r="AD74" s="1">
        <v>0.14007103557868231</v>
      </c>
    </row>
    <row r="75" spans="1:30">
      <c r="A75" s="39" t="s">
        <v>18</v>
      </c>
      <c r="B75" s="2">
        <f>MAX(AC4:AC203)</f>
        <v>0.43261277942251025</v>
      </c>
      <c r="C75" s="3">
        <f>IFERROR(G67/$B$75, 0)</f>
        <v>1</v>
      </c>
      <c r="AA75">
        <v>72</v>
      </c>
      <c r="AB75" s="1">
        <v>0.70940351287364245</v>
      </c>
      <c r="AC75" s="1">
        <v>0.43261277942251025</v>
      </c>
      <c r="AD75" s="1">
        <v>0.14007103557868231</v>
      </c>
    </row>
    <row r="76" spans="1:30">
      <c r="A76" s="39" t="s">
        <v>19</v>
      </c>
      <c r="B76" s="2">
        <f>MAX(AD4:AD203)</f>
        <v>0.14007103557868231</v>
      </c>
      <c r="C76" s="3">
        <f ca="1">IFERROR(L67/$B$76, 0)</f>
        <v>1</v>
      </c>
      <c r="AA76">
        <v>73</v>
      </c>
      <c r="AB76" s="1">
        <v>0.70940351287364245</v>
      </c>
      <c r="AC76" s="1">
        <v>0.43261277942251025</v>
      </c>
      <c r="AD76" s="1">
        <v>0.14007103557868231</v>
      </c>
    </row>
    <row r="77" spans="1:30">
      <c r="A77" s="33"/>
      <c r="C77" s="34"/>
      <c r="AA77">
        <v>74</v>
      </c>
      <c r="AB77" s="1">
        <v>0.70940351287364245</v>
      </c>
      <c r="AC77" s="1">
        <v>0.43261277942251025</v>
      </c>
      <c r="AD77" s="1">
        <v>0.14007103557868231</v>
      </c>
    </row>
    <row r="78" spans="1:30" ht="16.2" thickBot="1">
      <c r="A78" s="60"/>
      <c r="B78" s="41"/>
      <c r="C78" s="38"/>
      <c r="AA78">
        <v>75</v>
      </c>
      <c r="AB78" s="1">
        <v>0.70940351287364245</v>
      </c>
      <c r="AC78" s="1">
        <v>0.43261277942251025</v>
      </c>
      <c r="AD78" s="1">
        <v>0.14007103557868231</v>
      </c>
    </row>
    <row r="79" spans="1:30" ht="16.2" thickBot="1">
      <c r="AA79">
        <v>76</v>
      </c>
      <c r="AB79" s="1">
        <v>0.70940351287364245</v>
      </c>
      <c r="AC79" s="1">
        <v>0.43261277942251025</v>
      </c>
      <c r="AD79" s="1">
        <v>0.14007103557868231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0.70940351287364245</v>
      </c>
      <c r="AC80" s="1">
        <v>0.43261277942251025</v>
      </c>
      <c r="AD80" s="1">
        <v>0.14007103557868231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0.70940351287364245</v>
      </c>
      <c r="AC81" s="1">
        <v>0.43261277942251025</v>
      </c>
      <c r="AD81" s="1">
        <v>0.14007103557868231</v>
      </c>
    </row>
    <row r="82" spans="1:30">
      <c r="A82" s="46">
        <v>1</v>
      </c>
      <c r="B82" s="42">
        <f t="shared" ref="B82:D87" si="41">B13-B40</f>
        <v>3.0641626317604698E-2</v>
      </c>
      <c r="C82" s="42">
        <f t="shared" si="41"/>
        <v>-3.2807199563589517E-2</v>
      </c>
      <c r="D82" s="42">
        <f t="shared" si="41"/>
        <v>-1.8296594289056389E-2</v>
      </c>
      <c r="AA82">
        <v>79</v>
      </c>
      <c r="AB82" s="1">
        <v>0.70940351287364245</v>
      </c>
      <c r="AC82" s="1">
        <v>0.43261277942251025</v>
      </c>
      <c r="AD82" s="1">
        <v>0.14007103557868231</v>
      </c>
    </row>
    <row r="83" spans="1:30">
      <c r="A83" s="46">
        <v>2</v>
      </c>
      <c r="B83" s="42">
        <f t="shared" si="41"/>
        <v>0.50351731537933897</v>
      </c>
      <c r="C83" s="42">
        <f t="shared" si="41"/>
        <v>-0.21233801074500078</v>
      </c>
      <c r="D83" s="42">
        <f t="shared" si="41"/>
        <v>-0.35000007546844208</v>
      </c>
      <c r="AA83">
        <v>80</v>
      </c>
      <c r="AB83" s="1">
        <v>0.70940351287364245</v>
      </c>
      <c r="AC83" s="1">
        <v>0.43261277942251025</v>
      </c>
      <c r="AD83" s="1">
        <v>0.14007103557868231</v>
      </c>
    </row>
    <row r="84" spans="1:30">
      <c r="A84" s="46">
        <v>3</v>
      </c>
      <c r="B84" s="42">
        <f t="shared" si="41"/>
        <v>1.0694316856145136E-2</v>
      </c>
      <c r="C84" s="42">
        <f t="shared" si="41"/>
        <v>-0.24218778721324108</v>
      </c>
      <c r="D84" s="42">
        <f t="shared" si="41"/>
        <v>0.25000083705338383</v>
      </c>
      <c r="AA84">
        <v>81</v>
      </c>
      <c r="AB84" s="1">
        <v>0.70940351287364245</v>
      </c>
      <c r="AC84" s="1">
        <v>0.43261277942251025</v>
      </c>
      <c r="AD84" s="1">
        <v>0.14007103557868231</v>
      </c>
    </row>
    <row r="85" spans="1:30">
      <c r="A85" s="46">
        <v>4</v>
      </c>
      <c r="B85" s="42">
        <f t="shared" si="41"/>
        <v>-0.43007148710685766</v>
      </c>
      <c r="C85" s="42">
        <f t="shared" si="41"/>
        <v>0.37296917388799439</v>
      </c>
      <c r="D85" s="42">
        <f t="shared" si="41"/>
        <v>-1.1345222450627523E-2</v>
      </c>
      <c r="AA85">
        <v>82</v>
      </c>
      <c r="AB85" s="1">
        <v>0.70940351287364245</v>
      </c>
      <c r="AC85" s="1">
        <v>0.43261277942251025</v>
      </c>
      <c r="AD85" s="1">
        <v>0.14007103557868231</v>
      </c>
    </row>
    <row r="86" spans="1:30">
      <c r="A86" s="46">
        <v>5</v>
      </c>
      <c r="B86" s="42">
        <f t="shared" si="41"/>
        <v>-5.7408836672382502E-2</v>
      </c>
      <c r="C86" s="42">
        <f t="shared" si="41"/>
        <v>0.11287973869431109</v>
      </c>
      <c r="D86" s="42">
        <f t="shared" si="41"/>
        <v>-1.5116922549208836E-2</v>
      </c>
      <c r="AA86">
        <v>83</v>
      </c>
      <c r="AB86" s="1">
        <v>0.70940351287364245</v>
      </c>
      <c r="AC86" s="1">
        <v>0.43261277942251025</v>
      </c>
      <c r="AD86" s="1">
        <v>0.14007103557868231</v>
      </c>
    </row>
    <row r="87" spans="1:30" ht="16.2" thickBot="1">
      <c r="A87" s="47">
        <v>6</v>
      </c>
      <c r="B87" s="42">
        <f t="shared" si="41"/>
        <v>-0.5521460134961157</v>
      </c>
      <c r="C87" s="42">
        <f t="shared" si="41"/>
        <v>0.554980883801928</v>
      </c>
      <c r="D87" s="42">
        <f t="shared" si="41"/>
        <v>6.5316838880667971E-2</v>
      </c>
      <c r="AA87">
        <v>84</v>
      </c>
      <c r="AB87" s="1">
        <v>0.70940351287364245</v>
      </c>
      <c r="AC87" s="1">
        <v>0.43261277942251025</v>
      </c>
      <c r="AD87" s="1">
        <v>0.14007103557868231</v>
      </c>
    </row>
    <row r="88" spans="1:30">
      <c r="AA88">
        <v>85</v>
      </c>
      <c r="AB88" s="1">
        <v>0.70940351287364245</v>
      </c>
      <c r="AC88" s="1">
        <v>0.43261277942251025</v>
      </c>
      <c r="AD88" s="1">
        <v>0.14007103557868231</v>
      </c>
    </row>
    <row r="89" spans="1:30" ht="16.2" thickBot="1">
      <c r="AA89">
        <v>86</v>
      </c>
      <c r="AB89" s="1">
        <v>0.70940351287364245</v>
      </c>
      <c r="AC89" s="1">
        <v>0.43261277942251025</v>
      </c>
      <c r="AD89" s="1">
        <v>0.14007103557868231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0.70940351287364245</v>
      </c>
      <c r="AC90" s="1">
        <v>0.43261277942251025</v>
      </c>
      <c r="AD90" s="1">
        <v>0.14007103557868231</v>
      </c>
    </row>
    <row r="91" spans="1:30">
      <c r="A91" s="46">
        <v>1</v>
      </c>
      <c r="B91" s="52" t="str">
        <f>Y8</f>
        <v>összeg</v>
      </c>
      <c r="C91" s="2">
        <f>Y9</f>
        <v>1</v>
      </c>
      <c r="D91" s="2">
        <f>Y10</f>
        <v>1</v>
      </c>
      <c r="E91" s="2">
        <f>Y11</f>
        <v>3</v>
      </c>
      <c r="F91" s="2">
        <f>Y16</f>
        <v>9</v>
      </c>
      <c r="G91" s="2">
        <f>Y15</f>
        <v>0</v>
      </c>
      <c r="H91" s="2">
        <f>Y23</f>
        <v>1.0694316856145136E-2</v>
      </c>
      <c r="I91" s="2">
        <f>Y24</f>
        <v>0.554980883801928</v>
      </c>
      <c r="J91" s="2">
        <f>Y25</f>
        <v>0.21237327113477203</v>
      </c>
      <c r="K91" s="2">
        <f>Y26</f>
        <v>0.19585867645053154</v>
      </c>
      <c r="L91" s="2">
        <f>Y27</f>
        <v>0.16260887471965593</v>
      </c>
      <c r="M91" s="2">
        <f>Y28</f>
        <v>0</v>
      </c>
      <c r="N91" s="2">
        <f ca="1">Y29</f>
        <v>3.1183019629100903E-2</v>
      </c>
      <c r="O91" s="2">
        <f ca="1">Y31</f>
        <v>0.36722689928310631</v>
      </c>
      <c r="P91" s="3">
        <f ca="1">Y12</f>
        <v>1.5622293990321996</v>
      </c>
      <c r="AA91">
        <v>88</v>
      </c>
      <c r="AB91" s="1">
        <v>0.70940351287364245</v>
      </c>
      <c r="AC91" s="1">
        <v>0.43261277942251025</v>
      </c>
      <c r="AD91" s="1">
        <v>0.14007103557868231</v>
      </c>
    </row>
    <row r="92" spans="1:30">
      <c r="AA92">
        <v>89</v>
      </c>
      <c r="AB92" s="1">
        <v>0.70940351287364245</v>
      </c>
      <c r="AC92" s="1">
        <v>0.43261277942251025</v>
      </c>
      <c r="AD92" s="1">
        <v>0.14007103557868231</v>
      </c>
    </row>
    <row r="93" spans="1:30">
      <c r="AA93">
        <v>90</v>
      </c>
      <c r="AB93" s="1">
        <v>0.70940351287364245</v>
      </c>
      <c r="AC93" s="1">
        <v>0.43261277942251025</v>
      </c>
      <c r="AD93" s="1">
        <v>0.14007103557868231</v>
      </c>
    </row>
    <row r="94" spans="1:30">
      <c r="AA94">
        <v>91</v>
      </c>
      <c r="AB94" s="1">
        <v>0.70940351287364245</v>
      </c>
      <c r="AC94" s="1">
        <v>0.43261277942251025</v>
      </c>
      <c r="AD94" s="1">
        <v>0.14007103557868231</v>
      </c>
    </row>
    <row r="95" spans="1:30">
      <c r="AA95">
        <v>92</v>
      </c>
      <c r="AB95" s="1">
        <v>0.70940351287364245</v>
      </c>
      <c r="AC95" s="1">
        <v>0.43261277942251025</v>
      </c>
      <c r="AD95" s="1">
        <v>0.14007103557868231</v>
      </c>
    </row>
    <row r="96" spans="1:30">
      <c r="AA96">
        <v>93</v>
      </c>
      <c r="AB96" s="1">
        <v>0.70940351287364245</v>
      </c>
      <c r="AC96" s="1">
        <v>0.43261277942251025</v>
      </c>
      <c r="AD96" s="1">
        <v>0.14007103557868231</v>
      </c>
    </row>
    <row r="97" spans="27:30">
      <c r="AA97">
        <v>94</v>
      </c>
      <c r="AB97" s="1">
        <v>0.70940351287364245</v>
      </c>
      <c r="AC97" s="1">
        <v>0.43261277942251025</v>
      </c>
      <c r="AD97" s="1">
        <v>0.14007103557868231</v>
      </c>
    </row>
    <row r="98" spans="27:30">
      <c r="AA98">
        <v>95</v>
      </c>
      <c r="AB98" s="1">
        <v>0.70940351287364245</v>
      </c>
      <c r="AC98" s="1">
        <v>0.43261277942251025</v>
      </c>
      <c r="AD98" s="1">
        <v>0.14007103557868231</v>
      </c>
    </row>
    <row r="99" spans="27:30">
      <c r="AA99">
        <v>96</v>
      </c>
      <c r="AB99" s="1">
        <v>0.70940351287364245</v>
      </c>
      <c r="AC99" s="1">
        <v>0.43261277942251025</v>
      </c>
      <c r="AD99" s="1">
        <v>0.14007103557868231</v>
      </c>
    </row>
    <row r="100" spans="27:30">
      <c r="AA100">
        <v>97</v>
      </c>
      <c r="AB100" s="1">
        <v>0.70940351287364245</v>
      </c>
      <c r="AC100" s="1">
        <v>0.43261277942251025</v>
      </c>
      <c r="AD100" s="1">
        <v>0.14007103557868231</v>
      </c>
    </row>
    <row r="101" spans="27:30">
      <c r="AA101">
        <v>98</v>
      </c>
      <c r="AB101" s="1">
        <v>0.70940351287364245</v>
      </c>
      <c r="AC101" s="1">
        <v>0.43261277942251025</v>
      </c>
      <c r="AD101" s="1">
        <v>0.14007103557868231</v>
      </c>
    </row>
    <row r="102" spans="27:30">
      <c r="AA102">
        <v>99</v>
      </c>
      <c r="AB102" s="1">
        <v>0.70940351287364245</v>
      </c>
      <c r="AC102" s="1">
        <v>0.43261277942251025</v>
      </c>
      <c r="AD102" s="1">
        <v>0.14007103557868231</v>
      </c>
    </row>
    <row r="103" spans="27:30">
      <c r="AA103">
        <v>100</v>
      </c>
      <c r="AB103" s="1">
        <v>0.70940351287364245</v>
      </c>
      <c r="AC103" s="1">
        <v>0.43261277942251025</v>
      </c>
      <c r="AD103" s="1">
        <v>0.14007103557868231</v>
      </c>
    </row>
    <row r="104" spans="27:30">
      <c r="AA104">
        <v>101</v>
      </c>
      <c r="AB104" s="1">
        <v>0.70940351287364245</v>
      </c>
      <c r="AC104" s="1">
        <v>0.43261277942251025</v>
      </c>
      <c r="AD104" s="1">
        <v>0.14007103557868231</v>
      </c>
    </row>
    <row r="105" spans="27:30">
      <c r="AA105">
        <v>102</v>
      </c>
      <c r="AB105" s="1">
        <v>0.70940351287364245</v>
      </c>
      <c r="AC105" s="1">
        <v>0.43261277942251025</v>
      </c>
      <c r="AD105" s="1">
        <v>0.14007103557868231</v>
      </c>
    </row>
    <row r="106" spans="27:30">
      <c r="AA106">
        <v>103</v>
      </c>
      <c r="AB106" s="1">
        <v>0.70940351287364245</v>
      </c>
      <c r="AC106" s="1">
        <v>0.43261277942251025</v>
      </c>
      <c r="AD106" s="1">
        <v>0.14007103557868231</v>
      </c>
    </row>
    <row r="107" spans="27:30">
      <c r="AA107">
        <v>104</v>
      </c>
      <c r="AB107" s="1">
        <v>0.70940351287364245</v>
      </c>
      <c r="AC107" s="1">
        <v>0.43261277942251025</v>
      </c>
      <c r="AD107" s="1">
        <v>0.14007103557868231</v>
      </c>
    </row>
    <row r="108" spans="27:30">
      <c r="AA108">
        <v>105</v>
      </c>
      <c r="AB108" s="1">
        <v>0.70940351287364245</v>
      </c>
      <c r="AC108" s="1">
        <v>0.43261277942251025</v>
      </c>
      <c r="AD108" s="1">
        <v>0.14007103557868231</v>
      </c>
    </row>
    <row r="109" spans="27:30">
      <c r="AA109">
        <v>106</v>
      </c>
      <c r="AB109" s="1">
        <v>0.70940351287364245</v>
      </c>
      <c r="AC109" s="1">
        <v>0.43261277942251025</v>
      </c>
      <c r="AD109" s="1">
        <v>0.14007103557868231</v>
      </c>
    </row>
    <row r="110" spans="27:30">
      <c r="AA110">
        <v>107</v>
      </c>
      <c r="AB110" s="1">
        <v>0.70940351287364245</v>
      </c>
      <c r="AC110" s="1">
        <v>0.43261277942251025</v>
      </c>
      <c r="AD110" s="1">
        <v>0.14007103557868231</v>
      </c>
    </row>
    <row r="111" spans="27:30">
      <c r="AA111">
        <v>108</v>
      </c>
      <c r="AB111" s="1">
        <v>0.70940351287364245</v>
      </c>
      <c r="AC111" s="1">
        <v>0.43261277942251025</v>
      </c>
      <c r="AD111" s="1">
        <v>0.14007103557868231</v>
      </c>
    </row>
    <row r="112" spans="27:30">
      <c r="AA112">
        <v>109</v>
      </c>
      <c r="AB112" s="1">
        <v>0.70940351287364245</v>
      </c>
      <c r="AC112" s="1">
        <v>0.43261277942251025</v>
      </c>
      <c r="AD112" s="1">
        <v>0.14007103557868231</v>
      </c>
    </row>
    <row r="113" spans="27:30">
      <c r="AA113">
        <v>110</v>
      </c>
      <c r="AB113" s="1">
        <v>0.70940351287364245</v>
      </c>
      <c r="AC113" s="1">
        <v>0.43261277942251025</v>
      </c>
      <c r="AD113" s="1">
        <v>0.14007103557868231</v>
      </c>
    </row>
    <row r="114" spans="27:30">
      <c r="AA114">
        <v>111</v>
      </c>
      <c r="AB114" s="1">
        <v>0.70940351287364245</v>
      </c>
      <c r="AC114" s="1">
        <v>0.43261277942251025</v>
      </c>
      <c r="AD114" s="1">
        <v>0.14007103557868231</v>
      </c>
    </row>
    <row r="115" spans="27:30">
      <c r="AA115">
        <v>112</v>
      </c>
      <c r="AB115" s="1">
        <v>0.70940351287364245</v>
      </c>
      <c r="AC115" s="1">
        <v>0.43261277942251025</v>
      </c>
      <c r="AD115" s="1">
        <v>0.14007103557868231</v>
      </c>
    </row>
    <row r="116" spans="27:30">
      <c r="AA116">
        <v>113</v>
      </c>
      <c r="AB116" s="1">
        <v>0.70940351287364245</v>
      </c>
      <c r="AC116" s="1">
        <v>0.43261277942251025</v>
      </c>
      <c r="AD116" s="1">
        <v>0.14007103557868231</v>
      </c>
    </row>
    <row r="117" spans="27:30">
      <c r="AA117">
        <v>114</v>
      </c>
      <c r="AB117" s="1">
        <v>0.70940351287364245</v>
      </c>
      <c r="AC117" s="1">
        <v>0.43261277942251025</v>
      </c>
      <c r="AD117" s="1">
        <v>0.14007103557868231</v>
      </c>
    </row>
    <row r="118" spans="27:30">
      <c r="AA118">
        <v>115</v>
      </c>
      <c r="AB118" s="1">
        <v>0.70940351287364245</v>
      </c>
      <c r="AC118" s="1">
        <v>0.43261277942251025</v>
      </c>
      <c r="AD118" s="1">
        <v>0.14007103557868231</v>
      </c>
    </row>
    <row r="119" spans="27:30">
      <c r="AA119">
        <v>116</v>
      </c>
      <c r="AB119" s="1">
        <v>0.70940351287364245</v>
      </c>
      <c r="AC119" s="1">
        <v>0.43261277942251025</v>
      </c>
      <c r="AD119" s="1">
        <v>0.14007103557868231</v>
      </c>
    </row>
    <row r="120" spans="27:30">
      <c r="AA120">
        <v>117</v>
      </c>
      <c r="AB120" s="1">
        <v>0.70940351287364245</v>
      </c>
      <c r="AC120" s="1">
        <v>0.43261277942251025</v>
      </c>
      <c r="AD120" s="1">
        <v>0.14007103557868231</v>
      </c>
    </row>
    <row r="121" spans="27:30">
      <c r="AA121">
        <v>118</v>
      </c>
      <c r="AB121" s="1">
        <v>0.70940351287364245</v>
      </c>
      <c r="AC121" s="1">
        <v>0.43261277942251025</v>
      </c>
      <c r="AD121" s="1">
        <v>0.14007103557868231</v>
      </c>
    </row>
    <row r="122" spans="27:30">
      <c r="AA122">
        <v>119</v>
      </c>
      <c r="AB122" s="1">
        <v>0.70940351287364245</v>
      </c>
      <c r="AC122" s="1">
        <v>0.43261277942251025</v>
      </c>
      <c r="AD122" s="1">
        <v>0.14007103557868231</v>
      </c>
    </row>
    <row r="123" spans="27:30">
      <c r="AA123">
        <v>120</v>
      </c>
      <c r="AB123" s="1">
        <v>0.70940351287364245</v>
      </c>
      <c r="AC123" s="1">
        <v>0.43261277942251025</v>
      </c>
      <c r="AD123" s="1">
        <v>0.14007103557868231</v>
      </c>
    </row>
    <row r="124" spans="27:30">
      <c r="AA124">
        <v>121</v>
      </c>
      <c r="AB124" s="1">
        <v>0.70940351287364245</v>
      </c>
      <c r="AC124" s="1">
        <v>0.43261277942251025</v>
      </c>
      <c r="AD124" s="1">
        <v>0.14007103557868231</v>
      </c>
    </row>
    <row r="125" spans="27:30">
      <c r="AA125">
        <v>122</v>
      </c>
      <c r="AB125" s="1">
        <v>0.70940351287364245</v>
      </c>
      <c r="AC125" s="1">
        <v>0.43261277942251025</v>
      </c>
      <c r="AD125" s="1">
        <v>0.14007103557868231</v>
      </c>
    </row>
    <row r="126" spans="27:30">
      <c r="AA126">
        <v>123</v>
      </c>
      <c r="AB126" s="1">
        <v>0.70940351287364245</v>
      </c>
      <c r="AC126" s="1">
        <v>0.43261277942251025</v>
      </c>
      <c r="AD126" s="1">
        <v>0.14007103557868231</v>
      </c>
    </row>
    <row r="127" spans="27:30">
      <c r="AA127">
        <v>124</v>
      </c>
      <c r="AB127" s="1">
        <v>0.70940351287364245</v>
      </c>
      <c r="AC127" s="1">
        <v>0.43261277942251025</v>
      </c>
      <c r="AD127" s="1">
        <v>0.14007103557868231</v>
      </c>
    </row>
    <row r="128" spans="27:30">
      <c r="AA128">
        <v>125</v>
      </c>
      <c r="AB128" s="1">
        <v>0.70940351287364245</v>
      </c>
      <c r="AC128" s="1">
        <v>0.43261277942251025</v>
      </c>
      <c r="AD128" s="1">
        <v>0.14007103557868231</v>
      </c>
    </row>
    <row r="129" spans="27:30">
      <c r="AA129">
        <v>126</v>
      </c>
      <c r="AB129" s="1">
        <v>0.70940351287364245</v>
      </c>
      <c r="AC129" s="1">
        <v>0.43261277942251025</v>
      </c>
      <c r="AD129" s="1">
        <v>0.14007103557868231</v>
      </c>
    </row>
    <row r="130" spans="27:30">
      <c r="AA130">
        <v>127</v>
      </c>
      <c r="AB130" s="1">
        <v>0.70940351287364245</v>
      </c>
      <c r="AC130" s="1">
        <v>0.43261277942251025</v>
      </c>
      <c r="AD130" s="1">
        <v>0.14007103557868231</v>
      </c>
    </row>
    <row r="131" spans="27:30">
      <c r="AA131">
        <v>128</v>
      </c>
      <c r="AB131" s="1">
        <v>0.70940351287364245</v>
      </c>
      <c r="AC131" s="1">
        <v>0.43261277942251025</v>
      </c>
      <c r="AD131" s="1">
        <v>0.14007103557868231</v>
      </c>
    </row>
    <row r="132" spans="27:30">
      <c r="AA132">
        <v>129</v>
      </c>
      <c r="AB132" s="1">
        <v>0.70940351287364245</v>
      </c>
      <c r="AC132" s="1">
        <v>0.43261277942251025</v>
      </c>
      <c r="AD132" s="1">
        <v>0.14007103557868231</v>
      </c>
    </row>
    <row r="133" spans="27:30">
      <c r="AA133">
        <v>130</v>
      </c>
      <c r="AB133" s="1">
        <v>0.70940351287364245</v>
      </c>
      <c r="AC133" s="1">
        <v>0.43261277942251025</v>
      </c>
      <c r="AD133" s="1">
        <v>0.14007103557868231</v>
      </c>
    </row>
    <row r="134" spans="27:30">
      <c r="AA134">
        <v>131</v>
      </c>
      <c r="AB134" s="1">
        <v>0.70940351287364245</v>
      </c>
      <c r="AC134" s="1">
        <v>0.43261277942251025</v>
      </c>
      <c r="AD134" s="1">
        <v>0.14007103557868231</v>
      </c>
    </row>
    <row r="135" spans="27:30">
      <c r="AA135">
        <v>132</v>
      </c>
      <c r="AB135" s="1">
        <v>0.70940351287364245</v>
      </c>
      <c r="AC135" s="1">
        <v>0.43261277942251025</v>
      </c>
      <c r="AD135" s="1">
        <v>0.14007103557868231</v>
      </c>
    </row>
    <row r="136" spans="27:30">
      <c r="AA136">
        <v>133</v>
      </c>
      <c r="AB136" s="1">
        <v>0.70940351287364245</v>
      </c>
      <c r="AC136" s="1">
        <v>0.43261277942251025</v>
      </c>
      <c r="AD136" s="1">
        <v>0.14007103557868231</v>
      </c>
    </row>
    <row r="137" spans="27:30">
      <c r="AA137">
        <v>134</v>
      </c>
      <c r="AB137" s="1">
        <v>0.70940351287364245</v>
      </c>
      <c r="AC137" s="1">
        <v>0.43261277942251025</v>
      </c>
      <c r="AD137" s="1">
        <v>0.14007103557868231</v>
      </c>
    </row>
    <row r="138" spans="27:30">
      <c r="AA138">
        <v>135</v>
      </c>
      <c r="AB138" s="1">
        <v>0.70940351287364245</v>
      </c>
      <c r="AC138" s="1">
        <v>0.43261277942251025</v>
      </c>
      <c r="AD138" s="1">
        <v>0.14007103557868231</v>
      </c>
    </row>
    <row r="139" spans="27:30">
      <c r="AA139">
        <v>136</v>
      </c>
      <c r="AB139" s="1">
        <v>0.70940351287364245</v>
      </c>
      <c r="AC139" s="1">
        <v>0.43261277942251025</v>
      </c>
      <c r="AD139" s="1">
        <v>0.14007103557868231</v>
      </c>
    </row>
    <row r="140" spans="27:30">
      <c r="AA140">
        <v>137</v>
      </c>
      <c r="AB140" s="1">
        <v>0.70940351287364245</v>
      </c>
      <c r="AC140" s="1">
        <v>0.43261277942251025</v>
      </c>
      <c r="AD140" s="1">
        <v>0.14007103557868231</v>
      </c>
    </row>
    <row r="141" spans="27:30">
      <c r="AA141">
        <v>138</v>
      </c>
      <c r="AB141" s="1">
        <v>0.70940351287364245</v>
      </c>
      <c r="AC141" s="1">
        <v>0.43261277942251025</v>
      </c>
      <c r="AD141" s="1">
        <v>0.14007103557868231</v>
      </c>
    </row>
    <row r="142" spans="27:30">
      <c r="AA142">
        <v>139</v>
      </c>
      <c r="AB142" s="1">
        <v>0.70940351287364245</v>
      </c>
      <c r="AC142" s="1">
        <v>0.43261277942251025</v>
      </c>
      <c r="AD142" s="1">
        <v>0.14007103557868231</v>
      </c>
    </row>
    <row r="143" spans="27:30">
      <c r="AA143">
        <v>140</v>
      </c>
      <c r="AB143" s="1">
        <v>0.70940351287364245</v>
      </c>
      <c r="AC143" s="1">
        <v>0.43261277942251025</v>
      </c>
      <c r="AD143" s="1">
        <v>0.14007103557868231</v>
      </c>
    </row>
    <row r="144" spans="27:30">
      <c r="AA144">
        <v>141</v>
      </c>
      <c r="AB144" s="1">
        <v>0.70940351287364245</v>
      </c>
      <c r="AC144" s="1">
        <v>0.43261277942251025</v>
      </c>
      <c r="AD144" s="1">
        <v>0.14007103557868231</v>
      </c>
    </row>
    <row r="145" spans="27:30">
      <c r="AA145">
        <v>142</v>
      </c>
      <c r="AB145" s="1">
        <v>0.70940351287364245</v>
      </c>
      <c r="AC145" s="1">
        <v>0.43261277942251025</v>
      </c>
      <c r="AD145" s="1">
        <v>0.14007103557868231</v>
      </c>
    </row>
    <row r="146" spans="27:30">
      <c r="AA146">
        <v>143</v>
      </c>
      <c r="AB146" s="1">
        <v>0.70940351287364245</v>
      </c>
      <c r="AC146" s="1">
        <v>0.43261277942251025</v>
      </c>
      <c r="AD146" s="1">
        <v>0.14007103557868231</v>
      </c>
    </row>
    <row r="147" spans="27:30">
      <c r="AA147">
        <v>144</v>
      </c>
      <c r="AB147" s="1">
        <v>0.70940351287364245</v>
      </c>
      <c r="AC147" s="1">
        <v>0.43261277942251025</v>
      </c>
      <c r="AD147" s="1">
        <v>0.14007103557868231</v>
      </c>
    </row>
    <row r="148" spans="27:30">
      <c r="AA148">
        <v>145</v>
      </c>
      <c r="AB148" s="1">
        <v>0.70940351287364245</v>
      </c>
      <c r="AC148" s="1">
        <v>0.43261277942251025</v>
      </c>
      <c r="AD148" s="1">
        <v>0.14007103557868231</v>
      </c>
    </row>
    <row r="149" spans="27:30">
      <c r="AA149">
        <v>146</v>
      </c>
      <c r="AB149" s="1">
        <v>0.70940351287364245</v>
      </c>
      <c r="AC149" s="1">
        <v>0.43261277942251025</v>
      </c>
      <c r="AD149" s="1">
        <v>0.14007103557868231</v>
      </c>
    </row>
    <row r="150" spans="27:30">
      <c r="AA150">
        <v>147</v>
      </c>
      <c r="AB150" s="1">
        <v>0.70940351287364245</v>
      </c>
      <c r="AC150" s="1">
        <v>0.43261277942251025</v>
      </c>
      <c r="AD150" s="1">
        <v>0.14007103557868231</v>
      </c>
    </row>
    <row r="151" spans="27:30">
      <c r="AA151">
        <v>148</v>
      </c>
      <c r="AB151" s="1">
        <v>0.70940351287364245</v>
      </c>
      <c r="AC151" s="1">
        <v>0.43261277942251025</v>
      </c>
      <c r="AD151" s="1">
        <v>0.14007103557868231</v>
      </c>
    </row>
    <row r="152" spans="27:30">
      <c r="AA152">
        <v>149</v>
      </c>
      <c r="AB152" s="1">
        <v>0.70940351287364245</v>
      </c>
      <c r="AC152" s="1">
        <v>0.43261277942251025</v>
      </c>
      <c r="AD152" s="1">
        <v>0.14007103557868231</v>
      </c>
    </row>
    <row r="153" spans="27:30">
      <c r="AA153">
        <v>150</v>
      </c>
      <c r="AB153" s="1">
        <v>0.70940351287364245</v>
      </c>
      <c r="AC153" s="1">
        <v>0.43261277942251025</v>
      </c>
      <c r="AD153" s="1">
        <v>0.14007103557868231</v>
      </c>
    </row>
    <row r="154" spans="27:30">
      <c r="AA154">
        <v>151</v>
      </c>
      <c r="AB154" s="1">
        <v>0.70940351287364245</v>
      </c>
      <c r="AC154" s="1">
        <v>0.43261277942251025</v>
      </c>
      <c r="AD154" s="1">
        <v>0.14007103557868231</v>
      </c>
    </row>
    <row r="155" spans="27:30">
      <c r="AA155">
        <v>152</v>
      </c>
      <c r="AB155" s="1">
        <v>0.70940351287364245</v>
      </c>
      <c r="AC155" s="1">
        <v>0.43261277942251025</v>
      </c>
      <c r="AD155" s="1">
        <v>0.14007103557868231</v>
      </c>
    </row>
    <row r="156" spans="27:30">
      <c r="AA156">
        <v>153</v>
      </c>
      <c r="AB156" s="1">
        <v>0.70940351287364245</v>
      </c>
      <c r="AC156" s="1">
        <v>0.43261277942251025</v>
      </c>
      <c r="AD156" s="1">
        <v>0.14007103557868231</v>
      </c>
    </row>
    <row r="157" spans="27:30">
      <c r="AA157">
        <v>154</v>
      </c>
      <c r="AB157" s="1">
        <v>0.70940351287364245</v>
      </c>
      <c r="AC157" s="1">
        <v>0.43261277942251025</v>
      </c>
      <c r="AD157" s="1">
        <v>0.14007103557868231</v>
      </c>
    </row>
    <row r="158" spans="27:30">
      <c r="AA158">
        <v>155</v>
      </c>
      <c r="AB158" s="1">
        <v>0.70940351287364245</v>
      </c>
      <c r="AC158" s="1">
        <v>0.43261277942251025</v>
      </c>
      <c r="AD158" s="1">
        <v>0.14007103557868231</v>
      </c>
    </row>
    <row r="159" spans="27:30">
      <c r="AA159">
        <v>156</v>
      </c>
      <c r="AB159" s="1">
        <v>0.70940351287364245</v>
      </c>
      <c r="AC159" s="1">
        <v>0.43261277942251025</v>
      </c>
      <c r="AD159" s="1">
        <v>0.14007103557868231</v>
      </c>
    </row>
    <row r="160" spans="27:30">
      <c r="AA160">
        <v>157</v>
      </c>
      <c r="AB160" s="1">
        <v>0.70940351287364245</v>
      </c>
      <c r="AC160" s="1">
        <v>0.43261277942251025</v>
      </c>
      <c r="AD160" s="1">
        <v>0.14007103557868231</v>
      </c>
    </row>
    <row r="161" spans="27:30">
      <c r="AA161">
        <v>158</v>
      </c>
      <c r="AB161" s="1">
        <v>0.70940351287364245</v>
      </c>
      <c r="AC161" s="1">
        <v>0.43261277942251025</v>
      </c>
      <c r="AD161" s="1">
        <v>0.14007103557868231</v>
      </c>
    </row>
    <row r="162" spans="27:30">
      <c r="AA162">
        <v>159</v>
      </c>
      <c r="AB162" s="1">
        <v>0.70940351287364245</v>
      </c>
      <c r="AC162" s="1">
        <v>0.43261277942251025</v>
      </c>
      <c r="AD162" s="1">
        <v>0.14007103557868231</v>
      </c>
    </row>
    <row r="163" spans="27:30">
      <c r="AA163">
        <v>160</v>
      </c>
      <c r="AB163" s="1">
        <v>0.70940351287364245</v>
      </c>
      <c r="AC163" s="1">
        <v>0.43261277942251025</v>
      </c>
      <c r="AD163" s="1">
        <v>0.14007103557868231</v>
      </c>
    </row>
    <row r="164" spans="27:30">
      <c r="AA164">
        <v>161</v>
      </c>
      <c r="AB164" s="1">
        <v>0.70940351287364245</v>
      </c>
      <c r="AC164" s="1">
        <v>0.43261277942251025</v>
      </c>
      <c r="AD164" s="1">
        <v>0.14007103557868231</v>
      </c>
    </row>
    <row r="165" spans="27:30">
      <c r="AA165">
        <v>162</v>
      </c>
      <c r="AB165" s="1">
        <v>0.70940351287364245</v>
      </c>
      <c r="AC165" s="1">
        <v>0.43261277942251025</v>
      </c>
      <c r="AD165" s="1">
        <v>0.14007103557868231</v>
      </c>
    </row>
    <row r="166" spans="27:30">
      <c r="AA166">
        <v>163</v>
      </c>
      <c r="AB166" s="1">
        <v>0.70940351287364245</v>
      </c>
      <c r="AC166" s="1">
        <v>0.43261277942251025</v>
      </c>
      <c r="AD166" s="1">
        <v>0.14007103557868231</v>
      </c>
    </row>
    <row r="167" spans="27:30">
      <c r="AA167">
        <v>164</v>
      </c>
      <c r="AB167" s="1">
        <v>0.70940351287364245</v>
      </c>
      <c r="AC167" s="1">
        <v>0.43261277942251025</v>
      </c>
      <c r="AD167" s="1">
        <v>0.14007103557868231</v>
      </c>
    </row>
    <row r="168" spans="27:30">
      <c r="AA168">
        <v>165</v>
      </c>
      <c r="AB168" s="1">
        <v>0.70940351287364245</v>
      </c>
      <c r="AC168" s="1">
        <v>0.43261277942251025</v>
      </c>
      <c r="AD168" s="1">
        <v>0.14007103557868231</v>
      </c>
    </row>
    <row r="169" spans="27:30">
      <c r="AA169">
        <v>166</v>
      </c>
      <c r="AB169" s="1">
        <v>0.70940351287364245</v>
      </c>
      <c r="AC169" s="1">
        <v>0.43261277942251025</v>
      </c>
      <c r="AD169" s="1">
        <v>0.14007103557868231</v>
      </c>
    </row>
    <row r="170" spans="27:30">
      <c r="AA170">
        <v>167</v>
      </c>
      <c r="AB170" s="1">
        <v>0.70940351287364245</v>
      </c>
      <c r="AC170" s="1">
        <v>0.43261277942251025</v>
      </c>
      <c r="AD170" s="1">
        <v>0.14007103557868231</v>
      </c>
    </row>
    <row r="171" spans="27:30">
      <c r="AA171">
        <v>168</v>
      </c>
      <c r="AB171" s="1">
        <v>0.70940351287364245</v>
      </c>
      <c r="AC171" s="1">
        <v>0.43261277942251025</v>
      </c>
      <c r="AD171" s="1">
        <v>0.14007103557868231</v>
      </c>
    </row>
    <row r="172" spans="27:30">
      <c r="AA172">
        <v>169</v>
      </c>
      <c r="AB172" s="1">
        <v>0.70940351287364245</v>
      </c>
      <c r="AC172" s="1">
        <v>0.43261277942251025</v>
      </c>
      <c r="AD172" s="1">
        <v>0.14007103557868231</v>
      </c>
    </row>
    <row r="173" spans="27:30">
      <c r="AA173">
        <v>170</v>
      </c>
      <c r="AB173" s="1">
        <v>0.70940351287364245</v>
      </c>
      <c r="AC173" s="1">
        <v>0.43261277942251025</v>
      </c>
      <c r="AD173" s="1">
        <v>0.14007103557868231</v>
      </c>
    </row>
    <row r="174" spans="27:30">
      <c r="AA174">
        <v>171</v>
      </c>
      <c r="AB174" s="1">
        <v>0.70940351287364245</v>
      </c>
      <c r="AC174" s="1">
        <v>0.43261277942251025</v>
      </c>
      <c r="AD174" s="1">
        <v>0.14007103557868231</v>
      </c>
    </row>
    <row r="175" spans="27:30">
      <c r="AA175">
        <v>172</v>
      </c>
      <c r="AB175" s="1">
        <v>0.70940351287364245</v>
      </c>
      <c r="AC175" s="1">
        <v>0.43261277942251025</v>
      </c>
      <c r="AD175" s="1">
        <v>0.14007103557868231</v>
      </c>
    </row>
    <row r="176" spans="27:30">
      <c r="AA176">
        <v>173</v>
      </c>
      <c r="AB176" s="1">
        <v>0.70940351287364245</v>
      </c>
      <c r="AC176" s="1">
        <v>0.43261277942251025</v>
      </c>
      <c r="AD176" s="1">
        <v>0.14007103557868231</v>
      </c>
    </row>
    <row r="177" spans="27:30">
      <c r="AA177">
        <v>174</v>
      </c>
      <c r="AB177" s="1">
        <v>0.70940351287364245</v>
      </c>
      <c r="AC177" s="1">
        <v>0.43261277942251025</v>
      </c>
      <c r="AD177" s="1">
        <v>0.14007103557868231</v>
      </c>
    </row>
    <row r="178" spans="27:30">
      <c r="AA178">
        <v>175</v>
      </c>
      <c r="AB178" s="1">
        <v>0.70940351287364245</v>
      </c>
      <c r="AC178" s="1">
        <v>0.43261277942251025</v>
      </c>
      <c r="AD178" s="1">
        <v>0.14007103557868231</v>
      </c>
    </row>
    <row r="179" spans="27:30">
      <c r="AA179">
        <v>176</v>
      </c>
      <c r="AB179" s="1">
        <v>0.70940351287364245</v>
      </c>
      <c r="AC179" s="1">
        <v>0.43261277942251025</v>
      </c>
      <c r="AD179" s="1">
        <v>0.14007103557868231</v>
      </c>
    </row>
    <row r="180" spans="27:30">
      <c r="AA180">
        <v>177</v>
      </c>
      <c r="AB180" s="1">
        <v>0.70940351287364245</v>
      </c>
      <c r="AC180" s="1">
        <v>0.43261277942251025</v>
      </c>
      <c r="AD180" s="1">
        <v>0.14007103557868231</v>
      </c>
    </row>
    <row r="181" spans="27:30">
      <c r="AA181">
        <v>178</v>
      </c>
      <c r="AB181" s="1">
        <v>0.70940351287364245</v>
      </c>
      <c r="AC181" s="1">
        <v>0.43261277942251025</v>
      </c>
      <c r="AD181" s="1">
        <v>0.14007103557868231</v>
      </c>
    </row>
    <row r="182" spans="27:30">
      <c r="AA182">
        <v>179</v>
      </c>
      <c r="AB182" s="1">
        <v>0.70940351287364245</v>
      </c>
      <c r="AC182" s="1">
        <v>0.43261277942251025</v>
      </c>
      <c r="AD182" s="1">
        <v>0.14007103557868231</v>
      </c>
    </row>
    <row r="183" spans="27:30">
      <c r="AA183">
        <v>180</v>
      </c>
      <c r="AB183" s="1">
        <v>0.70940351287364245</v>
      </c>
      <c r="AC183" s="1">
        <v>0.43261277942251025</v>
      </c>
      <c r="AD183" s="1">
        <v>0.14007103557868231</v>
      </c>
    </row>
    <row r="184" spans="27:30">
      <c r="AA184">
        <v>181</v>
      </c>
      <c r="AB184" s="1">
        <v>0.70940351287364245</v>
      </c>
      <c r="AC184" s="1">
        <v>0.43261277942251025</v>
      </c>
      <c r="AD184" s="1">
        <v>0.14007103557868231</v>
      </c>
    </row>
    <row r="185" spans="27:30">
      <c r="AA185">
        <v>182</v>
      </c>
      <c r="AB185" s="1">
        <v>0.70940351287364245</v>
      </c>
      <c r="AC185" s="1">
        <v>0.43261277942251025</v>
      </c>
      <c r="AD185" s="1">
        <v>0.14007103557868231</v>
      </c>
    </row>
    <row r="186" spans="27:30">
      <c r="AA186">
        <v>183</v>
      </c>
      <c r="AB186" s="1">
        <v>0.70940351287364245</v>
      </c>
      <c r="AC186" s="1">
        <v>0.43261277942251025</v>
      </c>
      <c r="AD186" s="1">
        <v>0.14007103557868231</v>
      </c>
    </row>
    <row r="187" spans="27:30">
      <c r="AA187">
        <v>184</v>
      </c>
      <c r="AB187" s="1">
        <v>0.70940351287364245</v>
      </c>
      <c r="AC187" s="1">
        <v>0.43261277942251025</v>
      </c>
      <c r="AD187" s="1">
        <v>0.14007103557868231</v>
      </c>
    </row>
    <row r="188" spans="27:30">
      <c r="AA188">
        <v>185</v>
      </c>
      <c r="AB188" s="1">
        <v>0.70940351287364245</v>
      </c>
      <c r="AC188" s="1">
        <v>0.43261277942251025</v>
      </c>
      <c r="AD188" s="1">
        <v>0.14007103557868231</v>
      </c>
    </row>
    <row r="189" spans="27:30">
      <c r="AA189">
        <v>186</v>
      </c>
      <c r="AB189" s="1">
        <v>0.70940351287364245</v>
      </c>
      <c r="AC189" s="1">
        <v>0.43261277942251025</v>
      </c>
      <c r="AD189" s="1">
        <v>0.14007103557868231</v>
      </c>
    </row>
    <row r="190" spans="27:30">
      <c r="AA190">
        <v>187</v>
      </c>
      <c r="AB190" s="1">
        <v>0.70940351287364245</v>
      </c>
      <c r="AC190" s="1">
        <v>0.43261277942251025</v>
      </c>
      <c r="AD190" s="1">
        <v>0.14007103557868231</v>
      </c>
    </row>
    <row r="191" spans="27:30">
      <c r="AA191">
        <v>188</v>
      </c>
      <c r="AB191" s="1">
        <v>0.70940351287364245</v>
      </c>
      <c r="AC191" s="1">
        <v>0.43261277942251025</v>
      </c>
      <c r="AD191" s="1">
        <v>0.14007103557868231</v>
      </c>
    </row>
    <row r="192" spans="27:30">
      <c r="AA192">
        <v>189</v>
      </c>
      <c r="AB192" s="1">
        <v>0.70940351287364245</v>
      </c>
      <c r="AC192" s="1">
        <v>0.43261277942251025</v>
      </c>
      <c r="AD192" s="1">
        <v>0.14007103557868231</v>
      </c>
    </row>
    <row r="193" spans="27:30">
      <c r="AA193">
        <v>190</v>
      </c>
      <c r="AB193" s="1">
        <v>0.70940351287364245</v>
      </c>
      <c r="AC193" s="1">
        <v>0.43261277942251025</v>
      </c>
      <c r="AD193" s="1">
        <v>0.14007103557868231</v>
      </c>
    </row>
    <row r="194" spans="27:30">
      <c r="AA194">
        <v>191</v>
      </c>
      <c r="AB194" s="1">
        <v>0.70940351287364245</v>
      </c>
      <c r="AC194" s="1">
        <v>0.43261277942251025</v>
      </c>
      <c r="AD194" s="1">
        <v>0.14007103557868231</v>
      </c>
    </row>
    <row r="195" spans="27:30">
      <c r="AA195">
        <v>192</v>
      </c>
      <c r="AB195" s="1">
        <v>0.70940351287364245</v>
      </c>
      <c r="AC195" s="1">
        <v>0.43261277942251025</v>
      </c>
      <c r="AD195" s="1">
        <v>0.14007103557868231</v>
      </c>
    </row>
    <row r="196" spans="27:30">
      <c r="AA196">
        <v>193</v>
      </c>
      <c r="AB196" s="1">
        <v>0.70940351287364245</v>
      </c>
      <c r="AC196" s="1">
        <v>0.43261277942251025</v>
      </c>
      <c r="AD196" s="1">
        <v>0.14007103557868231</v>
      </c>
    </row>
    <row r="197" spans="27:30">
      <c r="AA197">
        <v>194</v>
      </c>
      <c r="AB197" s="1">
        <v>0.70940351287364245</v>
      </c>
      <c r="AC197" s="1">
        <v>0.43261277942251025</v>
      </c>
      <c r="AD197" s="1">
        <v>0.14007103557868231</v>
      </c>
    </row>
    <row r="198" spans="27:30">
      <c r="AA198">
        <v>195</v>
      </c>
      <c r="AB198" s="1">
        <v>0.70940351287364245</v>
      </c>
      <c r="AC198" s="1">
        <v>0.43261277942251025</v>
      </c>
      <c r="AD198" s="1">
        <v>0.14007103557868231</v>
      </c>
    </row>
    <row r="199" spans="27:30">
      <c r="AA199">
        <v>196</v>
      </c>
      <c r="AB199" s="1">
        <v>0.70940351287364245</v>
      </c>
      <c r="AC199" s="1">
        <v>0.43261277942251025</v>
      </c>
      <c r="AD199" s="1">
        <v>0.14007103557868231</v>
      </c>
    </row>
    <row r="200" spans="27:30">
      <c r="AA200">
        <v>197</v>
      </c>
      <c r="AB200" s="1">
        <v>0.70940351287364245</v>
      </c>
      <c r="AC200" s="1">
        <v>0.43261277942251025</v>
      </c>
      <c r="AD200" s="1">
        <v>0.14007103557868231</v>
      </c>
    </row>
    <row r="201" spans="27:30">
      <c r="AA201">
        <v>198</v>
      </c>
      <c r="AB201" s="1">
        <v>0.70940351287364245</v>
      </c>
      <c r="AC201" s="1">
        <v>0.43261277942251025</v>
      </c>
      <c r="AD201" s="1">
        <v>0.14007103557868231</v>
      </c>
    </row>
    <row r="202" spans="27:30">
      <c r="AA202">
        <v>199</v>
      </c>
      <c r="AB202" s="1">
        <v>0.70940351287364245</v>
      </c>
      <c r="AC202" s="1">
        <v>0.43261277942251025</v>
      </c>
      <c r="AD202" s="1">
        <v>0.14007103557868231</v>
      </c>
    </row>
    <row r="203" spans="27:30">
      <c r="AA203">
        <v>200</v>
      </c>
      <c r="AB203" s="1">
        <v>0.70940351287364245</v>
      </c>
      <c r="AC203" s="1">
        <v>0.43261277942251025</v>
      </c>
      <c r="AD203" s="1">
        <v>0.14007103557868231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9" priority="13">
      <formula>ABS(B57)&gt;0.4</formula>
    </cfRule>
    <cfRule type="expression" dxfId="28" priority="14">
      <formula>AND(ABS(B57)&gt;0.2, ABS(B57)&lt;=0.4)</formula>
    </cfRule>
    <cfRule type="expression" dxfId="27" priority="15">
      <formula>ABS(B57)&lt;=0.2</formula>
    </cfRule>
  </conditionalFormatting>
  <conditionalFormatting sqref="B82:D87">
    <cfRule type="expression" dxfId="26" priority="1">
      <formula>ABS(B82)&lt;=0.2</formula>
    </cfRule>
    <cfRule type="expression" dxfId="25" priority="2">
      <formula>ABS(B82)&gt;0.4</formula>
    </cfRule>
    <cfRule type="expression" dxfId="24" priority="3">
      <formula>AND(ABS(B82)&gt;0.2, ABS(B82)&lt;=0.4)</formula>
    </cfRule>
  </conditionalFormatting>
  <conditionalFormatting sqref="E40:M45">
    <cfRule type="expression" dxfId="23" priority="4">
      <formula>ABS(IFERROR(E13-E40,0))&gt;0.4</formula>
    </cfRule>
    <cfRule type="expression" dxfId="22" priority="5">
      <formula>AND(ABS(IFERROR(E13-E40,0))&gt;0.2, ABS(IFERROR(E13-E40,0))&lt;=0.4)</formula>
    </cfRule>
    <cfRule type="expression" dxfId="21" priority="6">
      <formula>ABS(IFERROR(E13-E40,0))&lt;=0.2</formula>
    </cfRule>
  </conditionalFormatting>
  <conditionalFormatting sqref="G57:I65">
    <cfRule type="expression" dxfId="20" priority="10">
      <formula>ABS(G57)&lt;=0.2</formula>
    </cfRule>
    <cfRule type="expression" dxfId="19" priority="11">
      <formula>AND(ABS(G57)&gt;0.2, ABS(G57)&lt;=0.4)</formula>
    </cfRule>
    <cfRule type="expression" dxfId="18" priority="12">
      <formula>ABS(G57)&gt;0.4</formula>
    </cfRule>
  </conditionalFormatting>
  <conditionalFormatting sqref="L57:Q65">
    <cfRule type="expression" dxfId="17" priority="7">
      <formula>ABS(L57)&gt;0.4</formula>
    </cfRule>
    <cfRule type="expression" dxfId="16" priority="8">
      <formula>AND(ABS(L57)&gt;0.2, ABS(L57)&lt;=0.4)</formula>
    </cfRule>
    <cfRule type="expression" dxfId="15" priority="9">
      <formula>ABS(L57)&lt;=0.2</formula>
    </cfRule>
  </conditionalFormatting>
  <dataValidations count="1">
    <dataValidation type="list" allowBlank="1" showInputMessage="1" showErrorMessage="1" sqref="Y8" xr:uid="{00000000-0002-0000-13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N203"/>
  <sheetViews>
    <sheetView topLeftCell="A59" zoomScale="84" zoomScaleNormal="60" workbookViewId="0">
      <selection activeCell="B71" sqref="B71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5.9884848986995982E-2</v>
      </c>
      <c r="AC3" s="1">
        <f>G67</f>
        <v>0.2030610915896762</v>
      </c>
      <c r="AD3" s="1">
        <f ca="1">L67</f>
        <v>0.55086609641303153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5.9884848986995982E-2</v>
      </c>
      <c r="AC4" s="1">
        <v>0.2030610915896762</v>
      </c>
      <c r="AD4" s="1">
        <v>0.55086609641303153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5.9884848986995982E-2</v>
      </c>
      <c r="AC5" s="1">
        <v>0.2030610915896762</v>
      </c>
      <c r="AD5" s="1">
        <v>0.55086609641303153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5.9884848986995982E-2</v>
      </c>
      <c r="AC6" s="1">
        <v>0.2030610915896762</v>
      </c>
      <c r="AD6" s="1">
        <v>0.55086609641303153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5.9884848986995982E-2</v>
      </c>
      <c r="AC7" s="1">
        <v>0.2030610915896762</v>
      </c>
      <c r="AD7" s="1">
        <v>0.55086609641303153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5.9884848986995982E-2</v>
      </c>
      <c r="AC8" s="1">
        <v>0.2030610915896762</v>
      </c>
      <c r="AD8" s="1">
        <v>0.55086609641303153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5.9884848986995982E-2</v>
      </c>
      <c r="AC9" s="1">
        <v>0.2030610915896762</v>
      </c>
      <c r="AD9" s="1">
        <v>0.55086609641303153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5.9884848986995982E-2</v>
      </c>
      <c r="AC10" s="1">
        <v>0.2030610915896762</v>
      </c>
      <c r="AD10" s="1">
        <v>0.55086609641303153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3</v>
      </c>
      <c r="AA11">
        <v>8</v>
      </c>
      <c r="AB11" s="1">
        <v>5.9884848986995982E-2</v>
      </c>
      <c r="AC11" s="1">
        <v>0.2030610915896762</v>
      </c>
      <c r="AD11" s="1">
        <v>0.55086609641303153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1.915544229815767</v>
      </c>
      <c r="AA12">
        <v>9</v>
      </c>
      <c r="AB12" s="1">
        <v>5.9884848986995982E-2</v>
      </c>
      <c r="AC12" s="1">
        <v>0.2030610915896762</v>
      </c>
      <c r="AD12" s="1">
        <v>0.55086609641303153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5.9884848986995982E-2</v>
      </c>
      <c r="AC13" s="1">
        <v>0.2030610915896762</v>
      </c>
      <c r="AD13" s="1">
        <v>0.55086609641303153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5.9884848986995982E-2</v>
      </c>
      <c r="AC14" s="1">
        <v>0.2030610915896762</v>
      </c>
      <c r="AD14" s="1">
        <v>0.55086609641303153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5.9884848986995982E-2</v>
      </c>
      <c r="AC15" s="1">
        <v>0.2030610915896762</v>
      </c>
      <c r="AD15" s="1">
        <v>0.55086609641303153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10</v>
      </c>
      <c r="AA16">
        <v>13</v>
      </c>
      <c r="AB16" s="1">
        <v>5.9884848986995982E-2</v>
      </c>
      <c r="AC16" s="1">
        <v>0.2030610915896762</v>
      </c>
      <c r="AD16" s="1">
        <v>0.55086609641303153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5.9884848986995982E-2</v>
      </c>
      <c r="AC17" s="1">
        <v>0.2030610915896762</v>
      </c>
      <c r="AD17" s="1">
        <v>0.55086609641303153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4</v>
      </c>
      <c r="AA18">
        <v>15</v>
      </c>
      <c r="AB18" s="1">
        <v>5.9884848986995982E-2</v>
      </c>
      <c r="AC18" s="1">
        <v>0.2030610915896762</v>
      </c>
      <c r="AD18" s="1">
        <v>0.55086609641303153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5.9884848986995982E-2</v>
      </c>
      <c r="AC19" s="1">
        <v>0.2030610915896762</v>
      </c>
      <c r="AD19" s="1">
        <v>0.55086609641303153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0.55555555555555558</v>
      </c>
      <c r="AA20">
        <v>17</v>
      </c>
      <c r="AB20" s="1">
        <v>5.9884848986995982E-2</v>
      </c>
      <c r="AC20" s="1">
        <v>0.2030610915896762</v>
      </c>
      <c r="AD20" s="1">
        <v>0.55086609641303153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0.22222222222222221</v>
      </c>
      <c r="AA21">
        <v>18</v>
      </c>
      <c r="AB21" s="1">
        <v>5.9884848986995982E-2</v>
      </c>
      <c r="AC21" s="1">
        <v>0.2030610915896762</v>
      </c>
      <c r="AD21" s="1">
        <v>0.55086609641303153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0.22222222222222221</v>
      </c>
      <c r="AA22">
        <v>19</v>
      </c>
      <c r="AB22" s="1">
        <v>5.9884848986995982E-2</v>
      </c>
      <c r="AC22" s="1">
        <v>0.2030610915896762</v>
      </c>
      <c r="AD22" s="1">
        <v>0.55086609641303153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8.9652353023345066E-3</v>
      </c>
      <c r="AA23">
        <v>20</v>
      </c>
      <c r="AB23" s="1">
        <v>5.9884848986995982E-2</v>
      </c>
      <c r="AC23" s="1">
        <v>0.2030610915896762</v>
      </c>
      <c r="AD23" s="1">
        <v>0.55086609641303153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0.53448702239905255</v>
      </c>
      <c r="AA24">
        <v>21</v>
      </c>
      <c r="AB24" s="1">
        <v>5.9884848986995982E-2</v>
      </c>
      <c r="AC24" s="1">
        <v>0.2030610915896762</v>
      </c>
      <c r="AD24" s="1">
        <v>0.55086609641303153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0.19602696540207504</v>
      </c>
      <c r="AA25">
        <v>22</v>
      </c>
      <c r="AB25" s="1">
        <v>5.9884848986995982E-2</v>
      </c>
      <c r="AC25" s="1">
        <v>0.2030610915896762</v>
      </c>
      <c r="AD25" s="1">
        <v>0.55086609641303153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0.18777330023697611</v>
      </c>
      <c r="AA26">
        <v>23</v>
      </c>
      <c r="AB26" s="1">
        <v>5.9884848986995982E-2</v>
      </c>
      <c r="AC26" s="1">
        <v>0.2030610915896762</v>
      </c>
      <c r="AD26" s="1">
        <v>0.55086609641303153</v>
      </c>
    </row>
    <row r="27" spans="1:30" ht="16.2" thickBot="1">
      <c r="X27" s="55" t="s">
        <v>51</v>
      </c>
      <c r="Y27" s="3" cm="1">
        <f t="array" ref="Y27">MEDIAN(ABS(B13:D18 - B40:D45))</f>
        <v>0.10958718136060663</v>
      </c>
      <c r="AA27">
        <v>24</v>
      </c>
      <c r="AB27" s="1">
        <v>5.9884848986995982E-2</v>
      </c>
      <c r="AC27" s="1">
        <v>0.2030610915896762</v>
      </c>
      <c r="AD27" s="1">
        <v>0.55086609641303153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5.9884848986995982E-2</v>
      </c>
      <c r="AC28" s="1">
        <v>0.2030610915896762</v>
      </c>
      <c r="AD28" s="1">
        <v>0.55086609641303153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3.282504382255802E-2</v>
      </c>
      <c r="AA29">
        <v>26</v>
      </c>
      <c r="AB29" s="1">
        <v>5.9884848986995982E-2</v>
      </c>
      <c r="AC29" s="1">
        <v>0.2030610915896762</v>
      </c>
      <c r="AD29" s="1">
        <v>0.55086609641303153</v>
      </c>
    </row>
    <row r="30" spans="1:30">
      <c r="A30" s="25" t="s">
        <v>3</v>
      </c>
      <c r="B30" s="2">
        <f>MAX(B40:B45)</f>
        <v>0.71392055692178846</v>
      </c>
      <c r="C30" s="2">
        <f>MAX(C40:C45)</f>
        <v>0.69103476469766545</v>
      </c>
      <c r="D30" s="2">
        <f>MAX(D40:D45)</f>
        <v>0.85593570828219812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0.10958718136060663</v>
      </c>
      <c r="AA30">
        <v>27</v>
      </c>
      <c r="AB30" s="1">
        <v>5.9884848986995982E-2</v>
      </c>
      <c r="AC30" s="1">
        <v>0.2030610915896762</v>
      </c>
      <c r="AD30" s="1">
        <v>0.55086609641303153</v>
      </c>
    </row>
    <row r="31" spans="1:30" ht="16.2" thickBot="1">
      <c r="A31" s="25" t="s">
        <v>4</v>
      </c>
      <c r="B31" s="2">
        <f>MIN(B40:B45)</f>
        <v>4.7428155246627884E-2</v>
      </c>
      <c r="C31" s="2">
        <f t="shared" ref="C31:D31" si="19">MIN(C40:C45)</f>
        <v>0.28044220567325306</v>
      </c>
      <c r="D31" s="2">
        <f t="shared" si="19"/>
        <v>0.16551297760094744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0.30682562425164095</v>
      </c>
      <c r="AA31">
        <v>28</v>
      </c>
      <c r="AB31" s="1">
        <v>5.9884848986995982E-2</v>
      </c>
      <c r="AC31" s="1">
        <v>0.2030610915896762</v>
      </c>
      <c r="AD31" s="1">
        <v>0.55086609641303153</v>
      </c>
    </row>
    <row r="32" spans="1:30">
      <c r="A32" s="25" t="s">
        <v>5</v>
      </c>
      <c r="B32" s="2">
        <f>AVERAGE(B40:B45)</f>
        <v>0.3085119434770689</v>
      </c>
      <c r="C32" s="2">
        <f t="shared" ref="C32:D32" si="20">AVERAGE(C40:C45)</f>
        <v>0.46005525131283576</v>
      </c>
      <c r="D32" s="2">
        <f t="shared" si="20"/>
        <v>0.61664271175935814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5.9884848986995982E-2</v>
      </c>
      <c r="AC32" s="1">
        <v>0.2030610915896762</v>
      </c>
      <c r="AD32" s="1">
        <v>0.55086609641303153</v>
      </c>
    </row>
    <row r="33" spans="1:30">
      <c r="A33" s="25" t="s">
        <v>6</v>
      </c>
      <c r="B33" s="2">
        <f>STDEV(B40:B45)</f>
        <v>0.26304982346419326</v>
      </c>
      <c r="C33" s="2">
        <f t="shared" ref="C33:D33" si="21">STDEV(C40:C45)</f>
        <v>0.14314329455865391</v>
      </c>
      <c r="D33" s="2">
        <f t="shared" si="21"/>
        <v>0.24994739767135254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5.9884848986995982E-2</v>
      </c>
      <c r="AC33" s="1">
        <v>0.2030610915896762</v>
      </c>
      <c r="AD33" s="1">
        <v>0.55086609641303153</v>
      </c>
    </row>
    <row r="34" spans="1:30">
      <c r="A34" s="25" t="s">
        <v>7</v>
      </c>
      <c r="B34" s="2">
        <f>MEDIAN(B40:B45)</f>
        <v>0.25612396531396342</v>
      </c>
      <c r="C34" s="2">
        <f t="shared" ref="C34:D34" si="22">MEDIAN(C40:C45)</f>
        <v>0.42423375802728669</v>
      </c>
      <c r="D34" s="2">
        <f t="shared" si="22"/>
        <v>0.67034426999508434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5.9884848986995982E-2</v>
      </c>
      <c r="AC34" s="1">
        <v>0.2030610915896762</v>
      </c>
      <c r="AD34" s="1">
        <v>0.55086609641303153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0.5</v>
      </c>
      <c r="D35" s="2" cm="1">
        <f t="array" ref="D35">IFERROR(_xlfn.MODE.SNGL(ROUND(D40:D45,1)),0)</f>
        <v>0.6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5.9884848986995982E-2</v>
      </c>
      <c r="AC35" s="1">
        <v>0.2030610915896762</v>
      </c>
      <c r="AD35" s="1">
        <v>0.55086609641303153</v>
      </c>
    </row>
    <row r="36" spans="1:30">
      <c r="A36" s="25" t="s">
        <v>9</v>
      </c>
      <c r="B36" s="2">
        <f>QUARTILE(B40:B45,1)</f>
        <v>0.10079813961503636</v>
      </c>
      <c r="C36" s="2">
        <f t="shared" ref="C36:D36" si="23">QUARTILE(C40:C45,1)</f>
        <v>0.39240771451872225</v>
      </c>
      <c r="D36" s="2">
        <f t="shared" si="23"/>
        <v>0.56797653904083956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5.9884848986995982E-2</v>
      </c>
      <c r="AC36" s="1">
        <v>0.2030610915896762</v>
      </c>
      <c r="AD36" s="1">
        <v>0.55086609641303153</v>
      </c>
    </row>
    <row r="37" spans="1:30">
      <c r="A37" s="25" t="s">
        <v>10</v>
      </c>
      <c r="B37" s="2">
        <f>QUARTILE(B40:B45,2)</f>
        <v>0.25612396531396342</v>
      </c>
      <c r="C37" s="2">
        <f t="shared" ref="C37:D37" si="24">QUARTILE(C40:C45,2)</f>
        <v>0.42423375802728669</v>
      </c>
      <c r="D37" s="2">
        <f t="shared" si="24"/>
        <v>0.67034426999508434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5.9884848986995982E-2</v>
      </c>
      <c r="AC37" s="1">
        <v>0.2030610915896762</v>
      </c>
      <c r="AD37" s="1">
        <v>0.55086609641303153</v>
      </c>
    </row>
    <row r="38" spans="1:30">
      <c r="A38" s="25" t="s">
        <v>11</v>
      </c>
      <c r="B38" s="2">
        <f>QUARTILE(B40:B45,3)</f>
        <v>0.46037010659149807</v>
      </c>
      <c r="C38" s="2">
        <f t="shared" ref="C38:D38" si="25">QUARTILE(C40:C45,3)</f>
        <v>0.52499943058356335</v>
      </c>
      <c r="D38" s="2">
        <f t="shared" si="25"/>
        <v>0.7704848794688286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5.9884848986995982E-2</v>
      </c>
      <c r="AC38" s="1">
        <v>0.2030610915896762</v>
      </c>
      <c r="AD38" s="1">
        <v>0.55086609641303153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5.9884848986995982E-2</v>
      </c>
      <c r="AC39" s="1">
        <v>0.2030610915896762</v>
      </c>
      <c r="AD39" s="1">
        <v>0.55086609641303153</v>
      </c>
    </row>
    <row r="40" spans="1:30">
      <c r="A40" s="25">
        <v>1</v>
      </c>
      <c r="B40" s="23">
        <v>4.7428155246627884E-2</v>
      </c>
      <c r="C40" s="23">
        <v>0.54999896127346881</v>
      </c>
      <c r="D40" s="23">
        <v>0.85593570828219812</v>
      </c>
      <c r="E40" s="2">
        <f>MAX(B40:D40)</f>
        <v>0.85593570828219812</v>
      </c>
      <c r="F40" s="2">
        <f>MIN(B40:D40)</f>
        <v>4.7428155246627884E-2</v>
      </c>
      <c r="G40" s="2">
        <f>AVERAGE(B40:D40)</f>
        <v>0.48445427493409826</v>
      </c>
      <c r="H40" s="2">
        <f>STDEV(B40:D40)</f>
        <v>0.40821954296601987</v>
      </c>
      <c r="I40" s="2">
        <f>MEDIAN(B40:D40)</f>
        <v>0.54999896127346881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0.29871355826004831</v>
      </c>
      <c r="L40" s="2">
        <f>QUARTILE(B40:D40,2)</f>
        <v>0.54999896127346881</v>
      </c>
      <c r="M40" s="3">
        <f>QUARTILE(B40:D40,3)</f>
        <v>0.70296733477783346</v>
      </c>
      <c r="AA40">
        <v>37</v>
      </c>
      <c r="AB40" s="1">
        <v>5.9884848986995982E-2</v>
      </c>
      <c r="AC40" s="1">
        <v>0.2030610915896762</v>
      </c>
      <c r="AD40" s="1">
        <v>0.55086609641303153</v>
      </c>
    </row>
    <row r="41" spans="1:30">
      <c r="A41" s="25">
        <v>2</v>
      </c>
      <c r="B41" s="23">
        <v>0.1431276239743548</v>
      </c>
      <c r="C41" s="23">
        <v>0.39846667754072645</v>
      </c>
      <c r="D41" s="23">
        <v>0.56679767254031144</v>
      </c>
      <c r="E41" s="2">
        <f t="shared" ref="E41:E45" si="27">MAX(B41:D41)</f>
        <v>0.56679767254031144</v>
      </c>
      <c r="F41" s="2">
        <f t="shared" ref="F41:F45" si="28">MIN(B41:D41)</f>
        <v>0.1431276239743548</v>
      </c>
      <c r="G41" s="2">
        <f t="shared" ref="G41:G45" si="29">AVERAGE(B41:D41)</f>
        <v>0.36946399135179758</v>
      </c>
      <c r="H41" s="2">
        <f t="shared" ref="H41:H45" si="30">STDEV(B41:D41)</f>
        <v>0.21331887953859149</v>
      </c>
      <c r="I41" s="2">
        <f t="shared" ref="I41:I45" si="31">MEDIAN(B41:D41)</f>
        <v>0.39846667754072645</v>
      </c>
      <c r="J41" s="2">
        <f t="shared" si="26"/>
        <v>0.4</v>
      </c>
      <c r="K41" s="2">
        <f t="shared" ref="K41:K45" si="32">QUARTILE(B41:D41,1)</f>
        <v>0.27079715075754063</v>
      </c>
      <c r="L41" s="2">
        <f t="shared" ref="L41:L45" si="33">QUARTILE(B41:D41,2)</f>
        <v>0.39846667754072645</v>
      </c>
      <c r="M41" s="3">
        <f t="shared" ref="M41:M45" si="34">QUARTILE(B41:D41,3)</f>
        <v>0.48263217504051892</v>
      </c>
      <c r="AA41">
        <v>38</v>
      </c>
      <c r="AB41" s="1">
        <v>5.9884848986995982E-2</v>
      </c>
      <c r="AC41" s="1">
        <v>0.2030610915896762</v>
      </c>
      <c r="AD41" s="1">
        <v>0.55086609641303153</v>
      </c>
    </row>
    <row r="42" spans="1:30">
      <c r="A42" s="25">
        <v>3</v>
      </c>
      <c r="B42" s="23">
        <v>0.49078670657080675</v>
      </c>
      <c r="C42" s="23">
        <v>0.45000083851384692</v>
      </c>
      <c r="D42" s="23">
        <v>0.77092137214252332</v>
      </c>
      <c r="E42" s="2">
        <f t="shared" si="27"/>
        <v>0.77092137214252332</v>
      </c>
      <c r="F42" s="2">
        <f t="shared" si="28"/>
        <v>0.45000083851384692</v>
      </c>
      <c r="G42" s="2">
        <f t="shared" si="29"/>
        <v>0.57056963907572567</v>
      </c>
      <c r="H42" s="2">
        <f t="shared" si="30"/>
        <v>0.17470399098315384</v>
      </c>
      <c r="I42" s="2">
        <f t="shared" si="31"/>
        <v>0.49078670657080675</v>
      </c>
      <c r="J42" s="2">
        <f>IFERROR(
  _xlfn.MODE.SNGL(ROUND(B42,1),ROUND(C42,1),ROUND(D42,1)),
  MEDIAN(   ROUND(B42,1),ROUND(C42,1),ROUND(D42,1))
)</f>
        <v>0.5</v>
      </c>
      <c r="K42" s="2">
        <f t="shared" si="32"/>
        <v>0.47039377254232684</v>
      </c>
      <c r="L42" s="2">
        <f t="shared" si="33"/>
        <v>0.49078670657080675</v>
      </c>
      <c r="M42" s="3">
        <f t="shared" si="34"/>
        <v>0.63085403935666506</v>
      </c>
      <c r="AA42">
        <v>39</v>
      </c>
      <c r="AB42" s="1">
        <v>5.9884848986995982E-2</v>
      </c>
      <c r="AC42" s="1">
        <v>0.2030610915896762</v>
      </c>
      <c r="AD42" s="1">
        <v>0.55086609641303153</v>
      </c>
    </row>
    <row r="43" spans="1:30">
      <c r="A43" s="25">
        <v>4</v>
      </c>
      <c r="B43" s="23">
        <v>0.71392055692178846</v>
      </c>
      <c r="C43" s="23">
        <v>0.39038806017805416</v>
      </c>
      <c r="D43" s="23">
        <v>0.16551297760094744</v>
      </c>
      <c r="E43" s="2">
        <f t="shared" si="27"/>
        <v>0.71392055692178846</v>
      </c>
      <c r="F43" s="2">
        <f t="shared" si="28"/>
        <v>0.16551297760094744</v>
      </c>
      <c r="G43" s="2">
        <f t="shared" si="29"/>
        <v>0.42327386490026336</v>
      </c>
      <c r="H43" s="2">
        <f t="shared" si="30"/>
        <v>0.27567884463321929</v>
      </c>
      <c r="I43" s="2">
        <f t="shared" si="31"/>
        <v>0.39038806017805416</v>
      </c>
      <c r="J43" s="2">
        <f>IFERROR(
  _xlfn.MODE.SNGL(ROUND(B43,1),ROUND(C43,1),ROUND(D43,1)),
  MEDIAN(   ROUND(B43,1),ROUND(C43,1),ROUND(D43,1))
)</f>
        <v>0.4</v>
      </c>
      <c r="K43" s="2">
        <f t="shared" si="32"/>
        <v>0.27795051888950079</v>
      </c>
      <c r="L43" s="2">
        <f t="shared" si="33"/>
        <v>0.39038806017805416</v>
      </c>
      <c r="M43" s="3">
        <f t="shared" si="34"/>
        <v>0.55215430854992131</v>
      </c>
      <c r="AA43">
        <v>40</v>
      </c>
      <c r="AB43" s="1">
        <v>5.9884848986995982E-2</v>
      </c>
      <c r="AC43" s="1">
        <v>0.2030610915896762</v>
      </c>
      <c r="AD43" s="1">
        <v>0.55086609641303153</v>
      </c>
    </row>
    <row r="44" spans="1:30">
      <c r="A44" s="25">
        <v>5</v>
      </c>
      <c r="B44" s="23">
        <v>0.36912030665357198</v>
      </c>
      <c r="C44" s="23">
        <v>0.28044220567325306</v>
      </c>
      <c r="D44" s="23">
        <v>0.57151313854242414</v>
      </c>
      <c r="E44" s="2">
        <f t="shared" si="27"/>
        <v>0.57151313854242414</v>
      </c>
      <c r="F44" s="2">
        <f t="shared" si="28"/>
        <v>0.28044220567325306</v>
      </c>
      <c r="G44" s="2">
        <f t="shared" si="29"/>
        <v>0.40702521695641636</v>
      </c>
      <c r="H44" s="2">
        <f t="shared" si="30"/>
        <v>0.14919168428277912</v>
      </c>
      <c r="I44" s="2">
        <f t="shared" si="31"/>
        <v>0.36912030665357198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0.32478125616341252</v>
      </c>
      <c r="L44" s="2">
        <f t="shared" si="33"/>
        <v>0.36912030665357198</v>
      </c>
      <c r="M44" s="3">
        <f t="shared" si="34"/>
        <v>0.47031672259799806</v>
      </c>
      <c r="AA44">
        <v>41</v>
      </c>
      <c r="AB44" s="1">
        <v>5.9884848986995982E-2</v>
      </c>
      <c r="AC44" s="1">
        <v>0.2030610915896762</v>
      </c>
      <c r="AD44" s="1">
        <v>0.55086609641303153</v>
      </c>
    </row>
    <row r="45" spans="1:30" ht="16.2" thickBot="1">
      <c r="A45" s="27">
        <v>6</v>
      </c>
      <c r="B45" s="24">
        <v>8.6688311495263543E-2</v>
      </c>
      <c r="C45" s="24">
        <v>0.69103476469766545</v>
      </c>
      <c r="D45" s="24">
        <v>0.76917540144774443</v>
      </c>
      <c r="E45" s="4">
        <f t="shared" si="27"/>
        <v>0.76917540144774443</v>
      </c>
      <c r="F45" s="4">
        <f t="shared" si="28"/>
        <v>8.6688311495263543E-2</v>
      </c>
      <c r="G45" s="4">
        <f t="shared" si="29"/>
        <v>0.51563282588022441</v>
      </c>
      <c r="H45" s="4">
        <f t="shared" si="30"/>
        <v>0.37352581851009897</v>
      </c>
      <c r="I45" s="4">
        <f t="shared" si="31"/>
        <v>0.69103476469766545</v>
      </c>
      <c r="J45" s="4">
        <f t="shared" si="35"/>
        <v>0.7</v>
      </c>
      <c r="K45" s="4">
        <f t="shared" si="32"/>
        <v>0.38886153809646451</v>
      </c>
      <c r="L45" s="4">
        <f t="shared" si="33"/>
        <v>0.69103476469766545</v>
      </c>
      <c r="M45" s="5">
        <f t="shared" si="34"/>
        <v>0.73010508307270494</v>
      </c>
      <c r="AA45">
        <v>42</v>
      </c>
      <c r="AB45" s="1">
        <v>5.9884848986995982E-2</v>
      </c>
      <c r="AC45" s="1">
        <v>0.2030610915896762</v>
      </c>
      <c r="AD45" s="1">
        <v>0.55086609641303153</v>
      </c>
    </row>
    <row r="46" spans="1:30" ht="16.2" thickBot="1">
      <c r="AA46">
        <v>43</v>
      </c>
      <c r="AB46" s="1">
        <v>5.9884848986995982E-2</v>
      </c>
      <c r="AC46" s="1">
        <v>0.2030610915896762</v>
      </c>
      <c r="AD46" s="1">
        <v>0.55086609641303153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5.9884848986995982E-2</v>
      </c>
      <c r="AC47" s="1">
        <v>0.2030610915896762</v>
      </c>
      <c r="AD47" s="1">
        <v>0.55086609641303153</v>
      </c>
    </row>
    <row r="48" spans="1:30">
      <c r="A48" s="95"/>
      <c r="B48" s="96"/>
      <c r="C48" s="96"/>
      <c r="D48" s="97"/>
      <c r="AA48">
        <v>45</v>
      </c>
      <c r="AB48" s="1">
        <v>5.9884848986995982E-2</v>
      </c>
      <c r="AC48" s="1">
        <v>0.2030610915896762</v>
      </c>
      <c r="AD48" s="1">
        <v>0.55086609641303153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5.9884848986995982E-2</v>
      </c>
      <c r="AC49" s="1">
        <v>0.2030610915896762</v>
      </c>
      <c r="AD49" s="1">
        <v>0.55086609641303153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-0.56034780583355692</v>
      </c>
      <c r="D50" s="3">
        <f t="shared" si="36"/>
        <v>-0.74700669617159932</v>
      </c>
      <c r="AA50">
        <v>47</v>
      </c>
      <c r="AB50" s="1">
        <v>5.9884848986995982E-2</v>
      </c>
      <c r="AC50" s="1">
        <v>0.2030610915896762</v>
      </c>
      <c r="AD50" s="1">
        <v>0.55086609641303153</v>
      </c>
    </row>
    <row r="51" spans="1:30">
      <c r="A51" s="25" t="s">
        <v>1</v>
      </c>
      <c r="B51" s="2">
        <f>IFERROR(CORREL($C$40:$C$45,B40:B45),0)</f>
        <v>-0.56034780583355692</v>
      </c>
      <c r="C51" s="2">
        <f>IFERROR(CORREL($C$40:$C$45,C40:C45),0)</f>
        <v>0.99999999999999978</v>
      </c>
      <c r="D51" s="3">
        <f>IFERROR(CORREL($C$40:$C$45,D40:D45),0)</f>
        <v>0.54674675906378212</v>
      </c>
      <c r="AA51">
        <v>48</v>
      </c>
      <c r="AB51" s="1">
        <v>5.9884848986995982E-2</v>
      </c>
      <c r="AC51" s="1">
        <v>0.2030610915896762</v>
      </c>
      <c r="AD51" s="1">
        <v>0.55086609641303153</v>
      </c>
    </row>
    <row r="52" spans="1:30" ht="16.2" thickBot="1">
      <c r="A52" s="27" t="s">
        <v>2</v>
      </c>
      <c r="B52" s="5">
        <f t="shared" ref="B52:C52" si="37">IFERROR(CORREL($D$40:$D$45,B40:B45),0)</f>
        <v>-0.74700669617159932</v>
      </c>
      <c r="C52" s="5">
        <f t="shared" si="37"/>
        <v>0.54674675906378212</v>
      </c>
      <c r="D52" s="5">
        <f>IFERROR(CORREL($D$40:$D$45,D40:D45),0)</f>
        <v>1.0000000000000002</v>
      </c>
      <c r="AA52">
        <v>49</v>
      </c>
      <c r="AB52" s="1">
        <v>5.9884848986995982E-2</v>
      </c>
      <c r="AC52" s="1">
        <v>0.2030610915896762</v>
      </c>
      <c r="AD52" s="1">
        <v>0.55086609641303153</v>
      </c>
    </row>
    <row r="53" spans="1:30" ht="16.2" thickBot="1">
      <c r="AA53">
        <v>50</v>
      </c>
      <c r="AB53" s="1">
        <v>5.9884848986995982E-2</v>
      </c>
      <c r="AC53" s="1">
        <v>0.2030610915896762</v>
      </c>
      <c r="AD53" s="1">
        <v>0.55086609641303153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5.9884848986995982E-2</v>
      </c>
      <c r="AC54" s="1">
        <v>0.2030610915896762</v>
      </c>
      <c r="AD54" s="1">
        <v>0.55086609641303153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5.9884848986995982E-2</v>
      </c>
      <c r="AC55" s="1">
        <v>0.2030610915896762</v>
      </c>
      <c r="AD55" s="1">
        <v>0.55086609641303153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5.9884848986995982E-2</v>
      </c>
      <c r="AC56" s="1">
        <v>0.2030610915896762</v>
      </c>
      <c r="AD56" s="1">
        <v>0.55086609641303153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2.5406329399987777E-2</v>
      </c>
      <c r="D57" s="12">
        <f t="shared" si="38"/>
        <v>1.5071273089990197E-5</v>
      </c>
      <c r="F57" s="6" t="s">
        <v>3</v>
      </c>
      <c r="G57" s="2">
        <f t="shared" ref="G57:I61" si="39">B3-B30</f>
        <v>-0.11392055692178849</v>
      </c>
      <c r="H57" s="2">
        <f t="shared" si="39"/>
        <v>8.9652353023345066E-3</v>
      </c>
      <c r="I57" s="3">
        <f t="shared" si="39"/>
        <v>4.4064291717801907E-2</v>
      </c>
      <c r="K57" s="7" t="s">
        <v>3</v>
      </c>
      <c r="L57" s="2" cm="1">
        <f t="array" aca="1" ref="L57" ca="1">INDIRECT("E"&amp; (13+COLUMNS($A:A)-1)) - INDIRECT("E"&amp; (40+COLUMNS($A:A)-1))</f>
        <v>4.4064291717801907E-2</v>
      </c>
      <c r="M57" s="2" cm="1">
        <f t="array" aca="1" ref="M57" ca="1">INDIRECT("E"&amp; (13+COLUMNS($A:B)-1)) - INDIRECT("E"&amp; (40+COLUMNS($A:B)-1))</f>
        <v>3.3202327459688541E-2</v>
      </c>
      <c r="N57" s="2" cm="1">
        <f t="array" aca="1" ref="N57" ca="1">INDIRECT("E"&amp; (13+COLUMNS($A:C)-1)) - INDIRECT("E"&amp; (40+COLUMNS($A:C)-1))</f>
        <v>2.9078627857476724E-2</v>
      </c>
      <c r="O57" s="2" cm="1">
        <f t="array" aca="1" ref="O57" ca="1">INDIRECT("E"&amp; (13+COLUMNS($A:D)-1)) - INDIRECT("E"&amp; (40+COLUMNS($A:D)-1))</f>
        <v>-1.3920556921788507E-2</v>
      </c>
      <c r="P57" s="2" cm="1">
        <f t="array" aca="1" ref="P57" ca="1">INDIRECT("E"&amp; (13+COLUMNS($A:E)-1)) - INDIRECT("E"&amp; (40+COLUMNS($A:E)-1))</f>
        <v>2.8486861457575841E-2</v>
      </c>
      <c r="Q57" s="3" cm="1">
        <f t="array" aca="1" ref="Q57" ca="1">INDIRECT("E"&amp; (13+COLUMNS($A:F)-1)) - INDIRECT("E"&amp; (40+COLUMNS($A:F)-1))</f>
        <v>-6.9175401447744478E-2</v>
      </c>
      <c r="AA57">
        <v>54</v>
      </c>
      <c r="AB57" s="1">
        <v>5.9884848986995982E-2</v>
      </c>
      <c r="AC57" s="1">
        <v>0.2030610915896762</v>
      </c>
      <c r="AD57" s="1">
        <v>0.55086609641303153</v>
      </c>
    </row>
    <row r="58" spans="1:30">
      <c r="A58" s="6" t="s">
        <v>1</v>
      </c>
      <c r="B58" s="11">
        <f>(B24-B51)^2</f>
        <v>2.5406329399987777E-2</v>
      </c>
      <c r="C58" s="11">
        <f t="shared" si="38"/>
        <v>1.9721522630525295E-31</v>
      </c>
      <c r="D58" s="12">
        <f t="shared" si="38"/>
        <v>4.5210238204202212E-3</v>
      </c>
      <c r="F58" s="6" t="s">
        <v>4</v>
      </c>
      <c r="G58" s="2">
        <f t="shared" si="39"/>
        <v>5.2571844753372121E-2</v>
      </c>
      <c r="H58" s="2">
        <f t="shared" si="39"/>
        <v>-0.18044220567325306</v>
      </c>
      <c r="I58" s="3">
        <f t="shared" si="39"/>
        <v>-6.5512977600947431E-2</v>
      </c>
      <c r="K58" s="7" t="s">
        <v>4</v>
      </c>
      <c r="L58" s="2" cm="1">
        <f t="array" aca="1" ref="L58" ca="1">INDIRECT("F"&amp; (13+COLUMNS($A:A)-1)) - INDIRECT("F"&amp; (40+COLUMNS($A:A)-1))</f>
        <v>5.2571844753372121E-2</v>
      </c>
      <c r="M58" s="2" cm="1">
        <f t="array" aca="1" ref="M58" ca="1">INDIRECT("F"&amp; (13+COLUMNS($A:B)-1)) - INDIRECT("F"&amp; (40+COLUMNS($A:B)-1))</f>
        <v>-4.3127623974354795E-2</v>
      </c>
      <c r="N58" s="2" cm="1">
        <f t="array" aca="1" ref="N58" ca="1">INDIRECT("F"&amp; (13+COLUMNS($A:C)-1)) - INDIRECT("F"&amp; (40+COLUMNS($A:C)-1))</f>
        <v>4.9999161486153076E-2</v>
      </c>
      <c r="O58" s="2" cm="1">
        <f t="array" aca="1" ref="O58" ca="1">INDIRECT("F"&amp; (13+COLUMNS($A:D)-1)) - INDIRECT("F"&amp; (40+COLUMNS($A:D)-1))</f>
        <v>3.4487022399052575E-2</v>
      </c>
      <c r="P58" s="2" cm="1">
        <f t="array" aca="1" ref="P58" ca="1">INDIRECT("F"&amp; (13+COLUMNS($A:E)-1)) - INDIRECT("F"&amp; (40+COLUMNS($A:E)-1))</f>
        <v>-0.18044220567325306</v>
      </c>
      <c r="Q58" s="3" cm="1">
        <f t="array" aca="1" ref="Q58" ca="1">INDIRECT("F"&amp; (13+COLUMNS($A:F)-1)) - INDIRECT("F"&amp; (40+COLUMNS($A:F)-1))</f>
        <v>1.3311688504736463E-2</v>
      </c>
      <c r="AA58">
        <v>55</v>
      </c>
      <c r="AB58" s="1">
        <v>5.9884848986995982E-2</v>
      </c>
      <c r="AC58" s="1">
        <v>0.2030610915896762</v>
      </c>
      <c r="AD58" s="1">
        <v>0.55086609641303153</v>
      </c>
    </row>
    <row r="59" spans="1:30" ht="16.2" thickBot="1">
      <c r="A59" s="9" t="s">
        <v>2</v>
      </c>
      <c r="B59" s="13">
        <f>(B25-B52)^2</f>
        <v>1.5071273089990197E-5</v>
      </c>
      <c r="C59" s="13">
        <f t="shared" si="38"/>
        <v>4.5210238204202212E-3</v>
      </c>
      <c r="D59" s="14">
        <f t="shared" si="38"/>
        <v>1.9721522630525295E-31</v>
      </c>
      <c r="F59" s="6" t="s">
        <v>5</v>
      </c>
      <c r="G59" s="2">
        <f t="shared" si="39"/>
        <v>4.1488056522931138E-2</v>
      </c>
      <c r="H59" s="2">
        <f t="shared" si="39"/>
        <v>-1.0055251312835745E-2</v>
      </c>
      <c r="I59" s="3">
        <f t="shared" si="39"/>
        <v>-3.3309378426024772E-2</v>
      </c>
      <c r="K59" s="7" t="s">
        <v>5</v>
      </c>
      <c r="L59" s="2" cm="1">
        <f t="array" aca="1" ref="L59" ca="1">INDIRECT("G"&amp; (13+COLUMNS($A:A)-1)) - INDIRECT("G"&amp; (40+COLUMNS($A:A)-1))</f>
        <v>-1.7787608267431643E-2</v>
      </c>
      <c r="M59" s="2" cm="1">
        <f t="array" aca="1" ref="M59" ca="1">INDIRECT("G"&amp; (13+COLUMNS($A:B)-1)) - INDIRECT("G"&amp; (40+COLUMNS($A:B)-1))</f>
        <v>-3.6130658018464268E-2</v>
      </c>
      <c r="N59" s="2" cm="1">
        <f t="array" aca="1" ref="N59" ca="1">INDIRECT("G"&amp; (13+COLUMNS($A:C)-1)) - INDIRECT("G"&amp; (40+COLUMNS($A:C)-1))</f>
        <v>2.9430360924274312E-2</v>
      </c>
      <c r="O59" s="2" cm="1">
        <f t="array" aca="1" ref="O59" ca="1">INDIRECT("G"&amp; (13+COLUMNS($A:D)-1)) - INDIRECT("G"&amp; (40+COLUMNS($A:D)-1))</f>
        <v>0.11005946843306996</v>
      </c>
      <c r="P59" s="2" cm="1">
        <f t="array" aca="1" ref="P59" ca="1">INDIRECT("G"&amp; (13+COLUMNS($A:E)-1)) - INDIRECT("G"&amp; (40+COLUMNS($A:E)-1))</f>
        <v>-7.3691883623083043E-2</v>
      </c>
      <c r="Q59" s="3" cm="1">
        <f t="array" aca="1" ref="Q59" ca="1">INDIRECT("G"&amp; (13+COLUMNS($A:F)-1)) - INDIRECT("G"&amp; (40+COLUMNS($A:F)-1))</f>
        <v>-1.563282588022441E-2</v>
      </c>
      <c r="AA59">
        <v>56</v>
      </c>
      <c r="AB59" s="1">
        <v>5.9884848986995982E-2</v>
      </c>
      <c r="AC59" s="1">
        <v>0.2030610915896762</v>
      </c>
      <c r="AD59" s="1">
        <v>0.55086609641303153</v>
      </c>
    </row>
    <row r="60" spans="1:30">
      <c r="A60" s="33"/>
      <c r="F60" s="6" t="s">
        <v>6</v>
      </c>
      <c r="G60" s="2">
        <f t="shared" si="39"/>
        <v>-2.0150667434370856E-2</v>
      </c>
      <c r="H60" s="2">
        <f t="shared" si="39"/>
        <v>9.1377493432517443E-2</v>
      </c>
      <c r="I60" s="3">
        <f t="shared" si="39"/>
        <v>6.2569268550893231E-2</v>
      </c>
      <c r="K60" s="7" t="s">
        <v>6</v>
      </c>
      <c r="L60" s="2" cm="1">
        <f t="array" aca="1" ref="L60" ca="1">INDIRECT("H"&amp; (13+COLUMNS($A:A)-1)) - INDIRECT("H"&amp; (40+COLUMNS($A:A)-1))</f>
        <v>-4.0743545332816988E-3</v>
      </c>
      <c r="M60" s="2" cm="1">
        <f t="array" aca="1" ref="M60" ca="1">INDIRECT("H"&amp; (13+COLUMNS($A:B)-1)) - INDIRECT("H"&amp; (40+COLUMNS($A:B)-1))</f>
        <v>3.834226830376683E-2</v>
      </c>
      <c r="N60" s="2" cm="1">
        <f t="array" aca="1" ref="N60" ca="1">INDIRECT("H"&amp; (13+COLUMNS($A:C)-1)) - INDIRECT("H"&amp; (40+COLUMNS($A:C)-1))</f>
        <v>-1.4989102262660259E-3</v>
      </c>
      <c r="O60" s="2" cm="1">
        <f t="array" aca="1" ref="O60" ca="1">INDIRECT("H"&amp; (13+COLUMNS($A:D)-1)) - INDIRECT("H"&amp; (40+COLUMNS($A:D)-1))</f>
        <v>1.2996289961593577E-2</v>
      </c>
      <c r="P60" s="2" cm="1">
        <f t="array" aca="1" ref="P60" ca="1">INDIRECT("H"&amp; (13+COLUMNS($A:E)-1)) - INDIRECT("H"&amp; (40+COLUMNS($A:E)-1))</f>
        <v>0.10246946355957925</v>
      </c>
      <c r="Q60" s="3" cm="1">
        <f t="array" aca="1" ref="Q60" ca="1">INDIRECT("H"&amp; (13+COLUMNS($A:F)-1)) - INDIRECT("H"&amp; (40+COLUMNS($A:F)-1))</f>
        <v>-2.7115656996323623E-2</v>
      </c>
      <c r="AA60">
        <v>57</v>
      </c>
      <c r="AB60" s="1">
        <v>5.9884848986995982E-2</v>
      </c>
      <c r="AC60" s="1">
        <v>0.2030610915896762</v>
      </c>
      <c r="AD60" s="1">
        <v>0.55086609641303153</v>
      </c>
    </row>
    <row r="61" spans="1:30">
      <c r="F61" s="6" t="s">
        <v>7</v>
      </c>
      <c r="G61" s="2">
        <f t="shared" si="39"/>
        <v>9.3876034686036558E-2</v>
      </c>
      <c r="H61" s="2">
        <f t="shared" si="39"/>
        <v>2.5766241972713322E-2</v>
      </c>
      <c r="I61" s="3">
        <f t="shared" si="39"/>
        <v>2.9655730004915615E-2</v>
      </c>
      <c r="K61" s="7" t="s">
        <v>7</v>
      </c>
      <c r="L61" s="2" cm="1">
        <f t="array" aca="1" ref="L61" ca="1">INDIRECT("I"&amp; (13+COLUMNS($A:A)-1)) - INDIRECT("I"&amp; (40+COLUMNS($A:A)-1))</f>
        <v>-0.14999896127346879</v>
      </c>
      <c r="M61" s="2" cm="1">
        <f t="array" aca="1" ref="M61" ca="1">INDIRECT("I"&amp; (13+COLUMNS($A:B)-1)) - INDIRECT("I"&amp; (40+COLUMNS($A:B)-1))</f>
        <v>-9.8466677540726466E-2</v>
      </c>
      <c r="N61" s="2" cm="1">
        <f t="array" aca="1" ref="N61" ca="1">INDIRECT("I"&amp; (13+COLUMNS($A:C)-1)) - INDIRECT("I"&amp; (40+COLUMNS($A:C)-1))</f>
        <v>9.2132934291932478E-3</v>
      </c>
      <c r="O61" s="2" cm="1">
        <f t="array" aca="1" ref="O61" ca="1">INDIRECT("I"&amp; (13+COLUMNS($A:D)-1)) - INDIRECT("I"&amp; (40+COLUMNS($A:D)-1))</f>
        <v>0.30961193982194579</v>
      </c>
      <c r="P61" s="2" cm="1">
        <f t="array" aca="1" ref="P61" ca="1">INDIRECT("I"&amp; (13+COLUMNS($A:E)-1)) - INDIRECT("I"&amp; (40+COLUMNS($A:E)-1))</f>
        <v>-6.9120306653571995E-2</v>
      </c>
      <c r="Q61" s="3" cm="1">
        <f t="array" aca="1" ref="Q61" ca="1">INDIRECT("I"&amp; (13+COLUMNS($A:F)-1)) - INDIRECT("I"&amp; (40+COLUMNS($A:F)-1))</f>
        <v>8.9652353023345066E-3</v>
      </c>
      <c r="AA61">
        <v>58</v>
      </c>
      <c r="AB61" s="1">
        <v>5.9884848986995982E-2</v>
      </c>
      <c r="AC61" s="1">
        <v>0.2030610915896762</v>
      </c>
      <c r="AD61" s="1">
        <v>0.55086609641303153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-0.19999999999999996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5.9884848986995982E-2</v>
      </c>
      <c r="AC62" s="1">
        <v>0.2030610915896762</v>
      </c>
      <c r="AD62" s="1">
        <v>0.55086609641303153</v>
      </c>
    </row>
    <row r="63" spans="1:30">
      <c r="F63" s="6" t="s">
        <v>9</v>
      </c>
      <c r="G63" s="2">
        <f t="shared" ref="G63:I65" si="40">B9-B36</f>
        <v>2.4201860384963636E-2</v>
      </c>
      <c r="H63" s="2">
        <f t="shared" si="40"/>
        <v>-6.7407714518722239E-2</v>
      </c>
      <c r="I63" s="3">
        <f t="shared" si="40"/>
        <v>-0.16797653904083959</v>
      </c>
      <c r="K63" s="7" t="s">
        <v>9</v>
      </c>
      <c r="L63" s="2" cm="1">
        <f t="array" aca="1" ref="L63" ca="1">INDIRECT("K"&amp; (13+COLUMNS($A:A)-1)) - INDIRECT("K"&amp; (40+COLUMNS($A:A)-1))</f>
        <v>-4.8713558260048306E-2</v>
      </c>
      <c r="M63" s="2" cm="1">
        <f t="array" aca="1" ref="M63" ca="1">INDIRECT("K"&amp; (13+COLUMNS($A:B)-1)) - INDIRECT("K"&amp; (40+COLUMNS($A:B)-1))</f>
        <v>-7.0797150757540617E-2</v>
      </c>
      <c r="N63" s="2" cm="1">
        <f t="array" aca="1" ref="N63" ca="1">INDIRECT("K"&amp; (13+COLUMNS($A:C)-1)) - INDIRECT("K"&amp; (40+COLUMNS($A:C)-1))</f>
        <v>2.9606227457673162E-2</v>
      </c>
      <c r="O63" s="2" cm="1">
        <f t="array" aca="1" ref="O63" ca="1">INDIRECT("K"&amp; (13+COLUMNS($A:D)-1)) - INDIRECT("K"&amp; (40+COLUMNS($A:D)-1))</f>
        <v>0.17204948111049917</v>
      </c>
      <c r="P63" s="2" cm="1">
        <f t="array" aca="1" ref="P63" ca="1">INDIRECT("K"&amp; (13+COLUMNS($A:E)-1)) - INDIRECT("K"&amp; (40+COLUMNS($A:E)-1))</f>
        <v>-0.12478125616341251</v>
      </c>
      <c r="Q63" s="3" cm="1">
        <f t="array" aca="1" ref="Q63" ca="1">INDIRECT("K"&amp; (13+COLUMNS($A:F)-1)) - INDIRECT("K"&amp; (40+COLUMNS($A:F)-1))</f>
        <v>1.1138461903535513E-2</v>
      </c>
      <c r="AA63">
        <v>60</v>
      </c>
      <c r="AB63" s="1">
        <v>5.9884848986995982E-2</v>
      </c>
      <c r="AC63" s="1">
        <v>0.2030610915896762</v>
      </c>
      <c r="AD63" s="1">
        <v>0.55086609641303153</v>
      </c>
    </row>
    <row r="64" spans="1:30">
      <c r="A64" s="33"/>
      <c r="F64" s="6" t="s">
        <v>10</v>
      </c>
      <c r="G64" s="2">
        <f t="shared" si="40"/>
        <v>9.3876034686036558E-2</v>
      </c>
      <c r="H64" s="2">
        <f t="shared" si="40"/>
        <v>2.5766241972713322E-2</v>
      </c>
      <c r="I64" s="3">
        <f t="shared" si="40"/>
        <v>2.9655730004915615E-2</v>
      </c>
      <c r="K64" s="7" t="s">
        <v>10</v>
      </c>
      <c r="L64" s="2" cm="1">
        <f t="array" aca="1" ref="L64" ca="1">INDIRECT("L"&amp; (13+COLUMNS($A:A)-1)) - INDIRECT("L"&amp; (40+COLUMNS($A:A)-1))</f>
        <v>-0.14999896127346879</v>
      </c>
      <c r="M64" s="2" cm="1">
        <f t="array" aca="1" ref="M64" ca="1">INDIRECT("L"&amp; (13+COLUMNS($A:B)-1)) - INDIRECT("L"&amp; (40+COLUMNS($A:B)-1))</f>
        <v>-9.8466677540726466E-2</v>
      </c>
      <c r="N64" s="2" cm="1">
        <f t="array" aca="1" ref="N64" ca="1">INDIRECT("L"&amp; (13+COLUMNS($A:C)-1)) - INDIRECT("L"&amp; (40+COLUMNS($A:C)-1))</f>
        <v>9.2132934291932478E-3</v>
      </c>
      <c r="O64" s="2" cm="1">
        <f t="array" aca="1" ref="O64" ca="1">INDIRECT("L"&amp; (13+COLUMNS($A:D)-1)) - INDIRECT("L"&amp; (40+COLUMNS($A:D)-1))</f>
        <v>0.30961193982194579</v>
      </c>
      <c r="P64" s="2" cm="1">
        <f t="array" aca="1" ref="P64" ca="1">INDIRECT("L"&amp; (13+COLUMNS($A:E)-1)) - INDIRECT("L"&amp; (40+COLUMNS($A:E)-1))</f>
        <v>-6.9120306653571995E-2</v>
      </c>
      <c r="Q64" s="3" cm="1">
        <f t="array" aca="1" ref="Q64" ca="1">INDIRECT("L"&amp; (13+COLUMNS($A:F)-1)) - INDIRECT("L"&amp; (40+COLUMNS($A:F)-1))</f>
        <v>8.9652353023345066E-3</v>
      </c>
      <c r="AA64">
        <v>61</v>
      </c>
      <c r="AB64" s="1">
        <v>5.9884848986995982E-2</v>
      </c>
      <c r="AC64" s="1">
        <v>0.2030610915896762</v>
      </c>
      <c r="AD64" s="1">
        <v>0.55086609641303153</v>
      </c>
    </row>
    <row r="65" spans="1:30" ht="16.2" thickBot="1">
      <c r="A65" s="33"/>
      <c r="F65" s="9" t="s">
        <v>11</v>
      </c>
      <c r="G65" s="4">
        <f t="shared" si="40"/>
        <v>0.11462989340850188</v>
      </c>
      <c r="H65" s="4">
        <f t="shared" si="40"/>
        <v>0.12500056941643656</v>
      </c>
      <c r="I65" s="5">
        <f t="shared" si="40"/>
        <v>4.5151205311714238E-3</v>
      </c>
      <c r="K65" s="7" t="s">
        <v>11</v>
      </c>
      <c r="L65" s="2" cm="1">
        <f t="array" aca="1" ref="L65" ca="1">INDIRECT("M"&amp; (13+COLUMNS($A:A)-1)) - INDIRECT("M"&amp; (40+COLUMNS($A:A)-1))</f>
        <v>-5.2967334777833441E-2</v>
      </c>
      <c r="M65" s="2" cm="1">
        <f t="array" aca="1" ref="M65" ca="1">INDIRECT("M"&amp; (13+COLUMNS($A:B)-1)) - INDIRECT("M"&amp; (40+COLUMNS($A:B)-1))</f>
        <v>-3.2632175040518963E-2</v>
      </c>
      <c r="N65" s="2" cm="1">
        <f t="array" aca="1" ref="N65" ca="1">INDIRECT("M"&amp; (13+COLUMNS($A:C)-1)) - INDIRECT("M"&amp; (40+COLUMNS($A:C)-1))</f>
        <v>1.9145960643334958E-2</v>
      </c>
      <c r="O65" s="2" cm="1">
        <f t="array" aca="1" ref="O65" ca="1">INDIRECT("M"&amp; (13+COLUMNS($A:D)-1)) - INDIRECT("M"&amp; (40+COLUMNS($A:D)-1))</f>
        <v>0.14784569145007864</v>
      </c>
      <c r="P65" s="2" cm="1">
        <f t="array" aca="1" ref="P65" ca="1">INDIRECT("M"&amp; (13+COLUMNS($A:E)-1)) - INDIRECT("M"&amp; (40+COLUMNS($A:E)-1))</f>
        <v>-2.0316722597998105E-2</v>
      </c>
      <c r="Q65" s="3" cm="1">
        <f t="array" aca="1" ref="Q65" ca="1">INDIRECT("M"&amp; (13+COLUMNS($A:F)-1)) - INDIRECT("M"&amp; (40+COLUMNS($A:F)-1))</f>
        <v>-3.0105083072704986E-2</v>
      </c>
      <c r="AA65">
        <v>62</v>
      </c>
      <c r="AB65" s="1">
        <v>5.9884848986995982E-2</v>
      </c>
      <c r="AC65" s="1">
        <v>0.2030610915896762</v>
      </c>
      <c r="AD65" s="1">
        <v>0.55086609641303153</v>
      </c>
    </row>
    <row r="66" spans="1:30">
      <c r="A66" s="33"/>
      <c r="J66" s="1"/>
      <c r="Q66" s="34"/>
      <c r="AA66">
        <v>63</v>
      </c>
      <c r="AB66" s="1">
        <v>5.9884848986995982E-2</v>
      </c>
      <c r="AC66" s="1">
        <v>0.2030610915896762</v>
      </c>
      <c r="AD66" s="1">
        <v>0.55086609641303153</v>
      </c>
    </row>
    <row r="67" spans="1:30" ht="16.2" thickBot="1">
      <c r="A67" s="9" t="s">
        <v>16</v>
      </c>
      <c r="B67" s="35" cm="1">
        <f t="array" ref="B67">SUMPRODUCT((B23:D25-B50:D52)^2)</f>
        <v>5.9884848986995982E-2</v>
      </c>
      <c r="C67" s="36"/>
      <c r="D67" s="36"/>
      <c r="E67" s="36"/>
      <c r="F67" s="37" t="s">
        <v>15</v>
      </c>
      <c r="G67" s="35">
        <f>SUMPRODUCT(G57:I65, G57:I65)</f>
        <v>0.2030610915896762</v>
      </c>
      <c r="H67" s="36"/>
      <c r="I67" s="36"/>
      <c r="J67" s="36"/>
      <c r="K67" s="37" t="s">
        <v>14</v>
      </c>
      <c r="L67" s="35">
        <f ca="1">SUMPRODUCT(L57:Q65, L57:Q65)</f>
        <v>0.55086609641303153</v>
      </c>
      <c r="M67" s="36"/>
      <c r="N67" s="36"/>
      <c r="O67" s="36"/>
      <c r="P67" s="36"/>
      <c r="Q67" s="38"/>
      <c r="AA67">
        <v>64</v>
      </c>
      <c r="AB67" s="1">
        <v>5.9884848986995982E-2</v>
      </c>
      <c r="AC67" s="1">
        <v>0.2030610915896762</v>
      </c>
      <c r="AD67" s="1">
        <v>0.55086609641303153</v>
      </c>
    </row>
    <row r="68" spans="1:30">
      <c r="AA68">
        <v>65</v>
      </c>
      <c r="AB68" s="1">
        <v>5.9884848986995982E-2</v>
      </c>
      <c r="AC68" s="1">
        <v>0.2030610915896762</v>
      </c>
      <c r="AD68" s="1">
        <v>0.55086609641303153</v>
      </c>
    </row>
    <row r="69" spans="1:30">
      <c r="AA69">
        <v>66</v>
      </c>
      <c r="AB69" s="1">
        <v>5.9884848986995982E-2</v>
      </c>
      <c r="AC69" s="1">
        <v>0.2030610915896762</v>
      </c>
      <c r="AD69" s="1">
        <v>0.55086609641303153</v>
      </c>
    </row>
    <row r="70" spans="1:30">
      <c r="AA70">
        <v>67</v>
      </c>
      <c r="AB70" s="1">
        <v>5.9884848986995982E-2</v>
      </c>
      <c r="AC70" s="1">
        <v>0.2030610915896762</v>
      </c>
      <c r="AD70" s="1">
        <v>0.55086609641303153</v>
      </c>
    </row>
    <row r="71" spans="1:30">
      <c r="A71" s="16" t="s">
        <v>13</v>
      </c>
      <c r="B71" s="17">
        <f>PRODUCT(1 + Y9*B74, 1 + Y10*B75, 1 + Y11*B76) - 1</f>
        <v>2.3823445867402997</v>
      </c>
      <c r="C71" t="s">
        <v>25</v>
      </c>
      <c r="G71" t="s">
        <v>69</v>
      </c>
      <c r="H71" t="s">
        <v>70</v>
      </c>
      <c r="AA71">
        <v>68</v>
      </c>
      <c r="AB71" s="1">
        <v>5.9884848986995982E-2</v>
      </c>
      <c r="AC71" s="1">
        <v>0.2030610915896762</v>
      </c>
      <c r="AD71" s="1">
        <v>0.55086609641303153</v>
      </c>
    </row>
    <row r="72" spans="1:30" ht="16.2" thickBot="1">
      <c r="AA72">
        <v>69</v>
      </c>
      <c r="AB72" s="1">
        <v>5.9884848986995982E-2</v>
      </c>
      <c r="AC72" s="1">
        <v>0.2030610915896762</v>
      </c>
      <c r="AD72" s="1">
        <v>0.55086609641303153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5.9884848986995982E-2</v>
      </c>
      <c r="AC73" s="1">
        <v>0.2030610915896762</v>
      </c>
      <c r="AD73" s="1">
        <v>0.55086609641303153</v>
      </c>
    </row>
    <row r="74" spans="1:30">
      <c r="A74" s="39" t="s">
        <v>17</v>
      </c>
      <c r="B74" s="2">
        <f>MAX(AB4:AB203)</f>
        <v>5.9884848986995982E-2</v>
      </c>
      <c r="C74" s="3">
        <f>IFERROR(B67/$B$74, 0)</f>
        <v>1</v>
      </c>
      <c r="AA74">
        <v>71</v>
      </c>
      <c r="AB74" s="1">
        <v>5.9884848986995982E-2</v>
      </c>
      <c r="AC74" s="1">
        <v>0.2030610915896762</v>
      </c>
      <c r="AD74" s="1">
        <v>0.55086609641303153</v>
      </c>
    </row>
    <row r="75" spans="1:30">
      <c r="A75" s="39" t="s">
        <v>18</v>
      </c>
      <c r="B75" s="2">
        <f>MAX(AC4:AC203)</f>
        <v>0.2030610915896762</v>
      </c>
      <c r="C75" s="3">
        <f>IFERROR(G67/$B$75, 0)</f>
        <v>1</v>
      </c>
      <c r="AA75">
        <v>72</v>
      </c>
      <c r="AB75" s="1">
        <v>5.9884848986995982E-2</v>
      </c>
      <c r="AC75" s="1">
        <v>0.2030610915896762</v>
      </c>
      <c r="AD75" s="1">
        <v>0.55086609641303153</v>
      </c>
    </row>
    <row r="76" spans="1:30">
      <c r="A76" s="39" t="s">
        <v>19</v>
      </c>
      <c r="B76" s="2">
        <f>MAX(AD4:AD203)</f>
        <v>0.55086609641303153</v>
      </c>
      <c r="C76" s="3">
        <f ca="1">IFERROR(L67/$B$76, 0)</f>
        <v>1</v>
      </c>
      <c r="AA76">
        <v>73</v>
      </c>
      <c r="AB76" s="1">
        <v>5.9884848986995982E-2</v>
      </c>
      <c r="AC76" s="1">
        <v>0.2030610915896762</v>
      </c>
      <c r="AD76" s="1">
        <v>0.55086609641303153</v>
      </c>
    </row>
    <row r="77" spans="1:30">
      <c r="A77" s="33"/>
      <c r="C77" s="34"/>
      <c r="AA77">
        <v>74</v>
      </c>
      <c r="AB77" s="1">
        <v>5.9884848986995982E-2</v>
      </c>
      <c r="AC77" s="1">
        <v>0.2030610915896762</v>
      </c>
      <c r="AD77" s="1">
        <v>0.55086609641303153</v>
      </c>
    </row>
    <row r="78" spans="1:30" ht="16.2" thickBot="1">
      <c r="A78" s="60"/>
      <c r="B78" s="41"/>
      <c r="C78" s="38"/>
      <c r="AA78">
        <v>75</v>
      </c>
      <c r="AB78" s="1">
        <v>5.9884848986995982E-2</v>
      </c>
      <c r="AC78" s="1">
        <v>0.2030610915896762</v>
      </c>
      <c r="AD78" s="1">
        <v>0.55086609641303153</v>
      </c>
    </row>
    <row r="79" spans="1:30" ht="16.2" thickBot="1">
      <c r="AA79">
        <v>76</v>
      </c>
      <c r="AB79" s="1">
        <v>5.9884848986995982E-2</v>
      </c>
      <c r="AC79" s="1">
        <v>0.2030610915896762</v>
      </c>
      <c r="AD79" s="1">
        <v>0.55086609641303153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5.9884848986995982E-2</v>
      </c>
      <c r="AC80" s="1">
        <v>0.2030610915896762</v>
      </c>
      <c r="AD80" s="1">
        <v>0.55086609641303153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5.9884848986995982E-2</v>
      </c>
      <c r="AC81" s="1">
        <v>0.2030610915896762</v>
      </c>
      <c r="AD81" s="1">
        <v>0.55086609641303153</v>
      </c>
    </row>
    <row r="82" spans="1:30">
      <c r="A82" s="46">
        <v>1</v>
      </c>
      <c r="B82" s="42">
        <f t="shared" ref="B82:D87" si="41">B13-B40</f>
        <v>5.2571844753372121E-2</v>
      </c>
      <c r="C82" s="42">
        <f t="shared" si="41"/>
        <v>-0.14999896127346879</v>
      </c>
      <c r="D82" s="42">
        <f t="shared" si="41"/>
        <v>4.4064291717801907E-2</v>
      </c>
      <c r="AA82">
        <v>79</v>
      </c>
      <c r="AB82" s="1">
        <v>5.9884848986995982E-2</v>
      </c>
      <c r="AC82" s="1">
        <v>0.2030610915896762</v>
      </c>
      <c r="AD82" s="1">
        <v>0.55086609641303153</v>
      </c>
    </row>
    <row r="83" spans="1:30">
      <c r="A83" s="46">
        <v>2</v>
      </c>
      <c r="B83" s="42">
        <f t="shared" si="41"/>
        <v>0.45687237602564518</v>
      </c>
      <c r="C83" s="42">
        <f t="shared" si="41"/>
        <v>-0.29846667754072642</v>
      </c>
      <c r="D83" s="42">
        <f t="shared" si="41"/>
        <v>-0.26679767254031145</v>
      </c>
      <c r="AA83">
        <v>80</v>
      </c>
      <c r="AB83" s="1">
        <v>5.9884848986995982E-2</v>
      </c>
      <c r="AC83" s="1">
        <v>0.2030610915896762</v>
      </c>
      <c r="AD83" s="1">
        <v>0.55086609641303153</v>
      </c>
    </row>
    <row r="84" spans="1:30">
      <c r="A84" s="46">
        <v>3</v>
      </c>
      <c r="B84" s="42">
        <f t="shared" si="41"/>
        <v>9.2132934291932478E-3</v>
      </c>
      <c r="C84" s="42">
        <f t="shared" si="41"/>
        <v>4.9999161486153076E-2</v>
      </c>
      <c r="D84" s="42">
        <f t="shared" si="41"/>
        <v>2.9078627857476724E-2</v>
      </c>
      <c r="AA84">
        <v>81</v>
      </c>
      <c r="AB84" s="1">
        <v>5.9884848986995982E-2</v>
      </c>
      <c r="AC84" s="1">
        <v>0.2030610915896762</v>
      </c>
      <c r="AD84" s="1">
        <v>0.55086609641303153</v>
      </c>
    </row>
    <row r="85" spans="1:30">
      <c r="A85" s="46">
        <v>4</v>
      </c>
      <c r="B85" s="42">
        <f t="shared" si="41"/>
        <v>-0.5139205569217884</v>
      </c>
      <c r="C85" s="42">
        <f t="shared" si="41"/>
        <v>0.30961193982194579</v>
      </c>
      <c r="D85" s="42">
        <f t="shared" si="41"/>
        <v>0.53448702239905255</v>
      </c>
      <c r="AA85">
        <v>82</v>
      </c>
      <c r="AB85" s="1">
        <v>5.9884848986995982E-2</v>
      </c>
      <c r="AC85" s="1">
        <v>0.2030610915896762</v>
      </c>
      <c r="AD85" s="1">
        <v>0.55086609641303153</v>
      </c>
    </row>
    <row r="86" spans="1:30">
      <c r="A86" s="46">
        <v>5</v>
      </c>
      <c r="B86" s="42">
        <f t="shared" si="41"/>
        <v>0.23087969334642799</v>
      </c>
      <c r="C86" s="42">
        <f t="shared" si="41"/>
        <v>1.9557794326746925E-2</v>
      </c>
      <c r="D86" s="42">
        <f t="shared" si="41"/>
        <v>-0.47151313854242416</v>
      </c>
      <c r="AA86">
        <v>83</v>
      </c>
      <c r="AB86" s="1">
        <v>5.9884848986995982E-2</v>
      </c>
      <c r="AC86" s="1">
        <v>0.2030610915896762</v>
      </c>
      <c r="AD86" s="1">
        <v>0.55086609641303153</v>
      </c>
    </row>
    <row r="87" spans="1:30" ht="16.2" thickBot="1">
      <c r="A87" s="47">
        <v>6</v>
      </c>
      <c r="B87" s="42">
        <f t="shared" si="41"/>
        <v>1.3311688504736463E-2</v>
      </c>
      <c r="C87" s="42">
        <f t="shared" si="41"/>
        <v>8.9652353023345066E-3</v>
      </c>
      <c r="D87" s="42">
        <f t="shared" si="41"/>
        <v>-6.9175401447744478E-2</v>
      </c>
      <c r="AA87">
        <v>84</v>
      </c>
      <c r="AB87" s="1">
        <v>5.9884848986995982E-2</v>
      </c>
      <c r="AC87" s="1">
        <v>0.2030610915896762</v>
      </c>
      <c r="AD87" s="1">
        <v>0.55086609641303153</v>
      </c>
    </row>
    <row r="88" spans="1:30">
      <c r="AA88">
        <v>85</v>
      </c>
      <c r="AB88" s="1">
        <v>5.9884848986995982E-2</v>
      </c>
      <c r="AC88" s="1">
        <v>0.2030610915896762</v>
      </c>
      <c r="AD88" s="1">
        <v>0.55086609641303153</v>
      </c>
    </row>
    <row r="89" spans="1:30" ht="16.2" thickBot="1">
      <c r="AA89">
        <v>86</v>
      </c>
      <c r="AB89" s="1">
        <v>5.9884848986995982E-2</v>
      </c>
      <c r="AC89" s="1">
        <v>0.2030610915896762</v>
      </c>
      <c r="AD89" s="1">
        <v>0.55086609641303153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5.9884848986995982E-2</v>
      </c>
      <c r="AC90" s="1">
        <v>0.2030610915896762</v>
      </c>
      <c r="AD90" s="1">
        <v>0.55086609641303153</v>
      </c>
    </row>
    <row r="91" spans="1:30">
      <c r="A91" s="46">
        <v>1</v>
      </c>
      <c r="B91" s="52" t="str">
        <f>Y8</f>
        <v>szorzat</v>
      </c>
      <c r="C91" s="2">
        <f>Y9</f>
        <v>1</v>
      </c>
      <c r="D91" s="2">
        <f>Y10</f>
        <v>1</v>
      </c>
      <c r="E91" s="2">
        <f>Y11</f>
        <v>3</v>
      </c>
      <c r="F91" s="2">
        <f>Y16</f>
        <v>10</v>
      </c>
      <c r="G91" s="2">
        <f>Y15</f>
        <v>0</v>
      </c>
      <c r="H91" s="2">
        <f>Y23</f>
        <v>8.9652353023345066E-3</v>
      </c>
      <c r="I91" s="2">
        <f>Y24</f>
        <v>0.53448702239905255</v>
      </c>
      <c r="J91" s="2">
        <f>Y25</f>
        <v>0.19602696540207504</v>
      </c>
      <c r="K91" s="2">
        <f>Y26</f>
        <v>0.18777330023697611</v>
      </c>
      <c r="L91" s="2">
        <f>Y27</f>
        <v>0.10958718136060663</v>
      </c>
      <c r="M91" s="2">
        <f>Y28</f>
        <v>0</v>
      </c>
      <c r="N91" s="2">
        <f ca="1">Y29</f>
        <v>3.282504382255802E-2</v>
      </c>
      <c r="O91" s="2">
        <f ca="1">Y31</f>
        <v>0.30682562425164095</v>
      </c>
      <c r="P91" s="3">
        <f ca="1">Y12</f>
        <v>1.915544229815767</v>
      </c>
      <c r="AA91">
        <v>88</v>
      </c>
      <c r="AB91" s="1">
        <v>5.9884848986995982E-2</v>
      </c>
      <c r="AC91" s="1">
        <v>0.2030610915896762</v>
      </c>
      <c r="AD91" s="1">
        <v>0.55086609641303153</v>
      </c>
    </row>
    <row r="92" spans="1:30">
      <c r="AA92">
        <v>89</v>
      </c>
      <c r="AB92" s="1">
        <v>5.9884848986995982E-2</v>
      </c>
      <c r="AC92" s="1">
        <v>0.2030610915896762</v>
      </c>
      <c r="AD92" s="1">
        <v>0.55086609641303153</v>
      </c>
    </row>
    <row r="93" spans="1:30">
      <c r="AA93">
        <v>90</v>
      </c>
      <c r="AB93" s="1">
        <v>5.9884848986995982E-2</v>
      </c>
      <c r="AC93" s="1">
        <v>0.2030610915896762</v>
      </c>
      <c r="AD93" s="1">
        <v>0.55086609641303153</v>
      </c>
    </row>
    <row r="94" spans="1:30">
      <c r="AA94">
        <v>91</v>
      </c>
      <c r="AB94" s="1">
        <v>5.9884848986995982E-2</v>
      </c>
      <c r="AC94" s="1">
        <v>0.2030610915896762</v>
      </c>
      <c r="AD94" s="1">
        <v>0.55086609641303153</v>
      </c>
    </row>
    <row r="95" spans="1:30">
      <c r="AA95">
        <v>92</v>
      </c>
      <c r="AB95" s="1">
        <v>5.9884848986995982E-2</v>
      </c>
      <c r="AC95" s="1">
        <v>0.2030610915896762</v>
      </c>
      <c r="AD95" s="1">
        <v>0.55086609641303153</v>
      </c>
    </row>
    <row r="96" spans="1:30">
      <c r="AA96">
        <v>93</v>
      </c>
      <c r="AB96" s="1">
        <v>5.9884848986995982E-2</v>
      </c>
      <c r="AC96" s="1">
        <v>0.2030610915896762</v>
      </c>
      <c r="AD96" s="1">
        <v>0.55086609641303153</v>
      </c>
    </row>
    <row r="97" spans="27:30">
      <c r="AA97">
        <v>94</v>
      </c>
      <c r="AB97" s="1">
        <v>5.9884848986995982E-2</v>
      </c>
      <c r="AC97" s="1">
        <v>0.2030610915896762</v>
      </c>
      <c r="AD97" s="1">
        <v>0.55086609641303153</v>
      </c>
    </row>
    <row r="98" spans="27:30">
      <c r="AA98">
        <v>95</v>
      </c>
      <c r="AB98" s="1">
        <v>5.9884848986995982E-2</v>
      </c>
      <c r="AC98" s="1">
        <v>0.2030610915896762</v>
      </c>
      <c r="AD98" s="1">
        <v>0.55086609641303153</v>
      </c>
    </row>
    <row r="99" spans="27:30">
      <c r="AA99">
        <v>96</v>
      </c>
      <c r="AB99" s="1">
        <v>5.9884848986995982E-2</v>
      </c>
      <c r="AC99" s="1">
        <v>0.2030610915896762</v>
      </c>
      <c r="AD99" s="1">
        <v>0.55086609641303153</v>
      </c>
    </row>
    <row r="100" spans="27:30">
      <c r="AA100">
        <v>97</v>
      </c>
      <c r="AB100" s="1">
        <v>5.9884848986995982E-2</v>
      </c>
      <c r="AC100" s="1">
        <v>0.2030610915896762</v>
      </c>
      <c r="AD100" s="1">
        <v>0.55086609641303153</v>
      </c>
    </row>
    <row r="101" spans="27:30">
      <c r="AA101">
        <v>98</v>
      </c>
      <c r="AB101" s="1">
        <v>5.9884848986995982E-2</v>
      </c>
      <c r="AC101" s="1">
        <v>0.2030610915896762</v>
      </c>
      <c r="AD101" s="1">
        <v>0.55086609641303153</v>
      </c>
    </row>
    <row r="102" spans="27:30">
      <c r="AA102">
        <v>99</v>
      </c>
      <c r="AB102" s="1">
        <v>5.9884848986995982E-2</v>
      </c>
      <c r="AC102" s="1">
        <v>0.2030610915896762</v>
      </c>
      <c r="AD102" s="1">
        <v>0.55086609641303153</v>
      </c>
    </row>
    <row r="103" spans="27:30">
      <c r="AA103">
        <v>100</v>
      </c>
      <c r="AB103" s="1">
        <v>5.9884848986995982E-2</v>
      </c>
      <c r="AC103" s="1">
        <v>0.2030610915896762</v>
      </c>
      <c r="AD103" s="1">
        <v>0.55086609641303153</v>
      </c>
    </row>
    <row r="104" spans="27:30">
      <c r="AA104">
        <v>101</v>
      </c>
      <c r="AB104" s="1">
        <v>5.9884848986995982E-2</v>
      </c>
      <c r="AC104" s="1">
        <v>0.2030610915896762</v>
      </c>
      <c r="AD104" s="1">
        <v>0.55086609641303153</v>
      </c>
    </row>
    <row r="105" spans="27:30">
      <c r="AA105">
        <v>102</v>
      </c>
      <c r="AB105" s="1">
        <v>5.9884848986995982E-2</v>
      </c>
      <c r="AC105" s="1">
        <v>0.2030610915896762</v>
      </c>
      <c r="AD105" s="1">
        <v>0.55086609641303153</v>
      </c>
    </row>
    <row r="106" spans="27:30">
      <c r="AA106">
        <v>103</v>
      </c>
      <c r="AB106" s="1">
        <v>5.9884848986995982E-2</v>
      </c>
      <c r="AC106" s="1">
        <v>0.2030610915896762</v>
      </c>
      <c r="AD106" s="1">
        <v>0.55086609641303153</v>
      </c>
    </row>
    <row r="107" spans="27:30">
      <c r="AA107">
        <v>104</v>
      </c>
      <c r="AB107" s="1">
        <v>5.9884848986995982E-2</v>
      </c>
      <c r="AC107" s="1">
        <v>0.2030610915896762</v>
      </c>
      <c r="AD107" s="1">
        <v>0.55086609641303153</v>
      </c>
    </row>
    <row r="108" spans="27:30">
      <c r="AA108">
        <v>105</v>
      </c>
      <c r="AB108" s="1">
        <v>5.9884848986995982E-2</v>
      </c>
      <c r="AC108" s="1">
        <v>0.2030610915896762</v>
      </c>
      <c r="AD108" s="1">
        <v>0.55086609641303153</v>
      </c>
    </row>
    <row r="109" spans="27:30">
      <c r="AA109">
        <v>106</v>
      </c>
      <c r="AB109" s="1">
        <v>5.9884848986995982E-2</v>
      </c>
      <c r="AC109" s="1">
        <v>0.2030610915896762</v>
      </c>
      <c r="AD109" s="1">
        <v>0.55086609641303153</v>
      </c>
    </row>
    <row r="110" spans="27:30">
      <c r="AA110">
        <v>107</v>
      </c>
      <c r="AB110" s="1">
        <v>5.9884848986995982E-2</v>
      </c>
      <c r="AC110" s="1">
        <v>0.2030610915896762</v>
      </c>
      <c r="AD110" s="1">
        <v>0.55086609641303153</v>
      </c>
    </row>
    <row r="111" spans="27:30">
      <c r="AA111">
        <v>108</v>
      </c>
      <c r="AB111" s="1">
        <v>5.9884848986995982E-2</v>
      </c>
      <c r="AC111" s="1">
        <v>0.2030610915896762</v>
      </c>
      <c r="AD111" s="1">
        <v>0.55086609641303153</v>
      </c>
    </row>
    <row r="112" spans="27:30">
      <c r="AA112">
        <v>109</v>
      </c>
      <c r="AB112" s="1">
        <v>5.9884848986995982E-2</v>
      </c>
      <c r="AC112" s="1">
        <v>0.2030610915896762</v>
      </c>
      <c r="AD112" s="1">
        <v>0.55086609641303153</v>
      </c>
    </row>
    <row r="113" spans="27:30">
      <c r="AA113">
        <v>110</v>
      </c>
      <c r="AB113" s="1">
        <v>5.9884848986995982E-2</v>
      </c>
      <c r="AC113" s="1">
        <v>0.2030610915896762</v>
      </c>
      <c r="AD113" s="1">
        <v>0.55086609641303153</v>
      </c>
    </row>
    <row r="114" spans="27:30">
      <c r="AA114">
        <v>111</v>
      </c>
      <c r="AB114" s="1">
        <v>5.9884848986995982E-2</v>
      </c>
      <c r="AC114" s="1">
        <v>0.2030610915896762</v>
      </c>
      <c r="AD114" s="1">
        <v>0.55086609641303153</v>
      </c>
    </row>
    <row r="115" spans="27:30">
      <c r="AA115">
        <v>112</v>
      </c>
      <c r="AB115" s="1">
        <v>5.9884848986995982E-2</v>
      </c>
      <c r="AC115" s="1">
        <v>0.2030610915896762</v>
      </c>
      <c r="AD115" s="1">
        <v>0.55086609641303153</v>
      </c>
    </row>
    <row r="116" spans="27:30">
      <c r="AA116">
        <v>113</v>
      </c>
      <c r="AB116" s="1">
        <v>5.9884848986995982E-2</v>
      </c>
      <c r="AC116" s="1">
        <v>0.2030610915896762</v>
      </c>
      <c r="AD116" s="1">
        <v>0.55086609641303153</v>
      </c>
    </row>
    <row r="117" spans="27:30">
      <c r="AA117">
        <v>114</v>
      </c>
      <c r="AB117" s="1">
        <v>5.9884848986995982E-2</v>
      </c>
      <c r="AC117" s="1">
        <v>0.2030610915896762</v>
      </c>
      <c r="AD117" s="1">
        <v>0.55086609641303153</v>
      </c>
    </row>
    <row r="118" spans="27:30">
      <c r="AA118">
        <v>115</v>
      </c>
      <c r="AB118" s="1">
        <v>5.9884848986995982E-2</v>
      </c>
      <c r="AC118" s="1">
        <v>0.2030610915896762</v>
      </c>
      <c r="AD118" s="1">
        <v>0.55086609641303153</v>
      </c>
    </row>
    <row r="119" spans="27:30">
      <c r="AA119">
        <v>116</v>
      </c>
      <c r="AB119" s="1">
        <v>5.9884848986995982E-2</v>
      </c>
      <c r="AC119" s="1">
        <v>0.2030610915896762</v>
      </c>
      <c r="AD119" s="1">
        <v>0.55086609641303153</v>
      </c>
    </row>
    <row r="120" spans="27:30">
      <c r="AA120">
        <v>117</v>
      </c>
      <c r="AB120" s="1">
        <v>5.9884848986995982E-2</v>
      </c>
      <c r="AC120" s="1">
        <v>0.2030610915896762</v>
      </c>
      <c r="AD120" s="1">
        <v>0.55086609641303153</v>
      </c>
    </row>
    <row r="121" spans="27:30">
      <c r="AA121">
        <v>118</v>
      </c>
      <c r="AB121" s="1">
        <v>5.9884848986995982E-2</v>
      </c>
      <c r="AC121" s="1">
        <v>0.2030610915896762</v>
      </c>
      <c r="AD121" s="1">
        <v>0.55086609641303153</v>
      </c>
    </row>
    <row r="122" spans="27:30">
      <c r="AA122">
        <v>119</v>
      </c>
      <c r="AB122" s="1">
        <v>5.9884848986995982E-2</v>
      </c>
      <c r="AC122" s="1">
        <v>0.2030610915896762</v>
      </c>
      <c r="AD122" s="1">
        <v>0.55086609641303153</v>
      </c>
    </row>
    <row r="123" spans="27:30">
      <c r="AA123">
        <v>120</v>
      </c>
      <c r="AB123" s="1">
        <v>5.9884848986995982E-2</v>
      </c>
      <c r="AC123" s="1">
        <v>0.2030610915896762</v>
      </c>
      <c r="AD123" s="1">
        <v>0.55086609641303153</v>
      </c>
    </row>
    <row r="124" spans="27:30">
      <c r="AA124">
        <v>121</v>
      </c>
      <c r="AB124" s="1">
        <v>5.9884848986995982E-2</v>
      </c>
      <c r="AC124" s="1">
        <v>0.2030610915896762</v>
      </c>
      <c r="AD124" s="1">
        <v>0.55086609641303153</v>
      </c>
    </row>
    <row r="125" spans="27:30">
      <c r="AA125">
        <v>122</v>
      </c>
      <c r="AB125" s="1">
        <v>5.9884848986995982E-2</v>
      </c>
      <c r="AC125" s="1">
        <v>0.2030610915896762</v>
      </c>
      <c r="AD125" s="1">
        <v>0.55086609641303153</v>
      </c>
    </row>
    <row r="126" spans="27:30">
      <c r="AA126">
        <v>123</v>
      </c>
      <c r="AB126" s="1">
        <v>5.9884848986995982E-2</v>
      </c>
      <c r="AC126" s="1">
        <v>0.2030610915896762</v>
      </c>
      <c r="AD126" s="1">
        <v>0.55086609641303153</v>
      </c>
    </row>
    <row r="127" spans="27:30">
      <c r="AA127">
        <v>124</v>
      </c>
      <c r="AB127" s="1">
        <v>5.9884848986995982E-2</v>
      </c>
      <c r="AC127" s="1">
        <v>0.2030610915896762</v>
      </c>
      <c r="AD127" s="1">
        <v>0.55086609641303153</v>
      </c>
    </row>
    <row r="128" spans="27:30">
      <c r="AA128">
        <v>125</v>
      </c>
      <c r="AB128" s="1">
        <v>5.9884848986995982E-2</v>
      </c>
      <c r="AC128" s="1">
        <v>0.2030610915896762</v>
      </c>
      <c r="AD128" s="1">
        <v>0.55086609641303153</v>
      </c>
    </row>
    <row r="129" spans="27:30">
      <c r="AA129">
        <v>126</v>
      </c>
      <c r="AB129" s="1">
        <v>5.9884848986995982E-2</v>
      </c>
      <c r="AC129" s="1">
        <v>0.2030610915896762</v>
      </c>
      <c r="AD129" s="1">
        <v>0.55086609641303153</v>
      </c>
    </row>
    <row r="130" spans="27:30">
      <c r="AA130">
        <v>127</v>
      </c>
      <c r="AB130" s="1">
        <v>5.9884848986995982E-2</v>
      </c>
      <c r="AC130" s="1">
        <v>0.2030610915896762</v>
      </c>
      <c r="AD130" s="1">
        <v>0.55086609641303153</v>
      </c>
    </row>
    <row r="131" spans="27:30">
      <c r="AA131">
        <v>128</v>
      </c>
      <c r="AB131" s="1">
        <v>5.9884848986995982E-2</v>
      </c>
      <c r="AC131" s="1">
        <v>0.2030610915896762</v>
      </c>
      <c r="AD131" s="1">
        <v>0.55086609641303153</v>
      </c>
    </row>
    <row r="132" spans="27:30">
      <c r="AA132">
        <v>129</v>
      </c>
      <c r="AB132" s="1">
        <v>5.9884848986995982E-2</v>
      </c>
      <c r="AC132" s="1">
        <v>0.2030610915896762</v>
      </c>
      <c r="AD132" s="1">
        <v>0.55086609641303153</v>
      </c>
    </row>
    <row r="133" spans="27:30">
      <c r="AA133">
        <v>130</v>
      </c>
      <c r="AB133" s="1">
        <v>5.9884848986995982E-2</v>
      </c>
      <c r="AC133" s="1">
        <v>0.2030610915896762</v>
      </c>
      <c r="AD133" s="1">
        <v>0.55086609641303153</v>
      </c>
    </row>
    <row r="134" spans="27:30">
      <c r="AA134">
        <v>131</v>
      </c>
      <c r="AB134" s="1">
        <v>5.9884848986995982E-2</v>
      </c>
      <c r="AC134" s="1">
        <v>0.2030610915896762</v>
      </c>
      <c r="AD134" s="1">
        <v>0.55086609641303153</v>
      </c>
    </row>
    <row r="135" spans="27:30">
      <c r="AA135">
        <v>132</v>
      </c>
      <c r="AB135" s="1">
        <v>5.9884848986995982E-2</v>
      </c>
      <c r="AC135" s="1">
        <v>0.2030610915896762</v>
      </c>
      <c r="AD135" s="1">
        <v>0.55086609641303153</v>
      </c>
    </row>
    <row r="136" spans="27:30">
      <c r="AA136">
        <v>133</v>
      </c>
      <c r="AB136" s="1">
        <v>5.9884848986995982E-2</v>
      </c>
      <c r="AC136" s="1">
        <v>0.2030610915896762</v>
      </c>
      <c r="AD136" s="1">
        <v>0.55086609641303153</v>
      </c>
    </row>
    <row r="137" spans="27:30">
      <c r="AA137">
        <v>134</v>
      </c>
      <c r="AB137" s="1">
        <v>5.9884848986995982E-2</v>
      </c>
      <c r="AC137" s="1">
        <v>0.2030610915896762</v>
      </c>
      <c r="AD137" s="1">
        <v>0.55086609641303153</v>
      </c>
    </row>
    <row r="138" spans="27:30">
      <c r="AA138">
        <v>135</v>
      </c>
      <c r="AB138" s="1">
        <v>5.9884848986995982E-2</v>
      </c>
      <c r="AC138" s="1">
        <v>0.2030610915896762</v>
      </c>
      <c r="AD138" s="1">
        <v>0.55086609641303153</v>
      </c>
    </row>
    <row r="139" spans="27:30">
      <c r="AA139">
        <v>136</v>
      </c>
      <c r="AB139" s="1">
        <v>5.9884848986995982E-2</v>
      </c>
      <c r="AC139" s="1">
        <v>0.2030610915896762</v>
      </c>
      <c r="AD139" s="1">
        <v>0.55086609641303153</v>
      </c>
    </row>
    <row r="140" spans="27:30">
      <c r="AA140">
        <v>137</v>
      </c>
      <c r="AB140" s="1">
        <v>5.9884848986995982E-2</v>
      </c>
      <c r="AC140" s="1">
        <v>0.2030610915896762</v>
      </c>
      <c r="AD140" s="1">
        <v>0.55086609641303153</v>
      </c>
    </row>
    <row r="141" spans="27:30">
      <c r="AA141">
        <v>138</v>
      </c>
      <c r="AB141" s="1">
        <v>5.9884848986995982E-2</v>
      </c>
      <c r="AC141" s="1">
        <v>0.2030610915896762</v>
      </c>
      <c r="AD141" s="1">
        <v>0.55086609641303153</v>
      </c>
    </row>
    <row r="142" spans="27:30">
      <c r="AA142">
        <v>139</v>
      </c>
      <c r="AB142" s="1">
        <v>5.9884848986995982E-2</v>
      </c>
      <c r="AC142" s="1">
        <v>0.2030610915896762</v>
      </c>
      <c r="AD142" s="1">
        <v>0.55086609641303153</v>
      </c>
    </row>
    <row r="143" spans="27:30">
      <c r="AA143">
        <v>140</v>
      </c>
      <c r="AB143" s="1">
        <v>5.9884848986995982E-2</v>
      </c>
      <c r="AC143" s="1">
        <v>0.2030610915896762</v>
      </c>
      <c r="AD143" s="1">
        <v>0.55086609641303153</v>
      </c>
    </row>
    <row r="144" spans="27:30">
      <c r="AA144">
        <v>141</v>
      </c>
      <c r="AB144" s="1">
        <v>5.9884848986995982E-2</v>
      </c>
      <c r="AC144" s="1">
        <v>0.2030610915896762</v>
      </c>
      <c r="AD144" s="1">
        <v>0.55086609641303153</v>
      </c>
    </row>
    <row r="145" spans="27:30">
      <c r="AA145">
        <v>142</v>
      </c>
      <c r="AB145" s="1">
        <v>5.9884848986995982E-2</v>
      </c>
      <c r="AC145" s="1">
        <v>0.2030610915896762</v>
      </c>
      <c r="AD145" s="1">
        <v>0.55086609641303153</v>
      </c>
    </row>
    <row r="146" spans="27:30">
      <c r="AA146">
        <v>143</v>
      </c>
      <c r="AB146" s="1">
        <v>5.9884848986995982E-2</v>
      </c>
      <c r="AC146" s="1">
        <v>0.2030610915896762</v>
      </c>
      <c r="AD146" s="1">
        <v>0.55086609641303153</v>
      </c>
    </row>
    <row r="147" spans="27:30">
      <c r="AA147">
        <v>144</v>
      </c>
      <c r="AB147" s="1">
        <v>5.9884848986995982E-2</v>
      </c>
      <c r="AC147" s="1">
        <v>0.2030610915896762</v>
      </c>
      <c r="AD147" s="1">
        <v>0.55086609641303153</v>
      </c>
    </row>
    <row r="148" spans="27:30">
      <c r="AA148">
        <v>145</v>
      </c>
      <c r="AB148" s="1">
        <v>5.9884848986995982E-2</v>
      </c>
      <c r="AC148" s="1">
        <v>0.2030610915896762</v>
      </c>
      <c r="AD148" s="1">
        <v>0.55086609641303153</v>
      </c>
    </row>
    <row r="149" spans="27:30">
      <c r="AA149">
        <v>146</v>
      </c>
      <c r="AB149" s="1">
        <v>5.9884848986995982E-2</v>
      </c>
      <c r="AC149" s="1">
        <v>0.2030610915896762</v>
      </c>
      <c r="AD149" s="1">
        <v>0.55086609641303153</v>
      </c>
    </row>
    <row r="150" spans="27:30">
      <c r="AA150">
        <v>147</v>
      </c>
      <c r="AB150" s="1">
        <v>5.9884848986995982E-2</v>
      </c>
      <c r="AC150" s="1">
        <v>0.2030610915896762</v>
      </c>
      <c r="AD150" s="1">
        <v>0.55086609641303153</v>
      </c>
    </row>
    <row r="151" spans="27:30">
      <c r="AA151">
        <v>148</v>
      </c>
      <c r="AB151" s="1">
        <v>5.9884848986995982E-2</v>
      </c>
      <c r="AC151" s="1">
        <v>0.2030610915896762</v>
      </c>
      <c r="AD151" s="1">
        <v>0.55086609641303153</v>
      </c>
    </row>
    <row r="152" spans="27:30">
      <c r="AA152">
        <v>149</v>
      </c>
      <c r="AB152" s="1">
        <v>5.9884848986995982E-2</v>
      </c>
      <c r="AC152" s="1">
        <v>0.2030610915896762</v>
      </c>
      <c r="AD152" s="1">
        <v>0.55086609641303153</v>
      </c>
    </row>
    <row r="153" spans="27:30">
      <c r="AA153">
        <v>150</v>
      </c>
      <c r="AB153" s="1">
        <v>5.9884848986995982E-2</v>
      </c>
      <c r="AC153" s="1">
        <v>0.2030610915896762</v>
      </c>
      <c r="AD153" s="1">
        <v>0.55086609641303153</v>
      </c>
    </row>
    <row r="154" spans="27:30">
      <c r="AA154">
        <v>151</v>
      </c>
      <c r="AB154" s="1">
        <v>5.9884848986995982E-2</v>
      </c>
      <c r="AC154" s="1">
        <v>0.2030610915896762</v>
      </c>
      <c r="AD154" s="1">
        <v>0.55086609641303153</v>
      </c>
    </row>
    <row r="155" spans="27:30">
      <c r="AA155">
        <v>152</v>
      </c>
      <c r="AB155" s="1">
        <v>5.9884848986995982E-2</v>
      </c>
      <c r="AC155" s="1">
        <v>0.2030610915896762</v>
      </c>
      <c r="AD155" s="1">
        <v>0.55086609641303153</v>
      </c>
    </row>
    <row r="156" spans="27:30">
      <c r="AA156">
        <v>153</v>
      </c>
      <c r="AB156" s="1">
        <v>5.9884848986995982E-2</v>
      </c>
      <c r="AC156" s="1">
        <v>0.2030610915896762</v>
      </c>
      <c r="AD156" s="1">
        <v>0.55086609641303153</v>
      </c>
    </row>
    <row r="157" spans="27:30">
      <c r="AA157">
        <v>154</v>
      </c>
      <c r="AB157" s="1">
        <v>5.9884848986995982E-2</v>
      </c>
      <c r="AC157" s="1">
        <v>0.2030610915896762</v>
      </c>
      <c r="AD157" s="1">
        <v>0.55086609641303153</v>
      </c>
    </row>
    <row r="158" spans="27:30">
      <c r="AA158">
        <v>155</v>
      </c>
      <c r="AB158" s="1">
        <v>5.9884848986995982E-2</v>
      </c>
      <c r="AC158" s="1">
        <v>0.2030610915896762</v>
      </c>
      <c r="AD158" s="1">
        <v>0.55086609641303153</v>
      </c>
    </row>
    <row r="159" spans="27:30">
      <c r="AA159">
        <v>156</v>
      </c>
      <c r="AB159" s="1">
        <v>5.9884848986995982E-2</v>
      </c>
      <c r="AC159" s="1">
        <v>0.2030610915896762</v>
      </c>
      <c r="AD159" s="1">
        <v>0.55086609641303153</v>
      </c>
    </row>
    <row r="160" spans="27:30">
      <c r="AA160">
        <v>157</v>
      </c>
      <c r="AB160" s="1">
        <v>5.9884848986995982E-2</v>
      </c>
      <c r="AC160" s="1">
        <v>0.2030610915896762</v>
      </c>
      <c r="AD160" s="1">
        <v>0.55086609641303153</v>
      </c>
    </row>
    <row r="161" spans="27:30">
      <c r="AA161">
        <v>158</v>
      </c>
      <c r="AB161" s="1">
        <v>5.9884848986995982E-2</v>
      </c>
      <c r="AC161" s="1">
        <v>0.2030610915896762</v>
      </c>
      <c r="AD161" s="1">
        <v>0.55086609641303153</v>
      </c>
    </row>
    <row r="162" spans="27:30">
      <c r="AA162">
        <v>159</v>
      </c>
      <c r="AB162" s="1">
        <v>5.9884848986995982E-2</v>
      </c>
      <c r="AC162" s="1">
        <v>0.2030610915896762</v>
      </c>
      <c r="AD162" s="1">
        <v>0.55086609641303153</v>
      </c>
    </row>
    <row r="163" spans="27:30">
      <c r="AA163">
        <v>160</v>
      </c>
      <c r="AB163" s="1">
        <v>5.9884848986995982E-2</v>
      </c>
      <c r="AC163" s="1">
        <v>0.2030610915896762</v>
      </c>
      <c r="AD163" s="1">
        <v>0.55086609641303153</v>
      </c>
    </row>
    <row r="164" spans="27:30">
      <c r="AA164">
        <v>161</v>
      </c>
      <c r="AB164" s="1">
        <v>5.9884848986995982E-2</v>
      </c>
      <c r="AC164" s="1">
        <v>0.2030610915896762</v>
      </c>
      <c r="AD164" s="1">
        <v>0.55086609641303153</v>
      </c>
    </row>
    <row r="165" spans="27:30">
      <c r="AA165">
        <v>162</v>
      </c>
      <c r="AB165" s="1">
        <v>5.9884848986995982E-2</v>
      </c>
      <c r="AC165" s="1">
        <v>0.2030610915896762</v>
      </c>
      <c r="AD165" s="1">
        <v>0.55086609641303153</v>
      </c>
    </row>
    <row r="166" spans="27:30">
      <c r="AA166">
        <v>163</v>
      </c>
      <c r="AB166" s="1">
        <v>5.9884848986995982E-2</v>
      </c>
      <c r="AC166" s="1">
        <v>0.2030610915896762</v>
      </c>
      <c r="AD166" s="1">
        <v>0.55086609641303153</v>
      </c>
    </row>
    <row r="167" spans="27:30">
      <c r="AA167">
        <v>164</v>
      </c>
      <c r="AB167" s="1">
        <v>5.9884848986995982E-2</v>
      </c>
      <c r="AC167" s="1">
        <v>0.2030610915896762</v>
      </c>
      <c r="AD167" s="1">
        <v>0.55086609641303153</v>
      </c>
    </row>
    <row r="168" spans="27:30">
      <c r="AA168">
        <v>165</v>
      </c>
      <c r="AB168" s="1">
        <v>5.9884848986995982E-2</v>
      </c>
      <c r="AC168" s="1">
        <v>0.2030610915896762</v>
      </c>
      <c r="AD168" s="1">
        <v>0.55086609641303153</v>
      </c>
    </row>
    <row r="169" spans="27:30">
      <c r="AA169">
        <v>166</v>
      </c>
      <c r="AB169" s="1">
        <v>5.9884848986995982E-2</v>
      </c>
      <c r="AC169" s="1">
        <v>0.2030610915896762</v>
      </c>
      <c r="AD169" s="1">
        <v>0.55086609641303153</v>
      </c>
    </row>
    <row r="170" spans="27:30">
      <c r="AA170">
        <v>167</v>
      </c>
      <c r="AB170" s="1">
        <v>5.9884848986995982E-2</v>
      </c>
      <c r="AC170" s="1">
        <v>0.2030610915896762</v>
      </c>
      <c r="AD170" s="1">
        <v>0.55086609641303153</v>
      </c>
    </row>
    <row r="171" spans="27:30">
      <c r="AA171">
        <v>168</v>
      </c>
      <c r="AB171" s="1">
        <v>5.9884848986995982E-2</v>
      </c>
      <c r="AC171" s="1">
        <v>0.2030610915896762</v>
      </c>
      <c r="AD171" s="1">
        <v>0.55086609641303153</v>
      </c>
    </row>
    <row r="172" spans="27:30">
      <c r="AA172">
        <v>169</v>
      </c>
      <c r="AB172" s="1">
        <v>5.9884848986995982E-2</v>
      </c>
      <c r="AC172" s="1">
        <v>0.2030610915896762</v>
      </c>
      <c r="AD172" s="1">
        <v>0.55086609641303153</v>
      </c>
    </row>
    <row r="173" spans="27:30">
      <c r="AA173">
        <v>170</v>
      </c>
      <c r="AB173" s="1">
        <v>5.9884848986995982E-2</v>
      </c>
      <c r="AC173" s="1">
        <v>0.2030610915896762</v>
      </c>
      <c r="AD173" s="1">
        <v>0.55086609641303153</v>
      </c>
    </row>
    <row r="174" spans="27:30">
      <c r="AA174">
        <v>171</v>
      </c>
      <c r="AB174" s="1">
        <v>5.9884848986995982E-2</v>
      </c>
      <c r="AC174" s="1">
        <v>0.2030610915896762</v>
      </c>
      <c r="AD174" s="1">
        <v>0.55086609641303153</v>
      </c>
    </row>
    <row r="175" spans="27:30">
      <c r="AA175">
        <v>172</v>
      </c>
      <c r="AB175" s="1">
        <v>5.9884848986995982E-2</v>
      </c>
      <c r="AC175" s="1">
        <v>0.2030610915896762</v>
      </c>
      <c r="AD175" s="1">
        <v>0.55086609641303153</v>
      </c>
    </row>
    <row r="176" spans="27:30">
      <c r="AA176">
        <v>173</v>
      </c>
      <c r="AB176" s="1">
        <v>5.9884848986995982E-2</v>
      </c>
      <c r="AC176" s="1">
        <v>0.2030610915896762</v>
      </c>
      <c r="AD176" s="1">
        <v>0.55086609641303153</v>
      </c>
    </row>
    <row r="177" spans="27:30">
      <c r="AA177">
        <v>174</v>
      </c>
      <c r="AB177" s="1">
        <v>5.9884848986995982E-2</v>
      </c>
      <c r="AC177" s="1">
        <v>0.2030610915896762</v>
      </c>
      <c r="AD177" s="1">
        <v>0.55086609641303153</v>
      </c>
    </row>
    <row r="178" spans="27:30">
      <c r="AA178">
        <v>175</v>
      </c>
      <c r="AB178" s="1">
        <v>5.9884848986995982E-2</v>
      </c>
      <c r="AC178" s="1">
        <v>0.2030610915896762</v>
      </c>
      <c r="AD178" s="1">
        <v>0.55086609641303153</v>
      </c>
    </row>
    <row r="179" spans="27:30">
      <c r="AA179">
        <v>176</v>
      </c>
      <c r="AB179" s="1">
        <v>5.9884848986995982E-2</v>
      </c>
      <c r="AC179" s="1">
        <v>0.2030610915896762</v>
      </c>
      <c r="AD179" s="1">
        <v>0.55086609641303153</v>
      </c>
    </row>
    <row r="180" spans="27:30">
      <c r="AA180">
        <v>177</v>
      </c>
      <c r="AB180" s="1">
        <v>5.9884848986995982E-2</v>
      </c>
      <c r="AC180" s="1">
        <v>0.2030610915896762</v>
      </c>
      <c r="AD180" s="1">
        <v>0.55086609641303153</v>
      </c>
    </row>
    <row r="181" spans="27:30">
      <c r="AA181">
        <v>178</v>
      </c>
      <c r="AB181" s="1">
        <v>5.9884848986995982E-2</v>
      </c>
      <c r="AC181" s="1">
        <v>0.2030610915896762</v>
      </c>
      <c r="AD181" s="1">
        <v>0.55086609641303153</v>
      </c>
    </row>
    <row r="182" spans="27:30">
      <c r="AA182">
        <v>179</v>
      </c>
      <c r="AB182" s="1">
        <v>5.9884848986995982E-2</v>
      </c>
      <c r="AC182" s="1">
        <v>0.2030610915896762</v>
      </c>
      <c r="AD182" s="1">
        <v>0.55086609641303153</v>
      </c>
    </row>
    <row r="183" spans="27:30">
      <c r="AA183">
        <v>180</v>
      </c>
      <c r="AB183" s="1">
        <v>5.9884848986995982E-2</v>
      </c>
      <c r="AC183" s="1">
        <v>0.2030610915896762</v>
      </c>
      <c r="AD183" s="1">
        <v>0.55086609641303153</v>
      </c>
    </row>
    <row r="184" spans="27:30">
      <c r="AA184">
        <v>181</v>
      </c>
      <c r="AB184" s="1">
        <v>5.9884848986995982E-2</v>
      </c>
      <c r="AC184" s="1">
        <v>0.2030610915896762</v>
      </c>
      <c r="AD184" s="1">
        <v>0.55086609641303153</v>
      </c>
    </row>
    <row r="185" spans="27:30">
      <c r="AA185">
        <v>182</v>
      </c>
      <c r="AB185" s="1">
        <v>5.9884848986995982E-2</v>
      </c>
      <c r="AC185" s="1">
        <v>0.2030610915896762</v>
      </c>
      <c r="AD185" s="1">
        <v>0.55086609641303153</v>
      </c>
    </row>
    <row r="186" spans="27:30">
      <c r="AA186">
        <v>183</v>
      </c>
      <c r="AB186" s="1">
        <v>5.9884848986995982E-2</v>
      </c>
      <c r="AC186" s="1">
        <v>0.2030610915896762</v>
      </c>
      <c r="AD186" s="1">
        <v>0.55086609641303153</v>
      </c>
    </row>
    <row r="187" spans="27:30">
      <c r="AA187">
        <v>184</v>
      </c>
      <c r="AB187" s="1">
        <v>5.9884848986995982E-2</v>
      </c>
      <c r="AC187" s="1">
        <v>0.2030610915896762</v>
      </c>
      <c r="AD187" s="1">
        <v>0.55086609641303153</v>
      </c>
    </row>
    <row r="188" spans="27:30">
      <c r="AA188">
        <v>185</v>
      </c>
      <c r="AB188" s="1">
        <v>5.9884848986995982E-2</v>
      </c>
      <c r="AC188" s="1">
        <v>0.2030610915896762</v>
      </c>
      <c r="AD188" s="1">
        <v>0.55086609641303153</v>
      </c>
    </row>
    <row r="189" spans="27:30">
      <c r="AA189">
        <v>186</v>
      </c>
      <c r="AB189" s="1">
        <v>5.9884848986995982E-2</v>
      </c>
      <c r="AC189" s="1">
        <v>0.2030610915896762</v>
      </c>
      <c r="AD189" s="1">
        <v>0.55086609641303153</v>
      </c>
    </row>
    <row r="190" spans="27:30">
      <c r="AA190">
        <v>187</v>
      </c>
      <c r="AB190" s="1">
        <v>5.9884848986995982E-2</v>
      </c>
      <c r="AC190" s="1">
        <v>0.2030610915896762</v>
      </c>
      <c r="AD190" s="1">
        <v>0.55086609641303153</v>
      </c>
    </row>
    <row r="191" spans="27:30">
      <c r="AA191">
        <v>188</v>
      </c>
      <c r="AB191" s="1">
        <v>5.9884848986995982E-2</v>
      </c>
      <c r="AC191" s="1">
        <v>0.2030610915896762</v>
      </c>
      <c r="AD191" s="1">
        <v>0.55086609641303153</v>
      </c>
    </row>
    <row r="192" spans="27:30">
      <c r="AA192">
        <v>189</v>
      </c>
      <c r="AB192" s="1">
        <v>5.9884848986995982E-2</v>
      </c>
      <c r="AC192" s="1">
        <v>0.2030610915896762</v>
      </c>
      <c r="AD192" s="1">
        <v>0.55086609641303153</v>
      </c>
    </row>
    <row r="193" spans="27:30">
      <c r="AA193">
        <v>190</v>
      </c>
      <c r="AB193" s="1">
        <v>5.9884848986995982E-2</v>
      </c>
      <c r="AC193" s="1">
        <v>0.2030610915896762</v>
      </c>
      <c r="AD193" s="1">
        <v>0.55086609641303153</v>
      </c>
    </row>
    <row r="194" spans="27:30">
      <c r="AA194">
        <v>191</v>
      </c>
      <c r="AB194" s="1">
        <v>5.9884848986995982E-2</v>
      </c>
      <c r="AC194" s="1">
        <v>0.2030610915896762</v>
      </c>
      <c r="AD194" s="1">
        <v>0.55086609641303153</v>
      </c>
    </row>
    <row r="195" spans="27:30">
      <c r="AA195">
        <v>192</v>
      </c>
      <c r="AB195" s="1">
        <v>5.9884848986995982E-2</v>
      </c>
      <c r="AC195" s="1">
        <v>0.2030610915896762</v>
      </c>
      <c r="AD195" s="1">
        <v>0.55086609641303153</v>
      </c>
    </row>
    <row r="196" spans="27:30">
      <c r="AA196">
        <v>193</v>
      </c>
      <c r="AB196" s="1">
        <v>5.9884848986995982E-2</v>
      </c>
      <c r="AC196" s="1">
        <v>0.2030610915896762</v>
      </c>
      <c r="AD196" s="1">
        <v>0.55086609641303153</v>
      </c>
    </row>
    <row r="197" spans="27:30">
      <c r="AA197">
        <v>194</v>
      </c>
      <c r="AB197" s="1">
        <v>5.9884848986995982E-2</v>
      </c>
      <c r="AC197" s="1">
        <v>0.2030610915896762</v>
      </c>
      <c r="AD197" s="1">
        <v>0.55086609641303153</v>
      </c>
    </row>
    <row r="198" spans="27:30">
      <c r="AA198">
        <v>195</v>
      </c>
      <c r="AB198" s="1">
        <v>5.9884848986995982E-2</v>
      </c>
      <c r="AC198" s="1">
        <v>0.2030610915896762</v>
      </c>
      <c r="AD198" s="1">
        <v>0.55086609641303153</v>
      </c>
    </row>
    <row r="199" spans="27:30">
      <c r="AA199">
        <v>196</v>
      </c>
      <c r="AB199" s="1">
        <v>5.9884848986995982E-2</v>
      </c>
      <c r="AC199" s="1">
        <v>0.2030610915896762</v>
      </c>
      <c r="AD199" s="1">
        <v>0.55086609641303153</v>
      </c>
    </row>
    <row r="200" spans="27:30">
      <c r="AA200">
        <v>197</v>
      </c>
      <c r="AB200" s="1">
        <v>5.9884848986995982E-2</v>
      </c>
      <c r="AC200" s="1">
        <v>0.2030610915896762</v>
      </c>
      <c r="AD200" s="1">
        <v>0.55086609641303153</v>
      </c>
    </row>
    <row r="201" spans="27:30">
      <c r="AA201">
        <v>198</v>
      </c>
      <c r="AB201" s="1">
        <v>5.9884848986995982E-2</v>
      </c>
      <c r="AC201" s="1">
        <v>0.2030610915896762</v>
      </c>
      <c r="AD201" s="1">
        <v>0.55086609641303153</v>
      </c>
    </row>
    <row r="202" spans="27:30">
      <c r="AA202">
        <v>199</v>
      </c>
      <c r="AB202" s="1">
        <v>5.9884848986995982E-2</v>
      </c>
      <c r="AC202" s="1">
        <v>0.2030610915896762</v>
      </c>
      <c r="AD202" s="1">
        <v>0.55086609641303153</v>
      </c>
    </row>
    <row r="203" spans="27:30">
      <c r="AA203">
        <v>200</v>
      </c>
      <c r="AB203" s="1">
        <v>5.9884848986995982E-2</v>
      </c>
      <c r="AC203" s="1">
        <v>0.2030610915896762</v>
      </c>
      <c r="AD203" s="1">
        <v>0.55086609641303153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4" priority="13">
      <formula>ABS(B57)&gt;0.4</formula>
    </cfRule>
    <cfRule type="expression" dxfId="13" priority="14">
      <formula>AND(ABS(B57)&gt;0.2, ABS(B57)&lt;=0.4)</formula>
    </cfRule>
    <cfRule type="expression" dxfId="12" priority="15">
      <formula>ABS(B57)&lt;=0.2</formula>
    </cfRule>
  </conditionalFormatting>
  <conditionalFormatting sqref="B82:D87">
    <cfRule type="expression" dxfId="11" priority="1">
      <formula>ABS(B82)&lt;=0.2</formula>
    </cfRule>
    <cfRule type="expression" dxfId="10" priority="2">
      <formula>ABS(B82)&gt;0.4</formula>
    </cfRule>
    <cfRule type="expression" dxfId="9" priority="3">
      <formula>AND(ABS(B82)&gt;0.2, ABS(B82)&lt;=0.4)</formula>
    </cfRule>
  </conditionalFormatting>
  <conditionalFormatting sqref="E40:M45">
    <cfRule type="expression" dxfId="8" priority="4">
      <formula>ABS(IFERROR(E13-E40,0))&gt;0.4</formula>
    </cfRule>
    <cfRule type="expression" dxfId="7" priority="5">
      <formula>AND(ABS(IFERROR(E13-E40,0))&gt;0.2, ABS(IFERROR(E13-E40,0))&lt;=0.4)</formula>
    </cfRule>
    <cfRule type="expression" dxfId="6" priority="6">
      <formula>ABS(IFERROR(E13-E40,0))&lt;=0.2</formula>
    </cfRule>
  </conditionalFormatting>
  <conditionalFormatting sqref="G57:I65">
    <cfRule type="expression" dxfId="5" priority="10">
      <formula>ABS(G57)&lt;=0.2</formula>
    </cfRule>
    <cfRule type="expression" dxfId="4" priority="11">
      <formula>AND(ABS(G57)&gt;0.2, ABS(G57)&lt;=0.4)</formula>
    </cfRule>
    <cfRule type="expression" dxfId="3" priority="12">
      <formula>ABS(G57)&gt;0.4</formula>
    </cfRule>
  </conditionalFormatting>
  <conditionalFormatting sqref="L57:Q65">
    <cfRule type="expression" dxfId="2" priority="7">
      <formula>ABS(L57)&gt;0.4</formula>
    </cfRule>
    <cfRule type="expression" dxfId="1" priority="8">
      <formula>AND(ABS(L57)&gt;0.2, ABS(L57)&lt;=0.4)</formula>
    </cfRule>
    <cfRule type="expression" dxfId="0" priority="9">
      <formula>ABS(L57)&lt;=0.2</formula>
    </cfRule>
  </conditionalFormatting>
  <dataValidations count="1">
    <dataValidation type="list" allowBlank="1" showInputMessage="1" showErrorMessage="1" sqref="Y8" xr:uid="{00000000-0002-0000-14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203"/>
  <sheetViews>
    <sheetView topLeftCell="A64" zoomScale="84" zoomScaleNormal="60" workbookViewId="0">
      <selection activeCell="I76" sqref="I76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7.2257249060005014E-3</v>
      </c>
      <c r="AC3" s="1">
        <f>G67</f>
        <v>0.21969384293617433</v>
      </c>
      <c r="AD3" s="1">
        <f ca="1">L67</f>
        <v>0.26414010482376638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7.2257249060005014E-3</v>
      </c>
      <c r="AC4" s="1">
        <v>0.21969384293617433</v>
      </c>
      <c r="AD4" s="1">
        <v>0.26414010482376638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7.2257249060005014E-3</v>
      </c>
      <c r="AC5" s="1">
        <v>0.21969384293617433</v>
      </c>
      <c r="AD5" s="1">
        <v>0.26414010482376638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7.2257249060005014E-3</v>
      </c>
      <c r="AC6" s="1">
        <v>0.21969384293617433</v>
      </c>
      <c r="AD6" s="1">
        <v>0.26414010482376638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7.2257249060005014E-3</v>
      </c>
      <c r="AC7" s="1">
        <v>0.21969384293617433</v>
      </c>
      <c r="AD7" s="1">
        <v>0.26414010482376638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7.2257249060005014E-3</v>
      </c>
      <c r="AC8" s="1">
        <v>0.21969384293617433</v>
      </c>
      <c r="AD8" s="1">
        <v>0.26414010482376638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7.2257249060005014E-3</v>
      </c>
      <c r="AC9" s="1">
        <v>0.21969384293617433</v>
      </c>
      <c r="AD9" s="1">
        <v>0.26414010482376638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7.2257249060005014E-3</v>
      </c>
      <c r="AC10" s="1">
        <v>0.21969384293617433</v>
      </c>
      <c r="AD10" s="1">
        <v>0.26414010482376638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7.2257249060005014E-3</v>
      </c>
      <c r="AC11" s="1">
        <v>0.21969384293617433</v>
      </c>
      <c r="AD11" s="1">
        <v>0.26414010482376638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0.49105967266594119</v>
      </c>
      <c r="AA12">
        <v>9</v>
      </c>
      <c r="AB12" s="1">
        <v>7.2257249060005014E-3</v>
      </c>
      <c r="AC12" s="1">
        <v>0.21969384293617433</v>
      </c>
      <c r="AD12" s="1">
        <v>0.26414010482376638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7.2257249060005014E-3</v>
      </c>
      <c r="AC13" s="1">
        <v>0.21969384293617433</v>
      </c>
      <c r="AD13" s="1">
        <v>0.26414010482376638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7.2257249060005014E-3</v>
      </c>
      <c r="AC14" s="1">
        <v>0.21969384293617433</v>
      </c>
      <c r="AD14" s="1">
        <v>0.26414010482376638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7.2257249060005014E-3</v>
      </c>
      <c r="AC15" s="1">
        <v>0.21969384293617433</v>
      </c>
      <c r="AD15" s="1">
        <v>0.26414010482376638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14</v>
      </c>
      <c r="AA16">
        <v>13</v>
      </c>
      <c r="AB16" s="1">
        <v>7.2257249060005014E-3</v>
      </c>
      <c r="AC16" s="1">
        <v>0.21969384293617433</v>
      </c>
      <c r="AD16" s="1">
        <v>0.26414010482376638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2</v>
      </c>
      <c r="AA17">
        <v>14</v>
      </c>
      <c r="AB17" s="1">
        <v>7.2257249060005014E-3</v>
      </c>
      <c r="AC17" s="1">
        <v>0.21969384293617433</v>
      </c>
      <c r="AD17" s="1">
        <v>0.26414010482376638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2</v>
      </c>
      <c r="AA18">
        <v>15</v>
      </c>
      <c r="AB18" s="1">
        <v>7.2257249060005014E-3</v>
      </c>
      <c r="AC18" s="1">
        <v>0.21969384293617433</v>
      </c>
      <c r="AD18" s="1">
        <v>0.26414010482376638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7.2257249060005014E-3</v>
      </c>
      <c r="AC19" s="1">
        <v>0.21969384293617433</v>
      </c>
      <c r="AD19" s="1">
        <v>0.26414010482376638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0.77777777777777779</v>
      </c>
      <c r="AA20">
        <v>17</v>
      </c>
      <c r="AB20" s="1">
        <v>7.2257249060005014E-3</v>
      </c>
      <c r="AC20" s="1">
        <v>0.21969384293617433</v>
      </c>
      <c r="AD20" s="1">
        <v>0.26414010482376638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0.1111111111111111</v>
      </c>
      <c r="AA21">
        <v>18</v>
      </c>
      <c r="AB21" s="1">
        <v>7.2257249060005014E-3</v>
      </c>
      <c r="AC21" s="1">
        <v>0.21969384293617433</v>
      </c>
      <c r="AD21" s="1">
        <v>0.26414010482376638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0.1111111111111111</v>
      </c>
      <c r="AA22">
        <v>19</v>
      </c>
      <c r="AB22" s="1">
        <v>7.2257249060005014E-3</v>
      </c>
      <c r="AC22" s="1">
        <v>0.21969384293617433</v>
      </c>
      <c r="AD22" s="1">
        <v>0.26414010482376638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9.6792670497494737E-3</v>
      </c>
      <c r="AA23">
        <v>20</v>
      </c>
      <c r="AB23" s="1">
        <v>7.2257249060005014E-3</v>
      </c>
      <c r="AC23" s="1">
        <v>0.21969384293617433</v>
      </c>
      <c r="AD23" s="1">
        <v>0.26414010482376638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0.47801025633423622</v>
      </c>
      <c r="AA24">
        <v>21</v>
      </c>
      <c r="AB24" s="1">
        <v>7.2257249060005014E-3</v>
      </c>
      <c r="AC24" s="1">
        <v>0.21969384293617433</v>
      </c>
      <c r="AD24" s="1">
        <v>0.26414010482376638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0.117680451602586</v>
      </c>
      <c r="AA25">
        <v>22</v>
      </c>
      <c r="AB25" s="1">
        <v>7.2257249060005014E-3</v>
      </c>
      <c r="AC25" s="1">
        <v>0.21969384293617433</v>
      </c>
      <c r="AD25" s="1">
        <v>0.26414010482376638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0.15195679715226568</v>
      </c>
      <c r="AA26">
        <v>23</v>
      </c>
      <c r="AB26" s="1">
        <v>7.2257249060005014E-3</v>
      </c>
      <c r="AC26" s="1">
        <v>0.21969384293617433</v>
      </c>
      <c r="AD26" s="1">
        <v>0.26414010482376638</v>
      </c>
    </row>
    <row r="27" spans="1:30" ht="16.2" thickBot="1">
      <c r="X27" s="55" t="s">
        <v>51</v>
      </c>
      <c r="Y27" s="3" cm="1">
        <f t="array" ref="Y27">MEDIAN(ABS(B13:D18 - B40:D45))</f>
        <v>4.7582531727431709E-2</v>
      </c>
      <c r="AA27">
        <v>24</v>
      </c>
      <c r="AB27" s="1">
        <v>7.2257249060005014E-3</v>
      </c>
      <c r="AC27" s="1">
        <v>0.21969384293617433</v>
      </c>
      <c r="AD27" s="1">
        <v>0.26414010482376638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7.2257249060005014E-3</v>
      </c>
      <c r="AC28" s="1">
        <v>0.21969384293617433</v>
      </c>
      <c r="AD28" s="1">
        <v>0.26414010482376638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1.4011936825109459E-2</v>
      </c>
      <c r="AA29">
        <v>26</v>
      </c>
      <c r="AB29" s="1">
        <v>7.2257249060005014E-3</v>
      </c>
      <c r="AC29" s="1">
        <v>0.21969384293617433</v>
      </c>
      <c r="AD29" s="1">
        <v>0.26414010482376638</v>
      </c>
    </row>
    <row r="30" spans="1:30">
      <c r="A30" s="25" t="s">
        <v>3</v>
      </c>
      <c r="B30" s="2">
        <f>MAX(B40:B45)</f>
        <v>0.63749226978193574</v>
      </c>
      <c r="C30" s="2">
        <f>MAX(C40:C45)</f>
        <v>0.71904965277494948</v>
      </c>
      <c r="D30" s="2">
        <f>MAX(D40:D45)</f>
        <v>0.8287668287900124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4.7582531727431709E-2</v>
      </c>
      <c r="AA30">
        <v>27</v>
      </c>
      <c r="AB30" s="1">
        <v>7.2257249060005014E-3</v>
      </c>
      <c r="AC30" s="1">
        <v>0.21969384293617433</v>
      </c>
      <c r="AD30" s="1">
        <v>0.26414010482376638</v>
      </c>
    </row>
    <row r="31" spans="1:30" ht="16.2" thickBot="1">
      <c r="A31" s="25" t="s">
        <v>4</v>
      </c>
      <c r="B31" s="2">
        <f>MIN(B40:B45)</f>
        <v>8.5068031930411916E-2</v>
      </c>
      <c r="C31" s="2">
        <f t="shared" ref="C31:D31" si="19">MIN(C40:C45)</f>
        <v>0.1136579830214796</v>
      </c>
      <c r="D31" s="2">
        <f t="shared" si="19"/>
        <v>0.10967926704974948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0.10781946233616327</v>
      </c>
      <c r="AA31">
        <v>28</v>
      </c>
      <c r="AB31" s="1">
        <v>7.2257249060005014E-3</v>
      </c>
      <c r="AC31" s="1">
        <v>0.21969384293617433</v>
      </c>
      <c r="AD31" s="1">
        <v>0.26414010482376638</v>
      </c>
    </row>
    <row r="32" spans="1:30">
      <c r="A32" s="25" t="s">
        <v>5</v>
      </c>
      <c r="B32" s="2">
        <f>AVERAGE(B40:B45)</f>
        <v>0.39506456833581499</v>
      </c>
      <c r="C32" s="2">
        <f t="shared" ref="C32:D32" si="20">AVERAGE(C40:C45)</f>
        <v>0.48848172644818622</v>
      </c>
      <c r="D32" s="2">
        <f t="shared" si="20"/>
        <v>0.46985601576635133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7.2257249060005014E-3</v>
      </c>
      <c r="AC32" s="1">
        <v>0.21969384293617433</v>
      </c>
      <c r="AD32" s="1">
        <v>0.26414010482376638</v>
      </c>
    </row>
    <row r="33" spans="1:30">
      <c r="A33" s="25" t="s">
        <v>6</v>
      </c>
      <c r="B33" s="2">
        <f>STDEV(B40:B45)</f>
        <v>0.2534465036052046</v>
      </c>
      <c r="C33" s="2">
        <f t="shared" ref="C33:D33" si="21">STDEV(C40:C45)</f>
        <v>0.25283454416751028</v>
      </c>
      <c r="D33" s="2">
        <f t="shared" si="21"/>
        <v>0.28285675064048948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7.2257249060005014E-3</v>
      </c>
      <c r="AC33" s="1">
        <v>0.21969384293617433</v>
      </c>
      <c r="AD33" s="1">
        <v>0.26414010482376638</v>
      </c>
    </row>
    <row r="34" spans="1:30">
      <c r="A34" s="25" t="s">
        <v>7</v>
      </c>
      <c r="B34" s="2">
        <f>MEDIAN(B40:B45)</f>
        <v>0.47455713695298501</v>
      </c>
      <c r="C34" s="2">
        <f t="shared" ref="C34:D34" si="22">MEDIAN(C40:C45)</f>
        <v>0.56751453062322366</v>
      </c>
      <c r="D34" s="2">
        <f t="shared" si="22"/>
        <v>0.47249749767448301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7.2257249060005014E-3</v>
      </c>
      <c r="AC34" s="1">
        <v>0.21969384293617433</v>
      </c>
      <c r="AD34" s="1">
        <v>0.26414010482376638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0.7</v>
      </c>
      <c r="D35" s="2" cm="1">
        <f t="array" ref="D35">IFERROR(_xlfn.MODE.SNGL(ROUND(D40:D45,1)),0)</f>
        <v>0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7.2257249060005014E-3</v>
      </c>
      <c r="AC35" s="1">
        <v>0.21969384293617433</v>
      </c>
      <c r="AD35" s="1">
        <v>0.26414010482376638</v>
      </c>
    </row>
    <row r="36" spans="1:30">
      <c r="A36" s="25" t="s">
        <v>9</v>
      </c>
      <c r="B36" s="2">
        <f>QUARTILE(B40:B45,1)</f>
        <v>0.16471095283419857</v>
      </c>
      <c r="C36" s="2">
        <f t="shared" ref="C36:D36" si="23">QUARTILE(C40:C45,1)</f>
        <v>0.31968567665876452</v>
      </c>
      <c r="D36" s="2">
        <f t="shared" si="23"/>
        <v>0.25925594269821639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7.2257249060005014E-3</v>
      </c>
      <c r="AC36" s="1">
        <v>0.21969384293617433</v>
      </c>
      <c r="AD36" s="1">
        <v>0.26414010482376638</v>
      </c>
    </row>
    <row r="37" spans="1:30">
      <c r="A37" s="25" t="s">
        <v>10</v>
      </c>
      <c r="B37" s="2">
        <f>QUARTILE(B40:B45,2)</f>
        <v>0.47455713695298501</v>
      </c>
      <c r="C37" s="2">
        <f t="shared" ref="C37:D37" si="24">QUARTILE(C40:C45,2)</f>
        <v>0.56751453062322366</v>
      </c>
      <c r="D37" s="2">
        <f t="shared" si="24"/>
        <v>0.47249749767448301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7.2257249060005014E-3</v>
      </c>
      <c r="AC37" s="1">
        <v>0.21969384293617433</v>
      </c>
      <c r="AD37" s="1">
        <v>0.26414010482376638</v>
      </c>
    </row>
    <row r="38" spans="1:30">
      <c r="A38" s="25" t="s">
        <v>11</v>
      </c>
      <c r="B38" s="2">
        <f>QUARTILE(B40:B45,3)</f>
        <v>0.5966022414397234</v>
      </c>
      <c r="C38" s="2">
        <f t="shared" ref="C38:D38" si="25">QUARTILE(C40:C45,3)</f>
        <v>0.68643683488752782</v>
      </c>
      <c r="D38" s="2">
        <f t="shared" si="25"/>
        <v>0.67876405869606038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7.2257249060005014E-3</v>
      </c>
      <c r="AC38" s="1">
        <v>0.21969384293617433</v>
      </c>
      <c r="AD38" s="1">
        <v>0.26414010482376638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7.2257249060005014E-3</v>
      </c>
      <c r="AC39" s="1">
        <v>0.21969384293617433</v>
      </c>
      <c r="AD39" s="1">
        <v>0.26414010482376638</v>
      </c>
    </row>
    <row r="40" spans="1:30">
      <c r="A40" s="25">
        <v>1</v>
      </c>
      <c r="B40" s="23">
        <v>8.6575188862389324E-2</v>
      </c>
      <c r="C40" s="23">
        <v>0.71862645697162375</v>
      </c>
      <c r="D40" s="23">
        <v>0.57394045555339179</v>
      </c>
      <c r="E40" s="2">
        <f>MAX(B40:D40)</f>
        <v>0.71862645697162375</v>
      </c>
      <c r="F40" s="2">
        <f>MIN(B40:D40)</f>
        <v>8.6575188862389324E-2</v>
      </c>
      <c r="G40" s="2">
        <f>AVERAGE(B40:D40)</f>
        <v>0.45971403379580167</v>
      </c>
      <c r="H40" s="2">
        <f>STDEV(B40:D40)</f>
        <v>0.33114642977130215</v>
      </c>
      <c r="I40" s="2">
        <f>MEDIAN(B40:D40)</f>
        <v>0.57394045555339179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0.33025782220789057</v>
      </c>
      <c r="L40" s="2">
        <f>QUARTILE(B40:D40,2)</f>
        <v>0.57394045555339179</v>
      </c>
      <c r="M40" s="3">
        <f>QUARTILE(B40:D40,3)</f>
        <v>0.64628345626250772</v>
      </c>
      <c r="AA40">
        <v>37</v>
      </c>
      <c r="AB40" s="1">
        <v>7.2257249060005014E-3</v>
      </c>
      <c r="AC40" s="1">
        <v>0.21969384293617433</v>
      </c>
      <c r="AD40" s="1">
        <v>0.26414010482376638</v>
      </c>
    </row>
    <row r="41" spans="1:30">
      <c r="A41" s="25">
        <v>2</v>
      </c>
      <c r="B41" s="23">
        <v>0.54999602915634371</v>
      </c>
      <c r="C41" s="23">
        <v>0.1136579830214796</v>
      </c>
      <c r="D41" s="23">
        <v>0.37105453979557429</v>
      </c>
      <c r="E41" s="2">
        <f t="shared" ref="E41:E45" si="27">MAX(B41:D41)</f>
        <v>0.54999602915634371</v>
      </c>
      <c r="F41" s="2">
        <f t="shared" ref="F41:F45" si="28">MIN(B41:D41)</f>
        <v>0.1136579830214796</v>
      </c>
      <c r="G41" s="2">
        <f t="shared" ref="G41:G45" si="29">AVERAGE(B41:D41)</f>
        <v>0.34490285065779919</v>
      </c>
      <c r="H41" s="2">
        <f t="shared" ref="H41:H45" si="30">STDEV(B41:D41)</f>
        <v>0.21934141369054502</v>
      </c>
      <c r="I41" s="2">
        <f t="shared" ref="I41:I45" si="31">MEDIAN(B41:D41)</f>
        <v>0.37105453979557429</v>
      </c>
      <c r="J41" s="2">
        <f t="shared" si="26"/>
        <v>0.4</v>
      </c>
      <c r="K41" s="2">
        <f t="shared" ref="K41:K45" si="32">QUARTILE(B41:D41,1)</f>
        <v>0.24235626140852695</v>
      </c>
      <c r="L41" s="2">
        <f t="shared" ref="L41:L45" si="33">QUARTILE(B41:D41,2)</f>
        <v>0.37105453979557429</v>
      </c>
      <c r="M41" s="3">
        <f t="shared" ref="M41:M45" si="34">QUARTILE(B41:D41,3)</f>
        <v>0.46052528447595897</v>
      </c>
      <c r="AA41">
        <v>38</v>
      </c>
      <c r="AB41" s="1">
        <v>7.2257249060005014E-3</v>
      </c>
      <c r="AC41" s="1">
        <v>0.21969384293617433</v>
      </c>
      <c r="AD41" s="1">
        <v>0.26414010482376638</v>
      </c>
    </row>
    <row r="42" spans="1:30">
      <c r="A42" s="25">
        <v>3</v>
      </c>
      <c r="B42" s="23">
        <v>0.39911824474962632</v>
      </c>
      <c r="C42" s="23">
        <v>0.54516109261120715</v>
      </c>
      <c r="D42" s="23">
        <v>0.8287668287900124</v>
      </c>
      <c r="E42" s="2">
        <f t="shared" si="27"/>
        <v>0.8287668287900124</v>
      </c>
      <c r="F42" s="2">
        <f t="shared" si="28"/>
        <v>0.39911824474962632</v>
      </c>
      <c r="G42" s="2">
        <f t="shared" si="29"/>
        <v>0.59101538871694859</v>
      </c>
      <c r="H42" s="2">
        <f t="shared" si="30"/>
        <v>0.21846381575787782</v>
      </c>
      <c r="I42" s="2">
        <f t="shared" si="31"/>
        <v>0.54516109261120715</v>
      </c>
      <c r="J42" s="2">
        <f>IFERROR(
  _xlfn.MODE.SNGL(ROUND(B42,1),ROUND(C42,1),ROUND(D42,1)),
  MEDIAN(   ROUND(B42,1),ROUND(C42,1),ROUND(D42,1))
)</f>
        <v>0.5</v>
      </c>
      <c r="K42" s="2">
        <f t="shared" si="32"/>
        <v>0.47213966868041674</v>
      </c>
      <c r="L42" s="2">
        <f t="shared" si="33"/>
        <v>0.54516109261120715</v>
      </c>
      <c r="M42" s="3">
        <f t="shared" si="34"/>
        <v>0.68696396070060972</v>
      </c>
      <c r="AA42">
        <v>39</v>
      </c>
      <c r="AB42" s="1">
        <v>7.2257249060005014E-3</v>
      </c>
      <c r="AC42" s="1">
        <v>0.21969384293617433</v>
      </c>
      <c r="AD42" s="1">
        <v>0.26414010482376638</v>
      </c>
    </row>
    <row r="43" spans="1:30">
      <c r="A43" s="25">
        <v>4</v>
      </c>
      <c r="B43" s="23">
        <v>0.63749226978193574</v>
      </c>
      <c r="C43" s="23">
        <v>0.58986796863524016</v>
      </c>
      <c r="D43" s="23">
        <v>0.22198974366576374</v>
      </c>
      <c r="E43" s="2">
        <f t="shared" si="27"/>
        <v>0.63749226978193574</v>
      </c>
      <c r="F43" s="2">
        <f t="shared" si="28"/>
        <v>0.22198974366576374</v>
      </c>
      <c r="G43" s="2">
        <f t="shared" si="29"/>
        <v>0.48311666069431319</v>
      </c>
      <c r="H43" s="2">
        <f t="shared" si="30"/>
        <v>0.22739276288517637</v>
      </c>
      <c r="I43" s="2">
        <f t="shared" si="31"/>
        <v>0.58986796863524016</v>
      </c>
      <c r="J43" s="2">
        <f>IFERROR(
  _xlfn.MODE.SNGL(ROUND(B43,1),ROUND(C43,1),ROUND(D43,1)),
  MEDIAN(   ROUND(B43,1),ROUND(C43,1),ROUND(D43,1))
)</f>
        <v>0.6</v>
      </c>
      <c r="K43" s="2">
        <f t="shared" si="32"/>
        <v>0.40592885615050195</v>
      </c>
      <c r="L43" s="2">
        <f t="shared" si="33"/>
        <v>0.58986796863524016</v>
      </c>
      <c r="M43" s="3">
        <f t="shared" si="34"/>
        <v>0.61368011920858789</v>
      </c>
      <c r="AA43">
        <v>40</v>
      </c>
      <c r="AB43" s="1">
        <v>7.2257249060005014E-3</v>
      </c>
      <c r="AC43" s="1">
        <v>0.21969384293617433</v>
      </c>
      <c r="AD43" s="1">
        <v>0.26414010482376638</v>
      </c>
    </row>
    <row r="44" spans="1:30">
      <c r="A44" s="25">
        <v>5</v>
      </c>
      <c r="B44" s="23">
        <v>0.61213764553418326</v>
      </c>
      <c r="C44" s="23">
        <v>0.24452720467461697</v>
      </c>
      <c r="D44" s="23">
        <v>0.10967926704974948</v>
      </c>
      <c r="E44" s="2">
        <f t="shared" si="27"/>
        <v>0.61213764553418326</v>
      </c>
      <c r="F44" s="2">
        <f t="shared" si="28"/>
        <v>0.10967926704974948</v>
      </c>
      <c r="G44" s="2">
        <f t="shared" si="29"/>
        <v>0.32211470575284989</v>
      </c>
      <c r="H44" s="2">
        <f t="shared" si="30"/>
        <v>0.26005955235287009</v>
      </c>
      <c r="I44" s="2">
        <f t="shared" si="31"/>
        <v>0.24452720467461697</v>
      </c>
      <c r="J44" s="2">
        <f t="shared" ref="J44:J45" si="35">IFERROR(
  _xlfn.MODE.SNGL(ROUND(B44,1),ROUND(C44,1),ROUND(D44,1)),
  MEDIAN(   ROUND(B44,1),ROUND(C44,1),ROUND(D44,1))
)</f>
        <v>0.2</v>
      </c>
      <c r="K44" s="2">
        <f t="shared" si="32"/>
        <v>0.17710323586218324</v>
      </c>
      <c r="L44" s="2">
        <f t="shared" si="33"/>
        <v>0.24452720467461697</v>
      </c>
      <c r="M44" s="3">
        <f t="shared" si="34"/>
        <v>0.42833242510440012</v>
      </c>
      <c r="AA44">
        <v>41</v>
      </c>
      <c r="AB44" s="1">
        <v>7.2257249060005014E-3</v>
      </c>
      <c r="AC44" s="1">
        <v>0.21969384293617433</v>
      </c>
      <c r="AD44" s="1">
        <v>0.26414010482376638</v>
      </c>
    </row>
    <row r="45" spans="1:30" ht="16.2" thickBot="1">
      <c r="A45" s="27">
        <v>6</v>
      </c>
      <c r="B45" s="24">
        <v>8.5068031930411916E-2</v>
      </c>
      <c r="C45" s="24">
        <v>0.71904965277494948</v>
      </c>
      <c r="D45" s="24">
        <v>0.71370525974361654</v>
      </c>
      <c r="E45" s="4">
        <f t="shared" si="27"/>
        <v>0.71904965277494948</v>
      </c>
      <c r="F45" s="4">
        <f t="shared" si="28"/>
        <v>8.5068031930411916E-2</v>
      </c>
      <c r="G45" s="4">
        <f t="shared" si="29"/>
        <v>0.5059409814829926</v>
      </c>
      <c r="H45" s="4">
        <f t="shared" si="30"/>
        <v>0.36449646141359882</v>
      </c>
      <c r="I45" s="4">
        <f t="shared" si="31"/>
        <v>0.71370525974361654</v>
      </c>
      <c r="J45" s="4">
        <f t="shared" si="35"/>
        <v>0.7</v>
      </c>
      <c r="K45" s="4">
        <f t="shared" si="32"/>
        <v>0.39938664583701422</v>
      </c>
      <c r="L45" s="4">
        <f t="shared" si="33"/>
        <v>0.71370525974361654</v>
      </c>
      <c r="M45" s="5">
        <f t="shared" si="34"/>
        <v>0.71637745625928306</v>
      </c>
      <c r="AA45">
        <v>42</v>
      </c>
      <c r="AB45" s="1">
        <v>7.2257249060005014E-3</v>
      </c>
      <c r="AC45" s="1">
        <v>0.21969384293617433</v>
      </c>
      <c r="AD45" s="1">
        <v>0.26414010482376638</v>
      </c>
    </row>
    <row r="46" spans="1:30" ht="16.2" thickBot="1">
      <c r="AA46">
        <v>43</v>
      </c>
      <c r="AB46" s="1">
        <v>7.2257249060005014E-3</v>
      </c>
      <c r="AC46" s="1">
        <v>0.21969384293617433</v>
      </c>
      <c r="AD46" s="1">
        <v>0.26414010482376638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7.2257249060005014E-3</v>
      </c>
      <c r="AC47" s="1">
        <v>0.21969384293617433</v>
      </c>
      <c r="AD47" s="1">
        <v>0.26414010482376638</v>
      </c>
    </row>
    <row r="48" spans="1:30">
      <c r="A48" s="95"/>
      <c r="B48" s="96"/>
      <c r="C48" s="96"/>
      <c r="D48" s="97"/>
      <c r="AA48">
        <v>45</v>
      </c>
      <c r="AB48" s="1">
        <v>7.2257249060005014E-3</v>
      </c>
      <c r="AC48" s="1">
        <v>0.21969384293617433</v>
      </c>
      <c r="AD48" s="1">
        <v>0.26414010482376638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7.2257249060005014E-3</v>
      </c>
      <c r="AC49" s="1">
        <v>0.21969384293617433</v>
      </c>
      <c r="AD49" s="1">
        <v>0.26414010482376638</v>
      </c>
    </row>
    <row r="50" spans="1:30">
      <c r="A50" s="25" t="s">
        <v>0</v>
      </c>
      <c r="B50" s="2">
        <f>IFERROR(CORREL($B$40:$B$45,B40:B45),0)</f>
        <v>0.99999999999999989</v>
      </c>
      <c r="C50" s="2">
        <f t="shared" ref="C50:D50" si="36">IFERROR(CORREL($B$40:$B$45,C40:C45),0)</f>
        <v>-0.71376937480713942</v>
      </c>
      <c r="D50" s="3">
        <f t="shared" si="36"/>
        <v>-0.7248756220729915</v>
      </c>
      <c r="AA50">
        <v>47</v>
      </c>
      <c r="AB50" s="1">
        <v>7.2257249060005014E-3</v>
      </c>
      <c r="AC50" s="1">
        <v>0.21969384293617433</v>
      </c>
      <c r="AD50" s="1">
        <v>0.26414010482376638</v>
      </c>
    </row>
    <row r="51" spans="1:30">
      <c r="A51" s="25" t="s">
        <v>1</v>
      </c>
      <c r="B51" s="2">
        <f>IFERROR(CORREL($C$40:$C$45,B40:B45),0)</f>
        <v>-0.71376937480713942</v>
      </c>
      <c r="C51" s="2">
        <f>IFERROR(CORREL($C$40:$C$45,C40:C45),0)</f>
        <v>0.99999999999999989</v>
      </c>
      <c r="D51" s="3">
        <f>IFERROR(CORREL($C$40:$C$45,D40:D45),0)</f>
        <v>0.56012895475838775</v>
      </c>
      <c r="AA51">
        <v>48</v>
      </c>
      <c r="AB51" s="1">
        <v>7.2257249060005014E-3</v>
      </c>
      <c r="AC51" s="1">
        <v>0.21969384293617433</v>
      </c>
      <c r="AD51" s="1">
        <v>0.26414010482376638</v>
      </c>
    </row>
    <row r="52" spans="1:30" ht="16.2" thickBot="1">
      <c r="A52" s="27" t="s">
        <v>2</v>
      </c>
      <c r="B52" s="5">
        <f t="shared" ref="B52:C52" si="37">IFERROR(CORREL($D$40:$D$45,B40:B45),0)</f>
        <v>-0.7248756220729915</v>
      </c>
      <c r="C52" s="5">
        <f t="shared" si="37"/>
        <v>0.56012895475838775</v>
      </c>
      <c r="D52" s="5">
        <f>IFERROR(CORREL($D$40:$D$45,D40:D45),0)</f>
        <v>1.0000000000000002</v>
      </c>
      <c r="AA52">
        <v>49</v>
      </c>
      <c r="AB52" s="1">
        <v>7.2257249060005014E-3</v>
      </c>
      <c r="AC52" s="1">
        <v>0.21969384293617433</v>
      </c>
      <c r="AD52" s="1">
        <v>0.26414010482376638</v>
      </c>
    </row>
    <row r="53" spans="1:30" ht="16.2" thickBot="1">
      <c r="AA53">
        <v>50</v>
      </c>
      <c r="AB53" s="1">
        <v>7.2257249060005014E-3</v>
      </c>
      <c r="AC53" s="1">
        <v>0.21969384293617433</v>
      </c>
      <c r="AD53" s="1">
        <v>0.26414010482376638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7.2257249060005014E-3</v>
      </c>
      <c r="AC54" s="1">
        <v>0.21969384293617433</v>
      </c>
      <c r="AD54" s="1">
        <v>0.26414010482376638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7.2257249060005014E-3</v>
      </c>
      <c r="AC55" s="1">
        <v>0.21969384293617433</v>
      </c>
      <c r="AD55" s="1">
        <v>0.26414010482376638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7.2257249060005014E-3</v>
      </c>
      <c r="AC56" s="1">
        <v>0.21969384293617433</v>
      </c>
      <c r="AD56" s="1">
        <v>0.26414010482376638</v>
      </c>
    </row>
    <row r="57" spans="1:30">
      <c r="A57" s="6" t="s">
        <v>0</v>
      </c>
      <c r="B57" s="11">
        <f>(B23-B50)^2</f>
        <v>1.1093356479670479E-31</v>
      </c>
      <c r="C57" s="11">
        <f t="shared" ref="C57:D59" si="38">(C23-C50)^2</f>
        <v>3.566551722739771E-5</v>
      </c>
      <c r="D57" s="12">
        <f t="shared" si="38"/>
        <v>6.7668906406731164E-4</v>
      </c>
      <c r="F57" s="6" t="s">
        <v>3</v>
      </c>
      <c r="G57" s="2">
        <f t="shared" ref="G57:I61" si="39">B3-B30</f>
        <v>-3.7492269781935761E-2</v>
      </c>
      <c r="H57" s="2">
        <f t="shared" si="39"/>
        <v>-1.9049652774949521E-2</v>
      </c>
      <c r="I57" s="3">
        <f t="shared" si="39"/>
        <v>7.1233171209987622E-2</v>
      </c>
      <c r="K57" s="7" t="s">
        <v>3</v>
      </c>
      <c r="L57" s="2" cm="1">
        <f t="array" aca="1" ref="L57" ca="1">INDIRECT("E"&amp; (13+COLUMNS($A:A)-1)) - INDIRECT("E"&amp; (40+COLUMNS($A:A)-1))</f>
        <v>0.18137354302837627</v>
      </c>
      <c r="M57" s="2" cm="1">
        <f t="array" aca="1" ref="M57" ca="1">INDIRECT("E"&amp; (13+COLUMNS($A:B)-1)) - INDIRECT("E"&amp; (40+COLUMNS($A:B)-1))</f>
        <v>5.0003970843656265E-2</v>
      </c>
      <c r="N57" s="2" cm="1">
        <f t="array" aca="1" ref="N57" ca="1">INDIRECT("E"&amp; (13+COLUMNS($A:C)-1)) - INDIRECT("E"&amp; (40+COLUMNS($A:C)-1))</f>
        <v>-2.8766828790012355E-2</v>
      </c>
      <c r="O57" s="2" cm="1">
        <f t="array" aca="1" ref="O57" ca="1">INDIRECT("E"&amp; (13+COLUMNS($A:D)-1)) - INDIRECT("E"&amp; (40+COLUMNS($A:D)-1))</f>
        <v>6.2507730218064217E-2</v>
      </c>
      <c r="P57" s="2" cm="1">
        <f t="array" aca="1" ref="P57" ca="1">INDIRECT("E"&amp; (13+COLUMNS($A:E)-1)) - INDIRECT("E"&amp; (40+COLUMNS($A:E)-1))</f>
        <v>-1.2137645534183283E-2</v>
      </c>
      <c r="Q57" s="3" cm="1">
        <f t="array" aca="1" ref="Q57" ca="1">INDIRECT("E"&amp; (13+COLUMNS($A:F)-1)) - INDIRECT("E"&amp; (40+COLUMNS($A:F)-1))</f>
        <v>-1.9049652774949521E-2</v>
      </c>
      <c r="AA57">
        <v>54</v>
      </c>
      <c r="AB57" s="1">
        <v>7.2257249060005014E-3</v>
      </c>
      <c r="AC57" s="1">
        <v>0.21969384293617433</v>
      </c>
      <c r="AD57" s="1">
        <v>0.26414010482376638</v>
      </c>
    </row>
    <row r="58" spans="1:30">
      <c r="A58" s="6" t="s">
        <v>1</v>
      </c>
      <c r="B58" s="11">
        <f>(B24-B51)^2</f>
        <v>3.566551722739771E-5</v>
      </c>
      <c r="C58" s="11">
        <f t="shared" si="38"/>
        <v>1.1093356479670479E-31</v>
      </c>
      <c r="D58" s="12">
        <f t="shared" si="38"/>
        <v>2.9005078717055412E-3</v>
      </c>
      <c r="F58" s="6" t="s">
        <v>4</v>
      </c>
      <c r="G58" s="2">
        <f t="shared" si="39"/>
        <v>1.4931968069588089E-2</v>
      </c>
      <c r="H58" s="2">
        <f t="shared" si="39"/>
        <v>-1.3657983021479594E-2</v>
      </c>
      <c r="I58" s="3">
        <f t="shared" si="39"/>
        <v>-9.6792670497494737E-3</v>
      </c>
      <c r="K58" s="7" t="s">
        <v>4</v>
      </c>
      <c r="L58" s="2" cm="1">
        <f t="array" aca="1" ref="L58" ca="1">INDIRECT("F"&amp; (13+COLUMNS($A:A)-1)) - INDIRECT("F"&amp; (40+COLUMNS($A:A)-1))</f>
        <v>1.3424811137610682E-2</v>
      </c>
      <c r="M58" s="2" cm="1">
        <f t="array" aca="1" ref="M58" ca="1">INDIRECT("F"&amp; (13+COLUMNS($A:B)-1)) - INDIRECT("F"&amp; (40+COLUMNS($A:B)-1))</f>
        <v>-1.3657983021479594E-2</v>
      </c>
      <c r="N58" s="2" cm="1">
        <f t="array" aca="1" ref="N58" ca="1">INDIRECT("F"&amp; (13+COLUMNS($A:C)-1)) - INDIRECT("F"&amp; (40+COLUMNS($A:C)-1))</f>
        <v>0.10088175525037368</v>
      </c>
      <c r="O58" s="2" cm="1">
        <f t="array" aca="1" ref="O58" ca="1">INDIRECT("F"&amp; (13+COLUMNS($A:D)-1)) - INDIRECT("F"&amp; (40+COLUMNS($A:D)-1))</f>
        <v>-2.1989743665763728E-2</v>
      </c>
      <c r="P58" s="2" cm="1">
        <f t="array" aca="1" ref="P58" ca="1">INDIRECT("F"&amp; (13+COLUMNS($A:E)-1)) - INDIRECT("F"&amp; (40+COLUMNS($A:E)-1))</f>
        <v>-9.6792670497494737E-3</v>
      </c>
      <c r="Q58" s="3" cm="1">
        <f t="array" aca="1" ref="Q58" ca="1">INDIRECT("F"&amp; (13+COLUMNS($A:F)-1)) - INDIRECT("F"&amp; (40+COLUMNS($A:F)-1))</f>
        <v>1.4931968069588089E-2</v>
      </c>
      <c r="AA58">
        <v>55</v>
      </c>
      <c r="AB58" s="1">
        <v>7.2257249060005014E-3</v>
      </c>
      <c r="AC58" s="1">
        <v>0.21969384293617433</v>
      </c>
      <c r="AD58" s="1">
        <v>0.26414010482376638</v>
      </c>
    </row>
    <row r="59" spans="1:30" ht="16.2" thickBot="1">
      <c r="A59" s="9" t="s">
        <v>2</v>
      </c>
      <c r="B59" s="13">
        <f>(B25-B52)^2</f>
        <v>6.7668906406731164E-4</v>
      </c>
      <c r="C59" s="13">
        <f t="shared" si="38"/>
        <v>2.9005078717055412E-3</v>
      </c>
      <c r="D59" s="14">
        <f t="shared" si="38"/>
        <v>1.9721522630525295E-31</v>
      </c>
      <c r="F59" s="6" t="s">
        <v>5</v>
      </c>
      <c r="G59" s="2">
        <f t="shared" si="39"/>
        <v>-4.5064568335814958E-2</v>
      </c>
      <c r="H59" s="2">
        <f t="shared" si="39"/>
        <v>-3.8481726448186204E-2</v>
      </c>
      <c r="I59" s="3">
        <f t="shared" si="39"/>
        <v>0.11347731756698204</v>
      </c>
      <c r="K59" s="7" t="s">
        <v>5</v>
      </c>
      <c r="L59" s="2" cm="1">
        <f t="array" aca="1" ref="L59" ca="1">INDIRECT("G"&amp; (13+COLUMNS($A:A)-1)) - INDIRECT("G"&amp; (40+COLUMNS($A:A)-1))</f>
        <v>6.9526328708649499E-3</v>
      </c>
      <c r="M59" s="2" cm="1">
        <f t="array" aca="1" ref="M59" ca="1">INDIRECT("G"&amp; (13+COLUMNS($A:B)-1)) - INDIRECT("G"&amp; (40+COLUMNS($A:B)-1))</f>
        <v>-1.1569517324465872E-2</v>
      </c>
      <c r="N59" s="2" cm="1">
        <f t="array" aca="1" ref="N59" ca="1">INDIRECT("G"&amp; (13+COLUMNS($A:C)-1)) - INDIRECT("G"&amp; (40+COLUMNS($A:C)-1))</f>
        <v>8.9846112830513913E-3</v>
      </c>
      <c r="O59" s="2" cm="1">
        <f t="array" aca="1" ref="O59" ca="1">INDIRECT("G"&amp; (13+COLUMNS($A:D)-1)) - INDIRECT("G"&amp; (40+COLUMNS($A:D)-1))</f>
        <v>5.0216672639020132E-2</v>
      </c>
      <c r="P59" s="2" cm="1">
        <f t="array" aca="1" ref="P59" ca="1">INDIRECT("G"&amp; (13+COLUMNS($A:E)-1)) - INDIRECT("G"&amp; (40+COLUMNS($A:E)-1))</f>
        <v>1.121862758048342E-2</v>
      </c>
      <c r="Q59" s="3" cm="1">
        <f t="array" aca="1" ref="Q59" ca="1">INDIRECT("G"&amp; (13+COLUMNS($A:F)-1)) - INDIRECT("G"&amp; (40+COLUMNS($A:F)-1))</f>
        <v>-5.9409814829926022E-3</v>
      </c>
      <c r="AA59">
        <v>56</v>
      </c>
      <c r="AB59" s="1">
        <v>7.2257249060005014E-3</v>
      </c>
      <c r="AC59" s="1">
        <v>0.21969384293617433</v>
      </c>
      <c r="AD59" s="1">
        <v>0.26414010482376638</v>
      </c>
    </row>
    <row r="60" spans="1:30">
      <c r="A60" s="33"/>
      <c r="F60" s="6" t="s">
        <v>6</v>
      </c>
      <c r="G60" s="2">
        <f t="shared" si="39"/>
        <v>-1.0547347575382199E-2</v>
      </c>
      <c r="H60" s="2">
        <f t="shared" si="39"/>
        <v>-1.831375617633893E-2</v>
      </c>
      <c r="I60" s="3">
        <f t="shared" si="39"/>
        <v>2.9659915581756291E-2</v>
      </c>
      <c r="K60" s="7" t="s">
        <v>6</v>
      </c>
      <c r="L60" s="2" cm="1">
        <f t="array" aca="1" ref="L60" ca="1">INDIRECT("H"&amp; (13+COLUMNS($A:A)-1)) - INDIRECT("H"&amp; (40+COLUMNS($A:A)-1))</f>
        <v>7.2998758661436014E-2</v>
      </c>
      <c r="M60" s="2" cm="1">
        <f t="array" aca="1" ref="M60" ca="1">INDIRECT("H"&amp; (13+COLUMNS($A:B)-1)) - INDIRECT("H"&amp; (40+COLUMNS($A:B)-1))</f>
        <v>3.2319734151813301E-2</v>
      </c>
      <c r="N60" s="2" cm="1">
        <f t="array" aca="1" ref="N60" ca="1">INDIRECT("H"&amp; (13+COLUMNS($A:C)-1)) - INDIRECT("H"&amp; (40+COLUMNS($A:C)-1))</f>
        <v>-4.5258735000990008E-2</v>
      </c>
      <c r="O60" s="2" cm="1">
        <f t="array" aca="1" ref="O60" ca="1">INDIRECT("H"&amp; (13+COLUMNS($A:D)-1)) - INDIRECT("H"&amp; (40+COLUMNS($A:D)-1))</f>
        <v>6.1282371709636491E-2</v>
      </c>
      <c r="P60" s="2" cm="1">
        <f t="array" aca="1" ref="P60" ca="1">INDIRECT("H"&amp; (13+COLUMNS($A:E)-1)) - INDIRECT("H"&amp; (40+COLUMNS($A:E)-1))</f>
        <v>-8.3984045105117144E-3</v>
      </c>
      <c r="Q60" s="3" cm="1">
        <f t="array" aca="1" ref="Q60" ca="1">INDIRECT("H"&amp; (13+COLUMNS($A:F)-1)) - INDIRECT("H"&amp; (40+COLUMNS($A:F)-1))</f>
        <v>-1.8086299899823466E-2</v>
      </c>
      <c r="AA60">
        <v>57</v>
      </c>
      <c r="AB60" s="1">
        <v>7.2257249060005014E-3</v>
      </c>
      <c r="AC60" s="1">
        <v>0.21969384293617433</v>
      </c>
      <c r="AD60" s="1">
        <v>0.26414010482376638</v>
      </c>
    </row>
    <row r="61" spans="1:30">
      <c r="F61" s="6" t="s">
        <v>7</v>
      </c>
      <c r="G61" s="2">
        <f t="shared" si="39"/>
        <v>-0.12455713695298504</v>
      </c>
      <c r="H61" s="2">
        <f t="shared" si="39"/>
        <v>-0.11751453062322365</v>
      </c>
      <c r="I61" s="3">
        <f t="shared" si="39"/>
        <v>0.22750250232551694</v>
      </c>
      <c r="K61" s="7" t="s">
        <v>7</v>
      </c>
      <c r="L61" s="2" cm="1">
        <f t="array" aca="1" ref="L61" ca="1">INDIRECT("I"&amp; (13+COLUMNS($A:A)-1)) - INDIRECT("I"&amp; (40+COLUMNS($A:A)-1))</f>
        <v>-0.17394045555339177</v>
      </c>
      <c r="M61" s="2" cm="1">
        <f t="array" aca="1" ref="M61" ca="1">INDIRECT("I"&amp; (13+COLUMNS($A:B)-1)) - INDIRECT("I"&amp; (40+COLUMNS($A:B)-1))</f>
        <v>-7.1054539795574301E-2</v>
      </c>
      <c r="N61" s="2" cm="1">
        <f t="array" aca="1" ref="N61" ca="1">INDIRECT("I"&amp; (13+COLUMNS($A:C)-1)) - INDIRECT("I"&amp; (40+COLUMNS($A:C)-1))</f>
        <v>-4.5161092611207154E-2</v>
      </c>
      <c r="O61" s="2" cm="1">
        <f t="array" aca="1" ref="O61" ca="1">INDIRECT("I"&amp; (13+COLUMNS($A:D)-1)) - INDIRECT("I"&amp; (40+COLUMNS($A:D)-1))</f>
        <v>0.1101320313647598</v>
      </c>
      <c r="P61" s="2" cm="1">
        <f t="array" aca="1" ref="P61" ca="1">INDIRECT("I"&amp; (13+COLUMNS($A:E)-1)) - INDIRECT("I"&amp; (40+COLUMNS($A:E)-1))</f>
        <v>5.5472795325383017E-2</v>
      </c>
      <c r="Q61" s="3" cm="1">
        <f t="array" aca="1" ref="Q61" ca="1">INDIRECT("I"&amp; (13+COLUMNS($A:F)-1)) - INDIRECT("I"&amp; (40+COLUMNS($A:F)-1))</f>
        <v>-1.3705259743616582E-2</v>
      </c>
      <c r="AA61">
        <v>58</v>
      </c>
      <c r="AB61" s="1">
        <v>7.2257249060005014E-3</v>
      </c>
      <c r="AC61" s="1">
        <v>0.21969384293617433</v>
      </c>
      <c r="AD61" s="1">
        <v>0.26414010482376638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9.9999999999999978E-2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7.2257249060005014E-3</v>
      </c>
      <c r="AC62" s="1">
        <v>0.21969384293617433</v>
      </c>
      <c r="AD62" s="1">
        <v>0.26414010482376638</v>
      </c>
    </row>
    <row r="63" spans="1:30">
      <c r="F63" s="6" t="s">
        <v>9</v>
      </c>
      <c r="G63" s="2">
        <f t="shared" ref="G63:I65" si="40">B9-B36</f>
        <v>-3.9710952834198565E-2</v>
      </c>
      <c r="H63" s="2">
        <f t="shared" si="40"/>
        <v>5.314323341235494E-3</v>
      </c>
      <c r="I63" s="3">
        <f t="shared" si="40"/>
        <v>0.14074405730178358</v>
      </c>
      <c r="K63" s="7" t="s">
        <v>9</v>
      </c>
      <c r="L63" s="2" cm="1">
        <f t="array" aca="1" ref="L63" ca="1">INDIRECT("K"&amp; (13+COLUMNS($A:A)-1)) - INDIRECT("K"&amp; (40+COLUMNS($A:A)-1))</f>
        <v>-8.0257822207890572E-2</v>
      </c>
      <c r="M63" s="2" cm="1">
        <f t="array" aca="1" ref="M63" ca="1">INDIRECT("K"&amp; (13+COLUMNS($A:B)-1)) - INDIRECT("K"&amp; (40+COLUMNS($A:B)-1))</f>
        <v>-4.2356261408526941E-2</v>
      </c>
      <c r="N63" s="2" cm="1">
        <f t="array" aca="1" ref="N63" ca="1">INDIRECT("K"&amp; (13+COLUMNS($A:C)-1)) - INDIRECT("K"&amp; (40+COLUMNS($A:C)-1))</f>
        <v>2.7860331319583265E-2</v>
      </c>
      <c r="O63" s="2" cm="1">
        <f t="array" aca="1" ref="O63" ca="1">INDIRECT("K"&amp; (13+COLUMNS($A:D)-1)) - INDIRECT("K"&amp; (40+COLUMNS($A:D)-1))</f>
        <v>4.4071143849498007E-2</v>
      </c>
      <c r="P63" s="2" cm="1">
        <f t="array" aca="1" ref="P63" ca="1">INDIRECT("K"&amp; (13+COLUMNS($A:E)-1)) - INDIRECT("K"&amp; (40+COLUMNS($A:E)-1))</f>
        <v>2.2896764137816772E-2</v>
      </c>
      <c r="Q63" s="3" cm="1">
        <f t="array" aca="1" ref="Q63" ca="1">INDIRECT("K"&amp; (13+COLUMNS($A:F)-1)) - INDIRECT("K"&amp; (40+COLUMNS($A:F)-1))</f>
        <v>6.1335416298580192E-4</v>
      </c>
      <c r="AA63">
        <v>60</v>
      </c>
      <c r="AB63" s="1">
        <v>7.2257249060005014E-3</v>
      </c>
      <c r="AC63" s="1">
        <v>0.21969384293617433</v>
      </c>
      <c r="AD63" s="1">
        <v>0.26414010482376638</v>
      </c>
    </row>
    <row r="64" spans="1:30">
      <c r="A64" s="33"/>
      <c r="F64" s="6" t="s">
        <v>10</v>
      </c>
      <c r="G64" s="2">
        <f t="shared" si="40"/>
        <v>-0.12455713695298504</v>
      </c>
      <c r="H64" s="2">
        <f t="shared" si="40"/>
        <v>-0.11751453062322365</v>
      </c>
      <c r="I64" s="3">
        <f t="shared" si="40"/>
        <v>0.22750250232551694</v>
      </c>
      <c r="K64" s="7" t="s">
        <v>10</v>
      </c>
      <c r="L64" s="2" cm="1">
        <f t="array" aca="1" ref="L64" ca="1">INDIRECT("L"&amp; (13+COLUMNS($A:A)-1)) - INDIRECT("L"&amp; (40+COLUMNS($A:A)-1))</f>
        <v>-0.17394045555339177</v>
      </c>
      <c r="M64" s="2" cm="1">
        <f t="array" aca="1" ref="M64" ca="1">INDIRECT("L"&amp; (13+COLUMNS($A:B)-1)) - INDIRECT("L"&amp; (40+COLUMNS($A:B)-1))</f>
        <v>-7.1054539795574301E-2</v>
      </c>
      <c r="N64" s="2" cm="1">
        <f t="array" aca="1" ref="N64" ca="1">INDIRECT("L"&amp; (13+COLUMNS($A:C)-1)) - INDIRECT("L"&amp; (40+COLUMNS($A:C)-1))</f>
        <v>-4.5161092611207154E-2</v>
      </c>
      <c r="O64" s="2" cm="1">
        <f t="array" aca="1" ref="O64" ca="1">INDIRECT("L"&amp; (13+COLUMNS($A:D)-1)) - INDIRECT("L"&amp; (40+COLUMNS($A:D)-1))</f>
        <v>0.1101320313647598</v>
      </c>
      <c r="P64" s="2" cm="1">
        <f t="array" aca="1" ref="P64" ca="1">INDIRECT("L"&amp; (13+COLUMNS($A:E)-1)) - INDIRECT("L"&amp; (40+COLUMNS($A:E)-1))</f>
        <v>5.5472795325383017E-2</v>
      </c>
      <c r="Q64" s="3" cm="1">
        <f t="array" aca="1" ref="Q64" ca="1">INDIRECT("L"&amp; (13+COLUMNS($A:F)-1)) - INDIRECT("L"&amp; (40+COLUMNS($A:F)-1))</f>
        <v>-1.3705259743616582E-2</v>
      </c>
      <c r="AA64">
        <v>61</v>
      </c>
      <c r="AB64" s="1">
        <v>7.2257249060005014E-3</v>
      </c>
      <c r="AC64" s="1">
        <v>0.21969384293617433</v>
      </c>
      <c r="AD64" s="1">
        <v>0.26414010482376638</v>
      </c>
    </row>
    <row r="65" spans="1:30" ht="16.2" thickBot="1">
      <c r="A65" s="33"/>
      <c r="F65" s="9" t="s">
        <v>11</v>
      </c>
      <c r="G65" s="4">
        <f t="shared" si="40"/>
        <v>-2.1602241439723446E-2</v>
      </c>
      <c r="H65" s="4">
        <f t="shared" si="40"/>
        <v>-3.6436834887527914E-2</v>
      </c>
      <c r="I65" s="5">
        <f t="shared" si="40"/>
        <v>9.6235941303939643E-2</v>
      </c>
      <c r="K65" s="7" t="s">
        <v>11</v>
      </c>
      <c r="L65" s="2" cm="1">
        <f t="array" aca="1" ref="L65" ca="1">INDIRECT("M"&amp; (13+COLUMNS($A:A)-1)) - INDIRECT("M"&amp; (40+COLUMNS($A:A)-1))</f>
        <v>3.716543737492306E-3</v>
      </c>
      <c r="M65" s="2" cm="1">
        <f t="array" aca="1" ref="M65" ca="1">INDIRECT("M"&amp; (13+COLUMNS($A:B)-1)) - INDIRECT("M"&amp; (40+COLUMNS($A:B)-1))</f>
        <v>-1.0525284475959018E-2</v>
      </c>
      <c r="N65" s="2" cm="1">
        <f t="array" aca="1" ref="N65" ca="1">INDIRECT("M"&amp; (13+COLUMNS($A:C)-1)) - INDIRECT("M"&amp; (40+COLUMNS($A:C)-1))</f>
        <v>-3.6963960700609699E-2</v>
      </c>
      <c r="O65" s="2" cm="1">
        <f t="array" aca="1" ref="O65" ca="1">INDIRECT("M"&amp; (13+COLUMNS($A:D)-1)) - INDIRECT("M"&amp; (40+COLUMNS($A:D)-1))</f>
        <v>8.6319880791412062E-2</v>
      </c>
      <c r="P65" s="2" cm="1">
        <f t="array" aca="1" ref="P65" ca="1">INDIRECT("M"&amp; (13+COLUMNS($A:E)-1)) - INDIRECT("M"&amp; (40+COLUMNS($A:E)-1))</f>
        <v>2.1667574895599839E-2</v>
      </c>
      <c r="Q65" s="3" cm="1">
        <f t="array" aca="1" ref="Q65" ca="1">INDIRECT("M"&amp; (13+COLUMNS($A:F)-1)) - INDIRECT("M"&amp; (40+COLUMNS($A:F)-1))</f>
        <v>-1.6377456259283107E-2</v>
      </c>
      <c r="AA65">
        <v>62</v>
      </c>
      <c r="AB65" s="1">
        <v>7.2257249060005014E-3</v>
      </c>
      <c r="AC65" s="1">
        <v>0.21969384293617433</v>
      </c>
      <c r="AD65" s="1">
        <v>0.26414010482376638</v>
      </c>
    </row>
    <row r="66" spans="1:30">
      <c r="A66" s="33"/>
      <c r="J66" s="1"/>
      <c r="Q66" s="34"/>
      <c r="AA66">
        <v>63</v>
      </c>
      <c r="AB66" s="1">
        <v>7.2257249060005014E-3</v>
      </c>
      <c r="AC66" s="1">
        <v>0.21969384293617433</v>
      </c>
      <c r="AD66" s="1">
        <v>0.26414010482376638</v>
      </c>
    </row>
    <row r="67" spans="1:30" ht="16.2" thickBot="1">
      <c r="A67" s="9" t="s">
        <v>16</v>
      </c>
      <c r="B67" s="35" cm="1">
        <f t="array" ref="B67">SUMPRODUCT((B23:D25-B50:D52)^2)</f>
        <v>7.2257249060005014E-3</v>
      </c>
      <c r="C67" s="36"/>
      <c r="D67" s="36"/>
      <c r="E67" s="36"/>
      <c r="F67" s="37" t="s">
        <v>15</v>
      </c>
      <c r="G67" s="35">
        <f>SUMPRODUCT(G57:I65, G57:I65)</f>
        <v>0.21969384293617433</v>
      </c>
      <c r="H67" s="36"/>
      <c r="I67" s="36"/>
      <c r="J67" s="36"/>
      <c r="K67" s="37" t="s">
        <v>14</v>
      </c>
      <c r="L67" s="35">
        <f ca="1">SUMPRODUCT(L57:Q65, L57:Q65)</f>
        <v>0.26414010482376638</v>
      </c>
      <c r="M67" s="36"/>
      <c r="N67" s="36"/>
      <c r="O67" s="36"/>
      <c r="P67" s="36"/>
      <c r="Q67" s="38"/>
      <c r="AA67">
        <v>64</v>
      </c>
      <c r="AB67" s="1">
        <v>7.2257249060005014E-3</v>
      </c>
      <c r="AC67" s="1">
        <v>0.21969384293617433</v>
      </c>
      <c r="AD67" s="1">
        <v>0.26414010482376638</v>
      </c>
    </row>
    <row r="68" spans="1:30">
      <c r="AA68">
        <v>65</v>
      </c>
      <c r="AB68" s="1">
        <v>7.2257249060005014E-3</v>
      </c>
      <c r="AC68" s="1">
        <v>0.21969384293617433</v>
      </c>
      <c r="AD68" s="1">
        <v>0.26414010482376638</v>
      </c>
    </row>
    <row r="69" spans="1:30">
      <c r="AA69">
        <v>66</v>
      </c>
      <c r="AB69" s="1">
        <v>7.2257249060005014E-3</v>
      </c>
      <c r="AC69" s="1">
        <v>0.21969384293617433</v>
      </c>
      <c r="AD69" s="1">
        <v>0.26414010482376638</v>
      </c>
    </row>
    <row r="70" spans="1:30">
      <c r="AA70">
        <v>67</v>
      </c>
      <c r="AB70" s="1">
        <v>7.2257249060005014E-3</v>
      </c>
      <c r="AC70" s="1">
        <v>0.21969384293617433</v>
      </c>
      <c r="AD70" s="1">
        <v>0.26414010482376638</v>
      </c>
    </row>
    <row r="71" spans="1:30">
      <c r="A71" s="16" t="s">
        <v>13</v>
      </c>
      <c r="B71" s="17">
        <f>PRODUCT(1 + Y9*B74, 1 + Y10*B75, 1 + Y11*B76) - 1</f>
        <v>0.55300498686392263</v>
      </c>
      <c r="C71" t="s">
        <v>25</v>
      </c>
      <c r="G71" t="s">
        <v>69</v>
      </c>
      <c r="H71" t="s">
        <v>70</v>
      </c>
      <c r="AA71">
        <v>68</v>
      </c>
      <c r="AB71" s="1">
        <v>7.2257249060005014E-3</v>
      </c>
      <c r="AC71" s="1">
        <v>0.21969384293617433</v>
      </c>
      <c r="AD71" s="1">
        <v>0.26414010482376638</v>
      </c>
    </row>
    <row r="72" spans="1:30" ht="16.2" thickBot="1">
      <c r="AA72">
        <v>69</v>
      </c>
      <c r="AB72" s="1">
        <v>7.2257249060005014E-3</v>
      </c>
      <c r="AC72" s="1">
        <v>0.21969384293617433</v>
      </c>
      <c r="AD72" s="1">
        <v>0.26414010482376638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7.2257249060005014E-3</v>
      </c>
      <c r="AC73" s="1">
        <v>0.21969384293617433</v>
      </c>
      <c r="AD73" s="1">
        <v>0.26414010482376638</v>
      </c>
    </row>
    <row r="74" spans="1:30">
      <c r="A74" s="39" t="s">
        <v>17</v>
      </c>
      <c r="B74" s="2">
        <f>MAX(AB4:AB203)</f>
        <v>7.2257249060005014E-3</v>
      </c>
      <c r="C74" s="3">
        <f>IFERROR(B67/$B$74, 0)</f>
        <v>1</v>
      </c>
      <c r="AA74">
        <v>71</v>
      </c>
      <c r="AB74" s="1">
        <v>7.2257249060005014E-3</v>
      </c>
      <c r="AC74" s="1">
        <v>0.21969384293617433</v>
      </c>
      <c r="AD74" s="1">
        <v>0.26414010482376638</v>
      </c>
    </row>
    <row r="75" spans="1:30">
      <c r="A75" s="39" t="s">
        <v>18</v>
      </c>
      <c r="B75" s="2">
        <f>MAX(AC4:AC203)</f>
        <v>0.21969384293617433</v>
      </c>
      <c r="C75" s="3">
        <f>IFERROR(G67/$B$75, 0)</f>
        <v>1</v>
      </c>
      <c r="AA75">
        <v>72</v>
      </c>
      <c r="AB75" s="1">
        <v>7.2257249060005014E-3</v>
      </c>
      <c r="AC75" s="1">
        <v>0.21969384293617433</v>
      </c>
      <c r="AD75" s="1">
        <v>0.26414010482376638</v>
      </c>
    </row>
    <row r="76" spans="1:30">
      <c r="A76" s="39" t="s">
        <v>19</v>
      </c>
      <c r="B76" s="2">
        <f>MAX(AD4:AD203)</f>
        <v>0.26414010482376638</v>
      </c>
      <c r="C76" s="3">
        <f ca="1">IFERROR(L67/$B$76, 0)</f>
        <v>1</v>
      </c>
      <c r="AA76">
        <v>73</v>
      </c>
      <c r="AB76" s="1">
        <v>7.2257249060005014E-3</v>
      </c>
      <c r="AC76" s="1">
        <v>0.21969384293617433</v>
      </c>
      <c r="AD76" s="1">
        <v>0.26414010482376638</v>
      </c>
    </row>
    <row r="77" spans="1:30">
      <c r="A77" s="33"/>
      <c r="C77" s="34"/>
      <c r="AA77">
        <v>74</v>
      </c>
      <c r="AB77" s="1">
        <v>7.2257249060005014E-3</v>
      </c>
      <c r="AC77" s="1">
        <v>0.21969384293617433</v>
      </c>
      <c r="AD77" s="1">
        <v>0.26414010482376638</v>
      </c>
    </row>
    <row r="78" spans="1:30" ht="16.2" thickBot="1">
      <c r="A78" s="60"/>
      <c r="B78" s="41"/>
      <c r="C78" s="38"/>
      <c r="AA78">
        <v>75</v>
      </c>
      <c r="AB78" s="1">
        <v>7.2257249060005014E-3</v>
      </c>
      <c r="AC78" s="1">
        <v>0.21969384293617433</v>
      </c>
      <c r="AD78" s="1">
        <v>0.26414010482376638</v>
      </c>
    </row>
    <row r="79" spans="1:30" ht="16.2" thickBot="1">
      <c r="AA79">
        <v>76</v>
      </c>
      <c r="AB79" s="1">
        <v>7.2257249060005014E-3</v>
      </c>
      <c r="AC79" s="1">
        <v>0.21969384293617433</v>
      </c>
      <c r="AD79" s="1">
        <v>0.26414010482376638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7.2257249060005014E-3</v>
      </c>
      <c r="AC80" s="1">
        <v>0.21969384293617433</v>
      </c>
      <c r="AD80" s="1">
        <v>0.26414010482376638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7.2257249060005014E-3</v>
      </c>
      <c r="AC81" s="1">
        <v>0.21969384293617433</v>
      </c>
      <c r="AD81" s="1">
        <v>0.26414010482376638</v>
      </c>
    </row>
    <row r="82" spans="1:30">
      <c r="A82" s="46">
        <v>1</v>
      </c>
      <c r="B82" s="42">
        <f t="shared" ref="B82:B87" si="41">B13-B40</f>
        <v>1.3424811137610682E-2</v>
      </c>
      <c r="C82" s="42">
        <f t="shared" ref="C82:D87" si="42">C13-C40</f>
        <v>-0.31862645697162373</v>
      </c>
      <c r="D82" s="42">
        <f t="shared" si="42"/>
        <v>0.32605954444660823</v>
      </c>
      <c r="AA82">
        <v>79</v>
      </c>
      <c r="AB82" s="1">
        <v>7.2257249060005014E-3</v>
      </c>
      <c r="AC82" s="1">
        <v>0.21969384293617433</v>
      </c>
      <c r="AD82" s="1">
        <v>0.26414010482376638</v>
      </c>
    </row>
    <row r="83" spans="1:30">
      <c r="A83" s="46">
        <v>2</v>
      </c>
      <c r="B83" s="42">
        <f t="shared" si="41"/>
        <v>5.0003970843656265E-2</v>
      </c>
      <c r="C83" s="42">
        <f t="shared" si="42"/>
        <v>-1.3657983021479594E-2</v>
      </c>
      <c r="D83" s="42">
        <f t="shared" si="42"/>
        <v>-7.1054539795574301E-2</v>
      </c>
      <c r="AA83">
        <v>80</v>
      </c>
      <c r="AB83" s="1">
        <v>7.2257249060005014E-3</v>
      </c>
      <c r="AC83" s="1">
        <v>0.21969384293617433</v>
      </c>
      <c r="AD83" s="1">
        <v>0.26414010482376638</v>
      </c>
    </row>
    <row r="84" spans="1:30">
      <c r="A84" s="46">
        <v>3</v>
      </c>
      <c r="B84" s="42">
        <f t="shared" si="41"/>
        <v>0.10088175525037368</v>
      </c>
      <c r="C84" s="42">
        <f t="shared" si="42"/>
        <v>-4.5161092611207154E-2</v>
      </c>
      <c r="D84" s="42">
        <f t="shared" si="42"/>
        <v>-2.8766828790012355E-2</v>
      </c>
      <c r="AA84">
        <v>81</v>
      </c>
      <c r="AB84" s="1">
        <v>7.2257249060005014E-3</v>
      </c>
      <c r="AC84" s="1">
        <v>0.21969384293617433</v>
      </c>
      <c r="AD84" s="1">
        <v>0.26414010482376638</v>
      </c>
    </row>
    <row r="85" spans="1:30">
      <c r="A85" s="46">
        <v>4</v>
      </c>
      <c r="B85" s="42">
        <f t="shared" si="41"/>
        <v>-0.43749226978193573</v>
      </c>
      <c r="C85" s="42">
        <f t="shared" si="42"/>
        <v>0.1101320313647598</v>
      </c>
      <c r="D85" s="42">
        <f t="shared" si="42"/>
        <v>0.47801025633423622</v>
      </c>
      <c r="AA85">
        <v>82</v>
      </c>
      <c r="AB85" s="1">
        <v>7.2257249060005014E-3</v>
      </c>
      <c r="AC85" s="1">
        <v>0.21969384293617433</v>
      </c>
      <c r="AD85" s="1">
        <v>0.26414010482376638</v>
      </c>
    </row>
    <row r="86" spans="1:30">
      <c r="A86" s="46">
        <v>5</v>
      </c>
      <c r="B86" s="42">
        <f t="shared" si="41"/>
        <v>-1.2137645534183283E-2</v>
      </c>
      <c r="C86" s="42">
        <f t="shared" si="42"/>
        <v>5.5472795325383017E-2</v>
      </c>
      <c r="D86" s="42">
        <f t="shared" si="42"/>
        <v>-9.6792670497494737E-3</v>
      </c>
      <c r="AA86">
        <v>83</v>
      </c>
      <c r="AB86" s="1">
        <v>7.2257249060005014E-3</v>
      </c>
      <c r="AC86" s="1">
        <v>0.21969384293617433</v>
      </c>
      <c r="AD86" s="1">
        <v>0.26414010482376638</v>
      </c>
    </row>
    <row r="87" spans="1:30" ht="16.2" thickBot="1">
      <c r="A87" s="47">
        <v>6</v>
      </c>
      <c r="B87" s="42">
        <f t="shared" si="41"/>
        <v>1.4931968069588089E-2</v>
      </c>
      <c r="C87" s="42">
        <f t="shared" si="42"/>
        <v>-1.9049652774949521E-2</v>
      </c>
      <c r="D87" s="42">
        <f t="shared" si="42"/>
        <v>-1.3705259743616582E-2</v>
      </c>
      <c r="AA87">
        <v>84</v>
      </c>
      <c r="AB87" s="1">
        <v>7.2257249060005014E-3</v>
      </c>
      <c r="AC87" s="1">
        <v>0.21969384293617433</v>
      </c>
      <c r="AD87" s="1">
        <v>0.26414010482376638</v>
      </c>
    </row>
    <row r="88" spans="1:30">
      <c r="AA88">
        <v>85</v>
      </c>
      <c r="AB88" s="1">
        <v>7.2257249060005014E-3</v>
      </c>
      <c r="AC88" s="1">
        <v>0.21969384293617433</v>
      </c>
      <c r="AD88" s="1">
        <v>0.26414010482376638</v>
      </c>
    </row>
    <row r="89" spans="1:30" ht="16.2" thickBot="1">
      <c r="AA89">
        <v>86</v>
      </c>
      <c r="AB89" s="1">
        <v>7.2257249060005014E-3</v>
      </c>
      <c r="AC89" s="1">
        <v>0.21969384293617433</v>
      </c>
      <c r="AD89" s="1">
        <v>0.26414010482376638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7.2257249060005014E-3</v>
      </c>
      <c r="AC90" s="1">
        <v>0.21969384293617433</v>
      </c>
      <c r="AD90" s="1">
        <v>0.26414010482376638</v>
      </c>
    </row>
    <row r="91" spans="1:30">
      <c r="A91" s="46">
        <v>1</v>
      </c>
      <c r="B91" s="52" t="str">
        <f>Y8</f>
        <v>szorzat</v>
      </c>
      <c r="C91" s="2">
        <f>Y9</f>
        <v>1</v>
      </c>
      <c r="D91" s="2">
        <f>Y10</f>
        <v>1</v>
      </c>
      <c r="E91" s="2">
        <f>Y11</f>
        <v>1</v>
      </c>
      <c r="F91" s="2">
        <f>Y16</f>
        <v>14</v>
      </c>
      <c r="G91" s="2">
        <f>Y15</f>
        <v>0</v>
      </c>
      <c r="H91" s="2">
        <f>Y23</f>
        <v>9.6792670497494737E-3</v>
      </c>
      <c r="I91" s="2">
        <f>Y24</f>
        <v>0.47801025633423622</v>
      </c>
      <c r="J91" s="2">
        <f>Y25</f>
        <v>0.117680451602586</v>
      </c>
      <c r="K91" s="2">
        <f>Y26</f>
        <v>0.15195679715226568</v>
      </c>
      <c r="L91" s="2">
        <f>Y27</f>
        <v>4.7582531727431709E-2</v>
      </c>
      <c r="M91" s="2">
        <f>Y28</f>
        <v>0</v>
      </c>
      <c r="N91" s="2">
        <f ca="1">Y29</f>
        <v>1.4011936825109459E-2</v>
      </c>
      <c r="O91" s="2">
        <f ca="1">Y31</f>
        <v>0.10781946233616327</v>
      </c>
      <c r="P91" s="3">
        <f ca="1">Y12</f>
        <v>0.49105967266594119</v>
      </c>
      <c r="AA91">
        <v>88</v>
      </c>
      <c r="AB91" s="1">
        <v>7.2257249060005014E-3</v>
      </c>
      <c r="AC91" s="1">
        <v>0.21969384293617433</v>
      </c>
      <c r="AD91" s="1">
        <v>0.26414010482376638</v>
      </c>
    </row>
    <row r="92" spans="1:30">
      <c r="AA92">
        <v>89</v>
      </c>
      <c r="AB92" s="1">
        <v>7.2257249060005014E-3</v>
      </c>
      <c r="AC92" s="1">
        <v>0.21969384293617433</v>
      </c>
      <c r="AD92" s="1">
        <v>0.26414010482376638</v>
      </c>
    </row>
    <row r="93" spans="1:30">
      <c r="AA93">
        <v>90</v>
      </c>
      <c r="AB93" s="1">
        <v>7.2257249060005014E-3</v>
      </c>
      <c r="AC93" s="1">
        <v>0.21969384293617433</v>
      </c>
      <c r="AD93" s="1">
        <v>0.26414010482376638</v>
      </c>
    </row>
    <row r="94" spans="1:30">
      <c r="AA94">
        <v>91</v>
      </c>
      <c r="AB94" s="1">
        <v>7.2257249060005014E-3</v>
      </c>
      <c r="AC94" s="1">
        <v>0.21969384293617433</v>
      </c>
      <c r="AD94" s="1">
        <v>0.26414010482376638</v>
      </c>
    </row>
    <row r="95" spans="1:30">
      <c r="AA95">
        <v>92</v>
      </c>
      <c r="AB95" s="1">
        <v>7.2257249060005014E-3</v>
      </c>
      <c r="AC95" s="1">
        <v>0.21969384293617433</v>
      </c>
      <c r="AD95" s="1">
        <v>0.26414010482376638</v>
      </c>
    </row>
    <row r="96" spans="1:30">
      <c r="AA96">
        <v>93</v>
      </c>
      <c r="AB96" s="1">
        <v>7.2257249060005014E-3</v>
      </c>
      <c r="AC96" s="1">
        <v>0.21969384293617433</v>
      </c>
      <c r="AD96" s="1">
        <v>0.26414010482376638</v>
      </c>
    </row>
    <row r="97" spans="27:30">
      <c r="AA97">
        <v>94</v>
      </c>
      <c r="AB97" s="1">
        <v>7.2257249060005014E-3</v>
      </c>
      <c r="AC97" s="1">
        <v>0.21969384293617433</v>
      </c>
      <c r="AD97" s="1">
        <v>0.26414010482376638</v>
      </c>
    </row>
    <row r="98" spans="27:30">
      <c r="AA98">
        <v>95</v>
      </c>
      <c r="AB98" s="1">
        <v>7.2257249060005014E-3</v>
      </c>
      <c r="AC98" s="1">
        <v>0.21969384293617433</v>
      </c>
      <c r="AD98" s="1">
        <v>0.26414010482376638</v>
      </c>
    </row>
    <row r="99" spans="27:30">
      <c r="AA99">
        <v>96</v>
      </c>
      <c r="AB99" s="1">
        <v>7.2257249060005014E-3</v>
      </c>
      <c r="AC99" s="1">
        <v>0.21969384293617433</v>
      </c>
      <c r="AD99" s="1">
        <v>0.26414010482376638</v>
      </c>
    </row>
    <row r="100" spans="27:30">
      <c r="AA100">
        <v>97</v>
      </c>
      <c r="AB100" s="1">
        <v>7.2257249060005014E-3</v>
      </c>
      <c r="AC100" s="1">
        <v>0.21969384293617433</v>
      </c>
      <c r="AD100" s="1">
        <v>0.26414010482376638</v>
      </c>
    </row>
    <row r="101" spans="27:30">
      <c r="AA101">
        <v>98</v>
      </c>
      <c r="AB101" s="1">
        <v>7.2257249060005014E-3</v>
      </c>
      <c r="AC101" s="1">
        <v>0.21969384293617433</v>
      </c>
      <c r="AD101" s="1">
        <v>0.26414010482376638</v>
      </c>
    </row>
    <row r="102" spans="27:30">
      <c r="AA102">
        <v>99</v>
      </c>
      <c r="AB102" s="1">
        <v>7.2257249060005014E-3</v>
      </c>
      <c r="AC102" s="1">
        <v>0.21969384293617433</v>
      </c>
      <c r="AD102" s="1">
        <v>0.26414010482376638</v>
      </c>
    </row>
    <row r="103" spans="27:30">
      <c r="AA103">
        <v>100</v>
      </c>
      <c r="AB103" s="1">
        <v>7.2257249060005014E-3</v>
      </c>
      <c r="AC103" s="1">
        <v>0.21969384293617433</v>
      </c>
      <c r="AD103" s="1">
        <v>0.26414010482376638</v>
      </c>
    </row>
    <row r="104" spans="27:30">
      <c r="AA104">
        <v>101</v>
      </c>
      <c r="AB104" s="1">
        <v>7.2257249060005014E-3</v>
      </c>
      <c r="AC104" s="1">
        <v>0.21969384293617433</v>
      </c>
      <c r="AD104" s="1">
        <v>0.26414010482376638</v>
      </c>
    </row>
    <row r="105" spans="27:30">
      <c r="AA105">
        <v>102</v>
      </c>
      <c r="AB105" s="1">
        <v>7.2257249060005014E-3</v>
      </c>
      <c r="AC105" s="1">
        <v>0.21969384293617433</v>
      </c>
      <c r="AD105" s="1">
        <v>0.26414010482376638</v>
      </c>
    </row>
    <row r="106" spans="27:30">
      <c r="AA106">
        <v>103</v>
      </c>
      <c r="AB106" s="1">
        <v>7.2257249060005014E-3</v>
      </c>
      <c r="AC106" s="1">
        <v>0.21969384293617433</v>
      </c>
      <c r="AD106" s="1">
        <v>0.26414010482376638</v>
      </c>
    </row>
    <row r="107" spans="27:30">
      <c r="AA107">
        <v>104</v>
      </c>
      <c r="AB107" s="1">
        <v>7.2257249060005014E-3</v>
      </c>
      <c r="AC107" s="1">
        <v>0.21969384293617433</v>
      </c>
      <c r="AD107" s="1">
        <v>0.26414010482376638</v>
      </c>
    </row>
    <row r="108" spans="27:30">
      <c r="AA108">
        <v>105</v>
      </c>
      <c r="AB108" s="1">
        <v>7.2257249060005014E-3</v>
      </c>
      <c r="AC108" s="1">
        <v>0.21969384293617433</v>
      </c>
      <c r="AD108" s="1">
        <v>0.26414010482376638</v>
      </c>
    </row>
    <row r="109" spans="27:30">
      <c r="AA109">
        <v>106</v>
      </c>
      <c r="AB109" s="1">
        <v>7.2257249060005014E-3</v>
      </c>
      <c r="AC109" s="1">
        <v>0.21969384293617433</v>
      </c>
      <c r="AD109" s="1">
        <v>0.26414010482376638</v>
      </c>
    </row>
    <row r="110" spans="27:30">
      <c r="AA110">
        <v>107</v>
      </c>
      <c r="AB110" s="1">
        <v>7.2257249060005014E-3</v>
      </c>
      <c r="AC110" s="1">
        <v>0.21969384293617433</v>
      </c>
      <c r="AD110" s="1">
        <v>0.26414010482376638</v>
      </c>
    </row>
    <row r="111" spans="27:30">
      <c r="AA111">
        <v>108</v>
      </c>
      <c r="AB111" s="1">
        <v>7.2257249060005014E-3</v>
      </c>
      <c r="AC111" s="1">
        <v>0.21969384293617433</v>
      </c>
      <c r="AD111" s="1">
        <v>0.26414010482376638</v>
      </c>
    </row>
    <row r="112" spans="27:30">
      <c r="AA112">
        <v>109</v>
      </c>
      <c r="AB112" s="1">
        <v>7.2257249060005014E-3</v>
      </c>
      <c r="AC112" s="1">
        <v>0.21969384293617433</v>
      </c>
      <c r="AD112" s="1">
        <v>0.26414010482376638</v>
      </c>
    </row>
    <row r="113" spans="27:30">
      <c r="AA113">
        <v>110</v>
      </c>
      <c r="AB113" s="1">
        <v>7.2257249060005014E-3</v>
      </c>
      <c r="AC113" s="1">
        <v>0.21969384293617433</v>
      </c>
      <c r="AD113" s="1">
        <v>0.26414010482376638</v>
      </c>
    </row>
    <row r="114" spans="27:30">
      <c r="AA114">
        <v>111</v>
      </c>
      <c r="AB114" s="1">
        <v>7.2257249060005014E-3</v>
      </c>
      <c r="AC114" s="1">
        <v>0.21969384293617433</v>
      </c>
      <c r="AD114" s="1">
        <v>0.26414010482376638</v>
      </c>
    </row>
    <row r="115" spans="27:30">
      <c r="AA115">
        <v>112</v>
      </c>
      <c r="AB115" s="1">
        <v>7.2257249060005014E-3</v>
      </c>
      <c r="AC115" s="1">
        <v>0.21969384293617433</v>
      </c>
      <c r="AD115" s="1">
        <v>0.26414010482376638</v>
      </c>
    </row>
    <row r="116" spans="27:30">
      <c r="AA116">
        <v>113</v>
      </c>
      <c r="AB116" s="1">
        <v>7.2257249060005014E-3</v>
      </c>
      <c r="AC116" s="1">
        <v>0.21969384293617433</v>
      </c>
      <c r="AD116" s="1">
        <v>0.26414010482376638</v>
      </c>
    </row>
    <row r="117" spans="27:30">
      <c r="AA117">
        <v>114</v>
      </c>
      <c r="AB117" s="1">
        <v>7.2257249060005014E-3</v>
      </c>
      <c r="AC117" s="1">
        <v>0.21969384293617433</v>
      </c>
      <c r="AD117" s="1">
        <v>0.26414010482376638</v>
      </c>
    </row>
    <row r="118" spans="27:30">
      <c r="AA118">
        <v>115</v>
      </c>
      <c r="AB118" s="1">
        <v>7.2257249060005014E-3</v>
      </c>
      <c r="AC118" s="1">
        <v>0.21969384293617433</v>
      </c>
      <c r="AD118" s="1">
        <v>0.26414010482376638</v>
      </c>
    </row>
    <row r="119" spans="27:30">
      <c r="AA119">
        <v>116</v>
      </c>
      <c r="AB119" s="1">
        <v>7.2257249060005014E-3</v>
      </c>
      <c r="AC119" s="1">
        <v>0.21969384293617433</v>
      </c>
      <c r="AD119" s="1">
        <v>0.26414010482376638</v>
      </c>
    </row>
    <row r="120" spans="27:30">
      <c r="AA120">
        <v>117</v>
      </c>
      <c r="AB120" s="1">
        <v>7.2257249060005014E-3</v>
      </c>
      <c r="AC120" s="1">
        <v>0.21969384293617433</v>
      </c>
      <c r="AD120" s="1">
        <v>0.26414010482376638</v>
      </c>
    </row>
    <row r="121" spans="27:30">
      <c r="AA121">
        <v>118</v>
      </c>
      <c r="AB121" s="1">
        <v>7.2257249060005014E-3</v>
      </c>
      <c r="AC121" s="1">
        <v>0.21969384293617433</v>
      </c>
      <c r="AD121" s="1">
        <v>0.26414010482376638</v>
      </c>
    </row>
    <row r="122" spans="27:30">
      <c r="AA122">
        <v>119</v>
      </c>
      <c r="AB122" s="1">
        <v>7.2257249060005014E-3</v>
      </c>
      <c r="AC122" s="1">
        <v>0.21969384293617433</v>
      </c>
      <c r="AD122" s="1">
        <v>0.26414010482376638</v>
      </c>
    </row>
    <row r="123" spans="27:30">
      <c r="AA123">
        <v>120</v>
      </c>
      <c r="AB123" s="1">
        <v>7.2257249060005014E-3</v>
      </c>
      <c r="AC123" s="1">
        <v>0.21969384293617433</v>
      </c>
      <c r="AD123" s="1">
        <v>0.26414010482376638</v>
      </c>
    </row>
    <row r="124" spans="27:30">
      <c r="AA124">
        <v>121</v>
      </c>
      <c r="AB124" s="1">
        <v>7.2257249060005014E-3</v>
      </c>
      <c r="AC124" s="1">
        <v>0.21969384293617433</v>
      </c>
      <c r="AD124" s="1">
        <v>0.26414010482376638</v>
      </c>
    </row>
    <row r="125" spans="27:30">
      <c r="AA125">
        <v>122</v>
      </c>
      <c r="AB125" s="1">
        <v>7.2257249060005014E-3</v>
      </c>
      <c r="AC125" s="1">
        <v>0.21969384293617433</v>
      </c>
      <c r="AD125" s="1">
        <v>0.26414010482376638</v>
      </c>
    </row>
    <row r="126" spans="27:30">
      <c r="AA126">
        <v>123</v>
      </c>
      <c r="AB126" s="1">
        <v>7.2257249060005014E-3</v>
      </c>
      <c r="AC126" s="1">
        <v>0.21969384293617433</v>
      </c>
      <c r="AD126" s="1">
        <v>0.26414010482376638</v>
      </c>
    </row>
    <row r="127" spans="27:30">
      <c r="AA127">
        <v>124</v>
      </c>
      <c r="AB127" s="1">
        <v>7.2257249060005014E-3</v>
      </c>
      <c r="AC127" s="1">
        <v>0.21969384293617433</v>
      </c>
      <c r="AD127" s="1">
        <v>0.26414010482376638</v>
      </c>
    </row>
    <row r="128" spans="27:30">
      <c r="AA128">
        <v>125</v>
      </c>
      <c r="AB128" s="1">
        <v>7.2257249060005014E-3</v>
      </c>
      <c r="AC128" s="1">
        <v>0.21969384293617433</v>
      </c>
      <c r="AD128" s="1">
        <v>0.26414010482376638</v>
      </c>
    </row>
    <row r="129" spans="27:30">
      <c r="AA129">
        <v>126</v>
      </c>
      <c r="AB129" s="1">
        <v>7.2257249060005014E-3</v>
      </c>
      <c r="AC129" s="1">
        <v>0.21969384293617433</v>
      </c>
      <c r="AD129" s="1">
        <v>0.26414010482376638</v>
      </c>
    </row>
    <row r="130" spans="27:30">
      <c r="AA130">
        <v>127</v>
      </c>
      <c r="AB130" s="1">
        <v>7.2257249060005014E-3</v>
      </c>
      <c r="AC130" s="1">
        <v>0.21969384293617433</v>
      </c>
      <c r="AD130" s="1">
        <v>0.26414010482376638</v>
      </c>
    </row>
    <row r="131" spans="27:30">
      <c r="AA131">
        <v>128</v>
      </c>
      <c r="AB131" s="1">
        <v>7.2257249060005014E-3</v>
      </c>
      <c r="AC131" s="1">
        <v>0.21969384293617433</v>
      </c>
      <c r="AD131" s="1">
        <v>0.26414010482376638</v>
      </c>
    </row>
    <row r="132" spans="27:30">
      <c r="AA132">
        <v>129</v>
      </c>
      <c r="AB132" s="1">
        <v>7.2257249060005014E-3</v>
      </c>
      <c r="AC132" s="1">
        <v>0.21969384293617433</v>
      </c>
      <c r="AD132" s="1">
        <v>0.26414010482376638</v>
      </c>
    </row>
    <row r="133" spans="27:30">
      <c r="AA133">
        <v>130</v>
      </c>
      <c r="AB133" s="1">
        <v>7.2257249060005014E-3</v>
      </c>
      <c r="AC133" s="1">
        <v>0.21969384293617433</v>
      </c>
      <c r="AD133" s="1">
        <v>0.26414010482376638</v>
      </c>
    </row>
    <row r="134" spans="27:30">
      <c r="AA134">
        <v>131</v>
      </c>
      <c r="AB134" s="1">
        <v>7.2257249060005014E-3</v>
      </c>
      <c r="AC134" s="1">
        <v>0.21969384293617433</v>
      </c>
      <c r="AD134" s="1">
        <v>0.26414010482376638</v>
      </c>
    </row>
    <row r="135" spans="27:30">
      <c r="AA135">
        <v>132</v>
      </c>
      <c r="AB135" s="1">
        <v>7.2257249060005014E-3</v>
      </c>
      <c r="AC135" s="1">
        <v>0.21969384293617433</v>
      </c>
      <c r="AD135" s="1">
        <v>0.26414010482376638</v>
      </c>
    </row>
    <row r="136" spans="27:30">
      <c r="AA136">
        <v>133</v>
      </c>
      <c r="AB136" s="1">
        <v>7.2257249060005014E-3</v>
      </c>
      <c r="AC136" s="1">
        <v>0.21969384293617433</v>
      </c>
      <c r="AD136" s="1">
        <v>0.26414010482376638</v>
      </c>
    </row>
    <row r="137" spans="27:30">
      <c r="AA137">
        <v>134</v>
      </c>
      <c r="AB137" s="1">
        <v>7.2257249060005014E-3</v>
      </c>
      <c r="AC137" s="1">
        <v>0.21969384293617433</v>
      </c>
      <c r="AD137" s="1">
        <v>0.26414010482376638</v>
      </c>
    </row>
    <row r="138" spans="27:30">
      <c r="AA138">
        <v>135</v>
      </c>
      <c r="AB138" s="1">
        <v>7.2257249060005014E-3</v>
      </c>
      <c r="AC138" s="1">
        <v>0.21969384293617433</v>
      </c>
      <c r="AD138" s="1">
        <v>0.26414010482376638</v>
      </c>
    </row>
    <row r="139" spans="27:30">
      <c r="AA139">
        <v>136</v>
      </c>
      <c r="AB139" s="1">
        <v>7.2257249060005014E-3</v>
      </c>
      <c r="AC139" s="1">
        <v>0.21969384293617433</v>
      </c>
      <c r="AD139" s="1">
        <v>0.26414010482376638</v>
      </c>
    </row>
    <row r="140" spans="27:30">
      <c r="AA140">
        <v>137</v>
      </c>
      <c r="AB140" s="1">
        <v>7.2257249060005014E-3</v>
      </c>
      <c r="AC140" s="1">
        <v>0.21969384293617433</v>
      </c>
      <c r="AD140" s="1">
        <v>0.26414010482376638</v>
      </c>
    </row>
    <row r="141" spans="27:30">
      <c r="AA141">
        <v>138</v>
      </c>
      <c r="AB141" s="1">
        <v>7.2257249060005014E-3</v>
      </c>
      <c r="AC141" s="1">
        <v>0.21969384293617433</v>
      </c>
      <c r="AD141" s="1">
        <v>0.26414010482376638</v>
      </c>
    </row>
    <row r="142" spans="27:30">
      <c r="AA142">
        <v>139</v>
      </c>
      <c r="AB142" s="1">
        <v>7.2257249060005014E-3</v>
      </c>
      <c r="AC142" s="1">
        <v>0.21969384293617433</v>
      </c>
      <c r="AD142" s="1">
        <v>0.26414010482376638</v>
      </c>
    </row>
    <row r="143" spans="27:30">
      <c r="AA143">
        <v>140</v>
      </c>
      <c r="AB143" s="1">
        <v>7.2257249060005014E-3</v>
      </c>
      <c r="AC143" s="1">
        <v>0.21969384293617433</v>
      </c>
      <c r="AD143" s="1">
        <v>0.26414010482376638</v>
      </c>
    </row>
    <row r="144" spans="27:30">
      <c r="AA144">
        <v>141</v>
      </c>
      <c r="AB144" s="1">
        <v>7.2257249060005014E-3</v>
      </c>
      <c r="AC144" s="1">
        <v>0.21969384293617433</v>
      </c>
      <c r="AD144" s="1">
        <v>0.26414010482376638</v>
      </c>
    </row>
    <row r="145" spans="27:30">
      <c r="AA145">
        <v>142</v>
      </c>
      <c r="AB145" s="1">
        <v>7.2257249060005014E-3</v>
      </c>
      <c r="AC145" s="1">
        <v>0.21969384293617433</v>
      </c>
      <c r="AD145" s="1">
        <v>0.26414010482376638</v>
      </c>
    </row>
    <row r="146" spans="27:30">
      <c r="AA146">
        <v>143</v>
      </c>
      <c r="AB146" s="1">
        <v>7.2257249060005014E-3</v>
      </c>
      <c r="AC146" s="1">
        <v>0.21969384293617433</v>
      </c>
      <c r="AD146" s="1">
        <v>0.26414010482376638</v>
      </c>
    </row>
    <row r="147" spans="27:30">
      <c r="AA147">
        <v>144</v>
      </c>
      <c r="AB147" s="1">
        <v>7.2257249060005014E-3</v>
      </c>
      <c r="AC147" s="1">
        <v>0.21969384293617433</v>
      </c>
      <c r="AD147" s="1">
        <v>0.26414010482376638</v>
      </c>
    </row>
    <row r="148" spans="27:30">
      <c r="AA148">
        <v>145</v>
      </c>
      <c r="AB148" s="1">
        <v>7.2257249060005014E-3</v>
      </c>
      <c r="AC148" s="1">
        <v>0.21969384293617433</v>
      </c>
      <c r="AD148" s="1">
        <v>0.26414010482376638</v>
      </c>
    </row>
    <row r="149" spans="27:30">
      <c r="AA149">
        <v>146</v>
      </c>
      <c r="AB149" s="1">
        <v>7.2257249060005014E-3</v>
      </c>
      <c r="AC149" s="1">
        <v>0.21969384293617433</v>
      </c>
      <c r="AD149" s="1">
        <v>0.26414010482376638</v>
      </c>
    </row>
    <row r="150" spans="27:30">
      <c r="AA150">
        <v>147</v>
      </c>
      <c r="AB150" s="1">
        <v>7.2257249060005014E-3</v>
      </c>
      <c r="AC150" s="1">
        <v>0.21969384293617433</v>
      </c>
      <c r="AD150" s="1">
        <v>0.26414010482376638</v>
      </c>
    </row>
    <row r="151" spans="27:30">
      <c r="AA151">
        <v>148</v>
      </c>
      <c r="AB151" s="1">
        <v>7.2257249060005014E-3</v>
      </c>
      <c r="AC151" s="1">
        <v>0.21969384293617433</v>
      </c>
      <c r="AD151" s="1">
        <v>0.26414010482376638</v>
      </c>
    </row>
    <row r="152" spans="27:30">
      <c r="AA152">
        <v>149</v>
      </c>
      <c r="AB152" s="1">
        <v>7.2257249060005014E-3</v>
      </c>
      <c r="AC152" s="1">
        <v>0.21969384293617433</v>
      </c>
      <c r="AD152" s="1">
        <v>0.26414010482376638</v>
      </c>
    </row>
    <row r="153" spans="27:30">
      <c r="AA153">
        <v>150</v>
      </c>
      <c r="AB153" s="1">
        <v>7.2257249060005014E-3</v>
      </c>
      <c r="AC153" s="1">
        <v>0.21969384293617433</v>
      </c>
      <c r="AD153" s="1">
        <v>0.26414010482376638</v>
      </c>
    </row>
    <row r="154" spans="27:30">
      <c r="AA154">
        <v>151</v>
      </c>
      <c r="AB154" s="1">
        <v>7.2257249060005014E-3</v>
      </c>
      <c r="AC154" s="1">
        <v>0.21969384293617433</v>
      </c>
      <c r="AD154" s="1">
        <v>0.26414010482376638</v>
      </c>
    </row>
    <row r="155" spans="27:30">
      <c r="AA155">
        <v>152</v>
      </c>
      <c r="AB155" s="1">
        <v>7.2257249060005014E-3</v>
      </c>
      <c r="AC155" s="1">
        <v>0.21969384293617433</v>
      </c>
      <c r="AD155" s="1">
        <v>0.26414010482376638</v>
      </c>
    </row>
    <row r="156" spans="27:30">
      <c r="AA156">
        <v>153</v>
      </c>
      <c r="AB156" s="1">
        <v>7.2257249060005014E-3</v>
      </c>
      <c r="AC156" s="1">
        <v>0.21969384293617433</v>
      </c>
      <c r="AD156" s="1">
        <v>0.26414010482376638</v>
      </c>
    </row>
    <row r="157" spans="27:30">
      <c r="AA157">
        <v>154</v>
      </c>
      <c r="AB157" s="1">
        <v>7.2257249060005014E-3</v>
      </c>
      <c r="AC157" s="1">
        <v>0.21969384293617433</v>
      </c>
      <c r="AD157" s="1">
        <v>0.26414010482376638</v>
      </c>
    </row>
    <row r="158" spans="27:30">
      <c r="AA158">
        <v>155</v>
      </c>
      <c r="AB158" s="1">
        <v>7.2257249060005014E-3</v>
      </c>
      <c r="AC158" s="1">
        <v>0.21969384293617433</v>
      </c>
      <c r="AD158" s="1">
        <v>0.26414010482376638</v>
      </c>
    </row>
    <row r="159" spans="27:30">
      <c r="AA159">
        <v>156</v>
      </c>
      <c r="AB159" s="1">
        <v>7.2257249060005014E-3</v>
      </c>
      <c r="AC159" s="1">
        <v>0.21969384293617433</v>
      </c>
      <c r="AD159" s="1">
        <v>0.26414010482376638</v>
      </c>
    </row>
    <row r="160" spans="27:30">
      <c r="AA160">
        <v>157</v>
      </c>
      <c r="AB160" s="1">
        <v>7.2257249060005014E-3</v>
      </c>
      <c r="AC160" s="1">
        <v>0.21969384293617433</v>
      </c>
      <c r="AD160" s="1">
        <v>0.26414010482376638</v>
      </c>
    </row>
    <row r="161" spans="27:30">
      <c r="AA161">
        <v>158</v>
      </c>
      <c r="AB161" s="1">
        <v>7.2257249060005014E-3</v>
      </c>
      <c r="AC161" s="1">
        <v>0.21969384293617433</v>
      </c>
      <c r="AD161" s="1">
        <v>0.26414010482376638</v>
      </c>
    </row>
    <row r="162" spans="27:30">
      <c r="AA162">
        <v>159</v>
      </c>
      <c r="AB162" s="1">
        <v>7.2257249060005014E-3</v>
      </c>
      <c r="AC162" s="1">
        <v>0.21969384293617433</v>
      </c>
      <c r="AD162" s="1">
        <v>0.26414010482376638</v>
      </c>
    </row>
    <row r="163" spans="27:30">
      <c r="AA163">
        <v>160</v>
      </c>
      <c r="AB163" s="1">
        <v>7.2257249060005014E-3</v>
      </c>
      <c r="AC163" s="1">
        <v>0.21969384293617433</v>
      </c>
      <c r="AD163" s="1">
        <v>0.26414010482376638</v>
      </c>
    </row>
    <row r="164" spans="27:30">
      <c r="AA164">
        <v>161</v>
      </c>
      <c r="AB164" s="1">
        <v>7.2257249060005014E-3</v>
      </c>
      <c r="AC164" s="1">
        <v>0.21969384293617433</v>
      </c>
      <c r="AD164" s="1">
        <v>0.26414010482376638</v>
      </c>
    </row>
    <row r="165" spans="27:30">
      <c r="AA165">
        <v>162</v>
      </c>
      <c r="AB165" s="1">
        <v>7.2257249060005014E-3</v>
      </c>
      <c r="AC165" s="1">
        <v>0.21969384293617433</v>
      </c>
      <c r="AD165" s="1">
        <v>0.26414010482376638</v>
      </c>
    </row>
    <row r="166" spans="27:30">
      <c r="AA166">
        <v>163</v>
      </c>
      <c r="AB166" s="1">
        <v>7.2257249060005014E-3</v>
      </c>
      <c r="AC166" s="1">
        <v>0.21969384293617433</v>
      </c>
      <c r="AD166" s="1">
        <v>0.26414010482376638</v>
      </c>
    </row>
    <row r="167" spans="27:30">
      <c r="AA167">
        <v>164</v>
      </c>
      <c r="AB167" s="1">
        <v>7.2257249060005014E-3</v>
      </c>
      <c r="AC167" s="1">
        <v>0.21969384293617433</v>
      </c>
      <c r="AD167" s="1">
        <v>0.26414010482376638</v>
      </c>
    </row>
    <row r="168" spans="27:30">
      <c r="AA168">
        <v>165</v>
      </c>
      <c r="AB168" s="1">
        <v>7.2257249060005014E-3</v>
      </c>
      <c r="AC168" s="1">
        <v>0.21969384293617433</v>
      </c>
      <c r="AD168" s="1">
        <v>0.26414010482376638</v>
      </c>
    </row>
    <row r="169" spans="27:30">
      <c r="AA169">
        <v>166</v>
      </c>
      <c r="AB169" s="1">
        <v>7.2257249060005014E-3</v>
      </c>
      <c r="AC169" s="1">
        <v>0.21969384293617433</v>
      </c>
      <c r="AD169" s="1">
        <v>0.26414010482376638</v>
      </c>
    </row>
    <row r="170" spans="27:30">
      <c r="AA170">
        <v>167</v>
      </c>
      <c r="AB170" s="1">
        <v>7.2257249060005014E-3</v>
      </c>
      <c r="AC170" s="1">
        <v>0.21969384293617433</v>
      </c>
      <c r="AD170" s="1">
        <v>0.26414010482376638</v>
      </c>
    </row>
    <row r="171" spans="27:30">
      <c r="AA171">
        <v>168</v>
      </c>
      <c r="AB171" s="1">
        <v>7.2257249060005014E-3</v>
      </c>
      <c r="AC171" s="1">
        <v>0.21969384293617433</v>
      </c>
      <c r="AD171" s="1">
        <v>0.26414010482376638</v>
      </c>
    </row>
    <row r="172" spans="27:30">
      <c r="AA172">
        <v>169</v>
      </c>
      <c r="AB172" s="1">
        <v>7.2257249060005014E-3</v>
      </c>
      <c r="AC172" s="1">
        <v>0.21969384293617433</v>
      </c>
      <c r="AD172" s="1">
        <v>0.26414010482376638</v>
      </c>
    </row>
    <row r="173" spans="27:30">
      <c r="AA173">
        <v>170</v>
      </c>
      <c r="AB173" s="1">
        <v>7.2257249060005014E-3</v>
      </c>
      <c r="AC173" s="1">
        <v>0.21969384293617433</v>
      </c>
      <c r="AD173" s="1">
        <v>0.26414010482376638</v>
      </c>
    </row>
    <row r="174" spans="27:30">
      <c r="AA174">
        <v>171</v>
      </c>
      <c r="AB174" s="1">
        <v>7.2257249060005014E-3</v>
      </c>
      <c r="AC174" s="1">
        <v>0.21969384293617433</v>
      </c>
      <c r="AD174" s="1">
        <v>0.26414010482376638</v>
      </c>
    </row>
    <row r="175" spans="27:30">
      <c r="AA175">
        <v>172</v>
      </c>
      <c r="AB175" s="1">
        <v>7.2257249060005014E-3</v>
      </c>
      <c r="AC175" s="1">
        <v>0.21969384293617433</v>
      </c>
      <c r="AD175" s="1">
        <v>0.26414010482376638</v>
      </c>
    </row>
    <row r="176" spans="27:30">
      <c r="AA176">
        <v>173</v>
      </c>
      <c r="AB176" s="1">
        <v>7.2257249060005014E-3</v>
      </c>
      <c r="AC176" s="1">
        <v>0.21969384293617433</v>
      </c>
      <c r="AD176" s="1">
        <v>0.26414010482376638</v>
      </c>
    </row>
    <row r="177" spans="27:30">
      <c r="AA177">
        <v>174</v>
      </c>
      <c r="AB177" s="1">
        <v>7.2257249060005014E-3</v>
      </c>
      <c r="AC177" s="1">
        <v>0.21969384293617433</v>
      </c>
      <c r="AD177" s="1">
        <v>0.26414010482376638</v>
      </c>
    </row>
    <row r="178" spans="27:30">
      <c r="AA178">
        <v>175</v>
      </c>
      <c r="AB178" s="1">
        <v>7.2257249060005014E-3</v>
      </c>
      <c r="AC178" s="1">
        <v>0.21969384293617433</v>
      </c>
      <c r="AD178" s="1">
        <v>0.26414010482376638</v>
      </c>
    </row>
    <row r="179" spans="27:30">
      <c r="AA179">
        <v>176</v>
      </c>
      <c r="AB179" s="1">
        <v>7.2257249060005014E-3</v>
      </c>
      <c r="AC179" s="1">
        <v>0.21969384293617433</v>
      </c>
      <c r="AD179" s="1">
        <v>0.26414010482376638</v>
      </c>
    </row>
    <row r="180" spans="27:30">
      <c r="AA180">
        <v>177</v>
      </c>
      <c r="AB180" s="1">
        <v>7.2257249060005014E-3</v>
      </c>
      <c r="AC180" s="1">
        <v>0.21969384293617433</v>
      </c>
      <c r="AD180" s="1">
        <v>0.26414010482376638</v>
      </c>
    </row>
    <row r="181" spans="27:30">
      <c r="AA181">
        <v>178</v>
      </c>
      <c r="AB181" s="1">
        <v>7.2257249060005014E-3</v>
      </c>
      <c r="AC181" s="1">
        <v>0.21969384293617433</v>
      </c>
      <c r="AD181" s="1">
        <v>0.26414010482376638</v>
      </c>
    </row>
    <row r="182" spans="27:30">
      <c r="AA182">
        <v>179</v>
      </c>
      <c r="AB182" s="1">
        <v>7.2257249060005014E-3</v>
      </c>
      <c r="AC182" s="1">
        <v>0.21969384293617433</v>
      </c>
      <c r="AD182" s="1">
        <v>0.26414010482376638</v>
      </c>
    </row>
    <row r="183" spans="27:30">
      <c r="AA183">
        <v>180</v>
      </c>
      <c r="AB183" s="1">
        <v>7.2257249060005014E-3</v>
      </c>
      <c r="AC183" s="1">
        <v>0.21969384293617433</v>
      </c>
      <c r="AD183" s="1">
        <v>0.26414010482376638</v>
      </c>
    </row>
    <row r="184" spans="27:30">
      <c r="AA184">
        <v>181</v>
      </c>
      <c r="AB184" s="1">
        <v>7.2257249060005014E-3</v>
      </c>
      <c r="AC184" s="1">
        <v>0.21969384293617433</v>
      </c>
      <c r="AD184" s="1">
        <v>0.26414010482376638</v>
      </c>
    </row>
    <row r="185" spans="27:30">
      <c r="AA185">
        <v>182</v>
      </c>
      <c r="AB185" s="1">
        <v>7.2257249060005014E-3</v>
      </c>
      <c r="AC185" s="1">
        <v>0.21969384293617433</v>
      </c>
      <c r="AD185" s="1">
        <v>0.26414010482376638</v>
      </c>
    </row>
    <row r="186" spans="27:30">
      <c r="AA186">
        <v>183</v>
      </c>
      <c r="AB186" s="1">
        <v>7.2257249060005014E-3</v>
      </c>
      <c r="AC186" s="1">
        <v>0.21969384293617433</v>
      </c>
      <c r="AD186" s="1">
        <v>0.26414010482376638</v>
      </c>
    </row>
    <row r="187" spans="27:30">
      <c r="AA187">
        <v>184</v>
      </c>
      <c r="AB187" s="1">
        <v>7.2257249060005014E-3</v>
      </c>
      <c r="AC187" s="1">
        <v>0.21969384293617433</v>
      </c>
      <c r="AD187" s="1">
        <v>0.26414010482376638</v>
      </c>
    </row>
    <row r="188" spans="27:30">
      <c r="AA188">
        <v>185</v>
      </c>
      <c r="AB188" s="1">
        <v>7.2257249060005014E-3</v>
      </c>
      <c r="AC188" s="1">
        <v>0.21969384293617433</v>
      </c>
      <c r="AD188" s="1">
        <v>0.26414010482376638</v>
      </c>
    </row>
    <row r="189" spans="27:30">
      <c r="AA189">
        <v>186</v>
      </c>
      <c r="AB189" s="1">
        <v>7.2257249060005014E-3</v>
      </c>
      <c r="AC189" s="1">
        <v>0.21969384293617433</v>
      </c>
      <c r="AD189" s="1">
        <v>0.26414010482376638</v>
      </c>
    </row>
    <row r="190" spans="27:30">
      <c r="AA190">
        <v>187</v>
      </c>
      <c r="AB190" s="1">
        <v>7.2257249060005014E-3</v>
      </c>
      <c r="AC190" s="1">
        <v>0.21969384293617433</v>
      </c>
      <c r="AD190" s="1">
        <v>0.26414010482376638</v>
      </c>
    </row>
    <row r="191" spans="27:30">
      <c r="AA191">
        <v>188</v>
      </c>
      <c r="AB191" s="1">
        <v>7.2257249060005014E-3</v>
      </c>
      <c r="AC191" s="1">
        <v>0.21969384293617433</v>
      </c>
      <c r="AD191" s="1">
        <v>0.26414010482376638</v>
      </c>
    </row>
    <row r="192" spans="27:30">
      <c r="AA192">
        <v>189</v>
      </c>
      <c r="AB192" s="1">
        <v>7.2257249060005014E-3</v>
      </c>
      <c r="AC192" s="1">
        <v>0.21969384293617433</v>
      </c>
      <c r="AD192" s="1">
        <v>0.26414010482376638</v>
      </c>
    </row>
    <row r="193" spans="27:30">
      <c r="AA193">
        <v>190</v>
      </c>
      <c r="AB193" s="1">
        <v>7.2257249060005014E-3</v>
      </c>
      <c r="AC193" s="1">
        <v>0.21969384293617433</v>
      </c>
      <c r="AD193" s="1">
        <v>0.26414010482376638</v>
      </c>
    </row>
    <row r="194" spans="27:30">
      <c r="AA194">
        <v>191</v>
      </c>
      <c r="AB194" s="1">
        <v>7.2257249060005014E-3</v>
      </c>
      <c r="AC194" s="1">
        <v>0.21969384293617433</v>
      </c>
      <c r="AD194" s="1">
        <v>0.26414010482376638</v>
      </c>
    </row>
    <row r="195" spans="27:30">
      <c r="AA195">
        <v>192</v>
      </c>
      <c r="AB195" s="1">
        <v>7.2257249060005014E-3</v>
      </c>
      <c r="AC195" s="1">
        <v>0.21969384293617433</v>
      </c>
      <c r="AD195" s="1">
        <v>0.26414010482376638</v>
      </c>
    </row>
    <row r="196" spans="27:30">
      <c r="AA196">
        <v>193</v>
      </c>
      <c r="AB196" s="1">
        <v>7.2257249060005014E-3</v>
      </c>
      <c r="AC196" s="1">
        <v>0.21969384293617433</v>
      </c>
      <c r="AD196" s="1">
        <v>0.26414010482376638</v>
      </c>
    </row>
    <row r="197" spans="27:30">
      <c r="AA197">
        <v>194</v>
      </c>
      <c r="AB197" s="1">
        <v>7.2257249060005014E-3</v>
      </c>
      <c r="AC197" s="1">
        <v>0.21969384293617433</v>
      </c>
      <c r="AD197" s="1">
        <v>0.26414010482376638</v>
      </c>
    </row>
    <row r="198" spans="27:30">
      <c r="AA198">
        <v>195</v>
      </c>
      <c r="AB198" s="1">
        <v>7.2257249060005014E-3</v>
      </c>
      <c r="AC198" s="1">
        <v>0.21969384293617433</v>
      </c>
      <c r="AD198" s="1">
        <v>0.26414010482376638</v>
      </c>
    </row>
    <row r="199" spans="27:30">
      <c r="AA199">
        <v>196</v>
      </c>
      <c r="AB199" s="1">
        <v>7.2257249060005014E-3</v>
      </c>
      <c r="AC199" s="1">
        <v>0.21969384293617433</v>
      </c>
      <c r="AD199" s="1">
        <v>0.26414010482376638</v>
      </c>
    </row>
    <row r="200" spans="27:30">
      <c r="AA200">
        <v>197</v>
      </c>
      <c r="AB200" s="1">
        <v>7.2257249060005014E-3</v>
      </c>
      <c r="AC200" s="1">
        <v>0.21969384293617433</v>
      </c>
      <c r="AD200" s="1">
        <v>0.26414010482376638</v>
      </c>
    </row>
    <row r="201" spans="27:30">
      <c r="AA201">
        <v>198</v>
      </c>
      <c r="AB201" s="1">
        <v>7.2257249060005014E-3</v>
      </c>
      <c r="AC201" s="1">
        <v>0.21969384293617433</v>
      </c>
      <c r="AD201" s="1">
        <v>0.26414010482376638</v>
      </c>
    </row>
    <row r="202" spans="27:30">
      <c r="AA202">
        <v>199</v>
      </c>
      <c r="AB202" s="1">
        <v>7.2257249060005014E-3</v>
      </c>
      <c r="AC202" s="1">
        <v>0.21969384293617433</v>
      </c>
      <c r="AD202" s="1">
        <v>0.26414010482376638</v>
      </c>
    </row>
    <row r="203" spans="27:30">
      <c r="AA203">
        <v>200</v>
      </c>
      <c r="AB203" s="1">
        <v>7.2257249060005014E-3</v>
      </c>
      <c r="AC203" s="1">
        <v>0.21969384293617433</v>
      </c>
      <c r="AD203" s="1">
        <v>0.26414010482376638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84" priority="13">
      <formula>ABS(B57)&gt;0.4</formula>
    </cfRule>
    <cfRule type="expression" dxfId="283" priority="14">
      <formula>AND(ABS(B57)&gt;0.2, ABS(B57)&lt;=0.4)</formula>
    </cfRule>
    <cfRule type="expression" dxfId="282" priority="15">
      <formula>ABS(B57)&lt;=0.2</formula>
    </cfRule>
  </conditionalFormatting>
  <conditionalFormatting sqref="B82:D87">
    <cfRule type="expression" dxfId="281" priority="1">
      <formula>ABS(B82)&lt;=0.2</formula>
    </cfRule>
    <cfRule type="expression" dxfId="280" priority="2">
      <formula>ABS(B82)&gt;0.4</formula>
    </cfRule>
    <cfRule type="expression" dxfId="279" priority="3">
      <formula>AND(ABS(B82)&gt;0.2, ABS(B82)&lt;=0.4)</formula>
    </cfRule>
  </conditionalFormatting>
  <conditionalFormatting sqref="E40:M45">
    <cfRule type="expression" dxfId="278" priority="4">
      <formula>ABS(IFERROR(E13-E40,0))&gt;0.4</formula>
    </cfRule>
    <cfRule type="expression" dxfId="277" priority="5">
      <formula>AND(ABS(IFERROR(E13-E40,0))&gt;0.2, ABS(IFERROR(E13-E40,0))&lt;=0.4)</formula>
    </cfRule>
    <cfRule type="expression" dxfId="276" priority="6">
      <formula>ABS(IFERROR(E13-E40,0))&lt;=0.2</formula>
    </cfRule>
  </conditionalFormatting>
  <conditionalFormatting sqref="G57:I65">
    <cfRule type="expression" dxfId="275" priority="10">
      <formula>ABS(G57)&lt;=0.2</formula>
    </cfRule>
    <cfRule type="expression" dxfId="274" priority="11">
      <formula>AND(ABS(G57)&gt;0.2, ABS(G57)&lt;=0.4)</formula>
    </cfRule>
    <cfRule type="expression" dxfId="273" priority="12">
      <formula>ABS(G57)&gt;0.4</formula>
    </cfRule>
  </conditionalFormatting>
  <conditionalFormatting sqref="L57:Q65">
    <cfRule type="expression" dxfId="272" priority="7">
      <formula>ABS(L57)&gt;0.4</formula>
    </cfRule>
    <cfRule type="expression" dxfId="271" priority="8">
      <formula>AND(ABS(L57)&gt;0.2, ABS(L57)&lt;=0.4)</formula>
    </cfRule>
    <cfRule type="expression" dxfId="270" priority="9">
      <formula>ABS(L57)&lt;=0.2</formula>
    </cfRule>
  </conditionalFormatting>
  <dataValidations count="1">
    <dataValidation type="list" allowBlank="1" showInputMessage="1" showErrorMessage="1" sqref="Y8" xr:uid="{00000000-0002-0000-02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203"/>
  <sheetViews>
    <sheetView topLeftCell="A61" zoomScale="84" zoomScaleNormal="60" workbookViewId="0">
      <selection activeCell="F91" sqref="F91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2.5840071066021144E-3</v>
      </c>
      <c r="AC3" s="1">
        <f>G67</f>
        <v>0.18578532064746928</v>
      </c>
      <c r="AD3" s="1">
        <f ca="1">L67</f>
        <v>0.16782914497891244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2.5840071066021144E-3</v>
      </c>
      <c r="AC4" s="1">
        <v>0.18578532064746928</v>
      </c>
      <c r="AD4" s="1">
        <v>0.16782914497891244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2.5840071066021144E-3</v>
      </c>
      <c r="AC5" s="1">
        <v>0.18578532064746928</v>
      </c>
      <c r="AD5" s="1">
        <v>0.16782914497891244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2.5840071066021144E-3</v>
      </c>
      <c r="AC6" s="1">
        <v>0.18578532064746928</v>
      </c>
      <c r="AD6" s="1">
        <v>0.16782914497891244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2.5840071066021144E-3</v>
      </c>
      <c r="AC7" s="1">
        <v>0.18578532064746928</v>
      </c>
      <c r="AD7" s="1">
        <v>0.16782914497891244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2.5840071066021144E-3</v>
      </c>
      <c r="AC8" s="1">
        <v>0.18578532064746928</v>
      </c>
      <c r="AD8" s="1">
        <v>0.16782914497891244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2</v>
      </c>
      <c r="AA9">
        <v>6</v>
      </c>
      <c r="AB9" s="1">
        <v>2.5840071066021144E-3</v>
      </c>
      <c r="AC9" s="1">
        <v>0.18578532064746928</v>
      </c>
      <c r="AD9" s="1">
        <v>0.16782914497891244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2.5840071066021144E-3</v>
      </c>
      <c r="AC10" s="1">
        <v>0.18578532064746928</v>
      </c>
      <c r="AD10" s="1">
        <v>0.16782914497891244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2.5840071066021144E-3</v>
      </c>
      <c r="AC11" s="1">
        <v>0.18578532064746928</v>
      </c>
      <c r="AD11" s="1">
        <v>0.16782914497891244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0.35878247983958594</v>
      </c>
      <c r="AA12">
        <v>9</v>
      </c>
      <c r="AB12" s="1">
        <v>2.5840071066021144E-3</v>
      </c>
      <c r="AC12" s="1">
        <v>0.18578532064746928</v>
      </c>
      <c r="AD12" s="1">
        <v>0.16782914497891244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2.5840071066021144E-3</v>
      </c>
      <c r="AC13" s="1">
        <v>0.18578532064746928</v>
      </c>
      <c r="AD13" s="1">
        <v>0.16782914497891244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2.5840071066021144E-3</v>
      </c>
      <c r="AC14" s="1">
        <v>0.18578532064746928</v>
      </c>
      <c r="AD14" s="1">
        <v>0.16782914497891244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2.5840071066021144E-3</v>
      </c>
      <c r="AC15" s="1">
        <v>0.18578532064746928</v>
      </c>
      <c r="AD15" s="1">
        <v>0.16782914497891244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12</v>
      </c>
      <c r="AA16">
        <v>13</v>
      </c>
      <c r="AB16" s="1">
        <v>2.5840071066021144E-3</v>
      </c>
      <c r="AC16" s="1">
        <v>0.18578532064746928</v>
      </c>
      <c r="AD16" s="1">
        <v>0.16782914497891244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2.5840071066021144E-3</v>
      </c>
      <c r="AC17" s="1">
        <v>0.18578532064746928</v>
      </c>
      <c r="AD17" s="1">
        <v>0.16782914497891244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1</v>
      </c>
      <c r="AA18">
        <v>15</v>
      </c>
      <c r="AB18" s="1">
        <v>2.5840071066021144E-3</v>
      </c>
      <c r="AC18" s="1">
        <v>0.18578532064746928</v>
      </c>
      <c r="AD18" s="1">
        <v>0.16782914497891244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2.5840071066021144E-3</v>
      </c>
      <c r="AC19" s="1">
        <v>0.18578532064746928</v>
      </c>
      <c r="AD19" s="1">
        <v>0.16782914497891244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0.66666666666666663</v>
      </c>
      <c r="AA20">
        <v>17</v>
      </c>
      <c r="AB20" s="1">
        <v>2.5840071066021144E-3</v>
      </c>
      <c r="AC20" s="1">
        <v>0.18578532064746928</v>
      </c>
      <c r="AD20" s="1">
        <v>0.16782914497891244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0.27777777777777779</v>
      </c>
      <c r="AA21">
        <v>18</v>
      </c>
      <c r="AB21" s="1">
        <v>2.5840071066021144E-3</v>
      </c>
      <c r="AC21" s="1">
        <v>0.18578532064746928</v>
      </c>
      <c r="AD21" s="1">
        <v>0.16782914497891244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5.5555555555555552E-2</v>
      </c>
      <c r="AA22">
        <v>19</v>
      </c>
      <c r="AB22" s="1">
        <v>2.5840071066021144E-3</v>
      </c>
      <c r="AC22" s="1">
        <v>0.18578532064746928</v>
      </c>
      <c r="AD22" s="1">
        <v>0.16782914497891244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1.4929414004616309E-2</v>
      </c>
      <c r="AA23">
        <v>20</v>
      </c>
      <c r="AB23" s="1">
        <v>2.5840071066021144E-3</v>
      </c>
      <c r="AC23" s="1">
        <v>0.18578532064746928</v>
      </c>
      <c r="AD23" s="1">
        <v>0.16782914497891244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0.42390377287943848</v>
      </c>
      <c r="AA24">
        <v>21</v>
      </c>
      <c r="AB24" s="1">
        <v>2.5840071066021144E-3</v>
      </c>
      <c r="AC24" s="1">
        <v>0.18578532064746928</v>
      </c>
      <c r="AD24" s="1">
        <v>0.16782914497891244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0.15972213111461925</v>
      </c>
      <c r="AA25">
        <v>22</v>
      </c>
      <c r="AB25" s="1">
        <v>2.5840071066021144E-3</v>
      </c>
      <c r="AC25" s="1">
        <v>0.18578532064746928</v>
      </c>
      <c r="AD25" s="1">
        <v>0.16782914497891244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0.13382204875531142</v>
      </c>
      <c r="AA26">
        <v>23</v>
      </c>
      <c r="AB26" s="1">
        <v>2.5840071066021144E-3</v>
      </c>
      <c r="AC26" s="1">
        <v>0.18578532064746928</v>
      </c>
      <c r="AD26" s="1">
        <v>0.16782914497891244</v>
      </c>
    </row>
    <row r="27" spans="1:30" ht="16.2" thickBot="1">
      <c r="X27" s="55" t="s">
        <v>51</v>
      </c>
      <c r="Y27" s="3" cm="1">
        <f t="array" ref="Y27">MEDIAN(ABS(B13:D18 - B40:D45))</f>
        <v>0.10506525312723487</v>
      </c>
      <c r="AA27">
        <v>24</v>
      </c>
      <c r="AB27" s="1">
        <v>2.5840071066021144E-3</v>
      </c>
      <c r="AC27" s="1">
        <v>0.18578532064746928</v>
      </c>
      <c r="AD27" s="1">
        <v>0.16782914497891244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2.5840071066021144E-3</v>
      </c>
      <c r="AC28" s="1">
        <v>0.18578532064746928</v>
      </c>
      <c r="AD28" s="1">
        <v>0.16782914497891244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4.4662536029708128E-2</v>
      </c>
      <c r="AA29">
        <v>26</v>
      </c>
      <c r="AB29" s="1">
        <v>2.5840071066021144E-3</v>
      </c>
      <c r="AC29" s="1">
        <v>0.18578532064746928</v>
      </c>
      <c r="AD29" s="1">
        <v>0.16782914497891244</v>
      </c>
    </row>
    <row r="30" spans="1:30">
      <c r="A30" s="25" t="s">
        <v>3</v>
      </c>
      <c r="B30" s="2">
        <f>MAX(B40:B45)</f>
        <v>0.73878471554773439</v>
      </c>
      <c r="C30" s="2">
        <f>MAX(C40:C45)</f>
        <v>0.78074539209299609</v>
      </c>
      <c r="D30" s="2">
        <f>MAX(D40:D45)</f>
        <v>0.79058350454700921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0.10506525312723487</v>
      </c>
      <c r="AA30">
        <v>27</v>
      </c>
      <c r="AB30" s="1">
        <v>2.5840071066021144E-3</v>
      </c>
      <c r="AC30" s="1">
        <v>0.18578532064746928</v>
      </c>
      <c r="AD30" s="1">
        <v>0.16782914497891244</v>
      </c>
    </row>
    <row r="31" spans="1:30" ht="16.2" thickBot="1">
      <c r="A31" s="25" t="s">
        <v>4</v>
      </c>
      <c r="B31" s="2">
        <f>MIN(B40:B45)</f>
        <v>7.4314703692799078E-2</v>
      </c>
      <c r="C31" s="2">
        <f t="shared" ref="C31:D31" si="19">MIN(C40:C45)</f>
        <v>0.11157226717311786</v>
      </c>
      <c r="D31" s="2">
        <f t="shared" si="19"/>
        <v>0.24145474938535119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0.26647609786472637</v>
      </c>
      <c r="AA31">
        <v>28</v>
      </c>
      <c r="AB31" s="1">
        <v>2.5840071066021144E-3</v>
      </c>
      <c r="AC31" s="1">
        <v>0.18578532064746928</v>
      </c>
      <c r="AD31" s="1">
        <v>0.16782914497891244</v>
      </c>
    </row>
    <row r="32" spans="1:30">
      <c r="A32" s="25" t="s">
        <v>5</v>
      </c>
      <c r="B32" s="2">
        <f>AVERAGE(B40:B45)</f>
        <v>0.35470799480643356</v>
      </c>
      <c r="C32" s="2">
        <f t="shared" ref="C32:D32" si="20">AVERAGE(C40:C45)</f>
        <v>0.48025985765738283</v>
      </c>
      <c r="D32" s="2">
        <f t="shared" si="20"/>
        <v>0.54926578681951777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2.5840071066021144E-3</v>
      </c>
      <c r="AC32" s="1">
        <v>0.18578532064746928</v>
      </c>
      <c r="AD32" s="1">
        <v>0.16782914497891244</v>
      </c>
    </row>
    <row r="33" spans="1:30">
      <c r="A33" s="25" t="s">
        <v>6</v>
      </c>
      <c r="B33" s="2">
        <f>STDEV(B40:B45)</f>
        <v>0.26515394607380599</v>
      </c>
      <c r="C33" s="2">
        <f t="shared" ref="C33:D33" si="21">STDEV(C40:C45)</f>
        <v>0.28655723851788095</v>
      </c>
      <c r="D33" s="2">
        <f t="shared" si="21"/>
        <v>0.20082378696161776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2.5840071066021144E-3</v>
      </c>
      <c r="AC33" s="1">
        <v>0.18578532064746928</v>
      </c>
      <c r="AD33" s="1">
        <v>0.16782914497891244</v>
      </c>
    </row>
    <row r="34" spans="1:30">
      <c r="A34" s="25" t="s">
        <v>7</v>
      </c>
      <c r="B34" s="2">
        <f>MEDIAN(B40:B45)</f>
        <v>0.2569084991167836</v>
      </c>
      <c r="C34" s="2">
        <f t="shared" ref="C34:D34" si="22">MEDIAN(C40:C45)</f>
        <v>0.52192824963334639</v>
      </c>
      <c r="D34" s="2">
        <f t="shared" si="22"/>
        <v>0.54762131360978161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2.5840071066021144E-3</v>
      </c>
      <c r="AC34" s="1">
        <v>0.18578532064746928</v>
      </c>
      <c r="AD34" s="1">
        <v>0.16782914497891244</v>
      </c>
    </row>
    <row r="35" spans="1:30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0.7</v>
      </c>
      <c r="D35" s="2" cm="1">
        <f t="array" ref="D35">IFERROR(_xlfn.MODE.SNGL(ROUND(D40:D45,1)),0)</f>
        <v>0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2.5840071066021144E-3</v>
      </c>
      <c r="AC35" s="1">
        <v>0.18578532064746928</v>
      </c>
      <c r="AD35" s="1">
        <v>0.16782914497891244</v>
      </c>
    </row>
    <row r="36" spans="1:30">
      <c r="A36" s="25" t="s">
        <v>9</v>
      </c>
      <c r="B36" s="2">
        <f>QUARTILE(B40:B45,1)</f>
        <v>0.18618382871419384</v>
      </c>
      <c r="C36" s="2">
        <f t="shared" ref="C36:D36" si="23">QUARTILE(C40:C45,1)</f>
        <v>0.24922627973362066</v>
      </c>
      <c r="D36" s="2">
        <f t="shared" si="23"/>
        <v>0.45652256668533919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2.5840071066021144E-3</v>
      </c>
      <c r="AC36" s="1">
        <v>0.18578532064746928</v>
      </c>
      <c r="AD36" s="1">
        <v>0.16782914497891244</v>
      </c>
    </row>
    <row r="37" spans="1:30">
      <c r="A37" s="25" t="s">
        <v>10</v>
      </c>
      <c r="B37" s="2">
        <f>QUARTILE(B40:B45,2)</f>
        <v>0.2569084991167836</v>
      </c>
      <c r="C37" s="2">
        <f t="shared" ref="C37:D37" si="24">QUARTILE(C40:C45,2)</f>
        <v>0.52192824963334639</v>
      </c>
      <c r="D37" s="2">
        <f t="shared" si="24"/>
        <v>0.54762131360978161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2.5840071066021144E-3</v>
      </c>
      <c r="AC37" s="1">
        <v>0.18578532064746928</v>
      </c>
      <c r="AD37" s="1">
        <v>0.16782914497891244</v>
      </c>
    </row>
    <row r="38" spans="1:30">
      <c r="A38" s="25" t="s">
        <v>11</v>
      </c>
      <c r="B38" s="2">
        <f>QUARTILE(B40:B45,3)</f>
        <v>0.54326908436757371</v>
      </c>
      <c r="C38" s="2">
        <f t="shared" ref="C38:D38" si="25">QUARTILE(C40:C45,3)</f>
        <v>0.72077658564167035</v>
      </c>
      <c r="D38" s="2">
        <f t="shared" si="25"/>
        <v>0.69352346994343905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2.5840071066021144E-3</v>
      </c>
      <c r="AC38" s="1">
        <v>0.18578532064746928</v>
      </c>
      <c r="AD38" s="1">
        <v>0.16782914497891244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2.5840071066021144E-3</v>
      </c>
      <c r="AC39" s="1">
        <v>0.18578532064746928</v>
      </c>
      <c r="AD39" s="1">
        <v>0.16782914497891244</v>
      </c>
    </row>
    <row r="40" spans="1:30">
      <c r="A40" s="25">
        <v>1</v>
      </c>
      <c r="B40" s="23">
        <v>0.18952355687062422</v>
      </c>
      <c r="C40" s="23">
        <v>0.78074539209299609</v>
      </c>
      <c r="D40" s="23">
        <v>0.47609622712056154</v>
      </c>
      <c r="E40" s="2">
        <f>MAX(B40:D40)</f>
        <v>0.78074539209299609</v>
      </c>
      <c r="F40" s="2">
        <f>MIN(B40:D40)</f>
        <v>0.18952355687062422</v>
      </c>
      <c r="G40" s="2">
        <f>AVERAGE(B40:D40)</f>
        <v>0.48212172536139392</v>
      </c>
      <c r="H40" s="2">
        <f>STDEV(B40:D40)</f>
        <v>0.29565697113837025</v>
      </c>
      <c r="I40" s="2">
        <f>MEDIAN(B40:D40)</f>
        <v>0.47609622712056154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0.33280989199559285</v>
      </c>
      <c r="L40" s="2">
        <f>QUARTILE(B40:D40,2)</f>
        <v>0.47609622712056154</v>
      </c>
      <c r="M40" s="3">
        <f>QUARTILE(B40:D40,3)</f>
        <v>0.62842080960677882</v>
      </c>
      <c r="AA40">
        <v>37</v>
      </c>
      <c r="AB40" s="1">
        <v>2.5840071066021144E-3</v>
      </c>
      <c r="AC40" s="1">
        <v>0.18578532064746928</v>
      </c>
      <c r="AD40" s="1">
        <v>0.16782914497891244</v>
      </c>
    </row>
    <row r="41" spans="1:30">
      <c r="A41" s="25">
        <v>2</v>
      </c>
      <c r="B41" s="23">
        <v>0.32429344136294291</v>
      </c>
      <c r="C41" s="23">
        <v>0.20175890629723808</v>
      </c>
      <c r="D41" s="23">
        <v>0.61914640009900179</v>
      </c>
      <c r="E41" s="2">
        <f t="shared" ref="E41:E45" si="27">MAX(B41:D41)</f>
        <v>0.61914640009900179</v>
      </c>
      <c r="F41" s="2">
        <f t="shared" ref="F41:F45" si="28">MIN(B41:D41)</f>
        <v>0.20175890629723808</v>
      </c>
      <c r="G41" s="2">
        <f t="shared" ref="G41:G45" si="29">AVERAGE(B41:D41)</f>
        <v>0.38173291591972758</v>
      </c>
      <c r="H41" s="2">
        <f t="shared" ref="H41:H45" si="30">STDEV(B41:D41)</f>
        <v>0.21454032237215692</v>
      </c>
      <c r="I41" s="2">
        <f t="shared" ref="I41:I45" si="31">MEDIAN(B41:D41)</f>
        <v>0.32429344136294291</v>
      </c>
      <c r="J41" s="2">
        <f t="shared" si="26"/>
        <v>0.3</v>
      </c>
      <c r="K41" s="2">
        <f t="shared" ref="K41:K45" si="32">QUARTILE(B41:D41,1)</f>
        <v>0.26302617383009053</v>
      </c>
      <c r="L41" s="2">
        <f t="shared" ref="L41:L45" si="33">QUARTILE(B41:D41,2)</f>
        <v>0.32429344136294291</v>
      </c>
      <c r="M41" s="3">
        <f t="shared" ref="M41:M45" si="34">QUARTILE(B41:D41,3)</f>
        <v>0.47171992073097235</v>
      </c>
      <c r="AA41">
        <v>38</v>
      </c>
      <c r="AB41" s="1">
        <v>2.5840071066021144E-3</v>
      </c>
      <c r="AC41" s="1">
        <v>0.18578532064746928</v>
      </c>
      <c r="AD41" s="1">
        <v>0.16782914497891244</v>
      </c>
    </row>
    <row r="42" spans="1:30">
      <c r="A42" s="25">
        <v>3</v>
      </c>
      <c r="B42" s="23">
        <v>0.73878471554773439</v>
      </c>
      <c r="C42" s="23">
        <v>0.39162840004276833</v>
      </c>
      <c r="D42" s="23">
        <v>0.44999801320693178</v>
      </c>
      <c r="E42" s="2">
        <f t="shared" si="27"/>
        <v>0.73878471554773439</v>
      </c>
      <c r="F42" s="2">
        <f t="shared" si="28"/>
        <v>0.39162840004276833</v>
      </c>
      <c r="G42" s="2">
        <f t="shared" si="29"/>
        <v>0.52680370959914491</v>
      </c>
      <c r="H42" s="2">
        <f t="shared" si="30"/>
        <v>0.18588629077332544</v>
      </c>
      <c r="I42" s="2">
        <f t="shared" si="31"/>
        <v>0.44999801320693178</v>
      </c>
      <c r="J42" s="2">
        <f>IFERROR(
  _xlfn.MODE.SNGL(ROUND(B42,1),ROUND(C42,1),ROUND(D42,1)),
  MEDIAN(   ROUND(B42,1),ROUND(C42,1),ROUND(D42,1))
)</f>
        <v>0.4</v>
      </c>
      <c r="K42" s="2">
        <f t="shared" si="32"/>
        <v>0.42081320662485006</v>
      </c>
      <c r="L42" s="2">
        <f t="shared" si="33"/>
        <v>0.44999801320693178</v>
      </c>
      <c r="M42" s="3">
        <f t="shared" si="34"/>
        <v>0.59439136437733309</v>
      </c>
      <c r="AA42">
        <v>39</v>
      </c>
      <c r="AB42" s="1">
        <v>2.5840071066021144E-3</v>
      </c>
      <c r="AC42" s="1">
        <v>0.18578532064746928</v>
      </c>
      <c r="AD42" s="1">
        <v>0.16782914497891244</v>
      </c>
    </row>
    <row r="43" spans="1:30">
      <c r="A43" s="25">
        <v>4</v>
      </c>
      <c r="B43" s="23">
        <v>0.1850705859953837</v>
      </c>
      <c r="C43" s="23">
        <v>0.65222809922392455</v>
      </c>
      <c r="D43" s="23">
        <v>0.79058350454700921</v>
      </c>
      <c r="E43" s="2">
        <f t="shared" si="27"/>
        <v>0.79058350454700921</v>
      </c>
      <c r="F43" s="2">
        <f t="shared" si="28"/>
        <v>0.1850705859953837</v>
      </c>
      <c r="G43" s="2">
        <f t="shared" si="29"/>
        <v>0.54262739658877246</v>
      </c>
      <c r="H43" s="2">
        <f t="shared" si="30"/>
        <v>0.31728647803966709</v>
      </c>
      <c r="I43" s="2">
        <f t="shared" si="31"/>
        <v>0.65222809922392455</v>
      </c>
      <c r="J43" s="2">
        <f>IFERROR(
  _xlfn.MODE.SNGL(ROUND(B43,1),ROUND(C43,1),ROUND(D43,1)),
  MEDIAN(   ROUND(B43,1),ROUND(C43,1),ROUND(D43,1))
)</f>
        <v>0.7</v>
      </c>
      <c r="K43" s="2">
        <f t="shared" si="32"/>
        <v>0.41864934260965414</v>
      </c>
      <c r="L43" s="2">
        <f t="shared" si="33"/>
        <v>0.65222809922392455</v>
      </c>
      <c r="M43" s="3">
        <f t="shared" si="34"/>
        <v>0.72140580188546688</v>
      </c>
      <c r="AA43">
        <v>40</v>
      </c>
      <c r="AB43" s="1">
        <v>2.5840071066021144E-3</v>
      </c>
      <c r="AC43" s="1">
        <v>0.18578532064746928</v>
      </c>
      <c r="AD43" s="1">
        <v>0.16782914497891244</v>
      </c>
    </row>
    <row r="44" spans="1:30">
      <c r="A44" s="25">
        <v>5</v>
      </c>
      <c r="B44" s="23">
        <v>0.61626096536911734</v>
      </c>
      <c r="C44" s="23">
        <v>0.11157226717311786</v>
      </c>
      <c r="D44" s="23">
        <v>0.24145474938535119</v>
      </c>
      <c r="E44" s="2">
        <f t="shared" si="27"/>
        <v>0.61626096536911734</v>
      </c>
      <c r="F44" s="2">
        <f t="shared" si="28"/>
        <v>0.11157226717311786</v>
      </c>
      <c r="G44" s="2">
        <f t="shared" si="29"/>
        <v>0.32309599397586214</v>
      </c>
      <c r="H44" s="2">
        <f t="shared" si="30"/>
        <v>0.26206228293176587</v>
      </c>
      <c r="I44" s="2">
        <f t="shared" si="31"/>
        <v>0.24145474938535119</v>
      </c>
      <c r="J44" s="2">
        <f t="shared" ref="J44:J45" si="35">IFERROR(
  _xlfn.MODE.SNGL(ROUND(B44,1),ROUND(C44,1),ROUND(D44,1)),
  MEDIAN(   ROUND(B44,1),ROUND(C44,1),ROUND(D44,1))
)</f>
        <v>0.2</v>
      </c>
      <c r="K44" s="2">
        <f t="shared" si="32"/>
        <v>0.17651350827923451</v>
      </c>
      <c r="L44" s="2">
        <f t="shared" si="33"/>
        <v>0.24145474938535119</v>
      </c>
      <c r="M44" s="3">
        <f t="shared" si="34"/>
        <v>0.42885785737723425</v>
      </c>
      <c r="AA44">
        <v>41</v>
      </c>
      <c r="AB44" s="1">
        <v>2.5840071066021144E-3</v>
      </c>
      <c r="AC44" s="1">
        <v>0.18578532064746928</v>
      </c>
      <c r="AD44" s="1">
        <v>0.16782914497891244</v>
      </c>
    </row>
    <row r="45" spans="1:30" ht="16.2" thickBot="1">
      <c r="A45" s="27">
        <v>6</v>
      </c>
      <c r="B45" s="24">
        <v>7.4314703692799078E-2</v>
      </c>
      <c r="C45" s="24">
        <v>0.74362608111425232</v>
      </c>
      <c r="D45" s="24">
        <v>0.71831582655825144</v>
      </c>
      <c r="E45" s="4">
        <f t="shared" si="27"/>
        <v>0.74362608111425232</v>
      </c>
      <c r="F45" s="4">
        <f t="shared" si="28"/>
        <v>7.4314703692799078E-2</v>
      </c>
      <c r="G45" s="4">
        <f t="shared" si="29"/>
        <v>0.51208553712176763</v>
      </c>
      <c r="H45" s="4">
        <f t="shared" si="30"/>
        <v>0.37933181938408833</v>
      </c>
      <c r="I45" s="4">
        <f t="shared" si="31"/>
        <v>0.71831582655825144</v>
      </c>
      <c r="J45" s="4">
        <f t="shared" si="35"/>
        <v>0.7</v>
      </c>
      <c r="K45" s="4">
        <f t="shared" si="32"/>
        <v>0.39631526512552523</v>
      </c>
      <c r="L45" s="4">
        <f t="shared" si="33"/>
        <v>0.71831582655825144</v>
      </c>
      <c r="M45" s="5">
        <f t="shared" si="34"/>
        <v>0.73097095383625188</v>
      </c>
      <c r="AA45">
        <v>42</v>
      </c>
      <c r="AB45" s="1">
        <v>2.5840071066021144E-3</v>
      </c>
      <c r="AC45" s="1">
        <v>0.18578532064746928</v>
      </c>
      <c r="AD45" s="1">
        <v>0.16782914497891244</v>
      </c>
    </row>
    <row r="46" spans="1:30" ht="16.2" thickBot="1">
      <c r="AA46">
        <v>43</v>
      </c>
      <c r="AB46" s="1">
        <v>2.5840071066021144E-3</v>
      </c>
      <c r="AC46" s="1">
        <v>0.18578532064746928</v>
      </c>
      <c r="AD46" s="1">
        <v>0.16782914497891244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2.5840071066021144E-3</v>
      </c>
      <c r="AC47" s="1">
        <v>0.18578532064746928</v>
      </c>
      <c r="AD47" s="1">
        <v>0.16782914497891244</v>
      </c>
    </row>
    <row r="48" spans="1:30">
      <c r="A48" s="95"/>
      <c r="B48" s="96"/>
      <c r="C48" s="96"/>
      <c r="D48" s="97"/>
      <c r="AA48">
        <v>45</v>
      </c>
      <c r="AB48" s="1">
        <v>2.5840071066021144E-3</v>
      </c>
      <c r="AC48" s="1">
        <v>0.18578532064746928</v>
      </c>
      <c r="AD48" s="1">
        <v>0.16782914497891244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2.5840071066021144E-3</v>
      </c>
      <c r="AC49" s="1">
        <v>0.18578532064746928</v>
      </c>
      <c r="AD49" s="1">
        <v>0.16782914497891244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-0.72295233387329561</v>
      </c>
      <c r="D50" s="3">
        <f t="shared" si="36"/>
        <v>-0.73995922619103238</v>
      </c>
      <c r="AA50">
        <v>47</v>
      </c>
      <c r="AB50" s="1">
        <v>2.5840071066021144E-3</v>
      </c>
      <c r="AC50" s="1">
        <v>0.18578532064746928</v>
      </c>
      <c r="AD50" s="1">
        <v>0.16782914497891244</v>
      </c>
    </row>
    <row r="51" spans="1:30">
      <c r="A51" s="25" t="s">
        <v>1</v>
      </c>
      <c r="B51" s="2">
        <f>IFERROR(CORREL($C$40:$C$45,B40:B45),0)</f>
        <v>-0.72295233387329561</v>
      </c>
      <c r="C51" s="2">
        <f>IFERROR(CORREL($C$40:$C$45,C40:C45),0)</f>
        <v>1</v>
      </c>
      <c r="D51" s="3">
        <f>IFERROR(CORREL($C$40:$C$45,D40:D45),0)</f>
        <v>0.57989372709027875</v>
      </c>
      <c r="AA51">
        <v>48</v>
      </c>
      <c r="AB51" s="1">
        <v>2.5840071066021144E-3</v>
      </c>
      <c r="AC51" s="1">
        <v>0.18578532064746928</v>
      </c>
      <c r="AD51" s="1">
        <v>0.16782914497891244</v>
      </c>
    </row>
    <row r="52" spans="1:30" ht="16.2" thickBot="1">
      <c r="A52" s="27" t="s">
        <v>2</v>
      </c>
      <c r="B52" s="5">
        <f t="shared" ref="B52:C52" si="37">IFERROR(CORREL($D$40:$D$45,B40:B45),0)</f>
        <v>-0.73995922619103238</v>
      </c>
      <c r="C52" s="5">
        <f t="shared" si="37"/>
        <v>0.57989372709027875</v>
      </c>
      <c r="D52" s="5">
        <f>IFERROR(CORREL($D$40:$D$45,D40:D45),0)</f>
        <v>1</v>
      </c>
      <c r="AA52">
        <v>49</v>
      </c>
      <c r="AB52" s="1">
        <v>2.5840071066021144E-3</v>
      </c>
      <c r="AC52" s="1">
        <v>0.18578532064746928</v>
      </c>
      <c r="AD52" s="1">
        <v>0.16782914497891244</v>
      </c>
    </row>
    <row r="53" spans="1:30" ht="16.2" thickBot="1">
      <c r="AA53">
        <v>50</v>
      </c>
      <c r="AB53" s="1">
        <v>2.5840071066021144E-3</v>
      </c>
      <c r="AC53" s="1">
        <v>0.18578532064746928</v>
      </c>
      <c r="AD53" s="1">
        <v>0.16782914497891244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2.5840071066021144E-3</v>
      </c>
      <c r="AC54" s="1">
        <v>0.18578532064746928</v>
      </c>
      <c r="AD54" s="1">
        <v>0.16782914497891244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2.5840071066021144E-3</v>
      </c>
      <c r="AC55" s="1">
        <v>0.18578532064746928</v>
      </c>
      <c r="AD55" s="1">
        <v>0.16782914497891244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2.5840071066021144E-3</v>
      </c>
      <c r="AC56" s="1">
        <v>0.18578532064746928</v>
      </c>
      <c r="AD56" s="1">
        <v>0.16782914497891244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1.0309863896708433E-5</v>
      </c>
      <c r="D57" s="12">
        <f t="shared" si="38"/>
        <v>1.1945711225955838E-4</v>
      </c>
      <c r="F57" s="6" t="s">
        <v>3</v>
      </c>
      <c r="G57" s="2">
        <f t="shared" ref="G57:I61" si="39">B3-B30</f>
        <v>-0.13878471554773442</v>
      </c>
      <c r="H57" s="2">
        <f t="shared" si="39"/>
        <v>-8.0745392092996138E-2</v>
      </c>
      <c r="I57" s="3">
        <f t="shared" si="39"/>
        <v>0.10941649545299081</v>
      </c>
      <c r="K57" s="7" t="s">
        <v>3</v>
      </c>
      <c r="L57" s="2" cm="1">
        <f t="array" aca="1" ref="L57" ca="1">INDIRECT("E"&amp; (13+COLUMNS($A:A)-1)) - INDIRECT("E"&amp; (40+COLUMNS($A:A)-1))</f>
        <v>0.11925460790700393</v>
      </c>
      <c r="M57" s="2" cm="1">
        <f t="array" aca="1" ref="M57" ca="1">INDIRECT("E"&amp; (13+COLUMNS($A:B)-1)) - INDIRECT("E"&amp; (40+COLUMNS($A:B)-1))</f>
        <v>-1.9146400099001815E-2</v>
      </c>
      <c r="N57" s="2" cm="1">
        <f t="array" aca="1" ref="N57" ca="1">INDIRECT("E"&amp; (13+COLUMNS($A:C)-1)) - INDIRECT("E"&amp; (40+COLUMNS($A:C)-1))</f>
        <v>6.121528445226565E-2</v>
      </c>
      <c r="O57" s="2" cm="1">
        <f t="array" aca="1" ref="O57" ca="1">INDIRECT("E"&amp; (13+COLUMNS($A:D)-1)) - INDIRECT("E"&amp; (40+COLUMNS($A:D)-1))</f>
        <v>-9.0583504547009253E-2</v>
      </c>
      <c r="P57" s="2" cm="1">
        <f t="array" aca="1" ref="P57" ca="1">INDIRECT("E"&amp; (13+COLUMNS($A:E)-1)) - INDIRECT("E"&amp; (40+COLUMNS($A:E)-1))</f>
        <v>-1.6260965369117364E-2</v>
      </c>
      <c r="Q57" s="3" cm="1">
        <f t="array" aca="1" ref="Q57" ca="1">INDIRECT("E"&amp; (13+COLUMNS($A:F)-1)) - INDIRECT("E"&amp; (40+COLUMNS($A:F)-1))</f>
        <v>-4.3626081114252369E-2</v>
      </c>
      <c r="AA57">
        <v>54</v>
      </c>
      <c r="AB57" s="1">
        <v>2.5840071066021144E-3</v>
      </c>
      <c r="AC57" s="1">
        <v>0.18578532064746928</v>
      </c>
      <c r="AD57" s="1">
        <v>0.16782914497891244</v>
      </c>
    </row>
    <row r="58" spans="1:30">
      <c r="A58" s="6" t="s">
        <v>1</v>
      </c>
      <c r="B58" s="11">
        <f>(B24-B51)^2</f>
        <v>1.0309863896708433E-5</v>
      </c>
      <c r="C58" s="11">
        <f t="shared" si="38"/>
        <v>4.9303806576313238E-32</v>
      </c>
      <c r="D58" s="12">
        <f t="shared" si="38"/>
        <v>1.1622365771447904E-3</v>
      </c>
      <c r="F58" s="6" t="s">
        <v>4</v>
      </c>
      <c r="G58" s="2">
        <f t="shared" si="39"/>
        <v>2.5685296307200928E-2</v>
      </c>
      <c r="H58" s="2">
        <f t="shared" si="39"/>
        <v>-1.1572267173117851E-2</v>
      </c>
      <c r="I58" s="3">
        <f t="shared" si="39"/>
        <v>-0.14145474938535119</v>
      </c>
      <c r="K58" s="7" t="s">
        <v>4</v>
      </c>
      <c r="L58" s="2" cm="1">
        <f t="array" aca="1" ref="L58" ca="1">INDIRECT("F"&amp; (13+COLUMNS($A:A)-1)) - INDIRECT("F"&amp; (40+COLUMNS($A:A)-1))</f>
        <v>-8.9523556870624216E-2</v>
      </c>
      <c r="M58" s="2" cm="1">
        <f t="array" aca="1" ref="M58" ca="1">INDIRECT("F"&amp; (13+COLUMNS($A:B)-1)) - INDIRECT("F"&amp; (40+COLUMNS($A:B)-1))</f>
        <v>-0.10175890629723808</v>
      </c>
      <c r="N58" s="2" cm="1">
        <f t="array" aca="1" ref="N58" ca="1">INDIRECT("F"&amp; (13+COLUMNS($A:C)-1)) - INDIRECT("F"&amp; (40+COLUMNS($A:C)-1))</f>
        <v>0.10837159995723167</v>
      </c>
      <c r="O58" s="2" cm="1">
        <f t="array" aca="1" ref="O58" ca="1">INDIRECT("F"&amp; (13+COLUMNS($A:D)-1)) - INDIRECT("F"&amp; (40+COLUMNS($A:D)-1))</f>
        <v>1.4929414004616309E-2</v>
      </c>
      <c r="P58" s="2" cm="1">
        <f t="array" aca="1" ref="P58" ca="1">INDIRECT("F"&amp; (13+COLUMNS($A:E)-1)) - INDIRECT("F"&amp; (40+COLUMNS($A:E)-1))</f>
        <v>-1.1572267173117851E-2</v>
      </c>
      <c r="Q58" s="3" cm="1">
        <f t="array" aca="1" ref="Q58" ca="1">INDIRECT("F"&amp; (13+COLUMNS($A:F)-1)) - INDIRECT("F"&amp; (40+COLUMNS($A:F)-1))</f>
        <v>2.5685296307200928E-2</v>
      </c>
      <c r="AA58">
        <v>55</v>
      </c>
      <c r="AB58" s="1">
        <v>2.5840071066021144E-3</v>
      </c>
      <c r="AC58" s="1">
        <v>0.18578532064746928</v>
      </c>
      <c r="AD58" s="1">
        <v>0.16782914497891244</v>
      </c>
    </row>
    <row r="59" spans="1:30" ht="16.2" thickBot="1">
      <c r="A59" s="9" t="s">
        <v>2</v>
      </c>
      <c r="B59" s="13">
        <f>(B25-B52)^2</f>
        <v>1.1945711225955838E-4</v>
      </c>
      <c r="C59" s="13">
        <f t="shared" si="38"/>
        <v>1.1622365771447904E-3</v>
      </c>
      <c r="D59" s="14">
        <f t="shared" si="38"/>
        <v>4.9303806576313238E-32</v>
      </c>
      <c r="F59" s="6" t="s">
        <v>5</v>
      </c>
      <c r="G59" s="2">
        <f t="shared" si="39"/>
        <v>-4.7079948064335242E-3</v>
      </c>
      <c r="H59" s="2">
        <f t="shared" si="39"/>
        <v>-3.0259857657382816E-2</v>
      </c>
      <c r="I59" s="3">
        <f t="shared" si="39"/>
        <v>3.4067546513815605E-2</v>
      </c>
      <c r="K59" s="7" t="s">
        <v>5</v>
      </c>
      <c r="L59" s="2" cm="1">
        <f t="array" aca="1" ref="L59" ca="1">INDIRECT("G"&amp; (13+COLUMNS($A:A)-1)) - INDIRECT("G"&amp; (40+COLUMNS($A:A)-1))</f>
        <v>-1.5455058694727297E-2</v>
      </c>
      <c r="M59" s="2" cm="1">
        <f t="array" aca="1" ref="M59" ca="1">INDIRECT("G"&amp; (13+COLUMNS($A:B)-1)) - INDIRECT("G"&amp; (40+COLUMNS($A:B)-1))</f>
        <v>-4.8399582586394263E-2</v>
      </c>
      <c r="N59" s="2" cm="1">
        <f t="array" aca="1" ref="N59" ca="1">INDIRECT("G"&amp; (13+COLUMNS($A:C)-1)) - INDIRECT("G"&amp; (40+COLUMNS($A:C)-1))</f>
        <v>7.3196290400855069E-2</v>
      </c>
      <c r="O59" s="2" cm="1">
        <f t="array" aca="1" ref="O59" ca="1">INDIRECT("G"&amp; (13+COLUMNS($A:D)-1)) - INDIRECT("G"&amp; (40+COLUMNS($A:D)-1))</f>
        <v>-9.2940632554391334E-3</v>
      </c>
      <c r="P59" s="2" cm="1">
        <f t="array" aca="1" ref="P59" ca="1">INDIRECT("G"&amp; (13+COLUMNS($A:E)-1)) - INDIRECT("G"&amp; (40+COLUMNS($A:E)-1))</f>
        <v>1.0237339357471176E-2</v>
      </c>
      <c r="Q59" s="3" cm="1">
        <f t="array" aca="1" ref="Q59" ca="1">INDIRECT("G"&amp; (13+COLUMNS($A:F)-1)) - INDIRECT("G"&amp; (40+COLUMNS($A:F)-1))</f>
        <v>-1.2085537121767631E-2</v>
      </c>
      <c r="AA59">
        <v>56</v>
      </c>
      <c r="AB59" s="1">
        <v>2.5840071066021144E-3</v>
      </c>
      <c r="AC59" s="1">
        <v>0.18578532064746928</v>
      </c>
      <c r="AD59" s="1">
        <v>0.16782914497891244</v>
      </c>
    </row>
    <row r="60" spans="1:30">
      <c r="A60" s="33"/>
      <c r="F60" s="6" t="s">
        <v>6</v>
      </c>
      <c r="G60" s="2">
        <f t="shared" si="39"/>
        <v>-2.2254790043983591E-2</v>
      </c>
      <c r="H60" s="2">
        <f t="shared" si="39"/>
        <v>-5.2036450526709604E-2</v>
      </c>
      <c r="I60" s="3">
        <f t="shared" si="39"/>
        <v>0.11169287926062801</v>
      </c>
      <c r="K60" s="7" t="s">
        <v>6</v>
      </c>
      <c r="L60" s="2" cm="1">
        <f t="array" aca="1" ref="L60" ca="1">INDIRECT("H"&amp; (13+COLUMNS($A:A)-1)) - INDIRECT("H"&amp; (40+COLUMNS($A:A)-1))</f>
        <v>0.10848821729436792</v>
      </c>
      <c r="M60" s="2" cm="1">
        <f t="array" aca="1" ref="M60" ca="1">INDIRECT("H"&amp; (13+COLUMNS($A:B)-1)) - INDIRECT("H"&amp; (40+COLUMNS($A:B)-1))</f>
        <v>3.7120825470201402E-2</v>
      </c>
      <c r="N60" s="2" cm="1">
        <f t="array" aca="1" ref="N60" ca="1">INDIRECT("H"&amp; (13+COLUMNS($A:C)-1)) - INDIRECT("H"&amp; (40+COLUMNS($A:C)-1))</f>
        <v>-1.2681210016437627E-2</v>
      </c>
      <c r="O60" s="2" cm="1">
        <f t="array" aca="1" ref="O60" ca="1">INDIRECT("H"&amp; (13+COLUMNS($A:D)-1)) - INDIRECT("H"&amp; (40+COLUMNS($A:D)-1))</f>
        <v>-2.861134344485422E-2</v>
      </c>
      <c r="P60" s="2" cm="1">
        <f t="array" aca="1" ref="P60" ca="1">INDIRECT("H"&amp; (13+COLUMNS($A:E)-1)) - INDIRECT("H"&amp; (40+COLUMNS($A:E)-1))</f>
        <v>-1.0401135089407487E-2</v>
      </c>
      <c r="Q60" s="3" cm="1">
        <f t="array" aca="1" ref="Q60" ca="1">INDIRECT("H"&amp; (13+COLUMNS($A:F)-1)) - INDIRECT("H"&amp; (40+COLUMNS($A:F)-1))</f>
        <v>-3.2921657870312981E-2</v>
      </c>
      <c r="AA60">
        <v>57</v>
      </c>
      <c r="AB60" s="1">
        <v>2.5840071066021144E-3</v>
      </c>
      <c r="AC60" s="1">
        <v>0.18578532064746928</v>
      </c>
      <c r="AD60" s="1">
        <v>0.16782914497891244</v>
      </c>
    </row>
    <row r="61" spans="1:30">
      <c r="F61" s="6" t="s">
        <v>7</v>
      </c>
      <c r="G61" s="2">
        <f t="shared" si="39"/>
        <v>9.3091500883216383E-2</v>
      </c>
      <c r="H61" s="2">
        <f t="shared" si="39"/>
        <v>-7.1928249633346375E-2</v>
      </c>
      <c r="I61" s="3">
        <f t="shared" si="39"/>
        <v>0.15237868639021834</v>
      </c>
      <c r="K61" s="7" t="s">
        <v>7</v>
      </c>
      <c r="L61" s="2" cm="1">
        <f t="array" aca="1" ref="L61" ca="1">INDIRECT("I"&amp; (13+COLUMNS($A:A)-1)) - INDIRECT("I"&amp; (40+COLUMNS($A:A)-1))</f>
        <v>-7.6096227120561521E-2</v>
      </c>
      <c r="M61" s="2" cm="1">
        <f t="array" aca="1" ref="M61" ca="1">INDIRECT("I"&amp; (13+COLUMNS($A:B)-1)) - INDIRECT("I"&amp; (40+COLUMNS($A:B)-1))</f>
        <v>-2.4293441362942925E-2</v>
      </c>
      <c r="N61" s="2" cm="1">
        <f t="array" aca="1" ref="N61" ca="1">INDIRECT("I"&amp; (13+COLUMNS($A:C)-1)) - INDIRECT("I"&amp; (40+COLUMNS($A:C)-1))</f>
        <v>5.000198679306822E-2</v>
      </c>
      <c r="O61" s="2" cm="1">
        <f t="array" aca="1" ref="O61" ca="1">INDIRECT("I"&amp; (13+COLUMNS($A:D)-1)) - INDIRECT("I"&amp; (40+COLUMNS($A:D)-1))</f>
        <v>4.7771900776075404E-2</v>
      </c>
      <c r="P61" s="2" cm="1">
        <f t="array" aca="1" ref="P61" ca="1">INDIRECT("I"&amp; (13+COLUMNS($A:E)-1)) - INDIRECT("I"&amp; (40+COLUMNS($A:E)-1))</f>
        <v>5.8545250614648797E-2</v>
      </c>
      <c r="Q61" s="3" cm="1">
        <f t="array" aca="1" ref="Q61" ca="1">INDIRECT("I"&amp; (13+COLUMNS($A:F)-1)) - INDIRECT("I"&amp; (40+COLUMNS($A:F)-1))</f>
        <v>-1.831582655825148E-2</v>
      </c>
      <c r="AA61">
        <v>58</v>
      </c>
      <c r="AB61" s="1">
        <v>2.5840071066021144E-3</v>
      </c>
      <c r="AC61" s="1">
        <v>0.18578532064746928</v>
      </c>
      <c r="AD61" s="1">
        <v>0.16782914497891244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9.9999999999999978E-2</v>
      </c>
      <c r="O62" s="2" cm="1">
        <f t="array" aca="1" ref="O62" ca="1">IFERROR(INDIRECT("J"&amp;13+COLUMNS($A:D)-1) - INDIRECT("J"&amp;40+COLUMNS($A:D)-1), "Nincs módusz")</f>
        <v>0</v>
      </c>
      <c r="P62" s="2" cm="1">
        <f t="array" aca="1" ref="P62" ca="1">IFERROR(INDIRECT("J"&amp;13+COLUMNS($A:E)-1) - INDIRECT("J"&amp;40+COLUMNS($A:E)-1), "Nincs módusz")</f>
        <v>9.9999999999999978E-2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2.5840071066021144E-3</v>
      </c>
      <c r="AC62" s="1">
        <v>0.18578532064746928</v>
      </c>
      <c r="AD62" s="1">
        <v>0.16782914497891244</v>
      </c>
    </row>
    <row r="63" spans="1:30">
      <c r="F63" s="6" t="s">
        <v>9</v>
      </c>
      <c r="G63" s="2">
        <f t="shared" ref="G63:I65" si="40">B9-B36</f>
        <v>-6.1183828714193839E-2</v>
      </c>
      <c r="H63" s="2">
        <f t="shared" si="40"/>
        <v>7.5773720266379352E-2</v>
      </c>
      <c r="I63" s="3">
        <f t="shared" si="40"/>
        <v>-5.6522566685339226E-2</v>
      </c>
      <c r="K63" s="7" t="s">
        <v>9</v>
      </c>
      <c r="L63" s="2" cm="1">
        <f t="array" aca="1" ref="L63" ca="1">INDIRECT("K"&amp; (13+COLUMNS($A:A)-1)) - INDIRECT("K"&amp; (40+COLUMNS($A:A)-1))</f>
        <v>-8.2809891995592855E-2</v>
      </c>
      <c r="M63" s="2" cm="1">
        <f t="array" aca="1" ref="M63" ca="1">INDIRECT("K"&amp; (13+COLUMNS($A:B)-1)) - INDIRECT("K"&amp; (40+COLUMNS($A:B)-1))</f>
        <v>-6.3026173830090515E-2</v>
      </c>
      <c r="N63" s="2" cm="1">
        <f t="array" aca="1" ref="N63" ca="1">INDIRECT("K"&amp; (13+COLUMNS($A:C)-1)) - INDIRECT("K"&amp; (40+COLUMNS($A:C)-1))</f>
        <v>7.9186793375149944E-2</v>
      </c>
      <c r="O63" s="2" cm="1">
        <f t="array" aca="1" ref="O63" ca="1">INDIRECT("K"&amp; (13+COLUMNS($A:D)-1)) - INDIRECT("K"&amp; (40+COLUMNS($A:D)-1))</f>
        <v>3.1350657390345815E-2</v>
      </c>
      <c r="P63" s="2" cm="1">
        <f t="array" aca="1" ref="P63" ca="1">INDIRECT("K"&amp; (13+COLUMNS($A:E)-1)) - INDIRECT("K"&amp; (40+COLUMNS($A:E)-1))</f>
        <v>2.3486491720765501E-2</v>
      </c>
      <c r="Q63" s="3" cm="1">
        <f t="array" aca="1" ref="Q63" ca="1">INDIRECT("K"&amp; (13+COLUMNS($A:F)-1)) - INDIRECT("K"&amp; (40+COLUMNS($A:F)-1))</f>
        <v>3.6847348744747932E-3</v>
      </c>
      <c r="AA63">
        <v>60</v>
      </c>
      <c r="AB63" s="1">
        <v>2.5840071066021144E-3</v>
      </c>
      <c r="AC63" s="1">
        <v>0.18578532064746928</v>
      </c>
      <c r="AD63" s="1">
        <v>0.16782914497891244</v>
      </c>
    </row>
    <row r="64" spans="1:30">
      <c r="A64" s="33"/>
      <c r="F64" s="6" t="s">
        <v>10</v>
      </c>
      <c r="G64" s="2">
        <f t="shared" si="40"/>
        <v>9.3091500883216383E-2</v>
      </c>
      <c r="H64" s="2">
        <f t="shared" si="40"/>
        <v>-7.1928249633346375E-2</v>
      </c>
      <c r="I64" s="3">
        <f t="shared" si="40"/>
        <v>0.15237868639021834</v>
      </c>
      <c r="K64" s="7" t="s">
        <v>10</v>
      </c>
      <c r="L64" s="2" cm="1">
        <f t="array" aca="1" ref="L64" ca="1">INDIRECT("L"&amp; (13+COLUMNS($A:A)-1)) - INDIRECT("L"&amp; (40+COLUMNS($A:A)-1))</f>
        <v>-7.6096227120561521E-2</v>
      </c>
      <c r="M64" s="2" cm="1">
        <f t="array" aca="1" ref="M64" ca="1">INDIRECT("L"&amp; (13+COLUMNS($A:B)-1)) - INDIRECT("L"&amp; (40+COLUMNS($A:B)-1))</f>
        <v>-2.4293441362942925E-2</v>
      </c>
      <c r="N64" s="2" cm="1">
        <f t="array" aca="1" ref="N64" ca="1">INDIRECT("L"&amp; (13+COLUMNS($A:C)-1)) - INDIRECT("L"&amp; (40+COLUMNS($A:C)-1))</f>
        <v>5.000198679306822E-2</v>
      </c>
      <c r="O64" s="2" cm="1">
        <f t="array" aca="1" ref="O64" ca="1">INDIRECT("L"&amp; (13+COLUMNS($A:D)-1)) - INDIRECT("L"&amp; (40+COLUMNS($A:D)-1))</f>
        <v>4.7771900776075404E-2</v>
      </c>
      <c r="P64" s="2" cm="1">
        <f t="array" aca="1" ref="P64" ca="1">INDIRECT("L"&amp; (13+COLUMNS($A:E)-1)) - INDIRECT("L"&amp; (40+COLUMNS($A:E)-1))</f>
        <v>5.8545250614648797E-2</v>
      </c>
      <c r="Q64" s="3" cm="1">
        <f t="array" aca="1" ref="Q64" ca="1">INDIRECT("L"&amp; (13+COLUMNS($A:F)-1)) - INDIRECT("L"&amp; (40+COLUMNS($A:F)-1))</f>
        <v>-1.831582655825148E-2</v>
      </c>
      <c r="AA64">
        <v>61</v>
      </c>
      <c r="AB64" s="1">
        <v>2.5840071066021144E-3</v>
      </c>
      <c r="AC64" s="1">
        <v>0.18578532064746928</v>
      </c>
      <c r="AD64" s="1">
        <v>0.16782914497891244</v>
      </c>
    </row>
    <row r="65" spans="1:30" ht="16.2" thickBot="1">
      <c r="A65" s="33"/>
      <c r="F65" s="9" t="s">
        <v>11</v>
      </c>
      <c r="G65" s="4">
        <f t="shared" si="40"/>
        <v>3.1730915632426249E-2</v>
      </c>
      <c r="H65" s="4">
        <f t="shared" si="40"/>
        <v>-7.0776585641670442E-2</v>
      </c>
      <c r="I65" s="5">
        <f t="shared" si="40"/>
        <v>8.147653005656097E-2</v>
      </c>
      <c r="K65" s="7" t="s">
        <v>11</v>
      </c>
      <c r="L65" s="2" cm="1">
        <f t="array" aca="1" ref="L65" ca="1">INDIRECT("M"&amp; (13+COLUMNS($A:A)-1)) - INDIRECT("M"&amp; (40+COLUMNS($A:A)-1))</f>
        <v>2.1579190393221204E-2</v>
      </c>
      <c r="M65" s="2" cm="1">
        <f t="array" aca="1" ref="M65" ca="1">INDIRECT("M"&amp; (13+COLUMNS($A:B)-1)) - INDIRECT("M"&amp; (40+COLUMNS($A:B)-1))</f>
        <v>-2.1719920730972397E-2</v>
      </c>
      <c r="N65" s="2" cm="1">
        <f t="array" aca="1" ref="N65" ca="1">INDIRECT("M"&amp; (13+COLUMNS($A:C)-1)) - INDIRECT("M"&amp; (40+COLUMNS($A:C)-1))</f>
        <v>5.5608635622666935E-2</v>
      </c>
      <c r="O65" s="2" cm="1">
        <f t="array" aca="1" ref="O65" ca="1">INDIRECT("M"&amp; (13+COLUMNS($A:D)-1)) - INDIRECT("M"&amp; (40+COLUMNS($A:D)-1))</f>
        <v>-2.1405801885466924E-2</v>
      </c>
      <c r="P65" s="2" cm="1">
        <f t="array" aca="1" ref="P65" ca="1">INDIRECT("M"&amp; (13+COLUMNS($A:E)-1)) - INDIRECT("M"&amp; (40+COLUMNS($A:E)-1))</f>
        <v>2.1142142622765703E-2</v>
      </c>
      <c r="Q65" s="3" cm="1">
        <f t="array" aca="1" ref="Q65" ca="1">INDIRECT("M"&amp; (13+COLUMNS($A:F)-1)) - INDIRECT("M"&amp; (40+COLUMNS($A:F)-1))</f>
        <v>-3.0970953836251924E-2</v>
      </c>
      <c r="AA65">
        <v>62</v>
      </c>
      <c r="AB65" s="1">
        <v>2.5840071066021144E-3</v>
      </c>
      <c r="AC65" s="1">
        <v>0.18578532064746928</v>
      </c>
      <c r="AD65" s="1">
        <v>0.16782914497891244</v>
      </c>
    </row>
    <row r="66" spans="1:30">
      <c r="A66" s="33"/>
      <c r="J66" s="1"/>
      <c r="Q66" s="34"/>
      <c r="AA66">
        <v>63</v>
      </c>
      <c r="AB66" s="1">
        <v>2.5840071066021144E-3</v>
      </c>
      <c r="AC66" s="1">
        <v>0.18578532064746928</v>
      </c>
      <c r="AD66" s="1">
        <v>0.16782914497891244</v>
      </c>
    </row>
    <row r="67" spans="1:30" ht="16.2" thickBot="1">
      <c r="A67" s="9" t="s">
        <v>16</v>
      </c>
      <c r="B67" s="35" cm="1">
        <f t="array" ref="B67">SUMPRODUCT((B23:D25-B50:D52)^2)</f>
        <v>2.5840071066021144E-3</v>
      </c>
      <c r="C67" s="36"/>
      <c r="D67" s="36"/>
      <c r="E67" s="36"/>
      <c r="F67" s="37" t="s">
        <v>15</v>
      </c>
      <c r="G67" s="35">
        <f>SUMPRODUCT(G57:I65, G57:I65)</f>
        <v>0.18578532064746928</v>
      </c>
      <c r="H67" s="36"/>
      <c r="I67" s="36"/>
      <c r="J67" s="36"/>
      <c r="K67" s="37" t="s">
        <v>14</v>
      </c>
      <c r="L67" s="35">
        <f ca="1">SUMPRODUCT(L57:Q65, L57:Q65)</f>
        <v>0.16782914497891244</v>
      </c>
      <c r="M67" s="36"/>
      <c r="N67" s="36"/>
      <c r="O67" s="36"/>
      <c r="P67" s="36"/>
      <c r="Q67" s="38"/>
      <c r="AA67">
        <v>64</v>
      </c>
      <c r="AB67" s="1">
        <v>2.5840071066021144E-3</v>
      </c>
      <c r="AC67" s="1">
        <v>0.18578532064746928</v>
      </c>
      <c r="AD67" s="1">
        <v>0.16782914497891244</v>
      </c>
    </row>
    <row r="68" spans="1:30">
      <c r="AA68">
        <v>65</v>
      </c>
      <c r="AB68" s="1">
        <v>2.5840071066021144E-3</v>
      </c>
      <c r="AC68" s="1">
        <v>0.18578532064746928</v>
      </c>
      <c r="AD68" s="1">
        <v>0.16782914497891244</v>
      </c>
    </row>
    <row r="69" spans="1:30">
      <c r="AA69">
        <v>66</v>
      </c>
      <c r="AB69" s="1">
        <v>2.5840071066021144E-3</v>
      </c>
      <c r="AC69" s="1">
        <v>0.18578532064746928</v>
      </c>
      <c r="AD69" s="1">
        <v>0.16782914497891244</v>
      </c>
    </row>
    <row r="70" spans="1:30">
      <c r="AA70">
        <v>67</v>
      </c>
      <c r="AB70" s="1">
        <v>2.5840071066021144E-3</v>
      </c>
      <c r="AC70" s="1">
        <v>0.18578532064746928</v>
      </c>
      <c r="AD70" s="1">
        <v>0.16782914497891244</v>
      </c>
    </row>
    <row r="71" spans="1:30">
      <c r="A71" s="16" t="s">
        <v>13</v>
      </c>
      <c r="B71" s="17">
        <f ca="1">Y9*B67+Y10*G67+Y11*L67</f>
        <v>0.35878247983958594</v>
      </c>
      <c r="C71" t="s">
        <v>25</v>
      </c>
      <c r="G71" t="s">
        <v>69</v>
      </c>
      <c r="H71" t="s">
        <v>70</v>
      </c>
      <c r="AA71">
        <v>68</v>
      </c>
      <c r="AB71" s="1">
        <v>2.5840071066021144E-3</v>
      </c>
      <c r="AC71" s="1">
        <v>0.18578532064746928</v>
      </c>
      <c r="AD71" s="1">
        <v>0.16782914497891244</v>
      </c>
    </row>
    <row r="72" spans="1:30" ht="16.2" thickBot="1">
      <c r="AA72">
        <v>69</v>
      </c>
      <c r="AB72" s="1">
        <v>2.5840071066021144E-3</v>
      </c>
      <c r="AC72" s="1">
        <v>0.18578532064746928</v>
      </c>
      <c r="AD72" s="1">
        <v>0.16782914497891244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2.5840071066021144E-3</v>
      </c>
      <c r="AC73" s="1">
        <v>0.18578532064746928</v>
      </c>
      <c r="AD73" s="1">
        <v>0.16782914497891244</v>
      </c>
    </row>
    <row r="74" spans="1:30">
      <c r="A74" s="39" t="s">
        <v>17</v>
      </c>
      <c r="B74" s="2">
        <f>MAX(AB4:AB203)</f>
        <v>2.5840071066021144E-3</v>
      </c>
      <c r="C74" s="3">
        <f>IFERROR(B67/$B$74, 0)</f>
        <v>1</v>
      </c>
      <c r="AA74">
        <v>71</v>
      </c>
      <c r="AB74" s="1">
        <v>2.5840071066021144E-3</v>
      </c>
      <c r="AC74" s="1">
        <v>0.18578532064746928</v>
      </c>
      <c r="AD74" s="1">
        <v>0.16782914497891244</v>
      </c>
    </row>
    <row r="75" spans="1:30">
      <c r="A75" s="39" t="s">
        <v>18</v>
      </c>
      <c r="B75" s="2">
        <f>MAX(AC4:AC203)</f>
        <v>0.18578532064746928</v>
      </c>
      <c r="C75" s="3">
        <f>IFERROR(G67/$B$75, 0)</f>
        <v>1</v>
      </c>
      <c r="AA75">
        <v>72</v>
      </c>
      <c r="AB75" s="1">
        <v>2.5840071066021144E-3</v>
      </c>
      <c r="AC75" s="1">
        <v>0.18578532064746928</v>
      </c>
      <c r="AD75" s="1">
        <v>0.16782914497891244</v>
      </c>
    </row>
    <row r="76" spans="1:30">
      <c r="A76" s="39" t="s">
        <v>19</v>
      </c>
      <c r="B76" s="2">
        <f>MAX(AD4:AD203)</f>
        <v>0.16782914497891244</v>
      </c>
      <c r="C76" s="3">
        <f ca="1">IFERROR(L67/$B$76, 0)</f>
        <v>1</v>
      </c>
      <c r="AA76">
        <v>73</v>
      </c>
      <c r="AB76" s="1">
        <v>2.5840071066021144E-3</v>
      </c>
      <c r="AC76" s="1">
        <v>0.18578532064746928</v>
      </c>
      <c r="AD76" s="1">
        <v>0.16782914497891244</v>
      </c>
    </row>
    <row r="77" spans="1:30">
      <c r="A77" s="33"/>
      <c r="C77" s="34"/>
      <c r="AA77">
        <v>74</v>
      </c>
      <c r="AB77" s="1">
        <v>2.5840071066021144E-3</v>
      </c>
      <c r="AC77" s="1">
        <v>0.18578532064746928</v>
      </c>
      <c r="AD77" s="1">
        <v>0.16782914497891244</v>
      </c>
    </row>
    <row r="78" spans="1:30" ht="16.2" thickBot="1">
      <c r="A78" s="60"/>
      <c r="B78" s="41"/>
      <c r="C78" s="38"/>
      <c r="AA78">
        <v>75</v>
      </c>
      <c r="AB78" s="1">
        <v>2.5840071066021144E-3</v>
      </c>
      <c r="AC78" s="1">
        <v>0.18578532064746928</v>
      </c>
      <c r="AD78" s="1">
        <v>0.16782914497891244</v>
      </c>
    </row>
    <row r="79" spans="1:30" ht="16.2" thickBot="1">
      <c r="AA79">
        <v>76</v>
      </c>
      <c r="AB79" s="1">
        <v>2.5840071066021144E-3</v>
      </c>
      <c r="AC79" s="1">
        <v>0.18578532064746928</v>
      </c>
      <c r="AD79" s="1">
        <v>0.16782914497891244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2.5840071066021144E-3</v>
      </c>
      <c r="AC80" s="1">
        <v>0.18578532064746928</v>
      </c>
      <c r="AD80" s="1">
        <v>0.16782914497891244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2.5840071066021144E-3</v>
      </c>
      <c r="AC81" s="1">
        <v>0.18578532064746928</v>
      </c>
      <c r="AD81" s="1">
        <v>0.16782914497891244</v>
      </c>
    </row>
    <row r="82" spans="1:30">
      <c r="A82" s="46">
        <v>1</v>
      </c>
      <c r="B82" s="42">
        <f t="shared" ref="B82:B87" si="41">B13-B40</f>
        <v>-8.9523556870624216E-2</v>
      </c>
      <c r="C82" s="42">
        <f t="shared" ref="C82:D87" si="42">C13-C40</f>
        <v>-0.38074539209299607</v>
      </c>
      <c r="D82" s="42">
        <f t="shared" si="42"/>
        <v>0.42390377287943848</v>
      </c>
      <c r="AA82">
        <v>79</v>
      </c>
      <c r="AB82" s="1">
        <v>2.5840071066021144E-3</v>
      </c>
      <c r="AC82" s="1">
        <v>0.18578532064746928</v>
      </c>
      <c r="AD82" s="1">
        <v>0.16782914497891244</v>
      </c>
    </row>
    <row r="83" spans="1:30">
      <c r="A83" s="46">
        <v>2</v>
      </c>
      <c r="B83" s="42">
        <f t="shared" si="41"/>
        <v>0.27570655863705706</v>
      </c>
      <c r="C83" s="42">
        <f t="shared" si="42"/>
        <v>-0.10175890629723808</v>
      </c>
      <c r="D83" s="42">
        <f t="shared" si="42"/>
        <v>-0.3191464000990018</v>
      </c>
      <c r="AA83">
        <v>80</v>
      </c>
      <c r="AB83" s="1">
        <v>2.5840071066021144E-3</v>
      </c>
      <c r="AC83" s="1">
        <v>0.18578532064746928</v>
      </c>
      <c r="AD83" s="1">
        <v>0.16782914497891244</v>
      </c>
    </row>
    <row r="84" spans="1:30">
      <c r="A84" s="46">
        <v>3</v>
      </c>
      <c r="B84" s="42">
        <f t="shared" si="41"/>
        <v>-0.23878471554773439</v>
      </c>
      <c r="C84" s="42">
        <f t="shared" si="42"/>
        <v>0.10837159995723167</v>
      </c>
      <c r="D84" s="42">
        <f t="shared" si="42"/>
        <v>0.35000198679306826</v>
      </c>
      <c r="AA84">
        <v>81</v>
      </c>
      <c r="AB84" s="1">
        <v>2.5840071066021144E-3</v>
      </c>
      <c r="AC84" s="1">
        <v>0.18578532064746928</v>
      </c>
      <c r="AD84" s="1">
        <v>0.16782914497891244</v>
      </c>
    </row>
    <row r="85" spans="1:30">
      <c r="A85" s="46">
        <v>4</v>
      </c>
      <c r="B85" s="42">
        <f t="shared" si="41"/>
        <v>1.4929414004616309E-2</v>
      </c>
      <c r="C85" s="42">
        <f t="shared" si="42"/>
        <v>4.7771900776075404E-2</v>
      </c>
      <c r="D85" s="42">
        <f t="shared" si="42"/>
        <v>-9.0583504547009253E-2</v>
      </c>
      <c r="AA85">
        <v>82</v>
      </c>
      <c r="AB85" s="1">
        <v>2.5840071066021144E-3</v>
      </c>
      <c r="AC85" s="1">
        <v>0.18578532064746928</v>
      </c>
      <c r="AD85" s="1">
        <v>0.16782914497891244</v>
      </c>
    </row>
    <row r="86" spans="1:30">
      <c r="A86" s="46">
        <v>5</v>
      </c>
      <c r="B86" s="42">
        <f t="shared" si="41"/>
        <v>-1.6260965369117364E-2</v>
      </c>
      <c r="C86" s="42">
        <f t="shared" si="42"/>
        <v>0.18842773282688213</v>
      </c>
      <c r="D86" s="42">
        <f t="shared" si="42"/>
        <v>-0.14145474938535119</v>
      </c>
      <c r="AA86">
        <v>83</v>
      </c>
      <c r="AB86" s="1">
        <v>2.5840071066021144E-3</v>
      </c>
      <c r="AC86" s="1">
        <v>0.18578532064746928</v>
      </c>
      <c r="AD86" s="1">
        <v>0.16782914497891244</v>
      </c>
    </row>
    <row r="87" spans="1:30" ht="16.2" thickBot="1">
      <c r="A87" s="47">
        <v>6</v>
      </c>
      <c r="B87" s="42">
        <f t="shared" si="41"/>
        <v>2.5685296307200928E-2</v>
      </c>
      <c r="C87" s="42">
        <f t="shared" si="42"/>
        <v>-4.3626081114252369E-2</v>
      </c>
      <c r="D87" s="42">
        <f t="shared" si="42"/>
        <v>-1.831582655825148E-2</v>
      </c>
      <c r="AA87">
        <v>84</v>
      </c>
      <c r="AB87" s="1">
        <v>2.5840071066021144E-3</v>
      </c>
      <c r="AC87" s="1">
        <v>0.18578532064746928</v>
      </c>
      <c r="AD87" s="1">
        <v>0.16782914497891244</v>
      </c>
    </row>
    <row r="88" spans="1:30">
      <c r="AA88">
        <v>85</v>
      </c>
      <c r="AB88" s="1">
        <v>2.5840071066021144E-3</v>
      </c>
      <c r="AC88" s="1">
        <v>0.18578532064746928</v>
      </c>
      <c r="AD88" s="1">
        <v>0.16782914497891244</v>
      </c>
    </row>
    <row r="89" spans="1:30" ht="16.2" thickBot="1">
      <c r="AA89">
        <v>86</v>
      </c>
      <c r="AB89" s="1">
        <v>2.5840071066021144E-3</v>
      </c>
      <c r="AC89" s="1">
        <v>0.18578532064746928</v>
      </c>
      <c r="AD89" s="1">
        <v>0.16782914497891244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2.5840071066021144E-3</v>
      </c>
      <c r="AC90" s="1">
        <v>0.18578532064746928</v>
      </c>
      <c r="AD90" s="1">
        <v>0.16782914497891244</v>
      </c>
    </row>
    <row r="91" spans="1:30">
      <c r="A91" s="46">
        <v>1</v>
      </c>
      <c r="B91" s="52" t="str">
        <f>Y8</f>
        <v>összeg</v>
      </c>
      <c r="C91" s="2">
        <f>Y9</f>
        <v>2</v>
      </c>
      <c r="D91" s="2">
        <f>Y10</f>
        <v>1</v>
      </c>
      <c r="E91" s="2">
        <f>Y11</f>
        <v>1</v>
      </c>
      <c r="F91" s="2">
        <f>Y16</f>
        <v>12</v>
      </c>
      <c r="G91" s="2">
        <f>Y15</f>
        <v>0</v>
      </c>
      <c r="H91" s="2">
        <f>Y23</f>
        <v>1.4929414004616309E-2</v>
      </c>
      <c r="I91" s="2">
        <f>Y24</f>
        <v>0.42390377287943848</v>
      </c>
      <c r="J91" s="2">
        <f>Y25</f>
        <v>0.15972213111461925</v>
      </c>
      <c r="K91" s="2">
        <f>Y26</f>
        <v>0.13382204875531142</v>
      </c>
      <c r="L91" s="2">
        <f>Y27</f>
        <v>0.10506525312723487</v>
      </c>
      <c r="M91" s="2">
        <f>Y28</f>
        <v>0</v>
      </c>
      <c r="N91" s="2">
        <f ca="1">Y29</f>
        <v>4.4662536029708128E-2</v>
      </c>
      <c r="O91" s="2">
        <f ca="1">Y31</f>
        <v>0.26647609786472637</v>
      </c>
      <c r="P91" s="3">
        <f ca="1">Y12</f>
        <v>0.35878247983958594</v>
      </c>
      <c r="AA91">
        <v>88</v>
      </c>
      <c r="AB91" s="1">
        <v>2.5840071066021144E-3</v>
      </c>
      <c r="AC91" s="1">
        <v>0.18578532064746928</v>
      </c>
      <c r="AD91" s="1">
        <v>0.16782914497891244</v>
      </c>
    </row>
    <row r="92" spans="1:30">
      <c r="AA92">
        <v>89</v>
      </c>
      <c r="AB92" s="1">
        <v>2.5840071066021144E-3</v>
      </c>
      <c r="AC92" s="1">
        <v>0.18578532064746928</v>
      </c>
      <c r="AD92" s="1">
        <v>0.16782914497891244</v>
      </c>
    </row>
    <row r="93" spans="1:30">
      <c r="AA93">
        <v>90</v>
      </c>
      <c r="AB93" s="1">
        <v>2.5840071066021144E-3</v>
      </c>
      <c r="AC93" s="1">
        <v>0.18578532064746928</v>
      </c>
      <c r="AD93" s="1">
        <v>0.16782914497891244</v>
      </c>
    </row>
    <row r="94" spans="1:30">
      <c r="AA94">
        <v>91</v>
      </c>
      <c r="AB94" s="1">
        <v>2.5840071066021144E-3</v>
      </c>
      <c r="AC94" s="1">
        <v>0.18578532064746928</v>
      </c>
      <c r="AD94" s="1">
        <v>0.16782914497891244</v>
      </c>
    </row>
    <row r="95" spans="1:30">
      <c r="AA95">
        <v>92</v>
      </c>
      <c r="AB95" s="1">
        <v>2.5840071066021144E-3</v>
      </c>
      <c r="AC95" s="1">
        <v>0.18578532064746928</v>
      </c>
      <c r="AD95" s="1">
        <v>0.16782914497891244</v>
      </c>
    </row>
    <row r="96" spans="1:30">
      <c r="AA96">
        <v>93</v>
      </c>
      <c r="AB96" s="1">
        <v>2.5840071066021144E-3</v>
      </c>
      <c r="AC96" s="1">
        <v>0.18578532064746928</v>
      </c>
      <c r="AD96" s="1">
        <v>0.16782914497891244</v>
      </c>
    </row>
    <row r="97" spans="27:30">
      <c r="AA97">
        <v>94</v>
      </c>
      <c r="AB97" s="1">
        <v>2.5840071066021144E-3</v>
      </c>
      <c r="AC97" s="1">
        <v>0.18578532064746928</v>
      </c>
      <c r="AD97" s="1">
        <v>0.16782914497891244</v>
      </c>
    </row>
    <row r="98" spans="27:30">
      <c r="AA98">
        <v>95</v>
      </c>
      <c r="AB98" s="1">
        <v>2.5840071066021144E-3</v>
      </c>
      <c r="AC98" s="1">
        <v>0.18578532064746928</v>
      </c>
      <c r="AD98" s="1">
        <v>0.16782914497891244</v>
      </c>
    </row>
    <row r="99" spans="27:30">
      <c r="AA99">
        <v>96</v>
      </c>
      <c r="AB99" s="1">
        <v>2.5840071066021144E-3</v>
      </c>
      <c r="AC99" s="1">
        <v>0.18578532064746928</v>
      </c>
      <c r="AD99" s="1">
        <v>0.16782914497891244</v>
      </c>
    </row>
    <row r="100" spans="27:30">
      <c r="AA100">
        <v>97</v>
      </c>
      <c r="AB100" s="1">
        <v>2.5840071066021144E-3</v>
      </c>
      <c r="AC100" s="1">
        <v>0.18578532064746928</v>
      </c>
      <c r="AD100" s="1">
        <v>0.16782914497891244</v>
      </c>
    </row>
    <row r="101" spans="27:30">
      <c r="AA101">
        <v>98</v>
      </c>
      <c r="AB101" s="1">
        <v>2.5840071066021144E-3</v>
      </c>
      <c r="AC101" s="1">
        <v>0.18578532064746928</v>
      </c>
      <c r="AD101" s="1">
        <v>0.16782914497891244</v>
      </c>
    </row>
    <row r="102" spans="27:30">
      <c r="AA102">
        <v>99</v>
      </c>
      <c r="AB102" s="1">
        <v>2.5840071066021144E-3</v>
      </c>
      <c r="AC102" s="1">
        <v>0.18578532064746928</v>
      </c>
      <c r="AD102" s="1">
        <v>0.16782914497891244</v>
      </c>
    </row>
    <row r="103" spans="27:30">
      <c r="AA103">
        <v>100</v>
      </c>
      <c r="AB103" s="1">
        <v>2.5840071066021144E-3</v>
      </c>
      <c r="AC103" s="1">
        <v>0.18578532064746928</v>
      </c>
      <c r="AD103" s="1">
        <v>0.16782914497891244</v>
      </c>
    </row>
    <row r="104" spans="27:30">
      <c r="AA104">
        <v>101</v>
      </c>
      <c r="AB104" s="1">
        <v>2.5840071066021144E-3</v>
      </c>
      <c r="AC104" s="1">
        <v>0.18578532064746928</v>
      </c>
      <c r="AD104" s="1">
        <v>0.16782914497891244</v>
      </c>
    </row>
    <row r="105" spans="27:30">
      <c r="AA105">
        <v>102</v>
      </c>
      <c r="AB105" s="1">
        <v>2.5840071066021144E-3</v>
      </c>
      <c r="AC105" s="1">
        <v>0.18578532064746928</v>
      </c>
      <c r="AD105" s="1">
        <v>0.16782914497891244</v>
      </c>
    </row>
    <row r="106" spans="27:30">
      <c r="AA106">
        <v>103</v>
      </c>
      <c r="AB106" s="1">
        <v>2.5840071066021144E-3</v>
      </c>
      <c r="AC106" s="1">
        <v>0.18578532064746928</v>
      </c>
      <c r="AD106" s="1">
        <v>0.16782914497891244</v>
      </c>
    </row>
    <row r="107" spans="27:30">
      <c r="AA107">
        <v>104</v>
      </c>
      <c r="AB107" s="1">
        <v>2.5840071066021144E-3</v>
      </c>
      <c r="AC107" s="1">
        <v>0.18578532064746928</v>
      </c>
      <c r="AD107" s="1">
        <v>0.16782914497891244</v>
      </c>
    </row>
    <row r="108" spans="27:30">
      <c r="AA108">
        <v>105</v>
      </c>
      <c r="AB108" s="1">
        <v>2.5840071066021144E-3</v>
      </c>
      <c r="AC108" s="1">
        <v>0.18578532064746928</v>
      </c>
      <c r="AD108" s="1">
        <v>0.16782914497891244</v>
      </c>
    </row>
    <row r="109" spans="27:30">
      <c r="AA109">
        <v>106</v>
      </c>
      <c r="AB109" s="1">
        <v>2.5840071066021144E-3</v>
      </c>
      <c r="AC109" s="1">
        <v>0.18578532064746928</v>
      </c>
      <c r="AD109" s="1">
        <v>0.16782914497891244</v>
      </c>
    </row>
    <row r="110" spans="27:30">
      <c r="AA110">
        <v>107</v>
      </c>
      <c r="AB110" s="1">
        <v>2.5840071066021144E-3</v>
      </c>
      <c r="AC110" s="1">
        <v>0.18578532064746928</v>
      </c>
      <c r="AD110" s="1">
        <v>0.16782914497891244</v>
      </c>
    </row>
    <row r="111" spans="27:30">
      <c r="AA111">
        <v>108</v>
      </c>
      <c r="AB111" s="1">
        <v>2.5840071066021144E-3</v>
      </c>
      <c r="AC111" s="1">
        <v>0.18578532064746928</v>
      </c>
      <c r="AD111" s="1">
        <v>0.16782914497891244</v>
      </c>
    </row>
    <row r="112" spans="27:30">
      <c r="AA112">
        <v>109</v>
      </c>
      <c r="AB112" s="1">
        <v>2.5840071066021144E-3</v>
      </c>
      <c r="AC112" s="1">
        <v>0.18578532064746928</v>
      </c>
      <c r="AD112" s="1">
        <v>0.16782914497891244</v>
      </c>
    </row>
    <row r="113" spans="27:30">
      <c r="AA113">
        <v>110</v>
      </c>
      <c r="AB113" s="1">
        <v>2.5840071066021144E-3</v>
      </c>
      <c r="AC113" s="1">
        <v>0.18578532064746928</v>
      </c>
      <c r="AD113" s="1">
        <v>0.16782914497891244</v>
      </c>
    </row>
    <row r="114" spans="27:30">
      <c r="AA114">
        <v>111</v>
      </c>
      <c r="AB114" s="1">
        <v>2.5840071066021144E-3</v>
      </c>
      <c r="AC114" s="1">
        <v>0.18578532064746928</v>
      </c>
      <c r="AD114" s="1">
        <v>0.16782914497891244</v>
      </c>
    </row>
    <row r="115" spans="27:30">
      <c r="AA115">
        <v>112</v>
      </c>
      <c r="AB115" s="1">
        <v>2.5840071066021144E-3</v>
      </c>
      <c r="AC115" s="1">
        <v>0.18578532064746928</v>
      </c>
      <c r="AD115" s="1">
        <v>0.16782914497891244</v>
      </c>
    </row>
    <row r="116" spans="27:30">
      <c r="AA116">
        <v>113</v>
      </c>
      <c r="AB116" s="1">
        <v>2.5840071066021144E-3</v>
      </c>
      <c r="AC116" s="1">
        <v>0.18578532064746928</v>
      </c>
      <c r="AD116" s="1">
        <v>0.16782914497891244</v>
      </c>
    </row>
    <row r="117" spans="27:30">
      <c r="AA117">
        <v>114</v>
      </c>
      <c r="AB117" s="1">
        <v>2.5840071066021144E-3</v>
      </c>
      <c r="AC117" s="1">
        <v>0.18578532064746928</v>
      </c>
      <c r="AD117" s="1">
        <v>0.16782914497891244</v>
      </c>
    </row>
    <row r="118" spans="27:30">
      <c r="AA118">
        <v>115</v>
      </c>
      <c r="AB118" s="1">
        <v>2.5840071066021144E-3</v>
      </c>
      <c r="AC118" s="1">
        <v>0.18578532064746928</v>
      </c>
      <c r="AD118" s="1">
        <v>0.16782914497891244</v>
      </c>
    </row>
    <row r="119" spans="27:30">
      <c r="AA119">
        <v>116</v>
      </c>
      <c r="AB119" s="1">
        <v>2.5840071066021144E-3</v>
      </c>
      <c r="AC119" s="1">
        <v>0.18578532064746928</v>
      </c>
      <c r="AD119" s="1">
        <v>0.16782914497891244</v>
      </c>
    </row>
    <row r="120" spans="27:30">
      <c r="AA120">
        <v>117</v>
      </c>
      <c r="AB120" s="1">
        <v>2.5840071066021144E-3</v>
      </c>
      <c r="AC120" s="1">
        <v>0.18578532064746928</v>
      </c>
      <c r="AD120" s="1">
        <v>0.16782914497891244</v>
      </c>
    </row>
    <row r="121" spans="27:30">
      <c r="AA121">
        <v>118</v>
      </c>
      <c r="AB121" s="1">
        <v>2.5840071066021144E-3</v>
      </c>
      <c r="AC121" s="1">
        <v>0.18578532064746928</v>
      </c>
      <c r="AD121" s="1">
        <v>0.16782914497891244</v>
      </c>
    </row>
    <row r="122" spans="27:30">
      <c r="AA122">
        <v>119</v>
      </c>
      <c r="AB122" s="1">
        <v>2.5840071066021144E-3</v>
      </c>
      <c r="AC122" s="1">
        <v>0.18578532064746928</v>
      </c>
      <c r="AD122" s="1">
        <v>0.16782914497891244</v>
      </c>
    </row>
    <row r="123" spans="27:30">
      <c r="AA123">
        <v>120</v>
      </c>
      <c r="AB123" s="1">
        <v>2.5840071066021144E-3</v>
      </c>
      <c r="AC123" s="1">
        <v>0.18578532064746928</v>
      </c>
      <c r="AD123" s="1">
        <v>0.16782914497891244</v>
      </c>
    </row>
    <row r="124" spans="27:30">
      <c r="AA124">
        <v>121</v>
      </c>
      <c r="AB124" s="1">
        <v>2.5840071066021144E-3</v>
      </c>
      <c r="AC124" s="1">
        <v>0.18578532064746928</v>
      </c>
      <c r="AD124" s="1">
        <v>0.16782914497891244</v>
      </c>
    </row>
    <row r="125" spans="27:30">
      <c r="AA125">
        <v>122</v>
      </c>
      <c r="AB125" s="1">
        <v>2.5840071066021144E-3</v>
      </c>
      <c r="AC125" s="1">
        <v>0.18578532064746928</v>
      </c>
      <c r="AD125" s="1">
        <v>0.16782914497891244</v>
      </c>
    </row>
    <row r="126" spans="27:30">
      <c r="AA126">
        <v>123</v>
      </c>
      <c r="AB126" s="1">
        <v>2.5840071066021144E-3</v>
      </c>
      <c r="AC126" s="1">
        <v>0.18578532064746928</v>
      </c>
      <c r="AD126" s="1">
        <v>0.16782914497891244</v>
      </c>
    </row>
    <row r="127" spans="27:30">
      <c r="AA127">
        <v>124</v>
      </c>
      <c r="AB127" s="1">
        <v>2.5840071066021144E-3</v>
      </c>
      <c r="AC127" s="1">
        <v>0.18578532064746928</v>
      </c>
      <c r="AD127" s="1">
        <v>0.16782914497891244</v>
      </c>
    </row>
    <row r="128" spans="27:30">
      <c r="AA128">
        <v>125</v>
      </c>
      <c r="AB128" s="1">
        <v>2.5840071066021144E-3</v>
      </c>
      <c r="AC128" s="1">
        <v>0.18578532064746928</v>
      </c>
      <c r="AD128" s="1">
        <v>0.16782914497891244</v>
      </c>
    </row>
    <row r="129" spans="27:30">
      <c r="AA129">
        <v>126</v>
      </c>
      <c r="AB129" s="1">
        <v>2.5840071066021144E-3</v>
      </c>
      <c r="AC129" s="1">
        <v>0.18578532064746928</v>
      </c>
      <c r="AD129" s="1">
        <v>0.16782914497891244</v>
      </c>
    </row>
    <row r="130" spans="27:30">
      <c r="AA130">
        <v>127</v>
      </c>
      <c r="AB130" s="1">
        <v>2.5840071066021144E-3</v>
      </c>
      <c r="AC130" s="1">
        <v>0.18578532064746928</v>
      </c>
      <c r="AD130" s="1">
        <v>0.16782914497891244</v>
      </c>
    </row>
    <row r="131" spans="27:30">
      <c r="AA131">
        <v>128</v>
      </c>
      <c r="AB131" s="1">
        <v>2.5840071066021144E-3</v>
      </c>
      <c r="AC131" s="1">
        <v>0.18578532064746928</v>
      </c>
      <c r="AD131" s="1">
        <v>0.16782914497891244</v>
      </c>
    </row>
    <row r="132" spans="27:30">
      <c r="AA132">
        <v>129</v>
      </c>
      <c r="AB132" s="1">
        <v>2.5840071066021144E-3</v>
      </c>
      <c r="AC132" s="1">
        <v>0.18578532064746928</v>
      </c>
      <c r="AD132" s="1">
        <v>0.16782914497891244</v>
      </c>
    </row>
    <row r="133" spans="27:30">
      <c r="AA133">
        <v>130</v>
      </c>
      <c r="AB133" s="1">
        <v>2.5840071066021144E-3</v>
      </c>
      <c r="AC133" s="1">
        <v>0.18578532064746928</v>
      </c>
      <c r="AD133" s="1">
        <v>0.16782914497891244</v>
      </c>
    </row>
    <row r="134" spans="27:30">
      <c r="AA134">
        <v>131</v>
      </c>
      <c r="AB134" s="1">
        <v>2.5840071066021144E-3</v>
      </c>
      <c r="AC134" s="1">
        <v>0.18578532064746928</v>
      </c>
      <c r="AD134" s="1">
        <v>0.16782914497891244</v>
      </c>
    </row>
    <row r="135" spans="27:30">
      <c r="AA135">
        <v>132</v>
      </c>
      <c r="AB135" s="1">
        <v>2.5840071066021144E-3</v>
      </c>
      <c r="AC135" s="1">
        <v>0.18578532064746928</v>
      </c>
      <c r="AD135" s="1">
        <v>0.16782914497891244</v>
      </c>
    </row>
    <row r="136" spans="27:30">
      <c r="AA136">
        <v>133</v>
      </c>
      <c r="AB136" s="1">
        <v>2.5840071066021144E-3</v>
      </c>
      <c r="AC136" s="1">
        <v>0.18578532064746928</v>
      </c>
      <c r="AD136" s="1">
        <v>0.16782914497891244</v>
      </c>
    </row>
    <row r="137" spans="27:30">
      <c r="AA137">
        <v>134</v>
      </c>
      <c r="AB137" s="1">
        <v>2.5840071066021144E-3</v>
      </c>
      <c r="AC137" s="1">
        <v>0.18578532064746928</v>
      </c>
      <c r="AD137" s="1">
        <v>0.16782914497891244</v>
      </c>
    </row>
    <row r="138" spans="27:30">
      <c r="AA138">
        <v>135</v>
      </c>
      <c r="AB138" s="1">
        <v>2.5840071066021144E-3</v>
      </c>
      <c r="AC138" s="1">
        <v>0.18578532064746928</v>
      </c>
      <c r="AD138" s="1">
        <v>0.16782914497891244</v>
      </c>
    </row>
    <row r="139" spans="27:30">
      <c r="AA139">
        <v>136</v>
      </c>
      <c r="AB139" s="1">
        <v>2.5840071066021144E-3</v>
      </c>
      <c r="AC139" s="1">
        <v>0.18578532064746928</v>
      </c>
      <c r="AD139" s="1">
        <v>0.16782914497891244</v>
      </c>
    </row>
    <row r="140" spans="27:30">
      <c r="AA140">
        <v>137</v>
      </c>
      <c r="AB140" s="1">
        <v>2.5840071066021144E-3</v>
      </c>
      <c r="AC140" s="1">
        <v>0.18578532064746928</v>
      </c>
      <c r="AD140" s="1">
        <v>0.16782914497891244</v>
      </c>
    </row>
    <row r="141" spans="27:30">
      <c r="AA141">
        <v>138</v>
      </c>
      <c r="AB141" s="1">
        <v>2.5840071066021144E-3</v>
      </c>
      <c r="AC141" s="1">
        <v>0.18578532064746928</v>
      </c>
      <c r="AD141" s="1">
        <v>0.16782914497891244</v>
      </c>
    </row>
    <row r="142" spans="27:30">
      <c r="AA142">
        <v>139</v>
      </c>
      <c r="AB142" s="1">
        <v>2.5840071066021144E-3</v>
      </c>
      <c r="AC142" s="1">
        <v>0.18578532064746928</v>
      </c>
      <c r="AD142" s="1">
        <v>0.16782914497891244</v>
      </c>
    </row>
    <row r="143" spans="27:30">
      <c r="AA143">
        <v>140</v>
      </c>
      <c r="AB143" s="1">
        <v>2.5840071066021144E-3</v>
      </c>
      <c r="AC143" s="1">
        <v>0.18578532064746928</v>
      </c>
      <c r="AD143" s="1">
        <v>0.16782914497891244</v>
      </c>
    </row>
    <row r="144" spans="27:30">
      <c r="AA144">
        <v>141</v>
      </c>
      <c r="AB144" s="1">
        <v>2.5840071066021144E-3</v>
      </c>
      <c r="AC144" s="1">
        <v>0.18578532064746928</v>
      </c>
      <c r="AD144" s="1">
        <v>0.16782914497891244</v>
      </c>
    </row>
    <row r="145" spans="27:30">
      <c r="AA145">
        <v>142</v>
      </c>
      <c r="AB145" s="1">
        <v>2.5840071066021144E-3</v>
      </c>
      <c r="AC145" s="1">
        <v>0.18578532064746928</v>
      </c>
      <c r="AD145" s="1">
        <v>0.16782914497891244</v>
      </c>
    </row>
    <row r="146" spans="27:30">
      <c r="AA146">
        <v>143</v>
      </c>
      <c r="AB146" s="1">
        <v>2.5840071066021144E-3</v>
      </c>
      <c r="AC146" s="1">
        <v>0.18578532064746928</v>
      </c>
      <c r="AD146" s="1">
        <v>0.16782914497891244</v>
      </c>
    </row>
    <row r="147" spans="27:30">
      <c r="AA147">
        <v>144</v>
      </c>
      <c r="AB147" s="1">
        <v>2.5840071066021144E-3</v>
      </c>
      <c r="AC147" s="1">
        <v>0.18578532064746928</v>
      </c>
      <c r="AD147" s="1">
        <v>0.16782914497891244</v>
      </c>
    </row>
    <row r="148" spans="27:30">
      <c r="AA148">
        <v>145</v>
      </c>
      <c r="AB148" s="1">
        <v>2.5840071066021144E-3</v>
      </c>
      <c r="AC148" s="1">
        <v>0.18578532064746928</v>
      </c>
      <c r="AD148" s="1">
        <v>0.16782914497891244</v>
      </c>
    </row>
    <row r="149" spans="27:30">
      <c r="AA149">
        <v>146</v>
      </c>
      <c r="AB149" s="1">
        <v>2.5840071066021144E-3</v>
      </c>
      <c r="AC149" s="1">
        <v>0.18578532064746928</v>
      </c>
      <c r="AD149" s="1">
        <v>0.16782914497891244</v>
      </c>
    </row>
    <row r="150" spans="27:30">
      <c r="AA150">
        <v>147</v>
      </c>
      <c r="AB150" s="1">
        <v>2.5840071066021144E-3</v>
      </c>
      <c r="AC150" s="1">
        <v>0.18578532064746928</v>
      </c>
      <c r="AD150" s="1">
        <v>0.16782914497891244</v>
      </c>
    </row>
    <row r="151" spans="27:30">
      <c r="AA151">
        <v>148</v>
      </c>
      <c r="AB151" s="1">
        <v>2.5840071066021144E-3</v>
      </c>
      <c r="AC151" s="1">
        <v>0.18578532064746928</v>
      </c>
      <c r="AD151" s="1">
        <v>0.16782914497891244</v>
      </c>
    </row>
    <row r="152" spans="27:30">
      <c r="AA152">
        <v>149</v>
      </c>
      <c r="AB152" s="1">
        <v>2.5840071066021144E-3</v>
      </c>
      <c r="AC152" s="1">
        <v>0.18578532064746928</v>
      </c>
      <c r="AD152" s="1">
        <v>0.16782914497891244</v>
      </c>
    </row>
    <row r="153" spans="27:30">
      <c r="AA153">
        <v>150</v>
      </c>
      <c r="AB153" s="1">
        <v>2.5840071066021144E-3</v>
      </c>
      <c r="AC153" s="1">
        <v>0.18578532064746928</v>
      </c>
      <c r="AD153" s="1">
        <v>0.16782914497891244</v>
      </c>
    </row>
    <row r="154" spans="27:30">
      <c r="AA154">
        <v>151</v>
      </c>
      <c r="AB154" s="1">
        <v>2.5840071066021144E-3</v>
      </c>
      <c r="AC154" s="1">
        <v>0.18578532064746928</v>
      </c>
      <c r="AD154" s="1">
        <v>0.16782914497891244</v>
      </c>
    </row>
    <row r="155" spans="27:30">
      <c r="AA155">
        <v>152</v>
      </c>
      <c r="AB155" s="1">
        <v>2.5840071066021144E-3</v>
      </c>
      <c r="AC155" s="1">
        <v>0.18578532064746928</v>
      </c>
      <c r="AD155" s="1">
        <v>0.16782914497891244</v>
      </c>
    </row>
    <row r="156" spans="27:30">
      <c r="AA156">
        <v>153</v>
      </c>
      <c r="AB156" s="1">
        <v>2.5840071066021144E-3</v>
      </c>
      <c r="AC156" s="1">
        <v>0.18578532064746928</v>
      </c>
      <c r="AD156" s="1">
        <v>0.16782914497891244</v>
      </c>
    </row>
    <row r="157" spans="27:30">
      <c r="AA157">
        <v>154</v>
      </c>
      <c r="AB157" s="1">
        <v>2.5840071066021144E-3</v>
      </c>
      <c r="AC157" s="1">
        <v>0.18578532064746928</v>
      </c>
      <c r="AD157" s="1">
        <v>0.16782914497891244</v>
      </c>
    </row>
    <row r="158" spans="27:30">
      <c r="AA158">
        <v>155</v>
      </c>
      <c r="AB158" s="1">
        <v>2.5840071066021144E-3</v>
      </c>
      <c r="AC158" s="1">
        <v>0.18578532064746928</v>
      </c>
      <c r="AD158" s="1">
        <v>0.16782914497891244</v>
      </c>
    </row>
    <row r="159" spans="27:30">
      <c r="AA159">
        <v>156</v>
      </c>
      <c r="AB159" s="1">
        <v>2.5840071066021144E-3</v>
      </c>
      <c r="AC159" s="1">
        <v>0.18578532064746928</v>
      </c>
      <c r="AD159" s="1">
        <v>0.16782914497891244</v>
      </c>
    </row>
    <row r="160" spans="27:30">
      <c r="AA160">
        <v>157</v>
      </c>
      <c r="AB160" s="1">
        <v>2.5840071066021144E-3</v>
      </c>
      <c r="AC160" s="1">
        <v>0.18578532064746928</v>
      </c>
      <c r="AD160" s="1">
        <v>0.16782914497891244</v>
      </c>
    </row>
    <row r="161" spans="27:30">
      <c r="AA161">
        <v>158</v>
      </c>
      <c r="AB161" s="1">
        <v>2.5840071066021144E-3</v>
      </c>
      <c r="AC161" s="1">
        <v>0.18578532064746928</v>
      </c>
      <c r="AD161" s="1">
        <v>0.16782914497891244</v>
      </c>
    </row>
    <row r="162" spans="27:30">
      <c r="AA162">
        <v>159</v>
      </c>
      <c r="AB162" s="1">
        <v>2.5840071066021144E-3</v>
      </c>
      <c r="AC162" s="1">
        <v>0.18578532064746928</v>
      </c>
      <c r="AD162" s="1">
        <v>0.16782914497891244</v>
      </c>
    </row>
    <row r="163" spans="27:30">
      <c r="AA163">
        <v>160</v>
      </c>
      <c r="AB163" s="1">
        <v>2.5840071066021144E-3</v>
      </c>
      <c r="AC163" s="1">
        <v>0.18578532064746928</v>
      </c>
      <c r="AD163" s="1">
        <v>0.16782914497891244</v>
      </c>
    </row>
    <row r="164" spans="27:30">
      <c r="AA164">
        <v>161</v>
      </c>
      <c r="AB164" s="1">
        <v>2.5840071066021144E-3</v>
      </c>
      <c r="AC164" s="1">
        <v>0.18578532064746928</v>
      </c>
      <c r="AD164" s="1">
        <v>0.16782914497891244</v>
      </c>
    </row>
    <row r="165" spans="27:30">
      <c r="AA165">
        <v>162</v>
      </c>
      <c r="AB165" s="1">
        <v>2.5840071066021144E-3</v>
      </c>
      <c r="AC165" s="1">
        <v>0.18578532064746928</v>
      </c>
      <c r="AD165" s="1">
        <v>0.16782914497891244</v>
      </c>
    </row>
    <row r="166" spans="27:30">
      <c r="AA166">
        <v>163</v>
      </c>
      <c r="AB166" s="1">
        <v>2.5840071066021144E-3</v>
      </c>
      <c r="AC166" s="1">
        <v>0.18578532064746928</v>
      </c>
      <c r="AD166" s="1">
        <v>0.16782914497891244</v>
      </c>
    </row>
    <row r="167" spans="27:30">
      <c r="AA167">
        <v>164</v>
      </c>
      <c r="AB167" s="1">
        <v>2.5840071066021144E-3</v>
      </c>
      <c r="AC167" s="1">
        <v>0.18578532064746928</v>
      </c>
      <c r="AD167" s="1">
        <v>0.16782914497891244</v>
      </c>
    </row>
    <row r="168" spans="27:30">
      <c r="AA168">
        <v>165</v>
      </c>
      <c r="AB168" s="1">
        <v>2.5840071066021144E-3</v>
      </c>
      <c r="AC168" s="1">
        <v>0.18578532064746928</v>
      </c>
      <c r="AD168" s="1">
        <v>0.16782914497891244</v>
      </c>
    </row>
    <row r="169" spans="27:30">
      <c r="AA169">
        <v>166</v>
      </c>
      <c r="AB169" s="1">
        <v>2.5840071066021144E-3</v>
      </c>
      <c r="AC169" s="1">
        <v>0.18578532064746928</v>
      </c>
      <c r="AD169" s="1">
        <v>0.16782914497891244</v>
      </c>
    </row>
    <row r="170" spans="27:30">
      <c r="AA170">
        <v>167</v>
      </c>
      <c r="AB170" s="1">
        <v>2.5840071066021144E-3</v>
      </c>
      <c r="AC170" s="1">
        <v>0.18578532064746928</v>
      </c>
      <c r="AD170" s="1">
        <v>0.16782914497891244</v>
      </c>
    </row>
    <row r="171" spans="27:30">
      <c r="AA171">
        <v>168</v>
      </c>
      <c r="AB171" s="1">
        <v>2.5840071066021144E-3</v>
      </c>
      <c r="AC171" s="1">
        <v>0.18578532064746928</v>
      </c>
      <c r="AD171" s="1">
        <v>0.16782914497891244</v>
      </c>
    </row>
    <row r="172" spans="27:30">
      <c r="AA172">
        <v>169</v>
      </c>
      <c r="AB172" s="1">
        <v>2.5840071066021144E-3</v>
      </c>
      <c r="AC172" s="1">
        <v>0.18578532064746928</v>
      </c>
      <c r="AD172" s="1">
        <v>0.16782914497891244</v>
      </c>
    </row>
    <row r="173" spans="27:30">
      <c r="AA173">
        <v>170</v>
      </c>
      <c r="AB173" s="1">
        <v>2.5840071066021144E-3</v>
      </c>
      <c r="AC173" s="1">
        <v>0.18578532064746928</v>
      </c>
      <c r="AD173" s="1">
        <v>0.16782914497891244</v>
      </c>
    </row>
    <row r="174" spans="27:30">
      <c r="AA174">
        <v>171</v>
      </c>
      <c r="AB174" s="1">
        <v>2.5840071066021144E-3</v>
      </c>
      <c r="AC174" s="1">
        <v>0.18578532064746928</v>
      </c>
      <c r="AD174" s="1">
        <v>0.16782914497891244</v>
      </c>
    </row>
    <row r="175" spans="27:30">
      <c r="AA175">
        <v>172</v>
      </c>
      <c r="AB175" s="1">
        <v>2.5840071066021144E-3</v>
      </c>
      <c r="AC175" s="1">
        <v>0.18578532064746928</v>
      </c>
      <c r="AD175" s="1">
        <v>0.16782914497891244</v>
      </c>
    </row>
    <row r="176" spans="27:30">
      <c r="AA176">
        <v>173</v>
      </c>
      <c r="AB176" s="1">
        <v>2.5840071066021144E-3</v>
      </c>
      <c r="AC176" s="1">
        <v>0.18578532064746928</v>
      </c>
      <c r="AD176" s="1">
        <v>0.16782914497891244</v>
      </c>
    </row>
    <row r="177" spans="27:30">
      <c r="AA177">
        <v>174</v>
      </c>
      <c r="AB177" s="1">
        <v>2.5840071066021144E-3</v>
      </c>
      <c r="AC177" s="1">
        <v>0.18578532064746928</v>
      </c>
      <c r="AD177" s="1">
        <v>0.16782914497891244</v>
      </c>
    </row>
    <row r="178" spans="27:30">
      <c r="AA178">
        <v>175</v>
      </c>
      <c r="AB178" s="1">
        <v>2.5840071066021144E-3</v>
      </c>
      <c r="AC178" s="1">
        <v>0.18578532064746928</v>
      </c>
      <c r="AD178" s="1">
        <v>0.16782914497891244</v>
      </c>
    </row>
    <row r="179" spans="27:30">
      <c r="AA179">
        <v>176</v>
      </c>
      <c r="AB179" s="1">
        <v>2.5840071066021144E-3</v>
      </c>
      <c r="AC179" s="1">
        <v>0.18578532064746928</v>
      </c>
      <c r="AD179" s="1">
        <v>0.16782914497891244</v>
      </c>
    </row>
    <row r="180" spans="27:30">
      <c r="AA180">
        <v>177</v>
      </c>
      <c r="AB180" s="1">
        <v>2.5840071066021144E-3</v>
      </c>
      <c r="AC180" s="1">
        <v>0.18578532064746928</v>
      </c>
      <c r="AD180" s="1">
        <v>0.16782914497891244</v>
      </c>
    </row>
    <row r="181" spans="27:30">
      <c r="AA181">
        <v>178</v>
      </c>
      <c r="AB181" s="1">
        <v>2.5840071066021144E-3</v>
      </c>
      <c r="AC181" s="1">
        <v>0.18578532064746928</v>
      </c>
      <c r="AD181" s="1">
        <v>0.16782914497891244</v>
      </c>
    </row>
    <row r="182" spans="27:30">
      <c r="AA182">
        <v>179</v>
      </c>
      <c r="AB182" s="1">
        <v>2.5840071066021144E-3</v>
      </c>
      <c r="AC182" s="1">
        <v>0.18578532064746928</v>
      </c>
      <c r="AD182" s="1">
        <v>0.16782914497891244</v>
      </c>
    </row>
    <row r="183" spans="27:30">
      <c r="AA183">
        <v>180</v>
      </c>
      <c r="AB183" s="1">
        <v>2.5840071066021144E-3</v>
      </c>
      <c r="AC183" s="1">
        <v>0.18578532064746928</v>
      </c>
      <c r="AD183" s="1">
        <v>0.16782914497891244</v>
      </c>
    </row>
    <row r="184" spans="27:30">
      <c r="AA184">
        <v>181</v>
      </c>
      <c r="AB184" s="1">
        <v>2.5840071066021144E-3</v>
      </c>
      <c r="AC184" s="1">
        <v>0.18578532064746928</v>
      </c>
      <c r="AD184" s="1">
        <v>0.16782914497891244</v>
      </c>
    </row>
    <row r="185" spans="27:30">
      <c r="AA185">
        <v>182</v>
      </c>
      <c r="AB185" s="1">
        <v>2.5840071066021144E-3</v>
      </c>
      <c r="AC185" s="1">
        <v>0.18578532064746928</v>
      </c>
      <c r="AD185" s="1">
        <v>0.16782914497891244</v>
      </c>
    </row>
    <row r="186" spans="27:30">
      <c r="AA186">
        <v>183</v>
      </c>
      <c r="AB186" s="1">
        <v>2.5840071066021144E-3</v>
      </c>
      <c r="AC186" s="1">
        <v>0.18578532064746928</v>
      </c>
      <c r="AD186" s="1">
        <v>0.16782914497891244</v>
      </c>
    </row>
    <row r="187" spans="27:30">
      <c r="AA187">
        <v>184</v>
      </c>
      <c r="AB187" s="1">
        <v>2.5840071066021144E-3</v>
      </c>
      <c r="AC187" s="1">
        <v>0.18578532064746928</v>
      </c>
      <c r="AD187" s="1">
        <v>0.16782914497891244</v>
      </c>
    </row>
    <row r="188" spans="27:30">
      <c r="AA188">
        <v>185</v>
      </c>
      <c r="AB188" s="1">
        <v>2.5840071066021144E-3</v>
      </c>
      <c r="AC188" s="1">
        <v>0.18578532064746928</v>
      </c>
      <c r="AD188" s="1">
        <v>0.16782914497891244</v>
      </c>
    </row>
    <row r="189" spans="27:30">
      <c r="AA189">
        <v>186</v>
      </c>
      <c r="AB189" s="1">
        <v>2.5840071066021144E-3</v>
      </c>
      <c r="AC189" s="1">
        <v>0.18578532064746928</v>
      </c>
      <c r="AD189" s="1">
        <v>0.16782914497891244</v>
      </c>
    </row>
    <row r="190" spans="27:30">
      <c r="AA190">
        <v>187</v>
      </c>
      <c r="AB190" s="1">
        <v>2.5840071066021144E-3</v>
      </c>
      <c r="AC190" s="1">
        <v>0.18578532064746928</v>
      </c>
      <c r="AD190" s="1">
        <v>0.16782914497891244</v>
      </c>
    </row>
    <row r="191" spans="27:30">
      <c r="AA191">
        <v>188</v>
      </c>
      <c r="AB191" s="1">
        <v>2.5840071066021144E-3</v>
      </c>
      <c r="AC191" s="1">
        <v>0.18578532064746928</v>
      </c>
      <c r="AD191" s="1">
        <v>0.16782914497891244</v>
      </c>
    </row>
    <row r="192" spans="27:30">
      <c r="AA192">
        <v>189</v>
      </c>
      <c r="AB192" s="1">
        <v>2.5840071066021144E-3</v>
      </c>
      <c r="AC192" s="1">
        <v>0.18578532064746928</v>
      </c>
      <c r="AD192" s="1">
        <v>0.16782914497891244</v>
      </c>
    </row>
    <row r="193" spans="27:30">
      <c r="AA193">
        <v>190</v>
      </c>
      <c r="AB193" s="1">
        <v>2.5840071066021144E-3</v>
      </c>
      <c r="AC193" s="1">
        <v>0.18578532064746928</v>
      </c>
      <c r="AD193" s="1">
        <v>0.16782914497891244</v>
      </c>
    </row>
    <row r="194" spans="27:30">
      <c r="AA194">
        <v>191</v>
      </c>
      <c r="AB194" s="1">
        <v>2.5840071066021144E-3</v>
      </c>
      <c r="AC194" s="1">
        <v>0.18578532064746928</v>
      </c>
      <c r="AD194" s="1">
        <v>0.16782914497891244</v>
      </c>
    </row>
    <row r="195" spans="27:30">
      <c r="AA195">
        <v>192</v>
      </c>
      <c r="AB195" s="1">
        <v>2.5840071066021144E-3</v>
      </c>
      <c r="AC195" s="1">
        <v>0.18578532064746928</v>
      </c>
      <c r="AD195" s="1">
        <v>0.16782914497891244</v>
      </c>
    </row>
    <row r="196" spans="27:30">
      <c r="AA196">
        <v>193</v>
      </c>
      <c r="AB196" s="1">
        <v>2.5840071066021144E-3</v>
      </c>
      <c r="AC196" s="1">
        <v>0.18578532064746928</v>
      </c>
      <c r="AD196" s="1">
        <v>0.16782914497891244</v>
      </c>
    </row>
    <row r="197" spans="27:30">
      <c r="AA197">
        <v>194</v>
      </c>
      <c r="AB197" s="1">
        <v>2.5840071066021144E-3</v>
      </c>
      <c r="AC197" s="1">
        <v>0.18578532064746928</v>
      </c>
      <c r="AD197" s="1">
        <v>0.16782914497891244</v>
      </c>
    </row>
    <row r="198" spans="27:30">
      <c r="AA198">
        <v>195</v>
      </c>
      <c r="AB198" s="1">
        <v>2.5840071066021144E-3</v>
      </c>
      <c r="AC198" s="1">
        <v>0.18578532064746928</v>
      </c>
      <c r="AD198" s="1">
        <v>0.16782914497891244</v>
      </c>
    </row>
    <row r="199" spans="27:30">
      <c r="AA199">
        <v>196</v>
      </c>
      <c r="AB199" s="1">
        <v>2.5840071066021144E-3</v>
      </c>
      <c r="AC199" s="1">
        <v>0.18578532064746928</v>
      </c>
      <c r="AD199" s="1">
        <v>0.16782914497891244</v>
      </c>
    </row>
    <row r="200" spans="27:30">
      <c r="AA200">
        <v>197</v>
      </c>
      <c r="AB200" s="1">
        <v>2.5840071066021144E-3</v>
      </c>
      <c r="AC200" s="1">
        <v>0.18578532064746928</v>
      </c>
      <c r="AD200" s="1">
        <v>0.16782914497891244</v>
      </c>
    </row>
    <row r="201" spans="27:30">
      <c r="AA201">
        <v>198</v>
      </c>
      <c r="AB201" s="1">
        <v>2.5840071066021144E-3</v>
      </c>
      <c r="AC201" s="1">
        <v>0.18578532064746928</v>
      </c>
      <c r="AD201" s="1">
        <v>0.16782914497891244</v>
      </c>
    </row>
    <row r="202" spans="27:30">
      <c r="AA202">
        <v>199</v>
      </c>
      <c r="AB202" s="1">
        <v>2.5840071066021144E-3</v>
      </c>
      <c r="AC202" s="1">
        <v>0.18578532064746928</v>
      </c>
      <c r="AD202" s="1">
        <v>0.16782914497891244</v>
      </c>
    </row>
    <row r="203" spans="27:30">
      <c r="AA203">
        <v>200</v>
      </c>
      <c r="AB203" s="1">
        <v>2.5840071066021144E-3</v>
      </c>
      <c r="AC203" s="1">
        <v>0.18578532064746928</v>
      </c>
      <c r="AD203" s="1">
        <v>0.16782914497891244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69" priority="13">
      <formula>ABS(B57)&gt;0.4</formula>
    </cfRule>
    <cfRule type="expression" dxfId="268" priority="14">
      <formula>AND(ABS(B57)&gt;0.2, ABS(B57)&lt;=0.4)</formula>
    </cfRule>
    <cfRule type="expression" dxfId="267" priority="15">
      <formula>ABS(B57)&lt;=0.2</formula>
    </cfRule>
  </conditionalFormatting>
  <conditionalFormatting sqref="B82:D87">
    <cfRule type="expression" dxfId="266" priority="1">
      <formula>ABS(B82)&lt;=0.2</formula>
    </cfRule>
    <cfRule type="expression" dxfId="265" priority="2">
      <formula>ABS(B82)&gt;0.4</formula>
    </cfRule>
    <cfRule type="expression" dxfId="264" priority="3">
      <formula>AND(ABS(B82)&gt;0.2, ABS(B82)&lt;=0.4)</formula>
    </cfRule>
  </conditionalFormatting>
  <conditionalFormatting sqref="E40:M45">
    <cfRule type="expression" dxfId="263" priority="4">
      <formula>ABS(IFERROR(E13-E40,0))&gt;0.4</formula>
    </cfRule>
    <cfRule type="expression" dxfId="262" priority="5">
      <formula>AND(ABS(IFERROR(E13-E40,0))&gt;0.2, ABS(IFERROR(E13-E40,0))&lt;=0.4)</formula>
    </cfRule>
    <cfRule type="expression" dxfId="261" priority="6">
      <formula>ABS(IFERROR(E13-E40,0))&lt;=0.2</formula>
    </cfRule>
  </conditionalFormatting>
  <conditionalFormatting sqref="G57:I65">
    <cfRule type="expression" dxfId="260" priority="10">
      <formula>ABS(G57)&lt;=0.2</formula>
    </cfRule>
    <cfRule type="expression" dxfId="259" priority="11">
      <formula>AND(ABS(G57)&gt;0.2, ABS(G57)&lt;=0.4)</formula>
    </cfRule>
    <cfRule type="expression" dxfId="258" priority="12">
      <formula>ABS(G57)&gt;0.4</formula>
    </cfRule>
  </conditionalFormatting>
  <conditionalFormatting sqref="L57:Q65">
    <cfRule type="expression" dxfId="257" priority="7">
      <formula>ABS(L57)&gt;0.4</formula>
    </cfRule>
    <cfRule type="expression" dxfId="256" priority="8">
      <formula>AND(ABS(L57)&gt;0.2, ABS(L57)&lt;=0.4)</formula>
    </cfRule>
    <cfRule type="expression" dxfId="255" priority="9">
      <formula>ABS(L57)&lt;=0.2</formula>
    </cfRule>
  </conditionalFormatting>
  <dataValidations count="1">
    <dataValidation type="list" allowBlank="1" showInputMessage="1" showErrorMessage="1" sqref="Y8" xr:uid="{00000000-0002-0000-03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N203"/>
  <sheetViews>
    <sheetView topLeftCell="A65" zoomScale="84" zoomScaleNormal="60" workbookViewId="0">
      <selection activeCell="G91" sqref="G91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0.18482348184399819</v>
      </c>
      <c r="AC3" s="1">
        <f>G67</f>
        <v>1.1133286966813691</v>
      </c>
      <c r="AD3" s="1">
        <f ca="1">L67</f>
        <v>2.2039521143481786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0.18482348184399819</v>
      </c>
      <c r="AC4" s="1">
        <v>1.1133286966813691</v>
      </c>
      <c r="AD4" s="1">
        <v>2.2039521143481786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0.18482348184399819</v>
      </c>
      <c r="AC5" s="1">
        <v>1.1133286966813691</v>
      </c>
      <c r="AD5" s="1">
        <v>2.2039521143481786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0.18482348184399819</v>
      </c>
      <c r="AC6" s="1">
        <v>1.1133286966813691</v>
      </c>
      <c r="AD6" s="1">
        <v>2.2039521143481786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0.18482348184399819</v>
      </c>
      <c r="AC7" s="1">
        <v>1.1133286966813691</v>
      </c>
      <c r="AD7" s="1">
        <v>2.2039521143481786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0.18482348184399819</v>
      </c>
      <c r="AC8" s="1">
        <v>1.1133286966813691</v>
      </c>
      <c r="AD8" s="1">
        <v>2.2039521143481786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2</v>
      </c>
      <c r="AA9">
        <v>6</v>
      </c>
      <c r="AB9" s="1">
        <v>0.18482348184399819</v>
      </c>
      <c r="AC9" s="1">
        <v>1.1133286966813691</v>
      </c>
      <c r="AD9" s="1">
        <v>2.2039521143481786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0.18482348184399819</v>
      </c>
      <c r="AC10" s="1">
        <v>1.1133286966813691</v>
      </c>
      <c r="AD10" s="1">
        <v>2.2039521143481786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0.18482348184399819</v>
      </c>
      <c r="AC11" s="1">
        <v>1.1133286966813691</v>
      </c>
      <c r="AD11" s="1">
        <v>2.2039521143481786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3.6869277747175442</v>
      </c>
      <c r="AA12">
        <v>9</v>
      </c>
      <c r="AB12" s="1">
        <v>0.18482348184399819</v>
      </c>
      <c r="AC12" s="1">
        <v>1.1133286966813691</v>
      </c>
      <c r="AD12" s="1">
        <v>2.2039521143481786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0.18482348184399819</v>
      </c>
      <c r="AC13" s="1">
        <v>1.1133286966813691</v>
      </c>
      <c r="AD13" s="1">
        <v>2.2039521143481786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0.18482348184399819</v>
      </c>
      <c r="AC14" s="1">
        <v>1.1133286966813691</v>
      </c>
      <c r="AD14" s="1">
        <v>2.2039521143481786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0.18482348184399819</v>
      </c>
      <c r="AC15" s="1">
        <v>1.1133286966813691</v>
      </c>
      <c r="AD15" s="1">
        <v>2.2039521143481786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8</v>
      </c>
      <c r="AA16">
        <v>13</v>
      </c>
      <c r="AB16" s="1">
        <v>0.18482348184399819</v>
      </c>
      <c r="AC16" s="1">
        <v>1.1133286966813691</v>
      </c>
      <c r="AD16" s="1">
        <v>2.2039521143481786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0.18482348184399819</v>
      </c>
      <c r="AC17" s="1">
        <v>1.1133286966813691</v>
      </c>
      <c r="AD17" s="1">
        <v>2.2039521143481786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5</v>
      </c>
      <c r="AA18">
        <v>15</v>
      </c>
      <c r="AB18" s="1">
        <v>0.18482348184399819</v>
      </c>
      <c r="AC18" s="1">
        <v>1.1133286966813691</v>
      </c>
      <c r="AD18" s="1">
        <v>2.2039521143481786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0.18482348184399819</v>
      </c>
      <c r="AC19" s="1">
        <v>1.1133286966813691</v>
      </c>
      <c r="AD19" s="1">
        <v>2.2039521143481786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0.44444444444444442</v>
      </c>
      <c r="AA20">
        <v>17</v>
      </c>
      <c r="AB20" s="1">
        <v>0.18482348184399819</v>
      </c>
      <c r="AC20" s="1">
        <v>1.1133286966813691</v>
      </c>
      <c r="AD20" s="1">
        <v>2.2039521143481786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0.27777777777777779</v>
      </c>
      <c r="AA21">
        <v>18</v>
      </c>
      <c r="AB21" s="1">
        <v>0.18482348184399819</v>
      </c>
      <c r="AC21" s="1">
        <v>1.1133286966813691</v>
      </c>
      <c r="AD21" s="1">
        <v>2.2039521143481786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0.27777777777777779</v>
      </c>
      <c r="AA22">
        <v>19</v>
      </c>
      <c r="AB22" s="1">
        <v>0.18482348184399819</v>
      </c>
      <c r="AC22" s="1">
        <v>1.1133286966813691</v>
      </c>
      <c r="AD22" s="1">
        <v>2.2039521143481786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1.106647826593686E-2</v>
      </c>
      <c r="AA23">
        <v>20</v>
      </c>
      <c r="AB23" s="1">
        <v>0.18482348184399819</v>
      </c>
      <c r="AC23" s="1">
        <v>1.1133286966813691</v>
      </c>
      <c r="AD23" s="1">
        <v>2.2039521143481786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0.61051932844292478</v>
      </c>
      <c r="AA24">
        <v>21</v>
      </c>
      <c r="AB24" s="1">
        <v>0.18482348184399819</v>
      </c>
      <c r="AC24" s="1">
        <v>1.1133286966813691</v>
      </c>
      <c r="AD24" s="1">
        <v>2.2039521143481786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0.24404024932352719</v>
      </c>
      <c r="AA25">
        <v>22</v>
      </c>
      <c r="AB25" s="1">
        <v>0.18482348184399819</v>
      </c>
      <c r="AC25" s="1">
        <v>1.1133286966813691</v>
      </c>
      <c r="AD25" s="1">
        <v>2.2039521143481786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0.19194565163509211</v>
      </c>
      <c r="AA26">
        <v>23</v>
      </c>
      <c r="AB26" s="1">
        <v>0.18482348184399819</v>
      </c>
      <c r="AC26" s="1">
        <v>1.1133286966813691</v>
      </c>
      <c r="AD26" s="1">
        <v>2.2039521143481786</v>
      </c>
    </row>
    <row r="27" spans="1:30" ht="16.2" thickBot="1">
      <c r="X27" s="55" t="s">
        <v>51</v>
      </c>
      <c r="Y27" s="3" cm="1">
        <f t="array" ref="Y27">MEDIAN(ABS(B13:D18 - B40:D45))</f>
        <v>0.22331089058446907</v>
      </c>
      <c r="AA27">
        <v>24</v>
      </c>
      <c r="AB27" s="1">
        <v>0.18482348184399819</v>
      </c>
      <c r="AC27" s="1">
        <v>1.1133286966813691</v>
      </c>
      <c r="AD27" s="1">
        <v>2.2039521143481786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0.18482348184399819</v>
      </c>
      <c r="AC28" s="1">
        <v>1.1133286966813691</v>
      </c>
      <c r="AD28" s="1">
        <v>2.2039521143481786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6.9293405391340671E-2</v>
      </c>
      <c r="AA29">
        <v>26</v>
      </c>
      <c r="AB29" s="1">
        <v>0.18482348184399819</v>
      </c>
      <c r="AC29" s="1">
        <v>1.1133286966813691</v>
      </c>
      <c r="AD29" s="1">
        <v>2.2039521143481786</v>
      </c>
    </row>
    <row r="30" spans="1:30">
      <c r="A30" s="25" t="s">
        <v>3</v>
      </c>
      <c r="B30" s="2">
        <f>MAX(B40:B45)</f>
        <v>0.63497890515734967</v>
      </c>
      <c r="C30" s="2">
        <f>MAX(C40:C45)</f>
        <v>1.0105193284429248</v>
      </c>
      <c r="D30" s="2">
        <f>MAX(D40:D45)</f>
        <v>0.58385915445888426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0.22331089058446907</v>
      </c>
      <c r="AA30">
        <v>27</v>
      </c>
      <c r="AB30" s="1">
        <v>0.18482348184399819</v>
      </c>
      <c r="AC30" s="1">
        <v>1.1133286966813691</v>
      </c>
      <c r="AD30" s="1">
        <v>2.2039521143481786</v>
      </c>
    </row>
    <row r="31" spans="1:30" ht="16.2" thickBot="1">
      <c r="A31" s="25" t="s">
        <v>4</v>
      </c>
      <c r="B31" s="2">
        <f>MIN(B40:B45)</f>
        <v>0.13012177761081228</v>
      </c>
      <c r="C31" s="2">
        <f t="shared" ref="C31:D31" si="19">MIN(C40:C45)</f>
        <v>0.24999969294237528</v>
      </c>
      <c r="D31" s="2">
        <f t="shared" si="19"/>
        <v>0.11106647826593687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0.40772803006515479</v>
      </c>
      <c r="AA31">
        <v>28</v>
      </c>
      <c r="AB31" s="1">
        <v>0.18482348184399819</v>
      </c>
      <c r="AC31" s="1">
        <v>1.1133286966813691</v>
      </c>
      <c r="AD31" s="1">
        <v>2.2039521143481786</v>
      </c>
    </row>
    <row r="32" spans="1:30">
      <c r="A32" s="25" t="s">
        <v>5</v>
      </c>
      <c r="B32" s="2">
        <f>AVERAGE(B40:B45)</f>
        <v>0.36548434166168847</v>
      </c>
      <c r="C32" s="2">
        <f t="shared" ref="C32:D32" si="20">AVERAGE(C40:C45)</f>
        <v>0.54938403743942354</v>
      </c>
      <c r="D32" s="2">
        <f t="shared" si="20"/>
        <v>0.28237769032482585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0.18482348184399819</v>
      </c>
      <c r="AC32" s="1">
        <v>1.1133286966813691</v>
      </c>
      <c r="AD32" s="1">
        <v>2.2039521143481786</v>
      </c>
    </row>
    <row r="33" spans="1:30">
      <c r="A33" s="25" t="s">
        <v>6</v>
      </c>
      <c r="B33" s="2">
        <f>STDEV(B40:B45)</f>
        <v>0.21546818688854769</v>
      </c>
      <c r="C33" s="2">
        <f t="shared" ref="C33:D33" si="21">STDEV(C40:C45)</f>
        <v>0.29046185096834959</v>
      </c>
      <c r="D33" s="2">
        <f t="shared" si="21"/>
        <v>0.2220200564998869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0.18482348184399819</v>
      </c>
      <c r="AC33" s="1">
        <v>1.1133286966813691</v>
      </c>
      <c r="AD33" s="1">
        <v>2.2039521143481786</v>
      </c>
    </row>
    <row r="34" spans="1:30">
      <c r="A34" s="25" t="s">
        <v>7</v>
      </c>
      <c r="B34" s="2">
        <f>MEDIAN(B40:B45)</f>
        <v>0.36772999190454042</v>
      </c>
      <c r="C34" s="2">
        <f t="shared" ref="C34:D34" si="22">MEDIAN(C40:C45)</f>
        <v>0.48712079177471806</v>
      </c>
      <c r="D34" s="2">
        <f t="shared" si="22"/>
        <v>0.16538630712720032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0.18482348184399819</v>
      </c>
      <c r="AC34" s="1">
        <v>1.1133286966813691</v>
      </c>
      <c r="AD34" s="1">
        <v>2.2039521143481786</v>
      </c>
    </row>
    <row r="35" spans="1:30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</v>
      </c>
      <c r="D35" s="2" cm="1">
        <f t="array" ref="D35">IFERROR(_xlfn.MODE.SNGL(ROUND(D40:D45,1)),0)</f>
        <v>0.6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0.18482348184399819</v>
      </c>
      <c r="AC35" s="1">
        <v>1.1133286966813691</v>
      </c>
      <c r="AD35" s="1">
        <v>2.2039521143481786</v>
      </c>
    </row>
    <row r="36" spans="1:30">
      <c r="A36" s="25" t="s">
        <v>9</v>
      </c>
      <c r="B36" s="2">
        <f>QUARTILE(B40:B45,1)</f>
        <v>0.18149400917484423</v>
      </c>
      <c r="C36" s="2">
        <f t="shared" ref="C36:D36" si="23">QUARTILE(C40:C45,1)</f>
        <v>0.3385741520405417</v>
      </c>
      <c r="D36" s="2">
        <f t="shared" si="23"/>
        <v>0.12722233812296205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0.18482348184399819</v>
      </c>
      <c r="AC36" s="1">
        <v>1.1133286966813691</v>
      </c>
      <c r="AD36" s="1">
        <v>2.2039521143481786</v>
      </c>
    </row>
    <row r="37" spans="1:30">
      <c r="A37" s="25" t="s">
        <v>10</v>
      </c>
      <c r="B37" s="2">
        <f>QUARTILE(B40:B45,2)</f>
        <v>0.36772999190454042</v>
      </c>
      <c r="C37" s="2">
        <f t="shared" ref="C37:D37" si="24">QUARTILE(C40:C45,2)</f>
        <v>0.48712079177471806</v>
      </c>
      <c r="D37" s="2">
        <f t="shared" si="24"/>
        <v>0.16538630712720032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0.18482348184399819</v>
      </c>
      <c r="AC37" s="1">
        <v>1.1133286966813691</v>
      </c>
      <c r="AD37" s="1">
        <v>2.2039521143481786</v>
      </c>
    </row>
    <row r="38" spans="1:30">
      <c r="A38" s="25" t="s">
        <v>11</v>
      </c>
      <c r="B38" s="2">
        <f>QUARTILE(B40:B45,3)</f>
        <v>0.52163002432209216</v>
      </c>
      <c r="C38" s="2">
        <f t="shared" ref="C38:D38" si="25">QUARTILE(C40:C45,3)</f>
        <v>0.70114395862317103</v>
      </c>
      <c r="D38" s="2">
        <f t="shared" si="25"/>
        <v>0.45689673666793817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0.18482348184399819</v>
      </c>
      <c r="AC38" s="1">
        <v>1.1133286966813691</v>
      </c>
      <c r="AD38" s="1">
        <v>2.2039521143481786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0.18482348184399819</v>
      </c>
      <c r="AC39" s="1">
        <v>1.1133286966813691</v>
      </c>
      <c r="AD39" s="1">
        <v>2.2039521143481786</v>
      </c>
    </row>
    <row r="40" spans="1:30">
      <c r="A40" s="25">
        <v>1</v>
      </c>
      <c r="B40" s="23">
        <v>0.13012177761081228</v>
      </c>
      <c r="C40" s="23">
        <v>1.0105193284429248</v>
      </c>
      <c r="D40" s="23">
        <v>0.55013750493547253</v>
      </c>
      <c r="E40" s="2">
        <f>MAX(B40:D40)</f>
        <v>1.0105193284429248</v>
      </c>
      <c r="F40" s="2">
        <f>MIN(B40:D40)</f>
        <v>0.13012177761081228</v>
      </c>
      <c r="G40" s="2">
        <f>AVERAGE(B40:D40)</f>
        <v>0.56359287032973659</v>
      </c>
      <c r="H40" s="2">
        <f>STDEV(B40:D40)</f>
        <v>0.44035298002990203</v>
      </c>
      <c r="I40" s="2">
        <f>MEDIAN(B40:D40)</f>
        <v>0.55013750493547253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0.34012964127314238</v>
      </c>
      <c r="L40" s="2">
        <f>QUARTILE(B40:D40,2)</f>
        <v>0.55013750493547253</v>
      </c>
      <c r="M40" s="3">
        <f>QUARTILE(B40:D40,3)</f>
        <v>0.78032841668919861</v>
      </c>
      <c r="AA40">
        <v>37</v>
      </c>
      <c r="AB40" s="1">
        <v>0.18482348184399819</v>
      </c>
      <c r="AC40" s="1">
        <v>1.1133286966813691</v>
      </c>
      <c r="AD40" s="1">
        <v>2.2039521143481786</v>
      </c>
    </row>
    <row r="41" spans="1:30">
      <c r="A41" s="25">
        <v>2</v>
      </c>
      <c r="B41" s="23">
        <v>0.63497890515734967</v>
      </c>
      <c r="C41" s="23">
        <v>0.33048093562782238</v>
      </c>
      <c r="D41" s="23">
        <v>0.11843039003426092</v>
      </c>
      <c r="E41" s="2">
        <f t="shared" ref="E41:E45" si="27">MAX(B41:D41)</f>
        <v>0.63497890515734967</v>
      </c>
      <c r="F41" s="2">
        <f t="shared" ref="F41:F45" si="28">MIN(B41:D41)</f>
        <v>0.11843039003426092</v>
      </c>
      <c r="G41" s="2">
        <f t="shared" ref="G41:G45" si="29">AVERAGE(B41:D41)</f>
        <v>0.36129674360647762</v>
      </c>
      <c r="H41" s="2">
        <f t="shared" ref="H41:H45" si="30">STDEV(B41:D41)</f>
        <v>0.2596493840451003</v>
      </c>
      <c r="I41" s="2">
        <f t="shared" ref="I41:I45" si="31">MEDIAN(B41:D41)</f>
        <v>0.33048093562782238</v>
      </c>
      <c r="J41" s="2">
        <f t="shared" si="26"/>
        <v>0.3</v>
      </c>
      <c r="K41" s="2">
        <f t="shared" ref="K41:K45" si="32">QUARTILE(B41:D41,1)</f>
        <v>0.22445566283104165</v>
      </c>
      <c r="L41" s="2">
        <f t="shared" ref="L41:L45" si="33">QUARTILE(B41:D41,2)</f>
        <v>0.33048093562782238</v>
      </c>
      <c r="M41" s="3">
        <f t="shared" ref="M41:M45" si="34">QUARTILE(B41:D41,3)</f>
        <v>0.482729920392586</v>
      </c>
      <c r="AA41">
        <v>38</v>
      </c>
      <c r="AB41" s="1">
        <v>0.18482348184399819</v>
      </c>
      <c r="AC41" s="1">
        <v>1.1133286966813691</v>
      </c>
      <c r="AD41" s="1">
        <v>2.2039521143481786</v>
      </c>
    </row>
    <row r="42" spans="1:30">
      <c r="A42" s="25">
        <v>3</v>
      </c>
      <c r="B42" s="23">
        <v>0.22998951171680349</v>
      </c>
      <c r="C42" s="23">
        <v>0.73106268407398256</v>
      </c>
      <c r="D42" s="23">
        <v>0.58385915445888426</v>
      </c>
      <c r="E42" s="2">
        <f t="shared" si="27"/>
        <v>0.73106268407398256</v>
      </c>
      <c r="F42" s="2">
        <f t="shared" si="28"/>
        <v>0.22998951171680349</v>
      </c>
      <c r="G42" s="2">
        <f t="shared" si="29"/>
        <v>0.5149704500832234</v>
      </c>
      <c r="H42" s="2">
        <f t="shared" si="30"/>
        <v>0.25754188243262444</v>
      </c>
      <c r="I42" s="2">
        <f t="shared" si="31"/>
        <v>0.58385915445888426</v>
      </c>
      <c r="J42" s="2">
        <f>IFERROR(
  _xlfn.MODE.SNGL(ROUND(B42,1),ROUND(C42,1),ROUND(D42,1)),
  MEDIAN(   ROUND(B42,1),ROUND(C42,1),ROUND(D42,1))
)</f>
        <v>0.6</v>
      </c>
      <c r="K42" s="2">
        <f t="shared" si="32"/>
        <v>0.40692433308784387</v>
      </c>
      <c r="L42" s="2">
        <f t="shared" si="33"/>
        <v>0.58385915445888426</v>
      </c>
      <c r="M42" s="3">
        <f t="shared" si="34"/>
        <v>0.65746091926643335</v>
      </c>
      <c r="AA42">
        <v>39</v>
      </c>
      <c r="AB42" s="1">
        <v>0.18482348184399819</v>
      </c>
      <c r="AC42" s="1">
        <v>1.1133286966813691</v>
      </c>
      <c r="AD42" s="1">
        <v>2.2039521143481786</v>
      </c>
    </row>
    <row r="43" spans="1:30">
      <c r="A43" s="25">
        <v>4</v>
      </c>
      <c r="B43" s="23">
        <v>0.16532884166085782</v>
      </c>
      <c r="C43" s="23">
        <v>0.61138778227073642</v>
      </c>
      <c r="D43" s="23">
        <v>0.17717443186533521</v>
      </c>
      <c r="E43" s="2">
        <f t="shared" si="27"/>
        <v>0.61138778227073642</v>
      </c>
      <c r="F43" s="2">
        <f t="shared" si="28"/>
        <v>0.16532884166085782</v>
      </c>
      <c r="G43" s="2">
        <f t="shared" si="29"/>
        <v>0.31796368526564317</v>
      </c>
      <c r="H43" s="2">
        <f t="shared" si="30"/>
        <v>0.25418173622285273</v>
      </c>
      <c r="I43" s="2">
        <f t="shared" si="31"/>
        <v>0.17717443186533521</v>
      </c>
      <c r="J43" s="2">
        <f>IFERROR(
  _xlfn.MODE.SNGL(ROUND(B43,1),ROUND(C43,1),ROUND(D43,1)),
  MEDIAN(   ROUND(B43,1),ROUND(C43,1),ROUND(D43,1))
)</f>
        <v>0.2</v>
      </c>
      <c r="K43" s="2">
        <f t="shared" si="32"/>
        <v>0.17125163676309652</v>
      </c>
      <c r="L43" s="2">
        <f t="shared" si="33"/>
        <v>0.17717443186533521</v>
      </c>
      <c r="M43" s="3">
        <f t="shared" si="34"/>
        <v>0.39428110706803582</v>
      </c>
      <c r="AA43">
        <v>40</v>
      </c>
      <c r="AB43" s="1">
        <v>0.18482348184399819</v>
      </c>
      <c r="AC43" s="1">
        <v>1.1133286966813691</v>
      </c>
      <c r="AD43" s="1">
        <v>2.2039521143481786</v>
      </c>
    </row>
    <row r="44" spans="1:30">
      <c r="A44" s="25">
        <v>5</v>
      </c>
      <c r="B44" s="23">
        <v>0.50547047209227736</v>
      </c>
      <c r="C44" s="23">
        <v>0.36285380127869971</v>
      </c>
      <c r="D44" s="23">
        <v>0.11106647826593687</v>
      </c>
      <c r="E44" s="2">
        <f t="shared" si="27"/>
        <v>0.50547047209227736</v>
      </c>
      <c r="F44" s="2">
        <f t="shared" si="28"/>
        <v>0.11106647826593687</v>
      </c>
      <c r="G44" s="2">
        <f t="shared" si="29"/>
        <v>0.32646358387897129</v>
      </c>
      <c r="H44" s="2">
        <f t="shared" si="30"/>
        <v>0.19970431524717144</v>
      </c>
      <c r="I44" s="2">
        <f t="shared" si="31"/>
        <v>0.36285380127869971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0.23696013977231828</v>
      </c>
      <c r="L44" s="2">
        <f t="shared" si="33"/>
        <v>0.36285380127869971</v>
      </c>
      <c r="M44" s="3">
        <f t="shared" si="34"/>
        <v>0.43416213668548853</v>
      </c>
      <c r="AA44">
        <v>41</v>
      </c>
      <c r="AB44" s="1">
        <v>0.18482348184399819</v>
      </c>
      <c r="AC44" s="1">
        <v>1.1133286966813691</v>
      </c>
      <c r="AD44" s="1">
        <v>2.2039521143481786</v>
      </c>
    </row>
    <row r="45" spans="1:30" ht="16.2" thickBot="1">
      <c r="A45" s="27">
        <v>6</v>
      </c>
      <c r="B45" s="24">
        <v>0.5270165417320305</v>
      </c>
      <c r="C45" s="24">
        <v>0.24999969294237528</v>
      </c>
      <c r="D45" s="24">
        <v>0.15359818238906539</v>
      </c>
      <c r="E45" s="4">
        <f t="shared" si="27"/>
        <v>0.5270165417320305</v>
      </c>
      <c r="F45" s="4">
        <f t="shared" si="28"/>
        <v>0.15359818238906539</v>
      </c>
      <c r="G45" s="4">
        <f t="shared" si="29"/>
        <v>0.31020480568782377</v>
      </c>
      <c r="H45" s="4">
        <f t="shared" si="30"/>
        <v>0.19385254569934596</v>
      </c>
      <c r="I45" s="4">
        <f t="shared" si="31"/>
        <v>0.24999969294237528</v>
      </c>
      <c r="J45" s="4">
        <f t="shared" si="35"/>
        <v>0.2</v>
      </c>
      <c r="K45" s="4">
        <f t="shared" si="32"/>
        <v>0.20179893766572032</v>
      </c>
      <c r="L45" s="4">
        <f t="shared" si="33"/>
        <v>0.24999969294237528</v>
      </c>
      <c r="M45" s="5">
        <f t="shared" si="34"/>
        <v>0.38850811733720292</v>
      </c>
      <c r="AA45">
        <v>42</v>
      </c>
      <c r="AB45" s="1">
        <v>0.18482348184399819</v>
      </c>
      <c r="AC45" s="1">
        <v>1.1133286966813691</v>
      </c>
      <c r="AD45" s="1">
        <v>2.2039521143481786</v>
      </c>
    </row>
    <row r="46" spans="1:30" ht="16.2" thickBot="1">
      <c r="AA46">
        <v>43</v>
      </c>
      <c r="AB46" s="1">
        <v>0.18482348184399819</v>
      </c>
      <c r="AC46" s="1">
        <v>1.1133286966813691</v>
      </c>
      <c r="AD46" s="1">
        <v>2.2039521143481786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0.18482348184399819</v>
      </c>
      <c r="AC47" s="1">
        <v>1.1133286966813691</v>
      </c>
      <c r="AD47" s="1">
        <v>2.2039521143481786</v>
      </c>
    </row>
    <row r="48" spans="1:30">
      <c r="A48" s="95"/>
      <c r="B48" s="96"/>
      <c r="C48" s="96"/>
      <c r="D48" s="97"/>
      <c r="AA48">
        <v>45</v>
      </c>
      <c r="AB48" s="1">
        <v>0.18482348184399819</v>
      </c>
      <c r="AC48" s="1">
        <v>1.1133286966813691</v>
      </c>
      <c r="AD48" s="1">
        <v>2.2039521143481786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0.18482348184399819</v>
      </c>
      <c r="AC49" s="1">
        <v>1.1133286966813691</v>
      </c>
      <c r="AD49" s="1">
        <v>2.2039521143481786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-0.89166624681622764</v>
      </c>
      <c r="D50" s="3">
        <f t="shared" si="36"/>
        <v>-0.71816552680150758</v>
      </c>
      <c r="AA50">
        <v>47</v>
      </c>
      <c r="AB50" s="1">
        <v>0.18482348184399819</v>
      </c>
      <c r="AC50" s="1">
        <v>1.1133286966813691</v>
      </c>
      <c r="AD50" s="1">
        <v>2.2039521143481786</v>
      </c>
    </row>
    <row r="51" spans="1:30">
      <c r="A51" s="25" t="s">
        <v>1</v>
      </c>
      <c r="B51" s="2">
        <f>IFERROR(CORREL($C$40:$C$45,B40:B45),0)</f>
        <v>-0.89166624681622764</v>
      </c>
      <c r="C51" s="2">
        <f>IFERROR(CORREL($C$40:$C$45,C40:C45),0)</f>
        <v>1</v>
      </c>
      <c r="D51" s="3">
        <f>IFERROR(CORREL($C$40:$C$45,D40:D45),0)</f>
        <v>0.86254674557100697</v>
      </c>
      <c r="AA51">
        <v>48</v>
      </c>
      <c r="AB51" s="1">
        <v>0.18482348184399819</v>
      </c>
      <c r="AC51" s="1">
        <v>1.1133286966813691</v>
      </c>
      <c r="AD51" s="1">
        <v>2.2039521143481786</v>
      </c>
    </row>
    <row r="52" spans="1:30" ht="16.2" thickBot="1">
      <c r="A52" s="27" t="s">
        <v>2</v>
      </c>
      <c r="B52" s="5">
        <f t="shared" ref="B52:C52" si="37">IFERROR(CORREL($D$40:$D$45,B40:B45),0)</f>
        <v>-0.71816552680150758</v>
      </c>
      <c r="C52" s="5">
        <f t="shared" si="37"/>
        <v>0.86254674557100697</v>
      </c>
      <c r="D52" s="5">
        <f>IFERROR(CORREL($D$40:$D$45,D40:D45),0)</f>
        <v>1</v>
      </c>
      <c r="AA52">
        <v>49</v>
      </c>
      <c r="AB52" s="1">
        <v>0.18482348184399819</v>
      </c>
      <c r="AC52" s="1">
        <v>1.1133286966813691</v>
      </c>
      <c r="AD52" s="1">
        <v>2.2039521143481786</v>
      </c>
    </row>
    <row r="53" spans="1:30" ht="16.2" thickBot="1">
      <c r="AA53">
        <v>50</v>
      </c>
      <c r="AB53" s="1">
        <v>0.18482348184399819</v>
      </c>
      <c r="AC53" s="1">
        <v>1.1133286966813691</v>
      </c>
      <c r="AD53" s="1">
        <v>2.2039521143481786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0.18482348184399819</v>
      </c>
      <c r="AC54" s="1">
        <v>1.1133286966813691</v>
      </c>
      <c r="AD54" s="1">
        <v>2.2039521143481786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0.18482348184399819</v>
      </c>
      <c r="AC55" s="1">
        <v>1.1133286966813691</v>
      </c>
      <c r="AD55" s="1">
        <v>2.2039521143481786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0.18482348184399819</v>
      </c>
      <c r="AC56" s="1">
        <v>1.1133286966813691</v>
      </c>
      <c r="AD56" s="1">
        <v>2.2039521143481786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2.9558140506942821E-2</v>
      </c>
      <c r="D57" s="12">
        <f t="shared" si="38"/>
        <v>1.0708171855014722E-3</v>
      </c>
      <c r="F57" s="6" t="s">
        <v>3</v>
      </c>
      <c r="G57" s="2">
        <f t="shared" ref="G57:I61" si="39">B3-B30</f>
        <v>-3.4978905157349693E-2</v>
      </c>
      <c r="H57" s="2">
        <f t="shared" si="39"/>
        <v>-0.31051932844292485</v>
      </c>
      <c r="I57" s="3">
        <f t="shared" si="39"/>
        <v>0.31614084554111577</v>
      </c>
      <c r="K57" s="7" t="s">
        <v>3</v>
      </c>
      <c r="L57" s="2" cm="1">
        <f t="array" aca="1" ref="L57" ca="1">INDIRECT("E"&amp; (13+COLUMNS($A:A)-1)) - INDIRECT("E"&amp; (40+COLUMNS($A:A)-1))</f>
        <v>-0.11051932844292478</v>
      </c>
      <c r="M57" s="2" cm="1">
        <f t="array" aca="1" ref="M57" ca="1">INDIRECT("E"&amp; (13+COLUMNS($A:B)-1)) - INDIRECT("E"&amp; (40+COLUMNS($A:B)-1))</f>
        <v>-3.4978905157349693E-2</v>
      </c>
      <c r="N57" s="2" cm="1">
        <f t="array" aca="1" ref="N57" ca="1">INDIRECT("E"&amp; (13+COLUMNS($A:C)-1)) - INDIRECT("E"&amp; (40+COLUMNS($A:C)-1))</f>
        <v>6.8937315926017484E-2</v>
      </c>
      <c r="O57" s="2" cm="1">
        <f t="array" aca="1" ref="O57" ca="1">INDIRECT("E"&amp; (13+COLUMNS($A:D)-1)) - INDIRECT("E"&amp; (40+COLUMNS($A:D)-1))</f>
        <v>8.8612217729263532E-2</v>
      </c>
      <c r="P57" s="2" cm="1">
        <f t="array" aca="1" ref="P57" ca="1">INDIRECT("E"&amp; (13+COLUMNS($A:E)-1)) - INDIRECT("E"&amp; (40+COLUMNS($A:E)-1))</f>
        <v>9.4529527907722621E-2</v>
      </c>
      <c r="Q57" s="3" cm="1">
        <f t="array" aca="1" ref="Q57" ca="1">INDIRECT("E"&amp; (13+COLUMNS($A:F)-1)) - INDIRECT("E"&amp; (40+COLUMNS($A:F)-1))</f>
        <v>0.17298345826796946</v>
      </c>
      <c r="AA57">
        <v>54</v>
      </c>
      <c r="AB57" s="1">
        <v>0.18482348184399819</v>
      </c>
      <c r="AC57" s="1">
        <v>1.1133286966813691</v>
      </c>
      <c r="AD57" s="1">
        <v>2.2039521143481786</v>
      </c>
    </row>
    <row r="58" spans="1:30">
      <c r="A58" s="6" t="s">
        <v>1</v>
      </c>
      <c r="B58" s="11">
        <f>(B24-B51)^2</f>
        <v>2.9558140506942821E-2</v>
      </c>
      <c r="C58" s="11">
        <f t="shared" si="38"/>
        <v>4.9303806576313238E-32</v>
      </c>
      <c r="D58" s="12">
        <f t="shared" si="38"/>
        <v>6.1782783229554793E-2</v>
      </c>
      <c r="F58" s="6" t="s">
        <v>4</v>
      </c>
      <c r="G58" s="2">
        <f t="shared" si="39"/>
        <v>-3.0121777610812278E-2</v>
      </c>
      <c r="H58" s="2">
        <f t="shared" si="39"/>
        <v>-0.14999969294237528</v>
      </c>
      <c r="I58" s="3">
        <f t="shared" si="39"/>
        <v>-1.106647826593686E-2</v>
      </c>
      <c r="K58" s="7" t="s">
        <v>4</v>
      </c>
      <c r="L58" s="2" cm="1">
        <f t="array" aca="1" ref="L58" ca="1">INDIRECT("F"&amp; (13+COLUMNS($A:A)-1)) - INDIRECT("F"&amp; (40+COLUMNS($A:A)-1))</f>
        <v>-3.0121777610812278E-2</v>
      </c>
      <c r="M58" s="2" cm="1">
        <f t="array" aca="1" ref="M58" ca="1">INDIRECT("F"&amp; (13+COLUMNS($A:B)-1)) - INDIRECT("F"&amp; (40+COLUMNS($A:B)-1))</f>
        <v>-1.8430390034260918E-2</v>
      </c>
      <c r="N58" s="2" cm="1">
        <f t="array" aca="1" ref="N58" ca="1">INDIRECT("F"&amp; (13+COLUMNS($A:C)-1)) - INDIRECT("F"&amp; (40+COLUMNS($A:C)-1))</f>
        <v>0.27001048828319651</v>
      </c>
      <c r="O58" s="2" cm="1">
        <f t="array" aca="1" ref="O58" ca="1">INDIRECT("F"&amp; (13+COLUMNS($A:D)-1)) - INDIRECT("F"&amp; (40+COLUMNS($A:D)-1))</f>
        <v>3.4671158339142194E-2</v>
      </c>
      <c r="P58" s="2" cm="1">
        <f t="array" aca="1" ref="P58" ca="1">INDIRECT("F"&amp; (13+COLUMNS($A:E)-1)) - INDIRECT("F"&amp; (40+COLUMNS($A:E)-1))</f>
        <v>-1.106647826593686E-2</v>
      </c>
      <c r="Q58" s="3" cm="1">
        <f t="array" aca="1" ref="Q58" ca="1">INDIRECT("F"&amp; (13+COLUMNS($A:F)-1)) - INDIRECT("F"&amp; (40+COLUMNS($A:F)-1))</f>
        <v>-5.3598182389065385E-2</v>
      </c>
      <c r="AA58">
        <v>55</v>
      </c>
      <c r="AB58" s="1">
        <v>0.18482348184399819</v>
      </c>
      <c r="AC58" s="1">
        <v>1.1133286966813691</v>
      </c>
      <c r="AD58" s="1">
        <v>2.2039521143481786</v>
      </c>
    </row>
    <row r="59" spans="1:30" ht="16.2" thickBot="1">
      <c r="A59" s="9" t="s">
        <v>2</v>
      </c>
      <c r="B59" s="13">
        <f>(B25-B52)^2</f>
        <v>1.0708171855014722E-3</v>
      </c>
      <c r="C59" s="13">
        <f t="shared" si="38"/>
        <v>6.1782783229554793E-2</v>
      </c>
      <c r="D59" s="14">
        <f t="shared" si="38"/>
        <v>4.9303806576313238E-32</v>
      </c>
      <c r="F59" s="6" t="s">
        <v>5</v>
      </c>
      <c r="G59" s="2">
        <f t="shared" si="39"/>
        <v>-1.5484341661688439E-2</v>
      </c>
      <c r="H59" s="2">
        <f t="shared" si="39"/>
        <v>-9.9384037439423534E-2</v>
      </c>
      <c r="I59" s="3">
        <f t="shared" si="39"/>
        <v>0.30095564300850752</v>
      </c>
      <c r="K59" s="7" t="s">
        <v>5</v>
      </c>
      <c r="L59" s="2" cm="1">
        <f t="array" aca="1" ref="L59" ca="1">INDIRECT("G"&amp; (13+COLUMNS($A:A)-1)) - INDIRECT("G"&amp; (40+COLUMNS($A:A)-1))</f>
        <v>-9.6926203663069976E-2</v>
      </c>
      <c r="M59" s="2" cm="1">
        <f t="array" aca="1" ref="M59" ca="1">INDIRECT("G"&amp; (13+COLUMNS($A:B)-1)) - INDIRECT("G"&amp; (40+COLUMNS($A:B)-1))</f>
        <v>-2.7963410273144307E-2</v>
      </c>
      <c r="N59" s="2" cm="1">
        <f t="array" aca="1" ref="N59" ca="1">INDIRECT("G"&amp; (13+COLUMNS($A:C)-1)) - INDIRECT("G"&amp; (40+COLUMNS($A:C)-1))</f>
        <v>8.5029549916776581E-2</v>
      </c>
      <c r="O59" s="2" cm="1">
        <f t="array" aca="1" ref="O59" ca="1">INDIRECT("G"&amp; (13+COLUMNS($A:D)-1)) - INDIRECT("G"&amp; (40+COLUMNS($A:D)-1))</f>
        <v>0.21536964806769016</v>
      </c>
      <c r="P59" s="2" cm="1">
        <f t="array" aca="1" ref="P59" ca="1">INDIRECT("G"&amp; (13+COLUMNS($A:E)-1)) - INDIRECT("G"&amp; (40+COLUMNS($A:E)-1))</f>
        <v>6.8697494543620286E-3</v>
      </c>
      <c r="Q59" s="3" cm="1">
        <f t="array" aca="1" ref="Q59" ca="1">INDIRECT("G"&amp; (13+COLUMNS($A:F)-1)) - INDIRECT("G"&amp; (40+COLUMNS($A:F)-1))</f>
        <v>0.18979519431217623</v>
      </c>
      <c r="AA59">
        <v>56</v>
      </c>
      <c r="AB59" s="1">
        <v>0.18482348184399819</v>
      </c>
      <c r="AC59" s="1">
        <v>1.1133286966813691</v>
      </c>
      <c r="AD59" s="1">
        <v>2.2039521143481786</v>
      </c>
    </row>
    <row r="60" spans="1:30">
      <c r="A60" s="33"/>
      <c r="F60" s="6" t="s">
        <v>6</v>
      </c>
      <c r="G60" s="2">
        <f t="shared" si="39"/>
        <v>2.7430969141274714E-2</v>
      </c>
      <c r="H60" s="2">
        <f t="shared" si="39"/>
        <v>-5.5941062977178241E-2</v>
      </c>
      <c r="I60" s="3">
        <f t="shared" si="39"/>
        <v>9.0496609722358873E-2</v>
      </c>
      <c r="K60" s="7" t="s">
        <v>6</v>
      </c>
      <c r="L60" s="2" cm="1">
        <f t="array" aca="1" ref="L60" ca="1">INDIRECT("H"&amp; (13+COLUMNS($A:A)-1)) - INDIRECT("H"&amp; (40+COLUMNS($A:A)-1))</f>
        <v>-3.6207791597163863E-2</v>
      </c>
      <c r="M60" s="2" cm="1">
        <f t="array" aca="1" ref="M60" ca="1">INDIRECT("H"&amp; (13+COLUMNS($A:B)-1)) - INDIRECT("H"&amp; (40+COLUMNS($A:B)-1))</f>
        <v>-7.9882362027419718E-3</v>
      </c>
      <c r="N60" s="2" cm="1">
        <f t="array" aca="1" ref="N60" ca="1">INDIRECT("H"&amp; (13+COLUMNS($A:C)-1)) - INDIRECT("H"&amp; (40+COLUMNS($A:C)-1))</f>
        <v>-8.4336801675736622E-2</v>
      </c>
      <c r="O60" s="2" cm="1">
        <f t="array" aca="1" ref="O60" ca="1">INDIRECT("H"&amp; (13+COLUMNS($A:D)-1)) - INDIRECT("H"&amp; (40+COLUMNS($A:D)-1))</f>
        <v>3.4493398371960138E-2</v>
      </c>
      <c r="P60" s="2" cm="1">
        <f t="array" aca="1" ref="P60" ca="1">INDIRECT("H"&amp; (13+COLUMNS($A:E)-1)) - INDIRECT("H"&amp; (40+COLUMNS($A:E)-1))</f>
        <v>5.1956832595186936E-2</v>
      </c>
      <c r="Q60" s="3" cm="1">
        <f t="array" aca="1" ref="Q60" ca="1">INDIRECT("H"&amp; (13+COLUMNS($A:F)-1)) - INDIRECT("H"&amp; (40+COLUMNS($A:F)-1))</f>
        <v>0.15255761581442939</v>
      </c>
      <c r="AA60">
        <v>57</v>
      </c>
      <c r="AB60" s="1">
        <v>0.18482348184399819</v>
      </c>
      <c r="AC60" s="1">
        <v>1.1133286966813691</v>
      </c>
      <c r="AD60" s="1">
        <v>2.2039521143481786</v>
      </c>
    </row>
    <row r="61" spans="1:30">
      <c r="F61" s="6" t="s">
        <v>7</v>
      </c>
      <c r="G61" s="2">
        <f t="shared" si="39"/>
        <v>-1.7729991904540443E-2</v>
      </c>
      <c r="H61" s="2">
        <f t="shared" si="39"/>
        <v>-3.7120791774718054E-2</v>
      </c>
      <c r="I61" s="3">
        <f t="shared" si="39"/>
        <v>0.53461369287279958</v>
      </c>
      <c r="K61" s="7" t="s">
        <v>7</v>
      </c>
      <c r="L61" s="2" cm="1">
        <f t="array" aca="1" ref="L61" ca="1">INDIRECT("I"&amp; (13+COLUMNS($A:A)-1)) - INDIRECT("I"&amp; (40+COLUMNS($A:A)-1))</f>
        <v>-0.15013750493547251</v>
      </c>
      <c r="M61" s="2" cm="1">
        <f t="array" aca="1" ref="M61" ca="1">INDIRECT("I"&amp; (13+COLUMNS($A:B)-1)) - INDIRECT("I"&amp; (40+COLUMNS($A:B)-1))</f>
        <v>-3.0480935627822392E-2</v>
      </c>
      <c r="N61" s="2" cm="1">
        <f t="array" aca="1" ref="N61" ca="1">INDIRECT("I"&amp; (13+COLUMNS($A:C)-1)) - INDIRECT("I"&amp; (40+COLUMNS($A:C)-1))</f>
        <v>-8.3859154458884255E-2</v>
      </c>
      <c r="O61" s="2" cm="1">
        <f t="array" aca="1" ref="O61" ca="1">INDIRECT("I"&amp; (13+COLUMNS($A:D)-1)) - INDIRECT("I"&amp; (40+COLUMNS($A:D)-1))</f>
        <v>0.52282556813466474</v>
      </c>
      <c r="P61" s="2" cm="1">
        <f t="array" aca="1" ref="P61" ca="1">INDIRECT("I"&amp; (13+COLUMNS($A:E)-1)) - INDIRECT("I"&amp; (40+COLUMNS($A:E)-1))</f>
        <v>-6.2853801278699717E-2</v>
      </c>
      <c r="Q61" s="3" cm="1">
        <f t="array" aca="1" ref="Q61" ca="1">INDIRECT("I"&amp; (13+COLUMNS($A:F)-1)) - INDIRECT("I"&amp; (40+COLUMNS($A:F)-1))</f>
        <v>0.45000030705762467</v>
      </c>
      <c r="AA61">
        <v>58</v>
      </c>
      <c r="AB61" s="1">
        <v>0.18482348184399819</v>
      </c>
      <c r="AC61" s="1">
        <v>1.1133286966813691</v>
      </c>
      <c r="AD61" s="1">
        <v>2.2039521143481786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0.49999999999999994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0.18482348184399819</v>
      </c>
      <c r="AC62" s="1">
        <v>1.1133286966813691</v>
      </c>
      <c r="AD62" s="1">
        <v>2.2039521143481786</v>
      </c>
    </row>
    <row r="63" spans="1:30">
      <c r="F63" s="6" t="s">
        <v>9</v>
      </c>
      <c r="G63" s="2">
        <f t="shared" ref="G63:I65" si="40">B9-B36</f>
        <v>-5.6494009174844234E-2</v>
      </c>
      <c r="H63" s="2">
        <f t="shared" si="40"/>
        <v>-1.3574152040541687E-2</v>
      </c>
      <c r="I63" s="3">
        <f t="shared" si="40"/>
        <v>0.27277766187703789</v>
      </c>
      <c r="K63" s="7" t="s">
        <v>9</v>
      </c>
      <c r="L63" s="2" cm="1">
        <f t="array" aca="1" ref="L63" ca="1">INDIRECT("K"&amp; (13+COLUMNS($A:A)-1)) - INDIRECT("K"&amp; (40+COLUMNS($A:A)-1))</f>
        <v>-9.012964127314238E-2</v>
      </c>
      <c r="M63" s="2" cm="1">
        <f t="array" aca="1" ref="M63" ca="1">INDIRECT("K"&amp; (13+COLUMNS($A:B)-1)) - INDIRECT("K"&amp; (40+COLUMNS($A:B)-1))</f>
        <v>-2.4455662831041641E-2</v>
      </c>
      <c r="N63" s="2" cm="1">
        <f t="array" aca="1" ref="N63" ca="1">INDIRECT("K"&amp; (13+COLUMNS($A:C)-1)) - INDIRECT("K"&amp; (40+COLUMNS($A:C)-1))</f>
        <v>9.307566691215613E-2</v>
      </c>
      <c r="O63" s="2" cm="1">
        <f t="array" aca="1" ref="O63" ca="1">INDIRECT("K"&amp; (13+COLUMNS($A:D)-1)) - INDIRECT("K"&amp; (40+COLUMNS($A:D)-1))</f>
        <v>0.27874836323690344</v>
      </c>
      <c r="P63" s="2" cm="1">
        <f t="array" aca="1" ref="P63" ca="1">INDIRECT("K"&amp; (13+COLUMNS($A:E)-1)) - INDIRECT("K"&amp; (40+COLUMNS($A:E)-1))</f>
        <v>-3.6960139772318268E-2</v>
      </c>
      <c r="Q63" s="3" cm="1">
        <f t="array" aca="1" ref="Q63" ca="1">INDIRECT("K"&amp; (13+COLUMNS($A:F)-1)) - INDIRECT("K"&amp; (40+COLUMNS($A:F)-1))</f>
        <v>0.1982010623342797</v>
      </c>
      <c r="AA63">
        <v>60</v>
      </c>
      <c r="AB63" s="1">
        <v>0.18482348184399819</v>
      </c>
      <c r="AC63" s="1">
        <v>1.1133286966813691</v>
      </c>
      <c r="AD63" s="1">
        <v>2.2039521143481786</v>
      </c>
    </row>
    <row r="64" spans="1:30">
      <c r="A64" s="33"/>
      <c r="F64" s="6" t="s">
        <v>10</v>
      </c>
      <c r="G64" s="2">
        <f t="shared" si="40"/>
        <v>-1.7729991904540443E-2</v>
      </c>
      <c r="H64" s="2">
        <f t="shared" si="40"/>
        <v>-3.7120791774718054E-2</v>
      </c>
      <c r="I64" s="3">
        <f t="shared" si="40"/>
        <v>0.53461369287279958</v>
      </c>
      <c r="K64" s="7" t="s">
        <v>10</v>
      </c>
      <c r="L64" s="2" cm="1">
        <f t="array" aca="1" ref="L64" ca="1">INDIRECT("L"&amp; (13+COLUMNS($A:A)-1)) - INDIRECT("L"&amp; (40+COLUMNS($A:A)-1))</f>
        <v>-0.15013750493547251</v>
      </c>
      <c r="M64" s="2" cm="1">
        <f t="array" aca="1" ref="M64" ca="1">INDIRECT("L"&amp; (13+COLUMNS($A:B)-1)) - INDIRECT("L"&amp; (40+COLUMNS($A:B)-1))</f>
        <v>-3.0480935627822392E-2</v>
      </c>
      <c r="N64" s="2" cm="1">
        <f t="array" aca="1" ref="N64" ca="1">INDIRECT("L"&amp; (13+COLUMNS($A:C)-1)) - INDIRECT("L"&amp; (40+COLUMNS($A:C)-1))</f>
        <v>-8.3859154458884255E-2</v>
      </c>
      <c r="O64" s="2" cm="1">
        <f t="array" aca="1" ref="O64" ca="1">INDIRECT("L"&amp; (13+COLUMNS($A:D)-1)) - INDIRECT("L"&amp; (40+COLUMNS($A:D)-1))</f>
        <v>0.52282556813466474</v>
      </c>
      <c r="P64" s="2" cm="1">
        <f t="array" aca="1" ref="P64" ca="1">INDIRECT("L"&amp; (13+COLUMNS($A:E)-1)) - INDIRECT("L"&amp; (40+COLUMNS($A:E)-1))</f>
        <v>-6.2853801278699717E-2</v>
      </c>
      <c r="Q64" s="3" cm="1">
        <f t="array" aca="1" ref="Q64" ca="1">INDIRECT("L"&amp; (13+COLUMNS($A:F)-1)) - INDIRECT("L"&amp; (40+COLUMNS($A:F)-1))</f>
        <v>0.45000030705762467</v>
      </c>
      <c r="AA64">
        <v>61</v>
      </c>
      <c r="AB64" s="1">
        <v>0.18482348184399819</v>
      </c>
      <c r="AC64" s="1">
        <v>1.1133286966813691</v>
      </c>
      <c r="AD64" s="1">
        <v>2.2039521143481786</v>
      </c>
    </row>
    <row r="65" spans="1:30" ht="16.2" thickBot="1">
      <c r="A65" s="33"/>
      <c r="F65" s="9" t="s">
        <v>11</v>
      </c>
      <c r="G65" s="4">
        <f t="shared" si="40"/>
        <v>5.3369975677907799E-2</v>
      </c>
      <c r="H65" s="4">
        <f t="shared" si="40"/>
        <v>-5.1143958623171115E-2</v>
      </c>
      <c r="I65" s="5">
        <f t="shared" si="40"/>
        <v>0.31810326333206185</v>
      </c>
      <c r="K65" s="7" t="s">
        <v>11</v>
      </c>
      <c r="L65" s="2" cm="1">
        <f t="array" aca="1" ref="L65" ca="1">INDIRECT("M"&amp; (13+COLUMNS($A:A)-1)) - INDIRECT("M"&amp; (40+COLUMNS($A:A)-1))</f>
        <v>-0.13032841668919859</v>
      </c>
      <c r="M65" s="2" cm="1">
        <f t="array" aca="1" ref="M65" ca="1">INDIRECT("M"&amp; (13+COLUMNS($A:B)-1)) - INDIRECT("M"&amp; (40+COLUMNS($A:B)-1))</f>
        <v>-3.2729920392586043E-2</v>
      </c>
      <c r="N65" s="2" cm="1">
        <f t="array" aca="1" ref="N65" ca="1">INDIRECT("M"&amp; (13+COLUMNS($A:C)-1)) - INDIRECT("M"&amp; (40+COLUMNS($A:C)-1))</f>
        <v>-7.4609192664333301E-3</v>
      </c>
      <c r="O65" s="2" cm="1">
        <f t="array" aca="1" ref="O65" ca="1">INDIRECT("M"&amp; (13+COLUMNS($A:D)-1)) - INDIRECT("M"&amp; (40+COLUMNS($A:D)-1))</f>
        <v>0.30571889293196414</v>
      </c>
      <c r="P65" s="2" cm="1">
        <f t="array" aca="1" ref="P65" ca="1">INDIRECT("M"&amp; (13+COLUMNS($A:E)-1)) - INDIRECT("M"&amp; (40+COLUMNS($A:E)-1))</f>
        <v>1.5837863314511424E-2</v>
      </c>
      <c r="Q65" s="3" cm="1">
        <f t="array" aca="1" ref="Q65" ca="1">INDIRECT("M"&amp; (13+COLUMNS($A:F)-1)) - INDIRECT("M"&amp; (40+COLUMNS($A:F)-1))</f>
        <v>0.31149188266279704</v>
      </c>
      <c r="AA65">
        <v>62</v>
      </c>
      <c r="AB65" s="1">
        <v>0.18482348184399819</v>
      </c>
      <c r="AC65" s="1">
        <v>1.1133286966813691</v>
      </c>
      <c r="AD65" s="1">
        <v>2.2039521143481786</v>
      </c>
    </row>
    <row r="66" spans="1:30">
      <c r="A66" s="33"/>
      <c r="J66" s="1"/>
      <c r="Q66" s="34"/>
      <c r="AA66">
        <v>63</v>
      </c>
      <c r="AB66" s="1">
        <v>0.18482348184399819</v>
      </c>
      <c r="AC66" s="1">
        <v>1.1133286966813691</v>
      </c>
      <c r="AD66" s="1">
        <v>2.2039521143481786</v>
      </c>
    </row>
    <row r="67" spans="1:30" ht="16.2" thickBot="1">
      <c r="A67" s="9" t="s">
        <v>16</v>
      </c>
      <c r="B67" s="35" cm="1">
        <f t="array" ref="B67">SUMPRODUCT((B23:D25-B50:D52)^2)</f>
        <v>0.18482348184399819</v>
      </c>
      <c r="C67" s="36"/>
      <c r="D67" s="36"/>
      <c r="E67" s="36"/>
      <c r="F67" s="37" t="s">
        <v>15</v>
      </c>
      <c r="G67" s="35">
        <f>SUMPRODUCT(G57:I65, G57:I65)</f>
        <v>1.1133286966813691</v>
      </c>
      <c r="H67" s="36"/>
      <c r="I67" s="36"/>
      <c r="J67" s="36"/>
      <c r="K67" s="37" t="s">
        <v>14</v>
      </c>
      <c r="L67" s="35">
        <f ca="1">SUMPRODUCT(L57:Q65, L57:Q65)</f>
        <v>2.2039521143481786</v>
      </c>
      <c r="M67" s="36"/>
      <c r="N67" s="36"/>
      <c r="O67" s="36"/>
      <c r="P67" s="36"/>
      <c r="Q67" s="38"/>
      <c r="AA67">
        <v>64</v>
      </c>
      <c r="AB67" s="1">
        <v>0.18482348184399819</v>
      </c>
      <c r="AC67" s="1">
        <v>1.1133286966813691</v>
      </c>
      <c r="AD67" s="1">
        <v>2.2039521143481786</v>
      </c>
    </row>
    <row r="68" spans="1:30">
      <c r="AA68">
        <v>65</v>
      </c>
      <c r="AB68" s="1">
        <v>0.18482348184399819</v>
      </c>
      <c r="AC68" s="1">
        <v>1.1133286966813691</v>
      </c>
      <c r="AD68" s="1">
        <v>2.2039521143481786</v>
      </c>
    </row>
    <row r="69" spans="1:30">
      <c r="AA69">
        <v>66</v>
      </c>
      <c r="AB69" s="1">
        <v>0.18482348184399819</v>
      </c>
      <c r="AC69" s="1">
        <v>1.1133286966813691</v>
      </c>
      <c r="AD69" s="1">
        <v>2.2039521143481786</v>
      </c>
    </row>
    <row r="70" spans="1:30">
      <c r="AA70">
        <v>67</v>
      </c>
      <c r="AB70" s="1">
        <v>0.18482348184399819</v>
      </c>
      <c r="AC70" s="1">
        <v>1.1133286966813691</v>
      </c>
      <c r="AD70" s="1">
        <v>2.2039521143481786</v>
      </c>
    </row>
    <row r="71" spans="1:30">
      <c r="A71" s="16" t="s">
        <v>13</v>
      </c>
      <c r="B71" s="17">
        <f>PRODUCT(1 + Y9*B74, 1 + Y10*B75, 1 + Y11*B76) - 1</f>
        <v>8.2738849958199125</v>
      </c>
      <c r="C71" t="s">
        <v>25</v>
      </c>
      <c r="G71" t="s">
        <v>69</v>
      </c>
      <c r="H71" t="s">
        <v>70</v>
      </c>
      <c r="AA71">
        <v>68</v>
      </c>
      <c r="AB71" s="1">
        <v>0.18482348184399819</v>
      </c>
      <c r="AC71" s="1">
        <v>1.1133286966813691</v>
      </c>
      <c r="AD71" s="1">
        <v>2.2039521143481786</v>
      </c>
    </row>
    <row r="72" spans="1:30" ht="16.2" thickBot="1">
      <c r="AA72">
        <v>69</v>
      </c>
      <c r="AB72" s="1">
        <v>0.18482348184399819</v>
      </c>
      <c r="AC72" s="1">
        <v>1.1133286966813691</v>
      </c>
      <c r="AD72" s="1">
        <v>2.2039521143481786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0.18482348184399819</v>
      </c>
      <c r="AC73" s="1">
        <v>1.1133286966813691</v>
      </c>
      <c r="AD73" s="1">
        <v>2.2039521143481786</v>
      </c>
    </row>
    <row r="74" spans="1:30">
      <c r="A74" s="39" t="s">
        <v>17</v>
      </c>
      <c r="B74" s="2">
        <f>MAX(AB4:AB203)</f>
        <v>0.18482348184399819</v>
      </c>
      <c r="C74" s="3">
        <f>IFERROR(B67/$B$74, 0)</f>
        <v>1</v>
      </c>
      <c r="AA74">
        <v>71</v>
      </c>
      <c r="AB74" s="1">
        <v>0.18482348184399819</v>
      </c>
      <c r="AC74" s="1">
        <v>1.1133286966813691</v>
      </c>
      <c r="AD74" s="1">
        <v>2.2039521143481786</v>
      </c>
    </row>
    <row r="75" spans="1:30">
      <c r="A75" s="39" t="s">
        <v>18</v>
      </c>
      <c r="B75" s="2">
        <f>MAX(AC4:AC203)</f>
        <v>1.1133286966813691</v>
      </c>
      <c r="C75" s="3">
        <f>IFERROR(G67/$B$75, 0)</f>
        <v>1</v>
      </c>
      <c r="AA75">
        <v>72</v>
      </c>
      <c r="AB75" s="1">
        <v>0.18482348184399819</v>
      </c>
      <c r="AC75" s="1">
        <v>1.1133286966813691</v>
      </c>
      <c r="AD75" s="1">
        <v>2.2039521143481786</v>
      </c>
    </row>
    <row r="76" spans="1:30">
      <c r="A76" s="39" t="s">
        <v>19</v>
      </c>
      <c r="B76" s="2">
        <f>MAX(AD4:AD203)</f>
        <v>2.2039521143481786</v>
      </c>
      <c r="C76" s="3">
        <f ca="1">IFERROR(L67/$B$76, 0)</f>
        <v>1</v>
      </c>
      <c r="AA76">
        <v>73</v>
      </c>
      <c r="AB76" s="1">
        <v>0.18482348184399819</v>
      </c>
      <c r="AC76" s="1">
        <v>1.1133286966813691</v>
      </c>
      <c r="AD76" s="1">
        <v>2.2039521143481786</v>
      </c>
    </row>
    <row r="77" spans="1:30">
      <c r="A77" s="33"/>
      <c r="C77" s="34"/>
      <c r="AA77">
        <v>74</v>
      </c>
      <c r="AB77" s="1">
        <v>0.18482348184399819</v>
      </c>
      <c r="AC77" s="1">
        <v>1.1133286966813691</v>
      </c>
      <c r="AD77" s="1">
        <v>2.2039521143481786</v>
      </c>
    </row>
    <row r="78" spans="1:30" ht="16.2" thickBot="1">
      <c r="A78" s="60"/>
      <c r="B78" s="41"/>
      <c r="C78" s="38"/>
      <c r="AA78">
        <v>75</v>
      </c>
      <c r="AB78" s="1">
        <v>0.18482348184399819</v>
      </c>
      <c r="AC78" s="1">
        <v>1.1133286966813691</v>
      </c>
      <c r="AD78" s="1">
        <v>2.2039521143481786</v>
      </c>
    </row>
    <row r="79" spans="1:30" ht="16.2" thickBot="1">
      <c r="AA79">
        <v>76</v>
      </c>
      <c r="AB79" s="1">
        <v>0.18482348184399819</v>
      </c>
      <c r="AC79" s="1">
        <v>1.1133286966813691</v>
      </c>
      <c r="AD79" s="1">
        <v>2.2039521143481786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0.18482348184399819</v>
      </c>
      <c r="AC80" s="1">
        <v>1.1133286966813691</v>
      </c>
      <c r="AD80" s="1">
        <v>2.2039521143481786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0.18482348184399819</v>
      </c>
      <c r="AC81" s="1">
        <v>1.1133286966813691</v>
      </c>
      <c r="AD81" s="1">
        <v>2.2039521143481786</v>
      </c>
    </row>
    <row r="82" spans="1:30">
      <c r="A82" s="46">
        <v>1</v>
      </c>
      <c r="B82" s="42">
        <f t="shared" ref="B82:B87" si="41">B13-B40</f>
        <v>-3.0121777610812278E-2</v>
      </c>
      <c r="C82" s="42">
        <f t="shared" ref="C82:D87" si="42">C13-C40</f>
        <v>-0.61051932844292478</v>
      </c>
      <c r="D82" s="42">
        <f t="shared" si="42"/>
        <v>0.34986249506452749</v>
      </c>
      <c r="AA82">
        <v>79</v>
      </c>
      <c r="AB82" s="1">
        <v>0.18482348184399819</v>
      </c>
      <c r="AC82" s="1">
        <v>1.1133286966813691</v>
      </c>
      <c r="AD82" s="1">
        <v>2.2039521143481786</v>
      </c>
    </row>
    <row r="83" spans="1:30">
      <c r="A83" s="46">
        <v>2</v>
      </c>
      <c r="B83" s="42">
        <f t="shared" si="41"/>
        <v>-3.4978905157349693E-2</v>
      </c>
      <c r="C83" s="42">
        <f t="shared" si="42"/>
        <v>-0.23048093562782238</v>
      </c>
      <c r="D83" s="42">
        <f t="shared" si="42"/>
        <v>0.18156960996573906</v>
      </c>
      <c r="AA83">
        <v>80</v>
      </c>
      <c r="AB83" s="1">
        <v>0.18482348184399819</v>
      </c>
      <c r="AC83" s="1">
        <v>1.1133286966813691</v>
      </c>
      <c r="AD83" s="1">
        <v>2.2039521143481786</v>
      </c>
    </row>
    <row r="84" spans="1:30">
      <c r="A84" s="46">
        <v>3</v>
      </c>
      <c r="B84" s="42">
        <f t="shared" si="41"/>
        <v>0.27001048828319651</v>
      </c>
      <c r="C84" s="42">
        <f t="shared" si="42"/>
        <v>-0.23106268407398256</v>
      </c>
      <c r="D84" s="42">
        <f t="shared" si="42"/>
        <v>0.21614084554111579</v>
      </c>
      <c r="AA84">
        <v>81</v>
      </c>
      <c r="AB84" s="1">
        <v>0.18482348184399819</v>
      </c>
      <c r="AC84" s="1">
        <v>1.1133286966813691</v>
      </c>
      <c r="AD84" s="1">
        <v>2.2039521143481786</v>
      </c>
    </row>
    <row r="85" spans="1:30">
      <c r="A85" s="46">
        <v>4</v>
      </c>
      <c r="B85" s="42">
        <f t="shared" si="41"/>
        <v>3.4671158339142194E-2</v>
      </c>
      <c r="C85" s="42">
        <f t="shared" si="42"/>
        <v>8.8612217729263532E-2</v>
      </c>
      <c r="D85" s="42">
        <f t="shared" si="42"/>
        <v>0.52282556813466474</v>
      </c>
      <c r="AA85">
        <v>82</v>
      </c>
      <c r="AB85" s="1">
        <v>0.18482348184399819</v>
      </c>
      <c r="AC85" s="1">
        <v>1.1133286966813691</v>
      </c>
      <c r="AD85" s="1">
        <v>2.2039521143481786</v>
      </c>
    </row>
    <row r="86" spans="1:30">
      <c r="A86" s="46">
        <v>5</v>
      </c>
      <c r="B86" s="42">
        <f t="shared" si="41"/>
        <v>9.4529527907722621E-2</v>
      </c>
      <c r="C86" s="42">
        <f t="shared" si="42"/>
        <v>-6.2853801278699717E-2</v>
      </c>
      <c r="D86" s="42">
        <f t="shared" si="42"/>
        <v>-1.106647826593686E-2</v>
      </c>
      <c r="AA86">
        <v>83</v>
      </c>
      <c r="AB86" s="1">
        <v>0.18482348184399819</v>
      </c>
      <c r="AC86" s="1">
        <v>1.1133286966813691</v>
      </c>
      <c r="AD86" s="1">
        <v>2.2039521143481786</v>
      </c>
    </row>
    <row r="87" spans="1:30" ht="16.2" thickBot="1">
      <c r="A87" s="47">
        <v>6</v>
      </c>
      <c r="B87" s="42">
        <f t="shared" si="41"/>
        <v>-0.42701654173203052</v>
      </c>
      <c r="C87" s="42">
        <f t="shared" si="42"/>
        <v>0.45000030705762467</v>
      </c>
      <c r="D87" s="42">
        <f t="shared" si="42"/>
        <v>0.54640181761093454</v>
      </c>
      <c r="AA87">
        <v>84</v>
      </c>
      <c r="AB87" s="1">
        <v>0.18482348184399819</v>
      </c>
      <c r="AC87" s="1">
        <v>1.1133286966813691</v>
      </c>
      <c r="AD87" s="1">
        <v>2.2039521143481786</v>
      </c>
    </row>
    <row r="88" spans="1:30">
      <c r="AA88">
        <v>85</v>
      </c>
      <c r="AB88" s="1">
        <v>0.18482348184399819</v>
      </c>
      <c r="AC88" s="1">
        <v>1.1133286966813691</v>
      </c>
      <c r="AD88" s="1">
        <v>2.2039521143481786</v>
      </c>
    </row>
    <row r="89" spans="1:30" ht="16.2" thickBot="1">
      <c r="AA89">
        <v>86</v>
      </c>
      <c r="AB89" s="1">
        <v>0.18482348184399819</v>
      </c>
      <c r="AC89" s="1">
        <v>1.1133286966813691</v>
      </c>
      <c r="AD89" s="1">
        <v>2.2039521143481786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0.18482348184399819</v>
      </c>
      <c r="AC90" s="1">
        <v>1.1133286966813691</v>
      </c>
      <c r="AD90" s="1">
        <v>2.2039521143481786</v>
      </c>
    </row>
    <row r="91" spans="1:30">
      <c r="A91" s="46">
        <v>1</v>
      </c>
      <c r="B91" s="52" t="str">
        <f>Y8</f>
        <v>szorzat</v>
      </c>
      <c r="C91" s="2">
        <f>Y9</f>
        <v>2</v>
      </c>
      <c r="D91" s="2">
        <f>Y10</f>
        <v>1</v>
      </c>
      <c r="E91" s="2">
        <f>Y11</f>
        <v>1</v>
      </c>
      <c r="F91" s="2">
        <f>Y16</f>
        <v>8</v>
      </c>
      <c r="G91" s="2">
        <f>Y15</f>
        <v>0</v>
      </c>
      <c r="H91" s="2">
        <f>Y23</f>
        <v>1.106647826593686E-2</v>
      </c>
      <c r="I91" s="2">
        <f>Y24</f>
        <v>0.61051932844292478</v>
      </c>
      <c r="J91" s="2">
        <f>Y25</f>
        <v>0.24404024932352719</v>
      </c>
      <c r="K91" s="2">
        <f>Y26</f>
        <v>0.19194565163509211</v>
      </c>
      <c r="L91" s="2">
        <f>Y27</f>
        <v>0.22331089058446907</v>
      </c>
      <c r="M91" s="2">
        <f>Y28</f>
        <v>0</v>
      </c>
      <c r="N91" s="2">
        <f ca="1">Y29</f>
        <v>6.9293405391340671E-2</v>
      </c>
      <c r="O91" s="2">
        <f ca="1">Y31</f>
        <v>0.40772803006515479</v>
      </c>
      <c r="P91" s="3">
        <f ca="1">Y12</f>
        <v>3.6869277747175442</v>
      </c>
      <c r="AA91">
        <v>88</v>
      </c>
      <c r="AB91" s="1">
        <v>0.18482348184399819</v>
      </c>
      <c r="AC91" s="1">
        <v>1.1133286966813691</v>
      </c>
      <c r="AD91" s="1">
        <v>2.2039521143481786</v>
      </c>
    </row>
    <row r="92" spans="1:30">
      <c r="AA92">
        <v>89</v>
      </c>
      <c r="AB92" s="1">
        <v>0.18482348184399819</v>
      </c>
      <c r="AC92" s="1">
        <v>1.1133286966813691</v>
      </c>
      <c r="AD92" s="1">
        <v>2.2039521143481786</v>
      </c>
    </row>
    <row r="93" spans="1:30">
      <c r="AA93">
        <v>90</v>
      </c>
      <c r="AB93" s="1">
        <v>0.18482348184399819</v>
      </c>
      <c r="AC93" s="1">
        <v>1.1133286966813691</v>
      </c>
      <c r="AD93" s="1">
        <v>2.2039521143481786</v>
      </c>
    </row>
    <row r="94" spans="1:30">
      <c r="AA94">
        <v>91</v>
      </c>
      <c r="AB94" s="1">
        <v>0.18482348184399819</v>
      </c>
      <c r="AC94" s="1">
        <v>1.1133286966813691</v>
      </c>
      <c r="AD94" s="1">
        <v>2.2039521143481786</v>
      </c>
    </row>
    <row r="95" spans="1:30">
      <c r="AA95">
        <v>92</v>
      </c>
      <c r="AB95" s="1">
        <v>0.18482348184399819</v>
      </c>
      <c r="AC95" s="1">
        <v>1.1133286966813691</v>
      </c>
      <c r="AD95" s="1">
        <v>2.2039521143481786</v>
      </c>
    </row>
    <row r="96" spans="1:30">
      <c r="AA96">
        <v>93</v>
      </c>
      <c r="AB96" s="1">
        <v>0.18482348184399819</v>
      </c>
      <c r="AC96" s="1">
        <v>1.1133286966813691</v>
      </c>
      <c r="AD96" s="1">
        <v>2.2039521143481786</v>
      </c>
    </row>
    <row r="97" spans="27:30">
      <c r="AA97">
        <v>94</v>
      </c>
      <c r="AB97" s="1">
        <v>0.18482348184399819</v>
      </c>
      <c r="AC97" s="1">
        <v>1.1133286966813691</v>
      </c>
      <c r="AD97" s="1">
        <v>2.2039521143481786</v>
      </c>
    </row>
    <row r="98" spans="27:30">
      <c r="AA98">
        <v>95</v>
      </c>
      <c r="AB98" s="1">
        <v>0.18482348184399819</v>
      </c>
      <c r="AC98" s="1">
        <v>1.1133286966813691</v>
      </c>
      <c r="AD98" s="1">
        <v>2.2039521143481786</v>
      </c>
    </row>
    <row r="99" spans="27:30">
      <c r="AA99">
        <v>96</v>
      </c>
      <c r="AB99" s="1">
        <v>0.18482348184399819</v>
      </c>
      <c r="AC99" s="1">
        <v>1.1133286966813691</v>
      </c>
      <c r="AD99" s="1">
        <v>2.2039521143481786</v>
      </c>
    </row>
    <row r="100" spans="27:30">
      <c r="AA100">
        <v>97</v>
      </c>
      <c r="AB100" s="1">
        <v>0.18482348184399819</v>
      </c>
      <c r="AC100" s="1">
        <v>1.1133286966813691</v>
      </c>
      <c r="AD100" s="1">
        <v>2.2039521143481786</v>
      </c>
    </row>
    <row r="101" spans="27:30">
      <c r="AA101">
        <v>98</v>
      </c>
      <c r="AB101" s="1">
        <v>0.18482348184399819</v>
      </c>
      <c r="AC101" s="1">
        <v>1.1133286966813691</v>
      </c>
      <c r="AD101" s="1">
        <v>2.2039521143481786</v>
      </c>
    </row>
    <row r="102" spans="27:30">
      <c r="AA102">
        <v>99</v>
      </c>
      <c r="AB102" s="1">
        <v>0.18482348184399819</v>
      </c>
      <c r="AC102" s="1">
        <v>1.1133286966813691</v>
      </c>
      <c r="AD102" s="1">
        <v>2.2039521143481786</v>
      </c>
    </row>
    <row r="103" spans="27:30">
      <c r="AA103">
        <v>100</v>
      </c>
      <c r="AB103" s="1">
        <v>0.18482348184399819</v>
      </c>
      <c r="AC103" s="1">
        <v>1.1133286966813691</v>
      </c>
      <c r="AD103" s="1">
        <v>2.2039521143481786</v>
      </c>
    </row>
    <row r="104" spans="27:30">
      <c r="AA104">
        <v>101</v>
      </c>
      <c r="AB104" s="1">
        <v>0.18482348184399819</v>
      </c>
      <c r="AC104" s="1">
        <v>1.1133286966813691</v>
      </c>
      <c r="AD104" s="1">
        <v>2.2039521143481786</v>
      </c>
    </row>
    <row r="105" spans="27:30">
      <c r="AA105">
        <v>102</v>
      </c>
      <c r="AB105" s="1">
        <v>0.18482348184399819</v>
      </c>
      <c r="AC105" s="1">
        <v>1.1133286966813691</v>
      </c>
      <c r="AD105" s="1">
        <v>2.2039521143481786</v>
      </c>
    </row>
    <row r="106" spans="27:30">
      <c r="AA106">
        <v>103</v>
      </c>
      <c r="AB106" s="1">
        <v>0.18482348184399819</v>
      </c>
      <c r="AC106" s="1">
        <v>1.1133286966813691</v>
      </c>
      <c r="AD106" s="1">
        <v>2.2039521143481786</v>
      </c>
    </row>
    <row r="107" spans="27:30">
      <c r="AA107">
        <v>104</v>
      </c>
      <c r="AB107" s="1">
        <v>0.18482348184399819</v>
      </c>
      <c r="AC107" s="1">
        <v>1.1133286966813691</v>
      </c>
      <c r="AD107" s="1">
        <v>2.2039521143481786</v>
      </c>
    </row>
    <row r="108" spans="27:30">
      <c r="AA108">
        <v>105</v>
      </c>
      <c r="AB108" s="1">
        <v>0.18482348184399819</v>
      </c>
      <c r="AC108" s="1">
        <v>1.1133286966813691</v>
      </c>
      <c r="AD108" s="1">
        <v>2.2039521143481786</v>
      </c>
    </row>
    <row r="109" spans="27:30">
      <c r="AA109">
        <v>106</v>
      </c>
      <c r="AB109" s="1">
        <v>0.18482348184399819</v>
      </c>
      <c r="AC109" s="1">
        <v>1.1133286966813691</v>
      </c>
      <c r="AD109" s="1">
        <v>2.2039521143481786</v>
      </c>
    </row>
    <row r="110" spans="27:30">
      <c r="AA110">
        <v>107</v>
      </c>
      <c r="AB110" s="1">
        <v>0.18482348184399819</v>
      </c>
      <c r="AC110" s="1">
        <v>1.1133286966813691</v>
      </c>
      <c r="AD110" s="1">
        <v>2.2039521143481786</v>
      </c>
    </row>
    <row r="111" spans="27:30">
      <c r="AA111">
        <v>108</v>
      </c>
      <c r="AB111" s="1">
        <v>0.18482348184399819</v>
      </c>
      <c r="AC111" s="1">
        <v>1.1133286966813691</v>
      </c>
      <c r="AD111" s="1">
        <v>2.2039521143481786</v>
      </c>
    </row>
    <row r="112" spans="27:30">
      <c r="AA112">
        <v>109</v>
      </c>
      <c r="AB112" s="1">
        <v>0.18482348184399819</v>
      </c>
      <c r="AC112" s="1">
        <v>1.1133286966813691</v>
      </c>
      <c r="AD112" s="1">
        <v>2.2039521143481786</v>
      </c>
    </row>
    <row r="113" spans="27:30">
      <c r="AA113">
        <v>110</v>
      </c>
      <c r="AB113" s="1">
        <v>0.18482348184399819</v>
      </c>
      <c r="AC113" s="1">
        <v>1.1133286966813691</v>
      </c>
      <c r="AD113" s="1">
        <v>2.2039521143481786</v>
      </c>
    </row>
    <row r="114" spans="27:30">
      <c r="AA114">
        <v>111</v>
      </c>
      <c r="AB114" s="1">
        <v>0.18482348184399819</v>
      </c>
      <c r="AC114" s="1">
        <v>1.1133286966813691</v>
      </c>
      <c r="AD114" s="1">
        <v>2.2039521143481786</v>
      </c>
    </row>
    <row r="115" spans="27:30">
      <c r="AA115">
        <v>112</v>
      </c>
      <c r="AB115" s="1">
        <v>0.18482348184399819</v>
      </c>
      <c r="AC115" s="1">
        <v>1.1133286966813691</v>
      </c>
      <c r="AD115" s="1">
        <v>2.2039521143481786</v>
      </c>
    </row>
    <row r="116" spans="27:30">
      <c r="AA116">
        <v>113</v>
      </c>
      <c r="AB116" s="1">
        <v>0.18482348184399819</v>
      </c>
      <c r="AC116" s="1">
        <v>1.1133286966813691</v>
      </c>
      <c r="AD116" s="1">
        <v>2.2039521143481786</v>
      </c>
    </row>
    <row r="117" spans="27:30">
      <c r="AA117">
        <v>114</v>
      </c>
      <c r="AB117" s="1">
        <v>0.18482348184399819</v>
      </c>
      <c r="AC117" s="1">
        <v>1.1133286966813691</v>
      </c>
      <c r="AD117" s="1">
        <v>2.2039521143481786</v>
      </c>
    </row>
    <row r="118" spans="27:30">
      <c r="AA118">
        <v>115</v>
      </c>
      <c r="AB118" s="1">
        <v>0.18482348184399819</v>
      </c>
      <c r="AC118" s="1">
        <v>1.1133286966813691</v>
      </c>
      <c r="AD118" s="1">
        <v>2.2039521143481786</v>
      </c>
    </row>
    <row r="119" spans="27:30">
      <c r="AA119">
        <v>116</v>
      </c>
      <c r="AB119" s="1">
        <v>0.18482348184399819</v>
      </c>
      <c r="AC119" s="1">
        <v>1.1133286966813691</v>
      </c>
      <c r="AD119" s="1">
        <v>2.2039521143481786</v>
      </c>
    </row>
    <row r="120" spans="27:30">
      <c r="AA120">
        <v>117</v>
      </c>
      <c r="AB120" s="1">
        <v>0.18482348184399819</v>
      </c>
      <c r="AC120" s="1">
        <v>1.1133286966813691</v>
      </c>
      <c r="AD120" s="1">
        <v>2.2039521143481786</v>
      </c>
    </row>
    <row r="121" spans="27:30">
      <c r="AA121">
        <v>118</v>
      </c>
      <c r="AB121" s="1">
        <v>0.18482348184399819</v>
      </c>
      <c r="AC121" s="1">
        <v>1.1133286966813691</v>
      </c>
      <c r="AD121" s="1">
        <v>2.2039521143481786</v>
      </c>
    </row>
    <row r="122" spans="27:30">
      <c r="AA122">
        <v>119</v>
      </c>
      <c r="AB122" s="1">
        <v>0.18482348184399819</v>
      </c>
      <c r="AC122" s="1">
        <v>1.1133286966813691</v>
      </c>
      <c r="AD122" s="1">
        <v>2.2039521143481786</v>
      </c>
    </row>
    <row r="123" spans="27:30">
      <c r="AA123">
        <v>120</v>
      </c>
      <c r="AB123" s="1">
        <v>0.18482348184399819</v>
      </c>
      <c r="AC123" s="1">
        <v>1.1133286966813691</v>
      </c>
      <c r="AD123" s="1">
        <v>2.2039521143481786</v>
      </c>
    </row>
    <row r="124" spans="27:30">
      <c r="AA124">
        <v>121</v>
      </c>
      <c r="AB124" s="1">
        <v>0.18482348184399819</v>
      </c>
      <c r="AC124" s="1">
        <v>1.1133286966813691</v>
      </c>
      <c r="AD124" s="1">
        <v>2.2039521143481786</v>
      </c>
    </row>
    <row r="125" spans="27:30">
      <c r="AA125">
        <v>122</v>
      </c>
      <c r="AB125" s="1">
        <v>0.18482348184399819</v>
      </c>
      <c r="AC125" s="1">
        <v>1.1133286966813691</v>
      </c>
      <c r="AD125" s="1">
        <v>2.2039521143481786</v>
      </c>
    </row>
    <row r="126" spans="27:30">
      <c r="AA126">
        <v>123</v>
      </c>
      <c r="AB126" s="1">
        <v>0.18482348184399819</v>
      </c>
      <c r="AC126" s="1">
        <v>1.1133286966813691</v>
      </c>
      <c r="AD126" s="1">
        <v>2.2039521143481786</v>
      </c>
    </row>
    <row r="127" spans="27:30">
      <c r="AA127">
        <v>124</v>
      </c>
      <c r="AB127" s="1">
        <v>0.18482348184399819</v>
      </c>
      <c r="AC127" s="1">
        <v>1.1133286966813691</v>
      </c>
      <c r="AD127" s="1">
        <v>2.2039521143481786</v>
      </c>
    </row>
    <row r="128" spans="27:30">
      <c r="AA128">
        <v>125</v>
      </c>
      <c r="AB128" s="1">
        <v>0.18482348184399819</v>
      </c>
      <c r="AC128" s="1">
        <v>1.1133286966813691</v>
      </c>
      <c r="AD128" s="1">
        <v>2.2039521143481786</v>
      </c>
    </row>
    <row r="129" spans="27:30">
      <c r="AA129">
        <v>126</v>
      </c>
      <c r="AB129" s="1">
        <v>0.18482348184399819</v>
      </c>
      <c r="AC129" s="1">
        <v>1.1133286966813691</v>
      </c>
      <c r="AD129" s="1">
        <v>2.2039521143481786</v>
      </c>
    </row>
    <row r="130" spans="27:30">
      <c r="AA130">
        <v>127</v>
      </c>
      <c r="AB130" s="1">
        <v>0.18482348184399819</v>
      </c>
      <c r="AC130" s="1">
        <v>1.1133286966813691</v>
      </c>
      <c r="AD130" s="1">
        <v>2.2039521143481786</v>
      </c>
    </row>
    <row r="131" spans="27:30">
      <c r="AA131">
        <v>128</v>
      </c>
      <c r="AB131" s="1">
        <v>0.18482348184399819</v>
      </c>
      <c r="AC131" s="1">
        <v>1.1133286966813691</v>
      </c>
      <c r="AD131" s="1">
        <v>2.2039521143481786</v>
      </c>
    </row>
    <row r="132" spans="27:30">
      <c r="AA132">
        <v>129</v>
      </c>
      <c r="AB132" s="1">
        <v>0.18482348184399819</v>
      </c>
      <c r="AC132" s="1">
        <v>1.1133286966813691</v>
      </c>
      <c r="AD132" s="1">
        <v>2.2039521143481786</v>
      </c>
    </row>
    <row r="133" spans="27:30">
      <c r="AA133">
        <v>130</v>
      </c>
      <c r="AB133" s="1">
        <v>0.18482348184399819</v>
      </c>
      <c r="AC133" s="1">
        <v>1.1133286966813691</v>
      </c>
      <c r="AD133" s="1">
        <v>2.2039521143481786</v>
      </c>
    </row>
    <row r="134" spans="27:30">
      <c r="AA134">
        <v>131</v>
      </c>
      <c r="AB134" s="1">
        <v>0.18482348184399819</v>
      </c>
      <c r="AC134" s="1">
        <v>1.1133286966813691</v>
      </c>
      <c r="AD134" s="1">
        <v>2.2039521143481786</v>
      </c>
    </row>
    <row r="135" spans="27:30">
      <c r="AA135">
        <v>132</v>
      </c>
      <c r="AB135" s="1">
        <v>0.18482348184399819</v>
      </c>
      <c r="AC135" s="1">
        <v>1.1133286966813691</v>
      </c>
      <c r="AD135" s="1">
        <v>2.2039521143481786</v>
      </c>
    </row>
    <row r="136" spans="27:30">
      <c r="AA136">
        <v>133</v>
      </c>
      <c r="AB136" s="1">
        <v>0.18482348184399819</v>
      </c>
      <c r="AC136" s="1">
        <v>1.1133286966813691</v>
      </c>
      <c r="AD136" s="1">
        <v>2.2039521143481786</v>
      </c>
    </row>
    <row r="137" spans="27:30">
      <c r="AA137">
        <v>134</v>
      </c>
      <c r="AB137" s="1">
        <v>0.18482348184399819</v>
      </c>
      <c r="AC137" s="1">
        <v>1.1133286966813691</v>
      </c>
      <c r="AD137" s="1">
        <v>2.2039521143481786</v>
      </c>
    </row>
    <row r="138" spans="27:30">
      <c r="AA138">
        <v>135</v>
      </c>
      <c r="AB138" s="1">
        <v>0.18482348184399819</v>
      </c>
      <c r="AC138" s="1">
        <v>1.1133286966813691</v>
      </c>
      <c r="AD138" s="1">
        <v>2.2039521143481786</v>
      </c>
    </row>
    <row r="139" spans="27:30">
      <c r="AA139">
        <v>136</v>
      </c>
      <c r="AB139" s="1">
        <v>0.18482348184399819</v>
      </c>
      <c r="AC139" s="1">
        <v>1.1133286966813691</v>
      </c>
      <c r="AD139" s="1">
        <v>2.2039521143481786</v>
      </c>
    </row>
    <row r="140" spans="27:30">
      <c r="AA140">
        <v>137</v>
      </c>
      <c r="AB140" s="1">
        <v>0.18482348184399819</v>
      </c>
      <c r="AC140" s="1">
        <v>1.1133286966813691</v>
      </c>
      <c r="AD140" s="1">
        <v>2.2039521143481786</v>
      </c>
    </row>
    <row r="141" spans="27:30">
      <c r="AA141">
        <v>138</v>
      </c>
      <c r="AB141" s="1">
        <v>0.18482348184399819</v>
      </c>
      <c r="AC141" s="1">
        <v>1.1133286966813691</v>
      </c>
      <c r="AD141" s="1">
        <v>2.2039521143481786</v>
      </c>
    </row>
    <row r="142" spans="27:30">
      <c r="AA142">
        <v>139</v>
      </c>
      <c r="AB142" s="1">
        <v>0.18482348184399819</v>
      </c>
      <c r="AC142" s="1">
        <v>1.1133286966813691</v>
      </c>
      <c r="AD142" s="1">
        <v>2.2039521143481786</v>
      </c>
    </row>
    <row r="143" spans="27:30">
      <c r="AA143">
        <v>140</v>
      </c>
      <c r="AB143" s="1">
        <v>0.18482348184399819</v>
      </c>
      <c r="AC143" s="1">
        <v>1.1133286966813691</v>
      </c>
      <c r="AD143" s="1">
        <v>2.2039521143481786</v>
      </c>
    </row>
    <row r="144" spans="27:30">
      <c r="AA144">
        <v>141</v>
      </c>
      <c r="AB144" s="1">
        <v>0.18482348184399819</v>
      </c>
      <c r="AC144" s="1">
        <v>1.1133286966813691</v>
      </c>
      <c r="AD144" s="1">
        <v>2.2039521143481786</v>
      </c>
    </row>
    <row r="145" spans="27:30">
      <c r="AA145">
        <v>142</v>
      </c>
      <c r="AB145" s="1">
        <v>0.18482348184399819</v>
      </c>
      <c r="AC145" s="1">
        <v>1.1133286966813691</v>
      </c>
      <c r="AD145" s="1">
        <v>2.2039521143481786</v>
      </c>
    </row>
    <row r="146" spans="27:30">
      <c r="AA146">
        <v>143</v>
      </c>
      <c r="AB146" s="1">
        <v>0.18482348184399819</v>
      </c>
      <c r="AC146" s="1">
        <v>1.1133286966813691</v>
      </c>
      <c r="AD146" s="1">
        <v>2.2039521143481786</v>
      </c>
    </row>
    <row r="147" spans="27:30">
      <c r="AA147">
        <v>144</v>
      </c>
      <c r="AB147" s="1">
        <v>0.18482348184399819</v>
      </c>
      <c r="AC147" s="1">
        <v>1.1133286966813691</v>
      </c>
      <c r="AD147" s="1">
        <v>2.2039521143481786</v>
      </c>
    </row>
    <row r="148" spans="27:30">
      <c r="AA148">
        <v>145</v>
      </c>
      <c r="AB148" s="1">
        <v>0.18482348184399819</v>
      </c>
      <c r="AC148" s="1">
        <v>1.1133286966813691</v>
      </c>
      <c r="AD148" s="1">
        <v>2.2039521143481786</v>
      </c>
    </row>
    <row r="149" spans="27:30">
      <c r="AA149">
        <v>146</v>
      </c>
      <c r="AB149" s="1">
        <v>0.18482348184399819</v>
      </c>
      <c r="AC149" s="1">
        <v>1.1133286966813691</v>
      </c>
      <c r="AD149" s="1">
        <v>2.2039521143481786</v>
      </c>
    </row>
    <row r="150" spans="27:30">
      <c r="AA150">
        <v>147</v>
      </c>
      <c r="AB150" s="1">
        <v>0.18482348184399819</v>
      </c>
      <c r="AC150" s="1">
        <v>1.1133286966813691</v>
      </c>
      <c r="AD150" s="1">
        <v>2.2039521143481786</v>
      </c>
    </row>
    <row r="151" spans="27:30">
      <c r="AA151">
        <v>148</v>
      </c>
      <c r="AB151" s="1">
        <v>0.18482348184399819</v>
      </c>
      <c r="AC151" s="1">
        <v>1.1133286966813691</v>
      </c>
      <c r="AD151" s="1">
        <v>2.2039521143481786</v>
      </c>
    </row>
    <row r="152" spans="27:30">
      <c r="AA152">
        <v>149</v>
      </c>
      <c r="AB152" s="1">
        <v>0.18482348184399819</v>
      </c>
      <c r="AC152" s="1">
        <v>1.1133286966813691</v>
      </c>
      <c r="AD152" s="1">
        <v>2.2039521143481786</v>
      </c>
    </row>
    <row r="153" spans="27:30">
      <c r="AA153">
        <v>150</v>
      </c>
      <c r="AB153" s="1">
        <v>0.18482348184399819</v>
      </c>
      <c r="AC153" s="1">
        <v>1.1133286966813691</v>
      </c>
      <c r="AD153" s="1">
        <v>2.2039521143481786</v>
      </c>
    </row>
    <row r="154" spans="27:30">
      <c r="AA154">
        <v>151</v>
      </c>
      <c r="AB154" s="1">
        <v>0.18482348184399819</v>
      </c>
      <c r="AC154" s="1">
        <v>1.1133286966813691</v>
      </c>
      <c r="AD154" s="1">
        <v>2.2039521143481786</v>
      </c>
    </row>
    <row r="155" spans="27:30">
      <c r="AA155">
        <v>152</v>
      </c>
      <c r="AB155" s="1">
        <v>0.18482348184399819</v>
      </c>
      <c r="AC155" s="1">
        <v>1.1133286966813691</v>
      </c>
      <c r="AD155" s="1">
        <v>2.2039521143481786</v>
      </c>
    </row>
    <row r="156" spans="27:30">
      <c r="AA156">
        <v>153</v>
      </c>
      <c r="AB156" s="1">
        <v>0.18482348184399819</v>
      </c>
      <c r="AC156" s="1">
        <v>1.1133286966813691</v>
      </c>
      <c r="AD156" s="1">
        <v>2.2039521143481786</v>
      </c>
    </row>
    <row r="157" spans="27:30">
      <c r="AA157">
        <v>154</v>
      </c>
      <c r="AB157" s="1">
        <v>0.18482348184399819</v>
      </c>
      <c r="AC157" s="1">
        <v>1.1133286966813691</v>
      </c>
      <c r="AD157" s="1">
        <v>2.2039521143481786</v>
      </c>
    </row>
    <row r="158" spans="27:30">
      <c r="AA158">
        <v>155</v>
      </c>
      <c r="AB158" s="1">
        <v>0.18482348184399819</v>
      </c>
      <c r="AC158" s="1">
        <v>1.1133286966813691</v>
      </c>
      <c r="AD158" s="1">
        <v>2.2039521143481786</v>
      </c>
    </row>
    <row r="159" spans="27:30">
      <c r="AA159">
        <v>156</v>
      </c>
      <c r="AB159" s="1">
        <v>0.18482348184399819</v>
      </c>
      <c r="AC159" s="1">
        <v>1.1133286966813691</v>
      </c>
      <c r="AD159" s="1">
        <v>2.2039521143481786</v>
      </c>
    </row>
    <row r="160" spans="27:30">
      <c r="AA160">
        <v>157</v>
      </c>
      <c r="AB160" s="1">
        <v>0.18482348184399819</v>
      </c>
      <c r="AC160" s="1">
        <v>1.1133286966813691</v>
      </c>
      <c r="AD160" s="1">
        <v>2.2039521143481786</v>
      </c>
    </row>
    <row r="161" spans="27:30">
      <c r="AA161">
        <v>158</v>
      </c>
      <c r="AB161" s="1">
        <v>0.18482348184399819</v>
      </c>
      <c r="AC161" s="1">
        <v>1.1133286966813691</v>
      </c>
      <c r="AD161" s="1">
        <v>2.2039521143481786</v>
      </c>
    </row>
    <row r="162" spans="27:30">
      <c r="AA162">
        <v>159</v>
      </c>
      <c r="AB162" s="1">
        <v>0.18482348184399819</v>
      </c>
      <c r="AC162" s="1">
        <v>1.1133286966813691</v>
      </c>
      <c r="AD162" s="1">
        <v>2.2039521143481786</v>
      </c>
    </row>
    <row r="163" spans="27:30">
      <c r="AA163">
        <v>160</v>
      </c>
      <c r="AB163" s="1">
        <v>0.18482348184399819</v>
      </c>
      <c r="AC163" s="1">
        <v>1.1133286966813691</v>
      </c>
      <c r="AD163" s="1">
        <v>2.2039521143481786</v>
      </c>
    </row>
    <row r="164" spans="27:30">
      <c r="AA164">
        <v>161</v>
      </c>
      <c r="AB164" s="1">
        <v>0.18482348184399819</v>
      </c>
      <c r="AC164" s="1">
        <v>1.1133286966813691</v>
      </c>
      <c r="AD164" s="1">
        <v>2.2039521143481786</v>
      </c>
    </row>
    <row r="165" spans="27:30">
      <c r="AA165">
        <v>162</v>
      </c>
      <c r="AB165" s="1">
        <v>0.18482348184399819</v>
      </c>
      <c r="AC165" s="1">
        <v>1.1133286966813691</v>
      </c>
      <c r="AD165" s="1">
        <v>2.2039521143481786</v>
      </c>
    </row>
    <row r="166" spans="27:30">
      <c r="AA166">
        <v>163</v>
      </c>
      <c r="AB166" s="1">
        <v>0.18482348184399819</v>
      </c>
      <c r="AC166" s="1">
        <v>1.1133286966813691</v>
      </c>
      <c r="AD166" s="1">
        <v>2.2039521143481786</v>
      </c>
    </row>
    <row r="167" spans="27:30">
      <c r="AA167">
        <v>164</v>
      </c>
      <c r="AB167" s="1">
        <v>0.18482348184399819</v>
      </c>
      <c r="AC167" s="1">
        <v>1.1133286966813691</v>
      </c>
      <c r="AD167" s="1">
        <v>2.2039521143481786</v>
      </c>
    </row>
    <row r="168" spans="27:30">
      <c r="AA168">
        <v>165</v>
      </c>
      <c r="AB168" s="1">
        <v>0.18482348184399819</v>
      </c>
      <c r="AC168" s="1">
        <v>1.1133286966813691</v>
      </c>
      <c r="AD168" s="1">
        <v>2.2039521143481786</v>
      </c>
    </row>
    <row r="169" spans="27:30">
      <c r="AA169">
        <v>166</v>
      </c>
      <c r="AB169" s="1">
        <v>0.18482348184399819</v>
      </c>
      <c r="AC169" s="1">
        <v>1.1133286966813691</v>
      </c>
      <c r="AD169" s="1">
        <v>2.2039521143481786</v>
      </c>
    </row>
    <row r="170" spans="27:30">
      <c r="AA170">
        <v>167</v>
      </c>
      <c r="AB170" s="1">
        <v>0.18482348184399819</v>
      </c>
      <c r="AC170" s="1">
        <v>1.1133286966813691</v>
      </c>
      <c r="AD170" s="1">
        <v>2.2039521143481786</v>
      </c>
    </row>
    <row r="171" spans="27:30">
      <c r="AA171">
        <v>168</v>
      </c>
      <c r="AB171" s="1">
        <v>0.18482348184399819</v>
      </c>
      <c r="AC171" s="1">
        <v>1.1133286966813691</v>
      </c>
      <c r="AD171" s="1">
        <v>2.2039521143481786</v>
      </c>
    </row>
    <row r="172" spans="27:30">
      <c r="AA172">
        <v>169</v>
      </c>
      <c r="AB172" s="1">
        <v>0.18482348184399819</v>
      </c>
      <c r="AC172" s="1">
        <v>1.1133286966813691</v>
      </c>
      <c r="AD172" s="1">
        <v>2.2039521143481786</v>
      </c>
    </row>
    <row r="173" spans="27:30">
      <c r="AA173">
        <v>170</v>
      </c>
      <c r="AB173" s="1">
        <v>0.18482348184399819</v>
      </c>
      <c r="AC173" s="1">
        <v>1.1133286966813691</v>
      </c>
      <c r="AD173" s="1">
        <v>2.2039521143481786</v>
      </c>
    </row>
    <row r="174" spans="27:30">
      <c r="AA174">
        <v>171</v>
      </c>
      <c r="AB174" s="1">
        <v>0.18482348184399819</v>
      </c>
      <c r="AC174" s="1">
        <v>1.1133286966813691</v>
      </c>
      <c r="AD174" s="1">
        <v>2.2039521143481786</v>
      </c>
    </row>
    <row r="175" spans="27:30">
      <c r="AA175">
        <v>172</v>
      </c>
      <c r="AB175" s="1">
        <v>0.18482348184399819</v>
      </c>
      <c r="AC175" s="1">
        <v>1.1133286966813691</v>
      </c>
      <c r="AD175" s="1">
        <v>2.2039521143481786</v>
      </c>
    </row>
    <row r="176" spans="27:30">
      <c r="AA176">
        <v>173</v>
      </c>
      <c r="AB176" s="1">
        <v>0.18482348184399819</v>
      </c>
      <c r="AC176" s="1">
        <v>1.1133286966813691</v>
      </c>
      <c r="AD176" s="1">
        <v>2.2039521143481786</v>
      </c>
    </row>
    <row r="177" spans="27:30">
      <c r="AA177">
        <v>174</v>
      </c>
      <c r="AB177" s="1">
        <v>0.18482348184399819</v>
      </c>
      <c r="AC177" s="1">
        <v>1.1133286966813691</v>
      </c>
      <c r="AD177" s="1">
        <v>2.2039521143481786</v>
      </c>
    </row>
    <row r="178" spans="27:30">
      <c r="AA178">
        <v>175</v>
      </c>
      <c r="AB178" s="1">
        <v>0.18482348184399819</v>
      </c>
      <c r="AC178" s="1">
        <v>1.1133286966813691</v>
      </c>
      <c r="AD178" s="1">
        <v>2.2039521143481786</v>
      </c>
    </row>
    <row r="179" spans="27:30">
      <c r="AA179">
        <v>176</v>
      </c>
      <c r="AB179" s="1">
        <v>0.18482348184399819</v>
      </c>
      <c r="AC179" s="1">
        <v>1.1133286966813691</v>
      </c>
      <c r="AD179" s="1">
        <v>2.2039521143481786</v>
      </c>
    </row>
    <row r="180" spans="27:30">
      <c r="AA180">
        <v>177</v>
      </c>
      <c r="AB180" s="1">
        <v>0.18482348184399819</v>
      </c>
      <c r="AC180" s="1">
        <v>1.1133286966813691</v>
      </c>
      <c r="AD180" s="1">
        <v>2.2039521143481786</v>
      </c>
    </row>
    <row r="181" spans="27:30">
      <c r="AA181">
        <v>178</v>
      </c>
      <c r="AB181" s="1">
        <v>0.18482348184399819</v>
      </c>
      <c r="AC181" s="1">
        <v>1.1133286966813691</v>
      </c>
      <c r="AD181" s="1">
        <v>2.2039521143481786</v>
      </c>
    </row>
    <row r="182" spans="27:30">
      <c r="AA182">
        <v>179</v>
      </c>
      <c r="AB182" s="1">
        <v>0.18482348184399819</v>
      </c>
      <c r="AC182" s="1">
        <v>1.1133286966813691</v>
      </c>
      <c r="AD182" s="1">
        <v>2.2039521143481786</v>
      </c>
    </row>
    <row r="183" spans="27:30">
      <c r="AA183">
        <v>180</v>
      </c>
      <c r="AB183" s="1">
        <v>0.18482348184399819</v>
      </c>
      <c r="AC183" s="1">
        <v>1.1133286966813691</v>
      </c>
      <c r="AD183" s="1">
        <v>2.2039521143481786</v>
      </c>
    </row>
    <row r="184" spans="27:30">
      <c r="AA184">
        <v>181</v>
      </c>
      <c r="AB184" s="1">
        <v>0.18482348184399819</v>
      </c>
      <c r="AC184" s="1">
        <v>1.1133286966813691</v>
      </c>
      <c r="AD184" s="1">
        <v>2.2039521143481786</v>
      </c>
    </row>
    <row r="185" spans="27:30">
      <c r="AA185">
        <v>182</v>
      </c>
      <c r="AB185" s="1">
        <v>0.18482348184399819</v>
      </c>
      <c r="AC185" s="1">
        <v>1.1133286966813691</v>
      </c>
      <c r="AD185" s="1">
        <v>2.2039521143481786</v>
      </c>
    </row>
    <row r="186" spans="27:30">
      <c r="AA186">
        <v>183</v>
      </c>
      <c r="AB186" s="1">
        <v>0.18482348184399819</v>
      </c>
      <c r="AC186" s="1">
        <v>1.1133286966813691</v>
      </c>
      <c r="AD186" s="1">
        <v>2.2039521143481786</v>
      </c>
    </row>
    <row r="187" spans="27:30">
      <c r="AA187">
        <v>184</v>
      </c>
      <c r="AB187" s="1">
        <v>0.18482348184399819</v>
      </c>
      <c r="AC187" s="1">
        <v>1.1133286966813691</v>
      </c>
      <c r="AD187" s="1">
        <v>2.2039521143481786</v>
      </c>
    </row>
    <row r="188" spans="27:30">
      <c r="AA188">
        <v>185</v>
      </c>
      <c r="AB188" s="1">
        <v>0.18482348184399819</v>
      </c>
      <c r="AC188" s="1">
        <v>1.1133286966813691</v>
      </c>
      <c r="AD188" s="1">
        <v>2.2039521143481786</v>
      </c>
    </row>
    <row r="189" spans="27:30">
      <c r="AA189">
        <v>186</v>
      </c>
      <c r="AB189" s="1">
        <v>0.18482348184399819</v>
      </c>
      <c r="AC189" s="1">
        <v>1.1133286966813691</v>
      </c>
      <c r="AD189" s="1">
        <v>2.2039521143481786</v>
      </c>
    </row>
    <row r="190" spans="27:30">
      <c r="AA190">
        <v>187</v>
      </c>
      <c r="AB190" s="1">
        <v>0.18482348184399819</v>
      </c>
      <c r="AC190" s="1">
        <v>1.1133286966813691</v>
      </c>
      <c r="AD190" s="1">
        <v>2.2039521143481786</v>
      </c>
    </row>
    <row r="191" spans="27:30">
      <c r="AA191">
        <v>188</v>
      </c>
      <c r="AB191" s="1">
        <v>0.18482348184399819</v>
      </c>
      <c r="AC191" s="1">
        <v>1.1133286966813691</v>
      </c>
      <c r="AD191" s="1">
        <v>2.2039521143481786</v>
      </c>
    </row>
    <row r="192" spans="27:30">
      <c r="AA192">
        <v>189</v>
      </c>
      <c r="AB192" s="1">
        <v>0.18482348184399819</v>
      </c>
      <c r="AC192" s="1">
        <v>1.1133286966813691</v>
      </c>
      <c r="AD192" s="1">
        <v>2.2039521143481786</v>
      </c>
    </row>
    <row r="193" spans="27:30">
      <c r="AA193">
        <v>190</v>
      </c>
      <c r="AB193" s="1">
        <v>0.18482348184399819</v>
      </c>
      <c r="AC193" s="1">
        <v>1.1133286966813691</v>
      </c>
      <c r="AD193" s="1">
        <v>2.2039521143481786</v>
      </c>
    </row>
    <row r="194" spans="27:30">
      <c r="AA194">
        <v>191</v>
      </c>
      <c r="AB194" s="1">
        <v>0.18482348184399819</v>
      </c>
      <c r="AC194" s="1">
        <v>1.1133286966813691</v>
      </c>
      <c r="AD194" s="1">
        <v>2.2039521143481786</v>
      </c>
    </row>
    <row r="195" spans="27:30">
      <c r="AA195">
        <v>192</v>
      </c>
      <c r="AB195" s="1">
        <v>0.18482348184399819</v>
      </c>
      <c r="AC195" s="1">
        <v>1.1133286966813691</v>
      </c>
      <c r="AD195" s="1">
        <v>2.2039521143481786</v>
      </c>
    </row>
    <row r="196" spans="27:30">
      <c r="AA196">
        <v>193</v>
      </c>
      <c r="AB196" s="1">
        <v>0.18482348184399819</v>
      </c>
      <c r="AC196" s="1">
        <v>1.1133286966813691</v>
      </c>
      <c r="AD196" s="1">
        <v>2.2039521143481786</v>
      </c>
    </row>
    <row r="197" spans="27:30">
      <c r="AA197">
        <v>194</v>
      </c>
      <c r="AB197" s="1">
        <v>0.18482348184399819</v>
      </c>
      <c r="AC197" s="1">
        <v>1.1133286966813691</v>
      </c>
      <c r="AD197" s="1">
        <v>2.2039521143481786</v>
      </c>
    </row>
    <row r="198" spans="27:30">
      <c r="AA198">
        <v>195</v>
      </c>
      <c r="AB198" s="1">
        <v>0.18482348184399819</v>
      </c>
      <c r="AC198" s="1">
        <v>1.1133286966813691</v>
      </c>
      <c r="AD198" s="1">
        <v>2.2039521143481786</v>
      </c>
    </row>
    <row r="199" spans="27:30">
      <c r="AA199">
        <v>196</v>
      </c>
      <c r="AB199" s="1">
        <v>0.18482348184399819</v>
      </c>
      <c r="AC199" s="1">
        <v>1.1133286966813691</v>
      </c>
      <c r="AD199" s="1">
        <v>2.2039521143481786</v>
      </c>
    </row>
    <row r="200" spans="27:30">
      <c r="AA200">
        <v>197</v>
      </c>
      <c r="AB200" s="1">
        <v>0.18482348184399819</v>
      </c>
      <c r="AC200" s="1">
        <v>1.1133286966813691</v>
      </c>
      <c r="AD200" s="1">
        <v>2.2039521143481786</v>
      </c>
    </row>
    <row r="201" spans="27:30">
      <c r="AA201">
        <v>198</v>
      </c>
      <c r="AB201" s="1">
        <v>0.18482348184399819</v>
      </c>
      <c r="AC201" s="1">
        <v>1.1133286966813691</v>
      </c>
      <c r="AD201" s="1">
        <v>2.2039521143481786</v>
      </c>
    </row>
    <row r="202" spans="27:30">
      <c r="AA202">
        <v>199</v>
      </c>
      <c r="AB202" s="1">
        <v>0.18482348184399819</v>
      </c>
      <c r="AC202" s="1">
        <v>1.1133286966813691</v>
      </c>
      <c r="AD202" s="1">
        <v>2.2039521143481786</v>
      </c>
    </row>
    <row r="203" spans="27:30">
      <c r="AA203">
        <v>200</v>
      </c>
      <c r="AB203" s="1">
        <v>0.18482348184399819</v>
      </c>
      <c r="AC203" s="1">
        <v>1.1133286966813691</v>
      </c>
      <c r="AD203" s="1">
        <v>2.2039521143481786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54" priority="13">
      <formula>ABS(B57)&gt;0.4</formula>
    </cfRule>
    <cfRule type="expression" dxfId="253" priority="14">
      <formula>AND(ABS(B57)&gt;0.2, ABS(B57)&lt;=0.4)</formula>
    </cfRule>
    <cfRule type="expression" dxfId="252" priority="15">
      <formula>ABS(B57)&lt;=0.2</formula>
    </cfRule>
  </conditionalFormatting>
  <conditionalFormatting sqref="B82:D87">
    <cfRule type="expression" dxfId="251" priority="1">
      <formula>ABS(B82)&lt;=0.2</formula>
    </cfRule>
    <cfRule type="expression" dxfId="250" priority="2">
      <formula>ABS(B82)&gt;0.4</formula>
    </cfRule>
    <cfRule type="expression" dxfId="249" priority="3">
      <formula>AND(ABS(B82)&gt;0.2, ABS(B82)&lt;=0.4)</formula>
    </cfRule>
  </conditionalFormatting>
  <conditionalFormatting sqref="E40:M45">
    <cfRule type="expression" dxfId="248" priority="4">
      <formula>ABS(IFERROR(E13-E40,0))&gt;0.4</formula>
    </cfRule>
    <cfRule type="expression" dxfId="247" priority="5">
      <formula>AND(ABS(IFERROR(E13-E40,0))&gt;0.2, ABS(IFERROR(E13-E40,0))&lt;=0.4)</formula>
    </cfRule>
    <cfRule type="expression" dxfId="246" priority="6">
      <formula>ABS(IFERROR(E13-E40,0))&lt;=0.2</formula>
    </cfRule>
  </conditionalFormatting>
  <conditionalFormatting sqref="G57:I65">
    <cfRule type="expression" dxfId="245" priority="10">
      <formula>ABS(G57)&lt;=0.2</formula>
    </cfRule>
    <cfRule type="expression" dxfId="244" priority="11">
      <formula>AND(ABS(G57)&gt;0.2, ABS(G57)&lt;=0.4)</formula>
    </cfRule>
    <cfRule type="expression" dxfId="243" priority="12">
      <formula>ABS(G57)&gt;0.4</formula>
    </cfRule>
  </conditionalFormatting>
  <conditionalFormatting sqref="L57:Q65">
    <cfRule type="expression" dxfId="242" priority="7">
      <formula>ABS(L57)&gt;0.4</formula>
    </cfRule>
    <cfRule type="expression" dxfId="241" priority="8">
      <formula>AND(ABS(L57)&gt;0.2, ABS(L57)&lt;=0.4)</formula>
    </cfRule>
    <cfRule type="expression" dxfId="240" priority="9">
      <formula>ABS(L57)&lt;=0.2</formula>
    </cfRule>
  </conditionalFormatting>
  <dataValidations count="1">
    <dataValidation type="list" allowBlank="1" showInputMessage="1" showErrorMessage="1" sqref="Y8" xr:uid="{00000000-0002-0000-04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N203"/>
  <sheetViews>
    <sheetView topLeftCell="A59" zoomScale="84" zoomScaleNormal="60" workbookViewId="0">
      <selection activeCell="K75" sqref="K75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2.603418920346556E-2</v>
      </c>
      <c r="AC3" s="1">
        <f>G67</f>
        <v>0.21029750027940097</v>
      </c>
      <c r="AD3" s="1">
        <f ca="1">L67</f>
        <v>1.5016290923461555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2.603418920346556E-2</v>
      </c>
      <c r="AC4" s="1">
        <v>0.21029750027940097</v>
      </c>
      <c r="AD4" s="1">
        <v>1.5016290923461555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2.603418920346556E-2</v>
      </c>
      <c r="AC5" s="1">
        <v>0.21029750027940097</v>
      </c>
      <c r="AD5" s="1">
        <v>1.5016290923461555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2.603418920346556E-2</v>
      </c>
      <c r="AC6" s="1">
        <v>0.21029750027940097</v>
      </c>
      <c r="AD6" s="1">
        <v>1.5016290923461555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2.603418920346556E-2</v>
      </c>
      <c r="AC7" s="1">
        <v>0.21029750027940097</v>
      </c>
      <c r="AD7" s="1">
        <v>1.5016290923461555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2.603418920346556E-2</v>
      </c>
      <c r="AC8" s="1">
        <v>0.21029750027940097</v>
      </c>
      <c r="AD8" s="1">
        <v>1.5016290923461555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2.603418920346556E-2</v>
      </c>
      <c r="AC9" s="1">
        <v>0.21029750027940097</v>
      </c>
      <c r="AD9" s="1">
        <v>1.5016290923461555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2</v>
      </c>
      <c r="AA10">
        <v>7</v>
      </c>
      <c r="AB10" s="1">
        <v>2.603418920346556E-2</v>
      </c>
      <c r="AC10" s="1">
        <v>0.21029750027940097</v>
      </c>
      <c r="AD10" s="1">
        <v>1.5016290923461555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2.603418920346556E-2</v>
      </c>
      <c r="AC11" s="1">
        <v>0.21029750027940097</v>
      </c>
      <c r="AD11" s="1">
        <v>1.5016290923461555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1.9482582821084229</v>
      </c>
      <c r="AA12">
        <v>9</v>
      </c>
      <c r="AB12" s="1">
        <v>2.603418920346556E-2</v>
      </c>
      <c r="AC12" s="1">
        <v>0.21029750027940097</v>
      </c>
      <c r="AD12" s="1">
        <v>1.5016290923461555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2.603418920346556E-2</v>
      </c>
      <c r="AC13" s="1">
        <v>0.21029750027940097</v>
      </c>
      <c r="AD13" s="1">
        <v>1.5016290923461555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2.603418920346556E-2</v>
      </c>
      <c r="AC14" s="1">
        <v>0.21029750027940097</v>
      </c>
      <c r="AD14" s="1">
        <v>1.5016290923461555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2.603418920346556E-2</v>
      </c>
      <c r="AC15" s="1">
        <v>0.21029750027940097</v>
      </c>
      <c r="AD15" s="1">
        <v>1.5016290923461555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7</v>
      </c>
      <c r="AA16">
        <v>13</v>
      </c>
      <c r="AB16" s="1">
        <v>2.603418920346556E-2</v>
      </c>
      <c r="AC16" s="1">
        <v>0.21029750027940097</v>
      </c>
      <c r="AD16" s="1">
        <v>1.5016290923461555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2.603418920346556E-2</v>
      </c>
      <c r="AC17" s="1">
        <v>0.21029750027940097</v>
      </c>
      <c r="AD17" s="1">
        <v>1.5016290923461555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7</v>
      </c>
      <c r="AA18">
        <v>15</v>
      </c>
      <c r="AB18" s="1">
        <v>2.603418920346556E-2</v>
      </c>
      <c r="AC18" s="1">
        <v>0.21029750027940097</v>
      </c>
      <c r="AD18" s="1">
        <v>1.5016290923461555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2.603418920346556E-2</v>
      </c>
      <c r="AC19" s="1">
        <v>0.21029750027940097</v>
      </c>
      <c r="AD19" s="1">
        <v>1.5016290923461555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0.3888888888888889</v>
      </c>
      <c r="AA20">
        <v>17</v>
      </c>
      <c r="AB20" s="1">
        <v>2.603418920346556E-2</v>
      </c>
      <c r="AC20" s="1">
        <v>0.21029750027940097</v>
      </c>
      <c r="AD20" s="1">
        <v>1.5016290923461555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0.22222222222222221</v>
      </c>
      <c r="AA21">
        <v>18</v>
      </c>
      <c r="AB21" s="1">
        <v>2.603418920346556E-2</v>
      </c>
      <c r="AC21" s="1">
        <v>0.21029750027940097</v>
      </c>
      <c r="AD21" s="1">
        <v>1.5016290923461555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0.3888888888888889</v>
      </c>
      <c r="AA22">
        <v>19</v>
      </c>
      <c r="AB22" s="1">
        <v>2.603418920346556E-2</v>
      </c>
      <c r="AC22" s="1">
        <v>0.21029750027940097</v>
      </c>
      <c r="AD22" s="1">
        <v>1.5016290923461555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1.023260127897585E-2</v>
      </c>
      <c r="AA23">
        <v>20</v>
      </c>
      <c r="AB23" s="1">
        <v>2.603418920346556E-2</v>
      </c>
      <c r="AC23" s="1">
        <v>0.21029750027940097</v>
      </c>
      <c r="AD23" s="1">
        <v>1.5016290923461555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0.85007006939341612</v>
      </c>
      <c r="AA24">
        <v>21</v>
      </c>
      <c r="AB24" s="1">
        <v>2.603418920346556E-2</v>
      </c>
      <c r="AC24" s="1">
        <v>0.21029750027940097</v>
      </c>
      <c r="AD24" s="1">
        <v>1.5016290923461555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0.3385139545817395</v>
      </c>
      <c r="AA25">
        <v>22</v>
      </c>
      <c r="AB25" s="1">
        <v>2.603418920346556E-2</v>
      </c>
      <c r="AC25" s="1">
        <v>0.21029750027940097</v>
      </c>
      <c r="AD25" s="1">
        <v>1.5016290923461555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0.24259853246650667</v>
      </c>
      <c r="AA26">
        <v>23</v>
      </c>
      <c r="AB26" s="1">
        <v>2.603418920346556E-2</v>
      </c>
      <c r="AC26" s="1">
        <v>0.21029750027940097</v>
      </c>
      <c r="AD26" s="1">
        <v>1.5016290923461555</v>
      </c>
    </row>
    <row r="27" spans="1:30" ht="16.2" thickBot="1">
      <c r="X27" s="55" t="s">
        <v>51</v>
      </c>
      <c r="Y27" s="3" cm="1">
        <f t="array" ref="Y27">MEDIAN(ABS(B13:D18 - B40:D45))</f>
        <v>0.35883568833409163</v>
      </c>
      <c r="AA27">
        <v>24</v>
      </c>
      <c r="AB27" s="1">
        <v>2.603418920346556E-2</v>
      </c>
      <c r="AC27" s="1">
        <v>0.21029750027940097</v>
      </c>
      <c r="AD27" s="1">
        <v>1.5016290923461555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2.603418920346556E-2</v>
      </c>
      <c r="AC28" s="1">
        <v>0.21029750027940097</v>
      </c>
      <c r="AD28" s="1">
        <v>1.5016290923461555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9.4859370884876365E-2</v>
      </c>
      <c r="AA29">
        <v>26</v>
      </c>
      <c r="AB29" s="1">
        <v>2.603418920346556E-2</v>
      </c>
      <c r="AC29" s="1">
        <v>0.21029750027940097</v>
      </c>
      <c r="AD29" s="1">
        <v>1.5016290923461555</v>
      </c>
    </row>
    <row r="30" spans="1:30">
      <c r="A30" s="25" t="s">
        <v>3</v>
      </c>
      <c r="B30" s="2">
        <f>MAX(B40:B45)</f>
        <v>0.76803531626146371</v>
      </c>
      <c r="C30" s="2">
        <f>MAX(C40:C45)</f>
        <v>0.68976739872102411</v>
      </c>
      <c r="D30" s="2">
        <f>MAX(D40:D45)</f>
        <v>0.8759501248029119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0.35883568833409163</v>
      </c>
      <c r="AA30">
        <v>27</v>
      </c>
      <c r="AB30" s="1">
        <v>2.603418920346556E-2</v>
      </c>
      <c r="AC30" s="1">
        <v>0.21029750027940097</v>
      </c>
      <c r="AD30" s="1">
        <v>1.5016290923461555</v>
      </c>
    </row>
    <row r="31" spans="1:30" ht="16.2" thickBot="1">
      <c r="A31" s="25" t="s">
        <v>4</v>
      </c>
      <c r="B31" s="2">
        <f>MIN(B40:B45)</f>
        <v>0.14996442058636442</v>
      </c>
      <c r="C31" s="2">
        <f t="shared" ref="C31:D31" si="19">MIN(C40:C45)</f>
        <v>1.2480195004371444E-2</v>
      </c>
      <c r="D31" s="2">
        <f t="shared" si="19"/>
        <v>4.9929930606583871E-2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0.49772299571395939</v>
      </c>
      <c r="AA31">
        <v>28</v>
      </c>
      <c r="AB31" s="1">
        <v>2.603418920346556E-2</v>
      </c>
      <c r="AC31" s="1">
        <v>0.21029750027940097</v>
      </c>
      <c r="AD31" s="1">
        <v>1.5016290923461555</v>
      </c>
    </row>
    <row r="32" spans="1:30">
      <c r="A32" s="25" t="s">
        <v>5</v>
      </c>
      <c r="B32" s="2">
        <f>AVERAGE(B40:B45)</f>
        <v>0.3929935336338955</v>
      </c>
      <c r="C32" s="2">
        <f t="shared" ref="C32:D32" si="20">AVERAGE(C40:C45)</f>
        <v>0.37270703422426527</v>
      </c>
      <c r="D32" s="2">
        <f t="shared" si="20"/>
        <v>0.51223130562256958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2.603418920346556E-2</v>
      </c>
      <c r="AC32" s="1">
        <v>0.21029750027940097</v>
      </c>
      <c r="AD32" s="1">
        <v>1.5016290923461555</v>
      </c>
    </row>
    <row r="33" spans="1:30">
      <c r="A33" s="25" t="s">
        <v>6</v>
      </c>
      <c r="B33" s="2">
        <f>STDEV(B40:B45)</f>
        <v>0.28610017703505819</v>
      </c>
      <c r="C33" s="2">
        <f t="shared" ref="C33:D33" si="21">STDEV(C40:C45)</f>
        <v>0.28677512259922405</v>
      </c>
      <c r="D33" s="2">
        <f t="shared" si="21"/>
        <v>0.33685968458540494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2.603418920346556E-2</v>
      </c>
      <c r="AC33" s="1">
        <v>0.21029750027940097</v>
      </c>
      <c r="AD33" s="1">
        <v>1.5016290923461555</v>
      </c>
    </row>
    <row r="34" spans="1:30">
      <c r="A34" s="25" t="s">
        <v>7</v>
      </c>
      <c r="B34" s="2">
        <f>MEDIAN(B40:B45)</f>
        <v>0.24013338433067816</v>
      </c>
      <c r="C34" s="2">
        <f t="shared" ref="C34:D34" si="22">MEDIAN(C40:C45)</f>
        <v>0.39785120262265217</v>
      </c>
      <c r="D34" s="2">
        <f t="shared" si="22"/>
        <v>0.54984704495698156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2.603418920346556E-2</v>
      </c>
      <c r="AC34" s="1">
        <v>0.21029750027940097</v>
      </c>
      <c r="AD34" s="1">
        <v>1.5016290923461555</v>
      </c>
    </row>
    <row r="35" spans="1:30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0.6</v>
      </c>
      <c r="D35" s="2" cm="1">
        <f t="array" ref="D35">IFERROR(_xlfn.MODE.SNGL(ROUND(D40:D45,1)),0)</f>
        <v>0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2.603418920346556E-2</v>
      </c>
      <c r="AC35" s="1">
        <v>0.21029750027940097</v>
      </c>
      <c r="AD35" s="1">
        <v>1.5016290923461555</v>
      </c>
    </row>
    <row r="36" spans="1:30">
      <c r="A36" s="25" t="s">
        <v>9</v>
      </c>
      <c r="B36" s="2">
        <f>QUARTILE(B40:B45,1)</f>
        <v>0.20987798859293275</v>
      </c>
      <c r="C36" s="2">
        <f t="shared" ref="C36:D36" si="23">QUARTILE(C40:C45,1)</f>
        <v>0.1574078559352261</v>
      </c>
      <c r="D36" s="2">
        <f t="shared" si="23"/>
        <v>0.2790875549015932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2.603418920346556E-2</v>
      </c>
      <c r="AC36" s="1">
        <v>0.21029750027940097</v>
      </c>
      <c r="AD36" s="1">
        <v>1.5016290923461555</v>
      </c>
    </row>
    <row r="37" spans="1:30">
      <c r="A37" s="25" t="s">
        <v>10</v>
      </c>
      <c r="B37" s="2">
        <f>QUARTILE(B40:B45,2)</f>
        <v>0.24013338433067816</v>
      </c>
      <c r="C37" s="2">
        <f t="shared" ref="C37:D37" si="24">QUARTILE(C40:C45,2)</f>
        <v>0.39785120262265217</v>
      </c>
      <c r="D37" s="2">
        <f t="shared" si="24"/>
        <v>0.54984704495698156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2.603418920346556E-2</v>
      </c>
      <c r="AC37" s="1">
        <v>0.21029750027940097</v>
      </c>
      <c r="AD37" s="1">
        <v>1.5016290923461555</v>
      </c>
    </row>
    <row r="38" spans="1:30">
      <c r="A38" s="25" t="s">
        <v>11</v>
      </c>
      <c r="B38" s="2">
        <f>QUARTILE(B40:B45,3)</f>
        <v>0.62995972579304771</v>
      </c>
      <c r="C38" s="2">
        <f t="shared" ref="C38:D38" si="25">QUARTILE(C40:C45,3)</f>
        <v>0.5952369001572686</v>
      </c>
      <c r="D38" s="2">
        <f t="shared" si="25"/>
        <v>0.7816962338858664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2.603418920346556E-2</v>
      </c>
      <c r="AC38" s="1">
        <v>0.21029750027940097</v>
      </c>
      <c r="AD38" s="1">
        <v>1.5016290923461555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2.603418920346556E-2</v>
      </c>
      <c r="AC39" s="1">
        <v>0.21029750027940097</v>
      </c>
      <c r="AD39" s="1">
        <v>1.5016290923461555</v>
      </c>
    </row>
    <row r="40" spans="1:30">
      <c r="A40" s="25">
        <v>1</v>
      </c>
      <c r="B40" s="23">
        <v>0.76803531626146371</v>
      </c>
      <c r="C40" s="23">
        <v>1.2480195004371444E-2</v>
      </c>
      <c r="D40" s="23">
        <v>4.9929930606583871E-2</v>
      </c>
      <c r="E40" s="2">
        <f>MAX(B40:D40)</f>
        <v>0.76803531626146371</v>
      </c>
      <c r="F40" s="2">
        <f>MIN(B40:D40)</f>
        <v>1.2480195004371444E-2</v>
      </c>
      <c r="G40" s="2">
        <f>AVERAGE(B40:D40)</f>
        <v>0.27681514729080636</v>
      </c>
      <c r="H40" s="2">
        <f>STDEV(B40:D40)</f>
        <v>0.42582104395724707</v>
      </c>
      <c r="I40" s="2">
        <f>MEDIAN(B40:D40)</f>
        <v>4.9929930606583871E-2</v>
      </c>
      <c r="J40" s="2">
        <f t="shared" ref="J40:J41" si="26">IFERROR(
  _xlfn.MODE.SNGL(ROUND(B40,1),ROUND(C40,1),ROUND(D40,1)),
  MEDIAN(   ROUND(B40,1),ROUND(C40,1),ROUND(D40,1))
)</f>
        <v>0</v>
      </c>
      <c r="K40" s="2">
        <f>QUARTILE(B40:D40,1)</f>
        <v>3.1205062805477659E-2</v>
      </c>
      <c r="L40" s="2">
        <f>QUARTILE(B40:D40,2)</f>
        <v>4.9929930606583871E-2</v>
      </c>
      <c r="M40" s="3">
        <f>QUARTILE(B40:D40,3)</f>
        <v>0.40898262343402375</v>
      </c>
      <c r="AA40">
        <v>37</v>
      </c>
      <c r="AB40" s="1">
        <v>2.603418920346556E-2</v>
      </c>
      <c r="AC40" s="1">
        <v>0.21029750027940097</v>
      </c>
      <c r="AD40" s="1">
        <v>1.5016290923461555</v>
      </c>
    </row>
    <row r="41" spans="1:30">
      <c r="A41" s="25">
        <v>2</v>
      </c>
      <c r="B41" s="23">
        <v>0.21041834033391107</v>
      </c>
      <c r="C41" s="23">
        <v>0.59560545041193413</v>
      </c>
      <c r="D41" s="23">
        <v>0.36404036044956356</v>
      </c>
      <c r="E41" s="2">
        <f t="shared" ref="E41:E45" si="27">MAX(B41:D41)</f>
        <v>0.59560545041193413</v>
      </c>
      <c r="F41" s="2">
        <f t="shared" ref="F41:F45" si="28">MIN(B41:D41)</f>
        <v>0.21041834033391107</v>
      </c>
      <c r="G41" s="2">
        <f t="shared" ref="G41:G45" si="29">AVERAGE(B41:D41)</f>
        <v>0.3900213837318029</v>
      </c>
      <c r="H41" s="2">
        <f t="shared" ref="H41:H45" si="30">STDEV(B41:D41)</f>
        <v>0.19390342343718184</v>
      </c>
      <c r="I41" s="2">
        <f t="shared" ref="I41:I45" si="31">MEDIAN(B41:D41)</f>
        <v>0.36404036044956356</v>
      </c>
      <c r="J41" s="2">
        <f t="shared" si="26"/>
        <v>0.4</v>
      </c>
      <c r="K41" s="2">
        <f t="shared" ref="K41:K45" si="32">QUARTILE(B41:D41,1)</f>
        <v>0.2872293503917373</v>
      </c>
      <c r="L41" s="2">
        <f t="shared" ref="L41:L45" si="33">QUARTILE(B41:D41,2)</f>
        <v>0.36404036044956356</v>
      </c>
      <c r="M41" s="3">
        <f t="shared" ref="M41:M45" si="34">QUARTILE(B41:D41,3)</f>
        <v>0.47982290543074885</v>
      </c>
      <c r="AA41">
        <v>38</v>
      </c>
      <c r="AB41" s="1">
        <v>2.603418920346556E-2</v>
      </c>
      <c r="AC41" s="1">
        <v>0.21029750027940097</v>
      </c>
      <c r="AD41" s="1">
        <v>1.5016290923461555</v>
      </c>
    </row>
    <row r="42" spans="1:30">
      <c r="A42" s="25">
        <v>3</v>
      </c>
      <c r="B42" s="23">
        <v>0.20969787134593998</v>
      </c>
      <c r="C42" s="23">
        <v>0.59413124939327222</v>
      </c>
      <c r="D42" s="23">
        <v>0.8759501248029119</v>
      </c>
      <c r="E42" s="2">
        <f t="shared" si="27"/>
        <v>0.8759501248029119</v>
      </c>
      <c r="F42" s="2">
        <f t="shared" si="28"/>
        <v>0.20969787134593998</v>
      </c>
      <c r="G42" s="2">
        <f t="shared" si="29"/>
        <v>0.55992641518070807</v>
      </c>
      <c r="H42" s="2">
        <f t="shared" si="30"/>
        <v>0.33444056919242782</v>
      </c>
      <c r="I42" s="2">
        <f t="shared" si="31"/>
        <v>0.59413124939327222</v>
      </c>
      <c r="J42" s="2">
        <f>IFERROR(
  _xlfn.MODE.SNGL(ROUND(B42,1),ROUND(C42,1),ROUND(D42,1)),
  MEDIAN(   ROUND(B42,1),ROUND(C42,1),ROUND(D42,1))
)</f>
        <v>0.6</v>
      </c>
      <c r="K42" s="2">
        <f t="shared" si="32"/>
        <v>0.4019145603696061</v>
      </c>
      <c r="L42" s="2">
        <f t="shared" si="33"/>
        <v>0.59413124939327222</v>
      </c>
      <c r="M42" s="3">
        <f t="shared" si="34"/>
        <v>0.73504068709809212</v>
      </c>
      <c r="AA42">
        <v>39</v>
      </c>
      <c r="AB42" s="1">
        <v>2.603418920346556E-2</v>
      </c>
      <c r="AC42" s="1">
        <v>0.21029750027940097</v>
      </c>
      <c r="AD42" s="1">
        <v>1.5016290923461555</v>
      </c>
    </row>
    <row r="43" spans="1:30">
      <c r="A43" s="25">
        <v>4</v>
      </c>
      <c r="B43" s="23">
        <v>0.74999682494824849</v>
      </c>
      <c r="C43" s="23">
        <v>0.20157115585203217</v>
      </c>
      <c r="D43" s="23">
        <v>0.25076995305226979</v>
      </c>
      <c r="E43" s="2">
        <f t="shared" si="27"/>
        <v>0.74999682494824849</v>
      </c>
      <c r="F43" s="2">
        <f t="shared" si="28"/>
        <v>0.20157115585203217</v>
      </c>
      <c r="G43" s="2">
        <f t="shared" si="29"/>
        <v>0.40077931128418348</v>
      </c>
      <c r="H43" s="2">
        <f t="shared" si="30"/>
        <v>0.30343003196580781</v>
      </c>
      <c r="I43" s="2">
        <f t="shared" si="31"/>
        <v>0.25076995305226979</v>
      </c>
      <c r="J43" s="2">
        <f>IFERROR(
  _xlfn.MODE.SNGL(ROUND(B43,1),ROUND(C43,1),ROUND(D43,1)),
  MEDIAN(   ROUND(B43,1),ROUND(C43,1),ROUND(D43,1))
)</f>
        <v>0.3</v>
      </c>
      <c r="K43" s="2">
        <f t="shared" si="32"/>
        <v>0.22617055445215098</v>
      </c>
      <c r="L43" s="2">
        <f t="shared" si="33"/>
        <v>0.25076995305226979</v>
      </c>
      <c r="M43" s="3">
        <f t="shared" si="34"/>
        <v>0.50038338900025914</v>
      </c>
      <c r="AA43">
        <v>40</v>
      </c>
      <c r="AB43" s="1">
        <v>2.603418920346556E-2</v>
      </c>
      <c r="AC43" s="1">
        <v>0.21029750027940097</v>
      </c>
      <c r="AD43" s="1">
        <v>1.5016290923461555</v>
      </c>
    </row>
    <row r="44" spans="1:30">
      <c r="A44" s="25">
        <v>5</v>
      </c>
      <c r="B44" s="23">
        <v>0.26984842832744527</v>
      </c>
      <c r="C44" s="23">
        <v>0.14268675596295741</v>
      </c>
      <c r="D44" s="23">
        <v>0.73565372946439955</v>
      </c>
      <c r="E44" s="2">
        <f t="shared" si="27"/>
        <v>0.73565372946439955</v>
      </c>
      <c r="F44" s="2">
        <f t="shared" si="28"/>
        <v>0.14268675596295741</v>
      </c>
      <c r="G44" s="2">
        <f t="shared" si="29"/>
        <v>0.38272963791826742</v>
      </c>
      <c r="H44" s="2">
        <f t="shared" si="30"/>
        <v>0.31218437424842438</v>
      </c>
      <c r="I44" s="2">
        <f t="shared" si="31"/>
        <v>0.26984842832744527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0.20626759214520135</v>
      </c>
      <c r="L44" s="2">
        <f t="shared" si="33"/>
        <v>0.26984842832744527</v>
      </c>
      <c r="M44" s="3">
        <f t="shared" si="34"/>
        <v>0.50275107889592241</v>
      </c>
      <c r="AA44">
        <v>41</v>
      </c>
      <c r="AB44" s="1">
        <v>2.603418920346556E-2</v>
      </c>
      <c r="AC44" s="1">
        <v>0.21029750027940097</v>
      </c>
      <c r="AD44" s="1">
        <v>1.5016290923461555</v>
      </c>
    </row>
    <row r="45" spans="1:30" ht="16.2" thickBot="1">
      <c r="A45" s="27">
        <v>6</v>
      </c>
      <c r="B45" s="24">
        <v>0.14996442058636442</v>
      </c>
      <c r="C45" s="24">
        <v>0.68976739872102411</v>
      </c>
      <c r="D45" s="24">
        <v>0.79704373535968875</v>
      </c>
      <c r="E45" s="4">
        <f t="shared" si="27"/>
        <v>0.79704373535968875</v>
      </c>
      <c r="F45" s="4">
        <f t="shared" si="28"/>
        <v>0.14996442058636442</v>
      </c>
      <c r="G45" s="4">
        <f t="shared" si="29"/>
        <v>0.54559185155569245</v>
      </c>
      <c r="H45" s="4">
        <f t="shared" si="30"/>
        <v>0.34679655592608732</v>
      </c>
      <c r="I45" s="4">
        <f t="shared" si="31"/>
        <v>0.68976739872102411</v>
      </c>
      <c r="J45" s="4">
        <f t="shared" si="35"/>
        <v>0.7</v>
      </c>
      <c r="K45" s="4">
        <f t="shared" si="32"/>
        <v>0.4198659096536943</v>
      </c>
      <c r="L45" s="4">
        <f t="shared" si="33"/>
        <v>0.68976739872102411</v>
      </c>
      <c r="M45" s="5">
        <f t="shared" si="34"/>
        <v>0.74340556704035643</v>
      </c>
      <c r="AA45">
        <v>42</v>
      </c>
      <c r="AB45" s="1">
        <v>2.603418920346556E-2</v>
      </c>
      <c r="AC45" s="1">
        <v>0.21029750027940097</v>
      </c>
      <c r="AD45" s="1">
        <v>1.5016290923461555</v>
      </c>
    </row>
    <row r="46" spans="1:30" ht="16.2" thickBot="1">
      <c r="AA46">
        <v>43</v>
      </c>
      <c r="AB46" s="1">
        <v>2.603418920346556E-2</v>
      </c>
      <c r="AC46" s="1">
        <v>0.21029750027940097</v>
      </c>
      <c r="AD46" s="1">
        <v>1.5016290923461555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2.603418920346556E-2</v>
      </c>
      <c r="AC47" s="1">
        <v>0.21029750027940097</v>
      </c>
      <c r="AD47" s="1">
        <v>1.5016290923461555</v>
      </c>
    </row>
    <row r="48" spans="1:30">
      <c r="A48" s="95"/>
      <c r="B48" s="96"/>
      <c r="C48" s="96"/>
      <c r="D48" s="97"/>
      <c r="AA48">
        <v>45</v>
      </c>
      <c r="AB48" s="1">
        <v>2.603418920346556E-2</v>
      </c>
      <c r="AC48" s="1">
        <v>0.21029750027940097</v>
      </c>
      <c r="AD48" s="1">
        <v>1.5016290923461555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2.603418920346556E-2</v>
      </c>
      <c r="AC49" s="1">
        <v>0.21029750027940097</v>
      </c>
      <c r="AD49" s="1">
        <v>1.5016290923461555</v>
      </c>
    </row>
    <row r="50" spans="1:30">
      <c r="A50" s="25" t="s">
        <v>0</v>
      </c>
      <c r="B50" s="2">
        <f>IFERROR(CORREL($B$40:$B$45,B40:B45),0)</f>
        <v>0.99999999999999978</v>
      </c>
      <c r="C50" s="2">
        <f t="shared" ref="C50:D50" si="36">IFERROR(CORREL($B$40:$B$45,C40:C45),0)</f>
        <v>-0.79517683183963439</v>
      </c>
      <c r="D50" s="3">
        <f t="shared" si="36"/>
        <v>-0.83645240560990775</v>
      </c>
      <c r="AA50">
        <v>47</v>
      </c>
      <c r="AB50" s="1">
        <v>2.603418920346556E-2</v>
      </c>
      <c r="AC50" s="1">
        <v>0.21029750027940097</v>
      </c>
      <c r="AD50" s="1">
        <v>1.5016290923461555</v>
      </c>
    </row>
    <row r="51" spans="1:30">
      <c r="A51" s="25" t="s">
        <v>1</v>
      </c>
      <c r="B51" s="2">
        <f>IFERROR(CORREL($C$40:$C$45,B40:B45),0)</f>
        <v>-0.79517683183963439</v>
      </c>
      <c r="C51" s="2">
        <f>IFERROR(CORREL($C$40:$C$45,C40:C45),0)</f>
        <v>1</v>
      </c>
      <c r="D51" s="3">
        <f>IFERROR(CORREL($C$40:$C$45,D40:D45),0)</f>
        <v>0.61632562741145469</v>
      </c>
      <c r="AA51">
        <v>48</v>
      </c>
      <c r="AB51" s="1">
        <v>2.603418920346556E-2</v>
      </c>
      <c r="AC51" s="1">
        <v>0.21029750027940097</v>
      </c>
      <c r="AD51" s="1">
        <v>1.5016290923461555</v>
      </c>
    </row>
    <row r="52" spans="1:30" ht="16.2" thickBot="1">
      <c r="A52" s="27" t="s">
        <v>2</v>
      </c>
      <c r="B52" s="5">
        <f t="shared" ref="B52:C52" si="37">IFERROR(CORREL($D$40:$D$45,B40:B45),0)</f>
        <v>-0.83645240560990775</v>
      </c>
      <c r="C52" s="5">
        <f t="shared" si="37"/>
        <v>0.61632562741145469</v>
      </c>
      <c r="D52" s="5">
        <f>IFERROR(CORREL($D$40:$D$45,D40:D45),0)</f>
        <v>0.99999999999999989</v>
      </c>
      <c r="AA52">
        <v>49</v>
      </c>
      <c r="AB52" s="1">
        <v>2.603418920346556E-2</v>
      </c>
      <c r="AC52" s="1">
        <v>0.21029750027940097</v>
      </c>
      <c r="AD52" s="1">
        <v>1.5016290923461555</v>
      </c>
    </row>
    <row r="53" spans="1:30" ht="16.2" thickBot="1">
      <c r="AA53">
        <v>50</v>
      </c>
      <c r="AB53" s="1">
        <v>2.603418920346556E-2</v>
      </c>
      <c r="AC53" s="1">
        <v>0.21029750027940097</v>
      </c>
      <c r="AD53" s="1">
        <v>1.5016290923461555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2.603418920346556E-2</v>
      </c>
      <c r="AC54" s="1">
        <v>0.21029750027940097</v>
      </c>
      <c r="AD54" s="1">
        <v>1.5016290923461555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2.603418920346556E-2</v>
      </c>
      <c r="AC55" s="1">
        <v>0.21029750027940097</v>
      </c>
      <c r="AD55" s="1">
        <v>1.5016290923461555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2.603418920346556E-2</v>
      </c>
      <c r="AC56" s="1">
        <v>0.21029750027940097</v>
      </c>
      <c r="AD56" s="1">
        <v>1.5016290923461555</v>
      </c>
    </row>
    <row r="57" spans="1:30">
      <c r="A57" s="6" t="s">
        <v>0</v>
      </c>
      <c r="B57" s="11">
        <f>(B23-B50)^2</f>
        <v>1.9721522630525295E-31</v>
      </c>
      <c r="C57" s="11">
        <f t="shared" ref="C57:D59" si="38">(C23-C50)^2</f>
        <v>5.6904989159738215E-3</v>
      </c>
      <c r="D57" s="12">
        <f t="shared" si="38"/>
        <v>7.3211186380562066E-3</v>
      </c>
      <c r="F57" s="6" t="s">
        <v>3</v>
      </c>
      <c r="G57" s="2">
        <f t="shared" ref="G57:I61" si="39">B3-B30</f>
        <v>-0.16803531626146373</v>
      </c>
      <c r="H57" s="2">
        <f t="shared" si="39"/>
        <v>1.023260127897585E-2</v>
      </c>
      <c r="I57" s="3">
        <f t="shared" si="39"/>
        <v>2.4049875197088122E-2</v>
      </c>
      <c r="K57" s="7" t="s">
        <v>3</v>
      </c>
      <c r="L57" s="2" cm="1">
        <f t="array" aca="1" ref="L57" ca="1">INDIRECT("E"&amp; (13+COLUMNS($A:A)-1)) - INDIRECT("E"&amp; (40+COLUMNS($A:A)-1))</f>
        <v>0.13196468373853631</v>
      </c>
      <c r="M57" s="2" cm="1">
        <f t="array" aca="1" ref="M57" ca="1">INDIRECT("E"&amp; (13+COLUMNS($A:B)-1)) - INDIRECT("E"&amp; (40+COLUMNS($A:B)-1))</f>
        <v>4.3945495880658436E-3</v>
      </c>
      <c r="N57" s="2" cm="1">
        <f t="array" aca="1" ref="N57" ca="1">INDIRECT("E"&amp; (13+COLUMNS($A:C)-1)) - INDIRECT("E"&amp; (40+COLUMNS($A:C)-1))</f>
        <v>-7.5950124802911856E-2</v>
      </c>
      <c r="O57" s="2" cm="1">
        <f t="array" aca="1" ref="O57" ca="1">INDIRECT("E"&amp; (13+COLUMNS($A:D)-1)) - INDIRECT("E"&amp; (40+COLUMNS($A:D)-1))</f>
        <v>-4.9996824948248531E-2</v>
      </c>
      <c r="P57" s="2" cm="1">
        <f t="array" aca="1" ref="P57" ca="1">INDIRECT("E"&amp; (13+COLUMNS($A:E)-1)) - INDIRECT("E"&amp; (40+COLUMNS($A:E)-1))</f>
        <v>-0.13565372946439958</v>
      </c>
      <c r="Q57" s="3" cm="1">
        <f t="array" aca="1" ref="Q57" ca="1">INDIRECT("E"&amp; (13+COLUMNS($A:F)-1)) - INDIRECT("E"&amp; (40+COLUMNS($A:F)-1))</f>
        <v>-9.7043735359688799E-2</v>
      </c>
      <c r="AA57">
        <v>54</v>
      </c>
      <c r="AB57" s="1">
        <v>2.603418920346556E-2</v>
      </c>
      <c r="AC57" s="1">
        <v>0.21029750027940097</v>
      </c>
      <c r="AD57" s="1">
        <v>1.5016290923461555</v>
      </c>
    </row>
    <row r="58" spans="1:30">
      <c r="A58" s="6" t="s">
        <v>1</v>
      </c>
      <c r="B58" s="11">
        <f>(B24-B51)^2</f>
        <v>5.6904989159738215E-3</v>
      </c>
      <c r="C58" s="11">
        <f t="shared" si="38"/>
        <v>4.9303806576313238E-32</v>
      </c>
      <c r="D58" s="12">
        <f t="shared" si="38"/>
        <v>5.4770477027530833E-6</v>
      </c>
      <c r="F58" s="6" t="s">
        <v>4</v>
      </c>
      <c r="G58" s="2">
        <f t="shared" si="39"/>
        <v>-4.9964420586364411E-2</v>
      </c>
      <c r="H58" s="2">
        <f t="shared" si="39"/>
        <v>8.7519804995628558E-2</v>
      </c>
      <c r="I58" s="3">
        <f t="shared" si="39"/>
        <v>5.0070069393416135E-2</v>
      </c>
      <c r="K58" s="7" t="s">
        <v>4</v>
      </c>
      <c r="L58" s="2" cm="1">
        <f t="array" aca="1" ref="L58" ca="1">INDIRECT("F"&amp; (13+COLUMNS($A:A)-1)) - INDIRECT("F"&amp; (40+COLUMNS($A:A)-1))</f>
        <v>8.7519804995628558E-2</v>
      </c>
      <c r="M58" s="2" cm="1">
        <f t="array" aca="1" ref="M58" ca="1">INDIRECT("F"&amp; (13+COLUMNS($A:B)-1)) - INDIRECT("F"&amp; (40+COLUMNS($A:B)-1))</f>
        <v>-0.11041834033391107</v>
      </c>
      <c r="N58" s="2" cm="1">
        <f t="array" aca="1" ref="N58" ca="1">INDIRECT("F"&amp; (13+COLUMNS($A:C)-1)) - INDIRECT("F"&amp; (40+COLUMNS($A:C)-1))</f>
        <v>0.29030212865406002</v>
      </c>
      <c r="O58" s="2" cm="1">
        <f t="array" aca="1" ref="O58" ca="1">INDIRECT("F"&amp; (13+COLUMNS($A:D)-1)) - INDIRECT("F"&amp; (40+COLUMNS($A:D)-1))</f>
        <v>-1.5711558520321578E-3</v>
      </c>
      <c r="P58" s="2" cm="1">
        <f t="array" aca="1" ref="P58" ca="1">INDIRECT("F"&amp; (13+COLUMNS($A:E)-1)) - INDIRECT("F"&amp; (40+COLUMNS($A:E)-1))</f>
        <v>-4.2686755962957401E-2</v>
      </c>
      <c r="Q58" s="3" cm="1">
        <f t="array" aca="1" ref="Q58" ca="1">INDIRECT("F"&amp; (13+COLUMNS($A:F)-1)) - INDIRECT("F"&amp; (40+COLUMNS($A:F)-1))</f>
        <v>-4.9964420586364411E-2</v>
      </c>
      <c r="AA58">
        <v>55</v>
      </c>
      <c r="AB58" s="1">
        <v>2.603418920346556E-2</v>
      </c>
      <c r="AC58" s="1">
        <v>0.21029750027940097</v>
      </c>
      <c r="AD58" s="1">
        <v>1.5016290923461555</v>
      </c>
    </row>
    <row r="59" spans="1:30" ht="16.2" thickBot="1">
      <c r="A59" s="9" t="s">
        <v>2</v>
      </c>
      <c r="B59" s="13">
        <f>(B25-B52)^2</f>
        <v>7.3211186380562066E-3</v>
      </c>
      <c r="C59" s="13">
        <f t="shared" si="38"/>
        <v>5.4770477027530833E-6</v>
      </c>
      <c r="D59" s="14">
        <f t="shared" si="38"/>
        <v>1.2325951644078309E-32</v>
      </c>
      <c r="F59" s="6" t="s">
        <v>5</v>
      </c>
      <c r="G59" s="2">
        <f t="shared" si="39"/>
        <v>-4.2993533633895464E-2</v>
      </c>
      <c r="H59" s="2">
        <f t="shared" si="39"/>
        <v>7.7292965775734745E-2</v>
      </c>
      <c r="I59" s="3">
        <f t="shared" si="39"/>
        <v>7.1102027710763793E-2</v>
      </c>
      <c r="K59" s="7" t="s">
        <v>5</v>
      </c>
      <c r="L59" s="2" cm="1">
        <f t="array" aca="1" ref="L59" ca="1">INDIRECT("G"&amp; (13+COLUMNS($A:A)-1)) - INDIRECT("G"&amp; (40+COLUMNS($A:A)-1))</f>
        <v>0.18985151937586026</v>
      </c>
      <c r="M59" s="2" cm="1">
        <f t="array" aca="1" ref="M59" ca="1">INDIRECT("G"&amp; (13+COLUMNS($A:B)-1)) - INDIRECT("G"&amp; (40+COLUMNS($A:B)-1))</f>
        <v>-5.668805039846958E-2</v>
      </c>
      <c r="N59" s="2" cm="1">
        <f t="array" aca="1" ref="N59" ca="1">INDIRECT("G"&amp; (13+COLUMNS($A:C)-1)) - INDIRECT("G"&amp; (40+COLUMNS($A:C)-1))</f>
        <v>4.0073584819291908E-2</v>
      </c>
      <c r="O59" s="2" cm="1">
        <f t="array" aca="1" ref="O59" ca="1">INDIRECT("G"&amp; (13+COLUMNS($A:D)-1)) - INDIRECT("G"&amp; (40+COLUMNS($A:D)-1))</f>
        <v>0.13255402204914984</v>
      </c>
      <c r="P59" s="2" cm="1">
        <f t="array" aca="1" ref="P59" ca="1">INDIRECT("G"&amp; (13+COLUMNS($A:E)-1)) - INDIRECT("G"&amp; (40+COLUMNS($A:E)-1))</f>
        <v>-4.9396304584934103E-2</v>
      </c>
      <c r="Q59" s="3" cm="1">
        <f t="array" aca="1" ref="Q59" ca="1">INDIRECT("G"&amp; (13+COLUMNS($A:F)-1)) - INDIRECT("G"&amp; (40+COLUMNS($A:F)-1))</f>
        <v>-4.5591851555692453E-2</v>
      </c>
      <c r="AA59">
        <v>56</v>
      </c>
      <c r="AB59" s="1">
        <v>2.603418920346556E-2</v>
      </c>
      <c r="AC59" s="1">
        <v>0.21029750027940097</v>
      </c>
      <c r="AD59" s="1">
        <v>1.5016290923461555</v>
      </c>
    </row>
    <row r="60" spans="1:30">
      <c r="A60" s="33"/>
      <c r="F60" s="6" t="s">
        <v>6</v>
      </c>
      <c r="G60" s="2">
        <f t="shared" si="39"/>
        <v>-4.320102100523579E-2</v>
      </c>
      <c r="H60" s="2">
        <f t="shared" si="39"/>
        <v>-5.2254334608052705E-2</v>
      </c>
      <c r="I60" s="3">
        <f t="shared" si="39"/>
        <v>-2.4343018363159163E-2</v>
      </c>
      <c r="K60" s="7" t="s">
        <v>6</v>
      </c>
      <c r="L60" s="2" cm="1">
        <f t="array" aca="1" ref="L60" ca="1">INDIRECT("H"&amp; (13+COLUMNS($A:A)-1)) - INDIRECT("H"&amp; (40+COLUMNS($A:A)-1))</f>
        <v>-2.1675855524508902E-2</v>
      </c>
      <c r="M60" s="2" cm="1">
        <f t="array" aca="1" ref="M60" ca="1">INDIRECT("H"&amp; (13+COLUMNS($A:B)-1)) - INDIRECT("H"&amp; (40+COLUMNS($A:B)-1))</f>
        <v>5.7757724405176486E-2</v>
      </c>
      <c r="N60" s="2" cm="1">
        <f t="array" aca="1" ref="N60" ca="1">INDIRECT("H"&amp; (13+COLUMNS($A:C)-1)) - INDIRECT("H"&amp; (40+COLUMNS($A:C)-1))</f>
        <v>-0.16123548843554</v>
      </c>
      <c r="O60" s="2" cm="1">
        <f t="array" aca="1" ref="O60" ca="1">INDIRECT("H"&amp; (13+COLUMNS($A:D)-1)) - INDIRECT("H"&amp; (40+COLUMNS($A:D)-1))</f>
        <v>-1.4754897370994946E-2</v>
      </c>
      <c r="P60" s="2" cm="1">
        <f t="array" aca="1" ref="P60" ca="1">INDIRECT("H"&amp; (13+COLUMNS($A:E)-1)) - INDIRECT("H"&amp; (40+COLUMNS($A:E)-1))</f>
        <v>-6.0523226406066E-2</v>
      </c>
      <c r="Q60" s="3" cm="1">
        <f t="array" aca="1" ref="Q60" ca="1">INDIRECT("H"&amp; (13+COLUMNS($A:F)-1)) - INDIRECT("H"&amp; (40+COLUMNS($A:F)-1))</f>
        <v>-3.8639441231197447E-4</v>
      </c>
      <c r="AA60">
        <v>57</v>
      </c>
      <c r="AB60" s="1">
        <v>2.603418920346556E-2</v>
      </c>
      <c r="AC60" s="1">
        <v>0.21029750027940097</v>
      </c>
      <c r="AD60" s="1">
        <v>1.5016290923461555</v>
      </c>
    </row>
    <row r="61" spans="1:30">
      <c r="F61" s="6" t="s">
        <v>7</v>
      </c>
      <c r="G61" s="2">
        <f t="shared" si="39"/>
        <v>0.10986661566932182</v>
      </c>
      <c r="H61" s="2">
        <f t="shared" si="39"/>
        <v>5.2148797377347844E-2</v>
      </c>
      <c r="I61" s="3">
        <f t="shared" si="39"/>
        <v>0.1501529550430184</v>
      </c>
      <c r="K61" s="7" t="s">
        <v>7</v>
      </c>
      <c r="L61" s="2" cm="1">
        <f t="array" aca="1" ref="L61" ca="1">INDIRECT("I"&amp; (13+COLUMNS($A:A)-1)) - INDIRECT("I"&amp; (40+COLUMNS($A:A)-1))</f>
        <v>0.35007006939341617</v>
      </c>
      <c r="M61" s="2" cm="1">
        <f t="array" aca="1" ref="M61" ca="1">INDIRECT("I"&amp; (13+COLUMNS($A:B)-1)) - INDIRECT("I"&amp; (40+COLUMNS($A:B)-1))</f>
        <v>-6.4040360449563571E-2</v>
      </c>
      <c r="N61" s="2" cm="1">
        <f t="array" aca="1" ref="N61" ca="1">INDIRECT("I"&amp; (13+COLUMNS($A:C)-1)) - INDIRECT("I"&amp; (40+COLUMNS($A:C)-1))</f>
        <v>-9.4131249393272221E-2</v>
      </c>
      <c r="O61" s="2" cm="1">
        <f t="array" aca="1" ref="O61" ca="1">INDIRECT("I"&amp; (13+COLUMNS($A:D)-1)) - INDIRECT("I"&amp; (40+COLUMNS($A:D)-1))</f>
        <v>0.44923004694773017</v>
      </c>
      <c r="P61" s="2" cm="1">
        <f t="array" aca="1" ref="P61" ca="1">INDIRECT("I"&amp; (13+COLUMNS($A:E)-1)) - INDIRECT("I"&amp; (40+COLUMNS($A:E)-1))</f>
        <v>3.0151571672554722E-2</v>
      </c>
      <c r="Q61" s="3" cm="1">
        <f t="array" aca="1" ref="Q61" ca="1">INDIRECT("I"&amp; (13+COLUMNS($A:F)-1)) - INDIRECT("I"&amp; (40+COLUMNS($A:F)-1))</f>
        <v>1.023260127897585E-2</v>
      </c>
      <c r="AA61">
        <v>58</v>
      </c>
      <c r="AB61" s="1">
        <v>2.603418920346556E-2</v>
      </c>
      <c r="AC61" s="1">
        <v>0.21029750027940097</v>
      </c>
      <c r="AD61" s="1">
        <v>1.5016290923461555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-9.9999999999999978E-2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0.4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2.603418920346556E-2</v>
      </c>
      <c r="AC62" s="1">
        <v>0.21029750027940097</v>
      </c>
      <c r="AD62" s="1">
        <v>1.5016290923461555</v>
      </c>
    </row>
    <row r="63" spans="1:30">
      <c r="F63" s="6" t="s">
        <v>9</v>
      </c>
      <c r="G63" s="2">
        <f t="shared" ref="G63:I65" si="40">B9-B36</f>
        <v>-8.4877988592932746E-2</v>
      </c>
      <c r="H63" s="2">
        <f t="shared" si="40"/>
        <v>0.16759214406477391</v>
      </c>
      <c r="I63" s="3">
        <f t="shared" si="40"/>
        <v>0.12091244509840676</v>
      </c>
      <c r="K63" s="7" t="s">
        <v>9</v>
      </c>
      <c r="L63" s="2" cm="1">
        <f t="array" aca="1" ref="L63" ca="1">INDIRECT("K"&amp; (13+COLUMNS($A:A)-1)) - INDIRECT("K"&amp; (40+COLUMNS($A:A)-1))</f>
        <v>0.21879493719452234</v>
      </c>
      <c r="M63" s="2" cm="1">
        <f t="array" aca="1" ref="M63" ca="1">INDIRECT("K"&amp; (13+COLUMNS($A:B)-1)) - INDIRECT("K"&amp; (40+COLUMNS($A:B)-1))</f>
        <v>-8.7229350391737293E-2</v>
      </c>
      <c r="N63" s="2" cm="1">
        <f t="array" aca="1" ref="N63" ca="1">INDIRECT("K"&amp; (13+COLUMNS($A:C)-1)) - INDIRECT("K"&amp; (40+COLUMNS($A:C)-1))</f>
        <v>9.80854396303939E-2</v>
      </c>
      <c r="O63" s="2" cm="1">
        <f t="array" aca="1" ref="O63" ca="1">INDIRECT("K"&amp; (13+COLUMNS($A:D)-1)) - INDIRECT("K"&amp; (40+COLUMNS($A:D)-1))</f>
        <v>0.22382944554784898</v>
      </c>
      <c r="P63" s="2" cm="1">
        <f t="array" aca="1" ref="P63" ca="1">INDIRECT("K"&amp; (13+COLUMNS($A:E)-1)) - INDIRECT("K"&amp; (40+COLUMNS($A:E)-1))</f>
        <v>-6.2675921452013394E-3</v>
      </c>
      <c r="Q63" s="3" cm="1">
        <f t="array" aca="1" ref="Q63" ca="1">INDIRECT("K"&amp; (13+COLUMNS($A:F)-1)) - INDIRECT("K"&amp; (40+COLUMNS($A:F)-1))</f>
        <v>-1.986590965369428E-2</v>
      </c>
      <c r="AA63">
        <v>60</v>
      </c>
      <c r="AB63" s="1">
        <v>2.603418920346556E-2</v>
      </c>
      <c r="AC63" s="1">
        <v>0.21029750027940097</v>
      </c>
      <c r="AD63" s="1">
        <v>1.5016290923461555</v>
      </c>
    </row>
    <row r="64" spans="1:30">
      <c r="A64" s="33"/>
      <c r="F64" s="6" t="s">
        <v>10</v>
      </c>
      <c r="G64" s="2">
        <f t="shared" si="40"/>
        <v>0.10986661566932182</v>
      </c>
      <c r="H64" s="2">
        <f t="shared" si="40"/>
        <v>5.2148797377347844E-2</v>
      </c>
      <c r="I64" s="3">
        <f t="shared" si="40"/>
        <v>0.1501529550430184</v>
      </c>
      <c r="K64" s="7" t="s">
        <v>10</v>
      </c>
      <c r="L64" s="2" cm="1">
        <f t="array" aca="1" ref="L64" ca="1">INDIRECT("L"&amp; (13+COLUMNS($A:A)-1)) - INDIRECT("L"&amp; (40+COLUMNS($A:A)-1))</f>
        <v>0.35007006939341617</v>
      </c>
      <c r="M64" s="2" cm="1">
        <f t="array" aca="1" ref="M64" ca="1">INDIRECT("L"&amp; (13+COLUMNS($A:B)-1)) - INDIRECT("L"&amp; (40+COLUMNS($A:B)-1))</f>
        <v>-6.4040360449563571E-2</v>
      </c>
      <c r="N64" s="2" cm="1">
        <f t="array" aca="1" ref="N64" ca="1">INDIRECT("L"&amp; (13+COLUMNS($A:C)-1)) - INDIRECT("L"&amp; (40+COLUMNS($A:C)-1))</f>
        <v>-9.4131249393272221E-2</v>
      </c>
      <c r="O64" s="2" cm="1">
        <f t="array" aca="1" ref="O64" ca="1">INDIRECT("L"&amp; (13+COLUMNS($A:D)-1)) - INDIRECT("L"&amp; (40+COLUMNS($A:D)-1))</f>
        <v>0.44923004694773017</v>
      </c>
      <c r="P64" s="2" cm="1">
        <f t="array" aca="1" ref="P64" ca="1">INDIRECT("L"&amp; (13+COLUMNS($A:E)-1)) - INDIRECT("L"&amp; (40+COLUMNS($A:E)-1))</f>
        <v>3.0151571672554722E-2</v>
      </c>
      <c r="Q64" s="3" cm="1">
        <f t="array" aca="1" ref="Q64" ca="1">INDIRECT("L"&amp; (13+COLUMNS($A:F)-1)) - INDIRECT("L"&amp; (40+COLUMNS($A:F)-1))</f>
        <v>1.023260127897585E-2</v>
      </c>
      <c r="AA64">
        <v>61</v>
      </c>
      <c r="AB64" s="1">
        <v>2.603418920346556E-2</v>
      </c>
      <c r="AC64" s="1">
        <v>0.21029750027940097</v>
      </c>
      <c r="AD64" s="1">
        <v>1.5016290923461555</v>
      </c>
    </row>
    <row r="65" spans="1:30" ht="16.2" thickBot="1">
      <c r="A65" s="33"/>
      <c r="F65" s="9" t="s">
        <v>11</v>
      </c>
      <c r="G65" s="4">
        <f t="shared" si="40"/>
        <v>-5.4959725793047753E-2</v>
      </c>
      <c r="H65" s="4">
        <f t="shared" si="40"/>
        <v>5.4763099842731311E-2</v>
      </c>
      <c r="I65" s="5">
        <f t="shared" si="40"/>
        <v>-6.6962338858663761E-3</v>
      </c>
      <c r="K65" s="7" t="s">
        <v>11</v>
      </c>
      <c r="L65" s="2" cm="1">
        <f t="array" aca="1" ref="L65" ca="1">INDIRECT("M"&amp; (13+COLUMNS($A:A)-1)) - INDIRECT("M"&amp; (40+COLUMNS($A:A)-1))</f>
        <v>0.24101737656597627</v>
      </c>
      <c r="M65" s="2" cm="1">
        <f t="array" aca="1" ref="M65" ca="1">INDIRECT("M"&amp; (13+COLUMNS($A:B)-1)) - INDIRECT("M"&amp; (40+COLUMNS($A:B)-1))</f>
        <v>-2.9822905430748892E-2</v>
      </c>
      <c r="N65" s="2" cm="1">
        <f t="array" aca="1" ref="N65" ca="1">INDIRECT("M"&amp; (13+COLUMNS($A:C)-1)) - INDIRECT("M"&amp; (40+COLUMNS($A:C)-1))</f>
        <v>-8.5040687098092094E-2</v>
      </c>
      <c r="O65" s="2" cm="1">
        <f t="array" aca="1" ref="O65" ca="1">INDIRECT("M"&amp; (13+COLUMNS($A:D)-1)) - INDIRECT("M"&amp; (40+COLUMNS($A:D)-1))</f>
        <v>0.19961661099974082</v>
      </c>
      <c r="P65" s="2" cm="1">
        <f t="array" aca="1" ref="P65" ca="1">INDIRECT("M"&amp; (13+COLUMNS($A:E)-1)) - INDIRECT("M"&amp; (40+COLUMNS($A:E)-1))</f>
        <v>-5.2751078895922454E-2</v>
      </c>
      <c r="Q65" s="3" cm="1">
        <f t="array" aca="1" ref="Q65" ca="1">INDIRECT("M"&amp; (13+COLUMNS($A:F)-1)) - INDIRECT("M"&amp; (40+COLUMNS($A:F)-1))</f>
        <v>-4.3405567040356474E-2</v>
      </c>
      <c r="AA65">
        <v>62</v>
      </c>
      <c r="AB65" s="1">
        <v>2.603418920346556E-2</v>
      </c>
      <c r="AC65" s="1">
        <v>0.21029750027940097</v>
      </c>
      <c r="AD65" s="1">
        <v>1.5016290923461555</v>
      </c>
    </row>
    <row r="66" spans="1:30">
      <c r="A66" s="33"/>
      <c r="J66" s="1"/>
      <c r="Q66" s="34"/>
      <c r="AA66">
        <v>63</v>
      </c>
      <c r="AB66" s="1">
        <v>2.603418920346556E-2</v>
      </c>
      <c r="AC66" s="1">
        <v>0.21029750027940097</v>
      </c>
      <c r="AD66" s="1">
        <v>1.5016290923461555</v>
      </c>
    </row>
    <row r="67" spans="1:30" ht="16.2" thickBot="1">
      <c r="A67" s="9" t="s">
        <v>16</v>
      </c>
      <c r="B67" s="35" cm="1">
        <f t="array" ref="B67">SUMPRODUCT((B23:D25-B50:D52)^2)</f>
        <v>2.603418920346556E-2</v>
      </c>
      <c r="C67" s="36"/>
      <c r="D67" s="36"/>
      <c r="E67" s="36"/>
      <c r="F67" s="37" t="s">
        <v>15</v>
      </c>
      <c r="G67" s="35">
        <f>SUMPRODUCT(G57:I65, G57:I65)</f>
        <v>0.21029750027940097</v>
      </c>
      <c r="H67" s="36"/>
      <c r="I67" s="36"/>
      <c r="J67" s="36"/>
      <c r="K67" s="37" t="s">
        <v>14</v>
      </c>
      <c r="L67" s="35">
        <f ca="1">SUMPRODUCT(L57:Q65, L57:Q65)</f>
        <v>1.5016290923461555</v>
      </c>
      <c r="M67" s="36"/>
      <c r="N67" s="36"/>
      <c r="O67" s="36"/>
      <c r="P67" s="36"/>
      <c r="Q67" s="38"/>
      <c r="AA67">
        <v>64</v>
      </c>
      <c r="AB67" s="1">
        <v>2.603418920346556E-2</v>
      </c>
      <c r="AC67" s="1">
        <v>0.21029750027940097</v>
      </c>
      <c r="AD67" s="1">
        <v>1.5016290923461555</v>
      </c>
    </row>
    <row r="68" spans="1:30">
      <c r="AA68">
        <v>65</v>
      </c>
      <c r="AB68" s="1">
        <v>2.603418920346556E-2</v>
      </c>
      <c r="AC68" s="1">
        <v>0.21029750027940097</v>
      </c>
      <c r="AD68" s="1">
        <v>1.5016290923461555</v>
      </c>
    </row>
    <row r="69" spans="1:30">
      <c r="AA69">
        <v>66</v>
      </c>
      <c r="AB69" s="1">
        <v>2.603418920346556E-2</v>
      </c>
      <c r="AC69" s="1">
        <v>0.21029750027940097</v>
      </c>
      <c r="AD69" s="1">
        <v>1.5016290923461555</v>
      </c>
    </row>
    <row r="70" spans="1:30">
      <c r="AA70">
        <v>67</v>
      </c>
      <c r="AB70" s="1">
        <v>2.603418920346556E-2</v>
      </c>
      <c r="AC70" s="1">
        <v>0.21029750027940097</v>
      </c>
      <c r="AD70" s="1">
        <v>1.5016290923461555</v>
      </c>
    </row>
    <row r="71" spans="1:30">
      <c r="A71" s="16" t="s">
        <v>13</v>
      </c>
      <c r="B71" s="17">
        <f ca="1">Y9*B67+Y10*G67+Y11*L67</f>
        <v>1.9482582821084229</v>
      </c>
      <c r="C71" t="s">
        <v>25</v>
      </c>
      <c r="G71" t="s">
        <v>69</v>
      </c>
      <c r="H71" t="s">
        <v>70</v>
      </c>
      <c r="AA71">
        <v>68</v>
      </c>
      <c r="AB71" s="1">
        <v>2.603418920346556E-2</v>
      </c>
      <c r="AC71" s="1">
        <v>0.21029750027940097</v>
      </c>
      <c r="AD71" s="1">
        <v>1.5016290923461555</v>
      </c>
    </row>
    <row r="72" spans="1:30" ht="16.2" thickBot="1">
      <c r="AA72">
        <v>69</v>
      </c>
      <c r="AB72" s="1">
        <v>2.603418920346556E-2</v>
      </c>
      <c r="AC72" s="1">
        <v>0.21029750027940097</v>
      </c>
      <c r="AD72" s="1">
        <v>1.5016290923461555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2.603418920346556E-2</v>
      </c>
      <c r="AC73" s="1">
        <v>0.21029750027940097</v>
      </c>
      <c r="AD73" s="1">
        <v>1.5016290923461555</v>
      </c>
    </row>
    <row r="74" spans="1:30">
      <c r="A74" s="39" t="s">
        <v>17</v>
      </c>
      <c r="B74" s="2">
        <f>MAX(AB4:AB203)</f>
        <v>2.603418920346556E-2</v>
      </c>
      <c r="C74" s="3">
        <f>IFERROR(B67/$B$74, 0)</f>
        <v>1</v>
      </c>
      <c r="AA74">
        <v>71</v>
      </c>
      <c r="AB74" s="1">
        <v>2.603418920346556E-2</v>
      </c>
      <c r="AC74" s="1">
        <v>0.21029750027940097</v>
      </c>
      <c r="AD74" s="1">
        <v>1.5016290923461555</v>
      </c>
    </row>
    <row r="75" spans="1:30">
      <c r="A75" s="39" t="s">
        <v>18</v>
      </c>
      <c r="B75" s="2">
        <f>MAX(AC4:AC203)</f>
        <v>0.21029750027940097</v>
      </c>
      <c r="C75" s="3">
        <f>IFERROR(G67/$B$75, 0)</f>
        <v>1</v>
      </c>
      <c r="AA75">
        <v>72</v>
      </c>
      <c r="AB75" s="1">
        <v>2.603418920346556E-2</v>
      </c>
      <c r="AC75" s="1">
        <v>0.21029750027940097</v>
      </c>
      <c r="AD75" s="1">
        <v>1.5016290923461555</v>
      </c>
    </row>
    <row r="76" spans="1:30">
      <c r="A76" s="39" t="s">
        <v>19</v>
      </c>
      <c r="B76" s="2">
        <f>MAX(AD4:AD203)</f>
        <v>1.5016290923461555</v>
      </c>
      <c r="C76" s="3">
        <f ca="1">IFERROR(L67/$B$76, 0)</f>
        <v>1</v>
      </c>
      <c r="AA76">
        <v>73</v>
      </c>
      <c r="AB76" s="1">
        <v>2.603418920346556E-2</v>
      </c>
      <c r="AC76" s="1">
        <v>0.21029750027940097</v>
      </c>
      <c r="AD76" s="1">
        <v>1.5016290923461555</v>
      </c>
    </row>
    <row r="77" spans="1:30">
      <c r="A77" s="33"/>
      <c r="C77" s="34"/>
      <c r="AA77">
        <v>74</v>
      </c>
      <c r="AB77" s="1">
        <v>2.603418920346556E-2</v>
      </c>
      <c r="AC77" s="1">
        <v>0.21029750027940097</v>
      </c>
      <c r="AD77" s="1">
        <v>1.5016290923461555</v>
      </c>
    </row>
    <row r="78" spans="1:30" ht="16.2" thickBot="1">
      <c r="A78" s="60"/>
      <c r="B78" s="41"/>
      <c r="C78" s="38"/>
      <c r="AA78">
        <v>75</v>
      </c>
      <c r="AB78" s="1">
        <v>2.603418920346556E-2</v>
      </c>
      <c r="AC78" s="1">
        <v>0.21029750027940097</v>
      </c>
      <c r="AD78" s="1">
        <v>1.5016290923461555</v>
      </c>
    </row>
    <row r="79" spans="1:30" ht="16.2" thickBot="1">
      <c r="AA79">
        <v>76</v>
      </c>
      <c r="AB79" s="1">
        <v>2.603418920346556E-2</v>
      </c>
      <c r="AC79" s="1">
        <v>0.21029750027940097</v>
      </c>
      <c r="AD79" s="1">
        <v>1.5016290923461555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2.603418920346556E-2</v>
      </c>
      <c r="AC80" s="1">
        <v>0.21029750027940097</v>
      </c>
      <c r="AD80" s="1">
        <v>1.5016290923461555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2.603418920346556E-2</v>
      </c>
      <c r="AC81" s="1">
        <v>0.21029750027940097</v>
      </c>
      <c r="AD81" s="1">
        <v>1.5016290923461555</v>
      </c>
    </row>
    <row r="82" spans="1:30">
      <c r="A82" s="46">
        <v>1</v>
      </c>
      <c r="B82" s="42">
        <f t="shared" ref="B82:B87" si="41">B13-B40</f>
        <v>-0.66803531626146373</v>
      </c>
      <c r="C82" s="42">
        <f t="shared" ref="C82:D87" si="42">C13-C40</f>
        <v>0.3875198049956286</v>
      </c>
      <c r="D82" s="42">
        <f t="shared" si="42"/>
        <v>0.85007006939341612</v>
      </c>
      <c r="AA82">
        <v>79</v>
      </c>
      <c r="AB82" s="1">
        <v>2.603418920346556E-2</v>
      </c>
      <c r="AC82" s="1">
        <v>0.21029750027940097</v>
      </c>
      <c r="AD82" s="1">
        <v>1.5016290923461555</v>
      </c>
    </row>
    <row r="83" spans="1:30">
      <c r="A83" s="46">
        <v>2</v>
      </c>
      <c r="B83" s="42">
        <f t="shared" si="41"/>
        <v>0.38958165966608893</v>
      </c>
      <c r="C83" s="42">
        <f t="shared" si="42"/>
        <v>-0.49560545041193416</v>
      </c>
      <c r="D83" s="42">
        <f t="shared" si="42"/>
        <v>-6.4040360449563571E-2</v>
      </c>
      <c r="AA83">
        <v>80</v>
      </c>
      <c r="AB83" s="1">
        <v>2.603418920346556E-2</v>
      </c>
      <c r="AC83" s="1">
        <v>0.21029750027940097</v>
      </c>
      <c r="AD83" s="1">
        <v>1.5016290923461555</v>
      </c>
    </row>
    <row r="84" spans="1:30">
      <c r="A84" s="46">
        <v>3</v>
      </c>
      <c r="B84" s="42">
        <f t="shared" si="41"/>
        <v>0.29030212865406002</v>
      </c>
      <c r="C84" s="42">
        <f t="shared" si="42"/>
        <v>-9.4131249393272221E-2</v>
      </c>
      <c r="D84" s="42">
        <f t="shared" si="42"/>
        <v>-7.5950124802911856E-2</v>
      </c>
      <c r="AA84">
        <v>81</v>
      </c>
      <c r="AB84" s="1">
        <v>2.603418920346556E-2</v>
      </c>
      <c r="AC84" s="1">
        <v>0.21029750027940097</v>
      </c>
      <c r="AD84" s="1">
        <v>1.5016290923461555</v>
      </c>
    </row>
    <row r="85" spans="1:30">
      <c r="A85" s="46">
        <v>4</v>
      </c>
      <c r="B85" s="42">
        <f t="shared" si="41"/>
        <v>-0.54999682494824853</v>
      </c>
      <c r="C85" s="42">
        <f t="shared" si="42"/>
        <v>0.49842884414796779</v>
      </c>
      <c r="D85" s="42">
        <f t="shared" si="42"/>
        <v>0.44923004694773017</v>
      </c>
      <c r="AA85">
        <v>82</v>
      </c>
      <c r="AB85" s="1">
        <v>2.603418920346556E-2</v>
      </c>
      <c r="AC85" s="1">
        <v>0.21029750027940097</v>
      </c>
      <c r="AD85" s="1">
        <v>1.5016290923461555</v>
      </c>
    </row>
    <row r="86" spans="1:30">
      <c r="A86" s="46">
        <v>5</v>
      </c>
      <c r="B86" s="42">
        <f t="shared" si="41"/>
        <v>0.33015157167255471</v>
      </c>
      <c r="C86" s="42">
        <f t="shared" si="42"/>
        <v>0.15731324403704258</v>
      </c>
      <c r="D86" s="42">
        <f t="shared" si="42"/>
        <v>-0.63565372946439958</v>
      </c>
      <c r="AA86">
        <v>83</v>
      </c>
      <c r="AB86" s="1">
        <v>2.603418920346556E-2</v>
      </c>
      <c r="AC86" s="1">
        <v>0.21029750027940097</v>
      </c>
      <c r="AD86" s="1">
        <v>1.5016290923461555</v>
      </c>
    </row>
    <row r="87" spans="1:30" ht="16.2" thickBot="1">
      <c r="A87" s="47">
        <v>6</v>
      </c>
      <c r="B87" s="42">
        <f t="shared" si="41"/>
        <v>-4.9964420586364411E-2</v>
      </c>
      <c r="C87" s="42">
        <f t="shared" si="42"/>
        <v>1.023260127897585E-2</v>
      </c>
      <c r="D87" s="42">
        <f t="shared" si="42"/>
        <v>-9.7043735359688799E-2</v>
      </c>
      <c r="AA87">
        <v>84</v>
      </c>
      <c r="AB87" s="1">
        <v>2.603418920346556E-2</v>
      </c>
      <c r="AC87" s="1">
        <v>0.21029750027940097</v>
      </c>
      <c r="AD87" s="1">
        <v>1.5016290923461555</v>
      </c>
    </row>
    <row r="88" spans="1:30">
      <c r="AA88">
        <v>85</v>
      </c>
      <c r="AB88" s="1">
        <v>2.603418920346556E-2</v>
      </c>
      <c r="AC88" s="1">
        <v>0.21029750027940097</v>
      </c>
      <c r="AD88" s="1">
        <v>1.5016290923461555</v>
      </c>
    </row>
    <row r="89" spans="1:30" ht="16.2" thickBot="1">
      <c r="AA89">
        <v>86</v>
      </c>
      <c r="AB89" s="1">
        <v>2.603418920346556E-2</v>
      </c>
      <c r="AC89" s="1">
        <v>0.21029750027940097</v>
      </c>
      <c r="AD89" s="1">
        <v>1.5016290923461555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2.603418920346556E-2</v>
      </c>
      <c r="AC90" s="1">
        <v>0.21029750027940097</v>
      </c>
      <c r="AD90" s="1">
        <v>1.5016290923461555</v>
      </c>
    </row>
    <row r="91" spans="1:30">
      <c r="A91" s="46">
        <v>1</v>
      </c>
      <c r="B91" s="52" t="str">
        <f>Y8</f>
        <v>összeg</v>
      </c>
      <c r="C91" s="2">
        <f>Y9</f>
        <v>1</v>
      </c>
      <c r="D91" s="2">
        <f>Y10</f>
        <v>2</v>
      </c>
      <c r="E91" s="2">
        <f>Y11</f>
        <v>1</v>
      </c>
      <c r="F91" s="2">
        <f>Y16</f>
        <v>7</v>
      </c>
      <c r="G91" s="2">
        <f>Y15</f>
        <v>0</v>
      </c>
      <c r="H91" s="2">
        <f>Y23</f>
        <v>1.023260127897585E-2</v>
      </c>
      <c r="I91" s="2">
        <f>Y24</f>
        <v>0.85007006939341612</v>
      </c>
      <c r="J91" s="2">
        <f>Y25</f>
        <v>0.3385139545817395</v>
      </c>
      <c r="K91" s="2">
        <f>Y26</f>
        <v>0.24259853246650667</v>
      </c>
      <c r="L91" s="2">
        <f>Y27</f>
        <v>0.35883568833409163</v>
      </c>
      <c r="M91" s="2">
        <f>Y28</f>
        <v>0.1</v>
      </c>
      <c r="N91" s="2">
        <f ca="1">Y29</f>
        <v>9.4859370884876365E-2</v>
      </c>
      <c r="O91" s="2">
        <f ca="1">Y31</f>
        <v>0.49772299571395939</v>
      </c>
      <c r="P91" s="3">
        <f ca="1">Y12</f>
        <v>1.9482582821084229</v>
      </c>
      <c r="AA91">
        <v>88</v>
      </c>
      <c r="AB91" s="1">
        <v>2.603418920346556E-2</v>
      </c>
      <c r="AC91" s="1">
        <v>0.21029750027940097</v>
      </c>
      <c r="AD91" s="1">
        <v>1.5016290923461555</v>
      </c>
    </row>
    <row r="92" spans="1:30">
      <c r="AA92">
        <v>89</v>
      </c>
      <c r="AB92" s="1">
        <v>2.603418920346556E-2</v>
      </c>
      <c r="AC92" s="1">
        <v>0.21029750027940097</v>
      </c>
      <c r="AD92" s="1">
        <v>1.5016290923461555</v>
      </c>
    </row>
    <row r="93" spans="1:30">
      <c r="AA93">
        <v>90</v>
      </c>
      <c r="AB93" s="1">
        <v>2.603418920346556E-2</v>
      </c>
      <c r="AC93" s="1">
        <v>0.21029750027940097</v>
      </c>
      <c r="AD93" s="1">
        <v>1.5016290923461555</v>
      </c>
    </row>
    <row r="94" spans="1:30">
      <c r="AA94">
        <v>91</v>
      </c>
      <c r="AB94" s="1">
        <v>2.603418920346556E-2</v>
      </c>
      <c r="AC94" s="1">
        <v>0.21029750027940097</v>
      </c>
      <c r="AD94" s="1">
        <v>1.5016290923461555</v>
      </c>
    </row>
    <row r="95" spans="1:30">
      <c r="AA95">
        <v>92</v>
      </c>
      <c r="AB95" s="1">
        <v>2.603418920346556E-2</v>
      </c>
      <c r="AC95" s="1">
        <v>0.21029750027940097</v>
      </c>
      <c r="AD95" s="1">
        <v>1.5016290923461555</v>
      </c>
    </row>
    <row r="96" spans="1:30">
      <c r="AA96">
        <v>93</v>
      </c>
      <c r="AB96" s="1">
        <v>2.603418920346556E-2</v>
      </c>
      <c r="AC96" s="1">
        <v>0.21029750027940097</v>
      </c>
      <c r="AD96" s="1">
        <v>1.5016290923461555</v>
      </c>
    </row>
    <row r="97" spans="27:30">
      <c r="AA97">
        <v>94</v>
      </c>
      <c r="AB97" s="1">
        <v>2.603418920346556E-2</v>
      </c>
      <c r="AC97" s="1">
        <v>0.21029750027940097</v>
      </c>
      <c r="AD97" s="1">
        <v>1.5016290923461555</v>
      </c>
    </row>
    <row r="98" spans="27:30">
      <c r="AA98">
        <v>95</v>
      </c>
      <c r="AB98" s="1">
        <v>2.603418920346556E-2</v>
      </c>
      <c r="AC98" s="1">
        <v>0.21029750027940097</v>
      </c>
      <c r="AD98" s="1">
        <v>1.5016290923461555</v>
      </c>
    </row>
    <row r="99" spans="27:30">
      <c r="AA99">
        <v>96</v>
      </c>
      <c r="AB99" s="1">
        <v>2.603418920346556E-2</v>
      </c>
      <c r="AC99" s="1">
        <v>0.21029750027940097</v>
      </c>
      <c r="AD99" s="1">
        <v>1.5016290923461555</v>
      </c>
    </row>
    <row r="100" spans="27:30">
      <c r="AA100">
        <v>97</v>
      </c>
      <c r="AB100" s="1">
        <v>2.603418920346556E-2</v>
      </c>
      <c r="AC100" s="1">
        <v>0.21029750027940097</v>
      </c>
      <c r="AD100" s="1">
        <v>1.5016290923461555</v>
      </c>
    </row>
    <row r="101" spans="27:30">
      <c r="AA101">
        <v>98</v>
      </c>
      <c r="AB101" s="1">
        <v>2.603418920346556E-2</v>
      </c>
      <c r="AC101" s="1">
        <v>0.21029750027940097</v>
      </c>
      <c r="AD101" s="1">
        <v>1.5016290923461555</v>
      </c>
    </row>
    <row r="102" spans="27:30">
      <c r="AA102">
        <v>99</v>
      </c>
      <c r="AB102" s="1">
        <v>2.603418920346556E-2</v>
      </c>
      <c r="AC102" s="1">
        <v>0.21029750027940097</v>
      </c>
      <c r="AD102" s="1">
        <v>1.5016290923461555</v>
      </c>
    </row>
    <row r="103" spans="27:30">
      <c r="AA103">
        <v>100</v>
      </c>
      <c r="AB103" s="1">
        <v>2.603418920346556E-2</v>
      </c>
      <c r="AC103" s="1">
        <v>0.21029750027940097</v>
      </c>
      <c r="AD103" s="1">
        <v>1.5016290923461555</v>
      </c>
    </row>
    <row r="104" spans="27:30">
      <c r="AA104">
        <v>101</v>
      </c>
      <c r="AB104" s="1">
        <v>2.603418920346556E-2</v>
      </c>
      <c r="AC104" s="1">
        <v>0.21029750027940097</v>
      </c>
      <c r="AD104" s="1">
        <v>1.5016290923461555</v>
      </c>
    </row>
    <row r="105" spans="27:30">
      <c r="AA105">
        <v>102</v>
      </c>
      <c r="AB105" s="1">
        <v>2.603418920346556E-2</v>
      </c>
      <c r="AC105" s="1">
        <v>0.21029750027940097</v>
      </c>
      <c r="AD105" s="1">
        <v>1.5016290923461555</v>
      </c>
    </row>
    <row r="106" spans="27:30">
      <c r="AA106">
        <v>103</v>
      </c>
      <c r="AB106" s="1">
        <v>2.603418920346556E-2</v>
      </c>
      <c r="AC106" s="1">
        <v>0.21029750027940097</v>
      </c>
      <c r="AD106" s="1">
        <v>1.5016290923461555</v>
      </c>
    </row>
    <row r="107" spans="27:30">
      <c r="AA107">
        <v>104</v>
      </c>
      <c r="AB107" s="1">
        <v>2.603418920346556E-2</v>
      </c>
      <c r="AC107" s="1">
        <v>0.21029750027940097</v>
      </c>
      <c r="AD107" s="1">
        <v>1.5016290923461555</v>
      </c>
    </row>
    <row r="108" spans="27:30">
      <c r="AA108">
        <v>105</v>
      </c>
      <c r="AB108" s="1">
        <v>2.603418920346556E-2</v>
      </c>
      <c r="AC108" s="1">
        <v>0.21029750027940097</v>
      </c>
      <c r="AD108" s="1">
        <v>1.5016290923461555</v>
      </c>
    </row>
    <row r="109" spans="27:30">
      <c r="AA109">
        <v>106</v>
      </c>
      <c r="AB109" s="1">
        <v>2.603418920346556E-2</v>
      </c>
      <c r="AC109" s="1">
        <v>0.21029750027940097</v>
      </c>
      <c r="AD109" s="1">
        <v>1.5016290923461555</v>
      </c>
    </row>
    <row r="110" spans="27:30">
      <c r="AA110">
        <v>107</v>
      </c>
      <c r="AB110" s="1">
        <v>2.603418920346556E-2</v>
      </c>
      <c r="AC110" s="1">
        <v>0.21029750027940097</v>
      </c>
      <c r="AD110" s="1">
        <v>1.5016290923461555</v>
      </c>
    </row>
    <row r="111" spans="27:30">
      <c r="AA111">
        <v>108</v>
      </c>
      <c r="AB111" s="1">
        <v>2.603418920346556E-2</v>
      </c>
      <c r="AC111" s="1">
        <v>0.21029750027940097</v>
      </c>
      <c r="AD111" s="1">
        <v>1.5016290923461555</v>
      </c>
    </row>
    <row r="112" spans="27:30">
      <c r="AA112">
        <v>109</v>
      </c>
      <c r="AB112" s="1">
        <v>2.603418920346556E-2</v>
      </c>
      <c r="AC112" s="1">
        <v>0.21029750027940097</v>
      </c>
      <c r="AD112" s="1">
        <v>1.5016290923461555</v>
      </c>
    </row>
    <row r="113" spans="27:30">
      <c r="AA113">
        <v>110</v>
      </c>
      <c r="AB113" s="1">
        <v>2.603418920346556E-2</v>
      </c>
      <c r="AC113" s="1">
        <v>0.21029750027940097</v>
      </c>
      <c r="AD113" s="1">
        <v>1.5016290923461555</v>
      </c>
    </row>
    <row r="114" spans="27:30">
      <c r="AA114">
        <v>111</v>
      </c>
      <c r="AB114" s="1">
        <v>2.603418920346556E-2</v>
      </c>
      <c r="AC114" s="1">
        <v>0.21029750027940097</v>
      </c>
      <c r="AD114" s="1">
        <v>1.5016290923461555</v>
      </c>
    </row>
    <row r="115" spans="27:30">
      <c r="AA115">
        <v>112</v>
      </c>
      <c r="AB115" s="1">
        <v>2.603418920346556E-2</v>
      </c>
      <c r="AC115" s="1">
        <v>0.21029750027940097</v>
      </c>
      <c r="AD115" s="1">
        <v>1.5016290923461555</v>
      </c>
    </row>
    <row r="116" spans="27:30">
      <c r="AA116">
        <v>113</v>
      </c>
      <c r="AB116" s="1">
        <v>2.603418920346556E-2</v>
      </c>
      <c r="AC116" s="1">
        <v>0.21029750027940097</v>
      </c>
      <c r="AD116" s="1">
        <v>1.5016290923461555</v>
      </c>
    </row>
    <row r="117" spans="27:30">
      <c r="AA117">
        <v>114</v>
      </c>
      <c r="AB117" s="1">
        <v>2.603418920346556E-2</v>
      </c>
      <c r="AC117" s="1">
        <v>0.21029750027940097</v>
      </c>
      <c r="AD117" s="1">
        <v>1.5016290923461555</v>
      </c>
    </row>
    <row r="118" spans="27:30">
      <c r="AA118">
        <v>115</v>
      </c>
      <c r="AB118" s="1">
        <v>2.603418920346556E-2</v>
      </c>
      <c r="AC118" s="1">
        <v>0.21029750027940097</v>
      </c>
      <c r="AD118" s="1">
        <v>1.5016290923461555</v>
      </c>
    </row>
    <row r="119" spans="27:30">
      <c r="AA119">
        <v>116</v>
      </c>
      <c r="AB119" s="1">
        <v>2.603418920346556E-2</v>
      </c>
      <c r="AC119" s="1">
        <v>0.21029750027940097</v>
      </c>
      <c r="AD119" s="1">
        <v>1.5016290923461555</v>
      </c>
    </row>
    <row r="120" spans="27:30">
      <c r="AA120">
        <v>117</v>
      </c>
      <c r="AB120" s="1">
        <v>2.603418920346556E-2</v>
      </c>
      <c r="AC120" s="1">
        <v>0.21029750027940097</v>
      </c>
      <c r="AD120" s="1">
        <v>1.5016290923461555</v>
      </c>
    </row>
    <row r="121" spans="27:30">
      <c r="AA121">
        <v>118</v>
      </c>
      <c r="AB121" s="1">
        <v>2.603418920346556E-2</v>
      </c>
      <c r="AC121" s="1">
        <v>0.21029750027940097</v>
      </c>
      <c r="AD121" s="1">
        <v>1.5016290923461555</v>
      </c>
    </row>
    <row r="122" spans="27:30">
      <c r="AA122">
        <v>119</v>
      </c>
      <c r="AB122" s="1">
        <v>2.603418920346556E-2</v>
      </c>
      <c r="AC122" s="1">
        <v>0.21029750027940097</v>
      </c>
      <c r="AD122" s="1">
        <v>1.5016290923461555</v>
      </c>
    </row>
    <row r="123" spans="27:30">
      <c r="AA123">
        <v>120</v>
      </c>
      <c r="AB123" s="1">
        <v>2.603418920346556E-2</v>
      </c>
      <c r="AC123" s="1">
        <v>0.21029750027940097</v>
      </c>
      <c r="AD123" s="1">
        <v>1.5016290923461555</v>
      </c>
    </row>
    <row r="124" spans="27:30">
      <c r="AA124">
        <v>121</v>
      </c>
      <c r="AB124" s="1">
        <v>2.603418920346556E-2</v>
      </c>
      <c r="AC124" s="1">
        <v>0.21029750027940097</v>
      </c>
      <c r="AD124" s="1">
        <v>1.5016290923461555</v>
      </c>
    </row>
    <row r="125" spans="27:30">
      <c r="AA125">
        <v>122</v>
      </c>
      <c r="AB125" s="1">
        <v>2.603418920346556E-2</v>
      </c>
      <c r="AC125" s="1">
        <v>0.21029750027940097</v>
      </c>
      <c r="AD125" s="1">
        <v>1.5016290923461555</v>
      </c>
    </row>
    <row r="126" spans="27:30">
      <c r="AA126">
        <v>123</v>
      </c>
      <c r="AB126" s="1">
        <v>2.603418920346556E-2</v>
      </c>
      <c r="AC126" s="1">
        <v>0.21029750027940097</v>
      </c>
      <c r="AD126" s="1">
        <v>1.5016290923461555</v>
      </c>
    </row>
    <row r="127" spans="27:30">
      <c r="AA127">
        <v>124</v>
      </c>
      <c r="AB127" s="1">
        <v>2.603418920346556E-2</v>
      </c>
      <c r="AC127" s="1">
        <v>0.21029750027940097</v>
      </c>
      <c r="AD127" s="1">
        <v>1.5016290923461555</v>
      </c>
    </row>
    <row r="128" spans="27:30">
      <c r="AA128">
        <v>125</v>
      </c>
      <c r="AB128" s="1">
        <v>2.603418920346556E-2</v>
      </c>
      <c r="AC128" s="1">
        <v>0.21029750027940097</v>
      </c>
      <c r="AD128" s="1">
        <v>1.5016290923461555</v>
      </c>
    </row>
    <row r="129" spans="27:30">
      <c r="AA129">
        <v>126</v>
      </c>
      <c r="AB129" s="1">
        <v>2.603418920346556E-2</v>
      </c>
      <c r="AC129" s="1">
        <v>0.21029750027940097</v>
      </c>
      <c r="AD129" s="1">
        <v>1.5016290923461555</v>
      </c>
    </row>
    <row r="130" spans="27:30">
      <c r="AA130">
        <v>127</v>
      </c>
      <c r="AB130" s="1">
        <v>2.603418920346556E-2</v>
      </c>
      <c r="AC130" s="1">
        <v>0.21029750027940097</v>
      </c>
      <c r="AD130" s="1">
        <v>1.5016290923461555</v>
      </c>
    </row>
    <row r="131" spans="27:30">
      <c r="AA131">
        <v>128</v>
      </c>
      <c r="AB131" s="1">
        <v>2.603418920346556E-2</v>
      </c>
      <c r="AC131" s="1">
        <v>0.21029750027940097</v>
      </c>
      <c r="AD131" s="1">
        <v>1.5016290923461555</v>
      </c>
    </row>
    <row r="132" spans="27:30">
      <c r="AA132">
        <v>129</v>
      </c>
      <c r="AB132" s="1">
        <v>2.603418920346556E-2</v>
      </c>
      <c r="AC132" s="1">
        <v>0.21029750027940097</v>
      </c>
      <c r="AD132" s="1">
        <v>1.5016290923461555</v>
      </c>
    </row>
    <row r="133" spans="27:30">
      <c r="AA133">
        <v>130</v>
      </c>
      <c r="AB133" s="1">
        <v>2.603418920346556E-2</v>
      </c>
      <c r="AC133" s="1">
        <v>0.21029750027940097</v>
      </c>
      <c r="AD133" s="1">
        <v>1.5016290923461555</v>
      </c>
    </row>
    <row r="134" spans="27:30">
      <c r="AA134">
        <v>131</v>
      </c>
      <c r="AB134" s="1">
        <v>2.603418920346556E-2</v>
      </c>
      <c r="AC134" s="1">
        <v>0.21029750027940097</v>
      </c>
      <c r="AD134" s="1">
        <v>1.5016290923461555</v>
      </c>
    </row>
    <row r="135" spans="27:30">
      <c r="AA135">
        <v>132</v>
      </c>
      <c r="AB135" s="1">
        <v>2.603418920346556E-2</v>
      </c>
      <c r="AC135" s="1">
        <v>0.21029750027940097</v>
      </c>
      <c r="AD135" s="1">
        <v>1.5016290923461555</v>
      </c>
    </row>
    <row r="136" spans="27:30">
      <c r="AA136">
        <v>133</v>
      </c>
      <c r="AB136" s="1">
        <v>2.603418920346556E-2</v>
      </c>
      <c r="AC136" s="1">
        <v>0.21029750027940097</v>
      </c>
      <c r="AD136" s="1">
        <v>1.5016290923461555</v>
      </c>
    </row>
    <row r="137" spans="27:30">
      <c r="AA137">
        <v>134</v>
      </c>
      <c r="AB137" s="1">
        <v>2.603418920346556E-2</v>
      </c>
      <c r="AC137" s="1">
        <v>0.21029750027940097</v>
      </c>
      <c r="AD137" s="1">
        <v>1.5016290923461555</v>
      </c>
    </row>
    <row r="138" spans="27:30">
      <c r="AA138">
        <v>135</v>
      </c>
      <c r="AB138" s="1">
        <v>2.603418920346556E-2</v>
      </c>
      <c r="AC138" s="1">
        <v>0.21029750027940097</v>
      </c>
      <c r="AD138" s="1">
        <v>1.5016290923461555</v>
      </c>
    </row>
    <row r="139" spans="27:30">
      <c r="AA139">
        <v>136</v>
      </c>
      <c r="AB139" s="1">
        <v>2.603418920346556E-2</v>
      </c>
      <c r="AC139" s="1">
        <v>0.21029750027940097</v>
      </c>
      <c r="AD139" s="1">
        <v>1.5016290923461555</v>
      </c>
    </row>
    <row r="140" spans="27:30">
      <c r="AA140">
        <v>137</v>
      </c>
      <c r="AB140" s="1">
        <v>2.603418920346556E-2</v>
      </c>
      <c r="AC140" s="1">
        <v>0.21029750027940097</v>
      </c>
      <c r="AD140" s="1">
        <v>1.5016290923461555</v>
      </c>
    </row>
    <row r="141" spans="27:30">
      <c r="AA141">
        <v>138</v>
      </c>
      <c r="AB141" s="1">
        <v>2.603418920346556E-2</v>
      </c>
      <c r="AC141" s="1">
        <v>0.21029750027940097</v>
      </c>
      <c r="AD141" s="1">
        <v>1.5016290923461555</v>
      </c>
    </row>
    <row r="142" spans="27:30">
      <c r="AA142">
        <v>139</v>
      </c>
      <c r="AB142" s="1">
        <v>2.603418920346556E-2</v>
      </c>
      <c r="AC142" s="1">
        <v>0.21029750027940097</v>
      </c>
      <c r="AD142" s="1">
        <v>1.5016290923461555</v>
      </c>
    </row>
    <row r="143" spans="27:30">
      <c r="AA143">
        <v>140</v>
      </c>
      <c r="AB143" s="1">
        <v>2.603418920346556E-2</v>
      </c>
      <c r="AC143" s="1">
        <v>0.21029750027940097</v>
      </c>
      <c r="AD143" s="1">
        <v>1.5016290923461555</v>
      </c>
    </row>
    <row r="144" spans="27:30">
      <c r="AA144">
        <v>141</v>
      </c>
      <c r="AB144" s="1">
        <v>2.603418920346556E-2</v>
      </c>
      <c r="AC144" s="1">
        <v>0.21029750027940097</v>
      </c>
      <c r="AD144" s="1">
        <v>1.5016290923461555</v>
      </c>
    </row>
    <row r="145" spans="27:30">
      <c r="AA145">
        <v>142</v>
      </c>
      <c r="AB145" s="1">
        <v>2.603418920346556E-2</v>
      </c>
      <c r="AC145" s="1">
        <v>0.21029750027940097</v>
      </c>
      <c r="AD145" s="1">
        <v>1.5016290923461555</v>
      </c>
    </row>
    <row r="146" spans="27:30">
      <c r="AA146">
        <v>143</v>
      </c>
      <c r="AB146" s="1">
        <v>2.603418920346556E-2</v>
      </c>
      <c r="AC146" s="1">
        <v>0.21029750027940097</v>
      </c>
      <c r="AD146" s="1">
        <v>1.5016290923461555</v>
      </c>
    </row>
    <row r="147" spans="27:30">
      <c r="AA147">
        <v>144</v>
      </c>
      <c r="AB147" s="1">
        <v>2.603418920346556E-2</v>
      </c>
      <c r="AC147" s="1">
        <v>0.21029750027940097</v>
      </c>
      <c r="AD147" s="1">
        <v>1.5016290923461555</v>
      </c>
    </row>
    <row r="148" spans="27:30">
      <c r="AA148">
        <v>145</v>
      </c>
      <c r="AB148" s="1">
        <v>2.603418920346556E-2</v>
      </c>
      <c r="AC148" s="1">
        <v>0.21029750027940097</v>
      </c>
      <c r="AD148" s="1">
        <v>1.5016290923461555</v>
      </c>
    </row>
    <row r="149" spans="27:30">
      <c r="AA149">
        <v>146</v>
      </c>
      <c r="AB149" s="1">
        <v>2.603418920346556E-2</v>
      </c>
      <c r="AC149" s="1">
        <v>0.21029750027940097</v>
      </c>
      <c r="AD149" s="1">
        <v>1.5016290923461555</v>
      </c>
    </row>
    <row r="150" spans="27:30">
      <c r="AA150">
        <v>147</v>
      </c>
      <c r="AB150" s="1">
        <v>2.603418920346556E-2</v>
      </c>
      <c r="AC150" s="1">
        <v>0.21029750027940097</v>
      </c>
      <c r="AD150" s="1">
        <v>1.5016290923461555</v>
      </c>
    </row>
    <row r="151" spans="27:30">
      <c r="AA151">
        <v>148</v>
      </c>
      <c r="AB151" s="1">
        <v>2.603418920346556E-2</v>
      </c>
      <c r="AC151" s="1">
        <v>0.21029750027940097</v>
      </c>
      <c r="AD151" s="1">
        <v>1.5016290923461555</v>
      </c>
    </row>
    <row r="152" spans="27:30">
      <c r="AA152">
        <v>149</v>
      </c>
      <c r="AB152" s="1">
        <v>2.603418920346556E-2</v>
      </c>
      <c r="AC152" s="1">
        <v>0.21029750027940097</v>
      </c>
      <c r="AD152" s="1">
        <v>1.5016290923461555</v>
      </c>
    </row>
    <row r="153" spans="27:30">
      <c r="AA153">
        <v>150</v>
      </c>
      <c r="AB153" s="1">
        <v>2.603418920346556E-2</v>
      </c>
      <c r="AC153" s="1">
        <v>0.21029750027940097</v>
      </c>
      <c r="AD153" s="1">
        <v>1.5016290923461555</v>
      </c>
    </row>
    <row r="154" spans="27:30">
      <c r="AA154">
        <v>151</v>
      </c>
      <c r="AB154" s="1">
        <v>2.603418920346556E-2</v>
      </c>
      <c r="AC154" s="1">
        <v>0.21029750027940097</v>
      </c>
      <c r="AD154" s="1">
        <v>1.5016290923461555</v>
      </c>
    </row>
    <row r="155" spans="27:30">
      <c r="AA155">
        <v>152</v>
      </c>
      <c r="AB155" s="1">
        <v>2.603418920346556E-2</v>
      </c>
      <c r="AC155" s="1">
        <v>0.21029750027940097</v>
      </c>
      <c r="AD155" s="1">
        <v>1.5016290923461555</v>
      </c>
    </row>
    <row r="156" spans="27:30">
      <c r="AA156">
        <v>153</v>
      </c>
      <c r="AB156" s="1">
        <v>2.603418920346556E-2</v>
      </c>
      <c r="AC156" s="1">
        <v>0.21029750027940097</v>
      </c>
      <c r="AD156" s="1">
        <v>1.5016290923461555</v>
      </c>
    </row>
    <row r="157" spans="27:30">
      <c r="AA157">
        <v>154</v>
      </c>
      <c r="AB157" s="1">
        <v>2.603418920346556E-2</v>
      </c>
      <c r="AC157" s="1">
        <v>0.21029750027940097</v>
      </c>
      <c r="AD157" s="1">
        <v>1.5016290923461555</v>
      </c>
    </row>
    <row r="158" spans="27:30">
      <c r="AA158">
        <v>155</v>
      </c>
      <c r="AB158" s="1">
        <v>2.603418920346556E-2</v>
      </c>
      <c r="AC158" s="1">
        <v>0.21029750027940097</v>
      </c>
      <c r="AD158" s="1">
        <v>1.5016290923461555</v>
      </c>
    </row>
    <row r="159" spans="27:30">
      <c r="AA159">
        <v>156</v>
      </c>
      <c r="AB159" s="1">
        <v>2.603418920346556E-2</v>
      </c>
      <c r="AC159" s="1">
        <v>0.21029750027940097</v>
      </c>
      <c r="AD159" s="1">
        <v>1.5016290923461555</v>
      </c>
    </row>
    <row r="160" spans="27:30">
      <c r="AA160">
        <v>157</v>
      </c>
      <c r="AB160" s="1">
        <v>2.603418920346556E-2</v>
      </c>
      <c r="AC160" s="1">
        <v>0.21029750027940097</v>
      </c>
      <c r="AD160" s="1">
        <v>1.5016290923461555</v>
      </c>
    </row>
    <row r="161" spans="27:30">
      <c r="AA161">
        <v>158</v>
      </c>
      <c r="AB161" s="1">
        <v>2.603418920346556E-2</v>
      </c>
      <c r="AC161" s="1">
        <v>0.21029750027940097</v>
      </c>
      <c r="AD161" s="1">
        <v>1.5016290923461555</v>
      </c>
    </row>
    <row r="162" spans="27:30">
      <c r="AA162">
        <v>159</v>
      </c>
      <c r="AB162" s="1">
        <v>2.603418920346556E-2</v>
      </c>
      <c r="AC162" s="1">
        <v>0.21029750027940097</v>
      </c>
      <c r="AD162" s="1">
        <v>1.5016290923461555</v>
      </c>
    </row>
    <row r="163" spans="27:30">
      <c r="AA163">
        <v>160</v>
      </c>
      <c r="AB163" s="1">
        <v>2.603418920346556E-2</v>
      </c>
      <c r="AC163" s="1">
        <v>0.21029750027940097</v>
      </c>
      <c r="AD163" s="1">
        <v>1.5016290923461555</v>
      </c>
    </row>
    <row r="164" spans="27:30">
      <c r="AA164">
        <v>161</v>
      </c>
      <c r="AB164" s="1">
        <v>2.603418920346556E-2</v>
      </c>
      <c r="AC164" s="1">
        <v>0.21029750027940097</v>
      </c>
      <c r="AD164" s="1">
        <v>1.5016290923461555</v>
      </c>
    </row>
    <row r="165" spans="27:30">
      <c r="AA165">
        <v>162</v>
      </c>
      <c r="AB165" s="1">
        <v>2.603418920346556E-2</v>
      </c>
      <c r="AC165" s="1">
        <v>0.21029750027940097</v>
      </c>
      <c r="AD165" s="1">
        <v>1.5016290923461555</v>
      </c>
    </row>
    <row r="166" spans="27:30">
      <c r="AA166">
        <v>163</v>
      </c>
      <c r="AB166" s="1">
        <v>2.603418920346556E-2</v>
      </c>
      <c r="AC166" s="1">
        <v>0.21029750027940097</v>
      </c>
      <c r="AD166" s="1">
        <v>1.5016290923461555</v>
      </c>
    </row>
    <row r="167" spans="27:30">
      <c r="AA167">
        <v>164</v>
      </c>
      <c r="AB167" s="1">
        <v>2.603418920346556E-2</v>
      </c>
      <c r="AC167" s="1">
        <v>0.21029750027940097</v>
      </c>
      <c r="AD167" s="1">
        <v>1.5016290923461555</v>
      </c>
    </row>
    <row r="168" spans="27:30">
      <c r="AA168">
        <v>165</v>
      </c>
      <c r="AB168" s="1">
        <v>2.603418920346556E-2</v>
      </c>
      <c r="AC168" s="1">
        <v>0.21029750027940097</v>
      </c>
      <c r="AD168" s="1">
        <v>1.5016290923461555</v>
      </c>
    </row>
    <row r="169" spans="27:30">
      <c r="AA169">
        <v>166</v>
      </c>
      <c r="AB169" s="1">
        <v>2.603418920346556E-2</v>
      </c>
      <c r="AC169" s="1">
        <v>0.21029750027940097</v>
      </c>
      <c r="AD169" s="1">
        <v>1.5016290923461555</v>
      </c>
    </row>
    <row r="170" spans="27:30">
      <c r="AA170">
        <v>167</v>
      </c>
      <c r="AB170" s="1">
        <v>2.603418920346556E-2</v>
      </c>
      <c r="AC170" s="1">
        <v>0.21029750027940097</v>
      </c>
      <c r="AD170" s="1">
        <v>1.5016290923461555</v>
      </c>
    </row>
    <row r="171" spans="27:30">
      <c r="AA171">
        <v>168</v>
      </c>
      <c r="AB171" s="1">
        <v>2.603418920346556E-2</v>
      </c>
      <c r="AC171" s="1">
        <v>0.21029750027940097</v>
      </c>
      <c r="AD171" s="1">
        <v>1.5016290923461555</v>
      </c>
    </row>
    <row r="172" spans="27:30">
      <c r="AA172">
        <v>169</v>
      </c>
      <c r="AB172" s="1">
        <v>2.603418920346556E-2</v>
      </c>
      <c r="AC172" s="1">
        <v>0.21029750027940097</v>
      </c>
      <c r="AD172" s="1">
        <v>1.5016290923461555</v>
      </c>
    </row>
    <row r="173" spans="27:30">
      <c r="AA173">
        <v>170</v>
      </c>
      <c r="AB173" s="1">
        <v>2.603418920346556E-2</v>
      </c>
      <c r="AC173" s="1">
        <v>0.21029750027940097</v>
      </c>
      <c r="AD173" s="1">
        <v>1.5016290923461555</v>
      </c>
    </row>
    <row r="174" spans="27:30">
      <c r="AA174">
        <v>171</v>
      </c>
      <c r="AB174" s="1">
        <v>2.603418920346556E-2</v>
      </c>
      <c r="AC174" s="1">
        <v>0.21029750027940097</v>
      </c>
      <c r="AD174" s="1">
        <v>1.5016290923461555</v>
      </c>
    </row>
    <row r="175" spans="27:30">
      <c r="AA175">
        <v>172</v>
      </c>
      <c r="AB175" s="1">
        <v>2.603418920346556E-2</v>
      </c>
      <c r="AC175" s="1">
        <v>0.21029750027940097</v>
      </c>
      <c r="AD175" s="1">
        <v>1.5016290923461555</v>
      </c>
    </row>
    <row r="176" spans="27:30">
      <c r="AA176">
        <v>173</v>
      </c>
      <c r="AB176" s="1">
        <v>2.603418920346556E-2</v>
      </c>
      <c r="AC176" s="1">
        <v>0.21029750027940097</v>
      </c>
      <c r="AD176" s="1">
        <v>1.5016290923461555</v>
      </c>
    </row>
    <row r="177" spans="27:30">
      <c r="AA177">
        <v>174</v>
      </c>
      <c r="AB177" s="1">
        <v>2.603418920346556E-2</v>
      </c>
      <c r="AC177" s="1">
        <v>0.21029750027940097</v>
      </c>
      <c r="AD177" s="1">
        <v>1.5016290923461555</v>
      </c>
    </row>
    <row r="178" spans="27:30">
      <c r="AA178">
        <v>175</v>
      </c>
      <c r="AB178" s="1">
        <v>2.603418920346556E-2</v>
      </c>
      <c r="AC178" s="1">
        <v>0.21029750027940097</v>
      </c>
      <c r="AD178" s="1">
        <v>1.5016290923461555</v>
      </c>
    </row>
    <row r="179" spans="27:30">
      <c r="AA179">
        <v>176</v>
      </c>
      <c r="AB179" s="1">
        <v>2.603418920346556E-2</v>
      </c>
      <c r="AC179" s="1">
        <v>0.21029750027940097</v>
      </c>
      <c r="AD179" s="1">
        <v>1.5016290923461555</v>
      </c>
    </row>
    <row r="180" spans="27:30">
      <c r="AA180">
        <v>177</v>
      </c>
      <c r="AB180" s="1">
        <v>2.603418920346556E-2</v>
      </c>
      <c r="AC180" s="1">
        <v>0.21029750027940097</v>
      </c>
      <c r="AD180" s="1">
        <v>1.5016290923461555</v>
      </c>
    </row>
    <row r="181" spans="27:30">
      <c r="AA181">
        <v>178</v>
      </c>
      <c r="AB181" s="1">
        <v>2.603418920346556E-2</v>
      </c>
      <c r="AC181" s="1">
        <v>0.21029750027940097</v>
      </c>
      <c r="AD181" s="1">
        <v>1.5016290923461555</v>
      </c>
    </row>
    <row r="182" spans="27:30">
      <c r="AA182">
        <v>179</v>
      </c>
      <c r="AB182" s="1">
        <v>2.603418920346556E-2</v>
      </c>
      <c r="AC182" s="1">
        <v>0.21029750027940097</v>
      </c>
      <c r="AD182" s="1">
        <v>1.5016290923461555</v>
      </c>
    </row>
    <row r="183" spans="27:30">
      <c r="AA183">
        <v>180</v>
      </c>
      <c r="AB183" s="1">
        <v>2.603418920346556E-2</v>
      </c>
      <c r="AC183" s="1">
        <v>0.21029750027940097</v>
      </c>
      <c r="AD183" s="1">
        <v>1.5016290923461555</v>
      </c>
    </row>
    <row r="184" spans="27:30">
      <c r="AA184">
        <v>181</v>
      </c>
      <c r="AB184" s="1">
        <v>2.603418920346556E-2</v>
      </c>
      <c r="AC184" s="1">
        <v>0.21029750027940097</v>
      </c>
      <c r="AD184" s="1">
        <v>1.5016290923461555</v>
      </c>
    </row>
    <row r="185" spans="27:30">
      <c r="AA185">
        <v>182</v>
      </c>
      <c r="AB185" s="1">
        <v>2.603418920346556E-2</v>
      </c>
      <c r="AC185" s="1">
        <v>0.21029750027940097</v>
      </c>
      <c r="AD185" s="1">
        <v>1.5016290923461555</v>
      </c>
    </row>
    <row r="186" spans="27:30">
      <c r="AA186">
        <v>183</v>
      </c>
      <c r="AB186" s="1">
        <v>2.603418920346556E-2</v>
      </c>
      <c r="AC186" s="1">
        <v>0.21029750027940097</v>
      </c>
      <c r="AD186" s="1">
        <v>1.5016290923461555</v>
      </c>
    </row>
    <row r="187" spans="27:30">
      <c r="AA187">
        <v>184</v>
      </c>
      <c r="AB187" s="1">
        <v>2.603418920346556E-2</v>
      </c>
      <c r="AC187" s="1">
        <v>0.21029750027940097</v>
      </c>
      <c r="AD187" s="1">
        <v>1.5016290923461555</v>
      </c>
    </row>
    <row r="188" spans="27:30">
      <c r="AA188">
        <v>185</v>
      </c>
      <c r="AB188" s="1">
        <v>2.603418920346556E-2</v>
      </c>
      <c r="AC188" s="1">
        <v>0.21029750027940097</v>
      </c>
      <c r="AD188" s="1">
        <v>1.5016290923461555</v>
      </c>
    </row>
    <row r="189" spans="27:30">
      <c r="AA189">
        <v>186</v>
      </c>
      <c r="AB189" s="1">
        <v>2.603418920346556E-2</v>
      </c>
      <c r="AC189" s="1">
        <v>0.21029750027940097</v>
      </c>
      <c r="AD189" s="1">
        <v>1.5016290923461555</v>
      </c>
    </row>
    <row r="190" spans="27:30">
      <c r="AA190">
        <v>187</v>
      </c>
      <c r="AB190" s="1">
        <v>2.603418920346556E-2</v>
      </c>
      <c r="AC190" s="1">
        <v>0.21029750027940097</v>
      </c>
      <c r="AD190" s="1">
        <v>1.5016290923461555</v>
      </c>
    </row>
    <row r="191" spans="27:30">
      <c r="AA191">
        <v>188</v>
      </c>
      <c r="AB191" s="1">
        <v>2.603418920346556E-2</v>
      </c>
      <c r="AC191" s="1">
        <v>0.21029750027940097</v>
      </c>
      <c r="AD191" s="1">
        <v>1.5016290923461555</v>
      </c>
    </row>
    <row r="192" spans="27:30">
      <c r="AA192">
        <v>189</v>
      </c>
      <c r="AB192" s="1">
        <v>2.603418920346556E-2</v>
      </c>
      <c r="AC192" s="1">
        <v>0.21029750027940097</v>
      </c>
      <c r="AD192" s="1">
        <v>1.5016290923461555</v>
      </c>
    </row>
    <row r="193" spans="27:30">
      <c r="AA193">
        <v>190</v>
      </c>
      <c r="AB193" s="1">
        <v>2.603418920346556E-2</v>
      </c>
      <c r="AC193" s="1">
        <v>0.21029750027940097</v>
      </c>
      <c r="AD193" s="1">
        <v>1.5016290923461555</v>
      </c>
    </row>
    <row r="194" spans="27:30">
      <c r="AA194">
        <v>191</v>
      </c>
      <c r="AB194" s="1">
        <v>2.603418920346556E-2</v>
      </c>
      <c r="AC194" s="1">
        <v>0.21029750027940097</v>
      </c>
      <c r="AD194" s="1">
        <v>1.5016290923461555</v>
      </c>
    </row>
    <row r="195" spans="27:30">
      <c r="AA195">
        <v>192</v>
      </c>
      <c r="AB195" s="1">
        <v>2.603418920346556E-2</v>
      </c>
      <c r="AC195" s="1">
        <v>0.21029750027940097</v>
      </c>
      <c r="AD195" s="1">
        <v>1.5016290923461555</v>
      </c>
    </row>
    <row r="196" spans="27:30">
      <c r="AA196">
        <v>193</v>
      </c>
      <c r="AB196" s="1">
        <v>2.603418920346556E-2</v>
      </c>
      <c r="AC196" s="1">
        <v>0.21029750027940097</v>
      </c>
      <c r="AD196" s="1">
        <v>1.5016290923461555</v>
      </c>
    </row>
    <row r="197" spans="27:30">
      <c r="AA197">
        <v>194</v>
      </c>
      <c r="AB197" s="1">
        <v>2.603418920346556E-2</v>
      </c>
      <c r="AC197" s="1">
        <v>0.21029750027940097</v>
      </c>
      <c r="AD197" s="1">
        <v>1.5016290923461555</v>
      </c>
    </row>
    <row r="198" spans="27:30">
      <c r="AA198">
        <v>195</v>
      </c>
      <c r="AB198" s="1">
        <v>2.603418920346556E-2</v>
      </c>
      <c r="AC198" s="1">
        <v>0.21029750027940097</v>
      </c>
      <c r="AD198" s="1">
        <v>1.5016290923461555</v>
      </c>
    </row>
    <row r="199" spans="27:30">
      <c r="AA199">
        <v>196</v>
      </c>
      <c r="AB199" s="1">
        <v>2.603418920346556E-2</v>
      </c>
      <c r="AC199" s="1">
        <v>0.21029750027940097</v>
      </c>
      <c r="AD199" s="1">
        <v>1.5016290923461555</v>
      </c>
    </row>
    <row r="200" spans="27:30">
      <c r="AA200">
        <v>197</v>
      </c>
      <c r="AB200" s="1">
        <v>2.603418920346556E-2</v>
      </c>
      <c r="AC200" s="1">
        <v>0.21029750027940097</v>
      </c>
      <c r="AD200" s="1">
        <v>1.5016290923461555</v>
      </c>
    </row>
    <row r="201" spans="27:30">
      <c r="AA201">
        <v>198</v>
      </c>
      <c r="AB201" s="1">
        <v>2.603418920346556E-2</v>
      </c>
      <c r="AC201" s="1">
        <v>0.21029750027940097</v>
      </c>
      <c r="AD201" s="1">
        <v>1.5016290923461555</v>
      </c>
    </row>
    <row r="202" spans="27:30">
      <c r="AA202">
        <v>199</v>
      </c>
      <c r="AB202" s="1">
        <v>2.603418920346556E-2</v>
      </c>
      <c r="AC202" s="1">
        <v>0.21029750027940097</v>
      </c>
      <c r="AD202" s="1">
        <v>1.5016290923461555</v>
      </c>
    </row>
    <row r="203" spans="27:30">
      <c r="AA203">
        <v>200</v>
      </c>
      <c r="AB203" s="1">
        <v>2.603418920346556E-2</v>
      </c>
      <c r="AC203" s="1">
        <v>0.21029750027940097</v>
      </c>
      <c r="AD203" s="1">
        <v>1.5016290923461555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39" priority="13">
      <formula>ABS(B57)&gt;0.4</formula>
    </cfRule>
    <cfRule type="expression" dxfId="238" priority="14">
      <formula>AND(ABS(B57)&gt;0.2, ABS(B57)&lt;=0.4)</formula>
    </cfRule>
    <cfRule type="expression" dxfId="237" priority="15">
      <formula>ABS(B57)&lt;=0.2</formula>
    </cfRule>
  </conditionalFormatting>
  <conditionalFormatting sqref="B82:D87">
    <cfRule type="expression" dxfId="236" priority="1">
      <formula>ABS(B82)&lt;=0.2</formula>
    </cfRule>
    <cfRule type="expression" dxfId="235" priority="2">
      <formula>ABS(B82)&gt;0.4</formula>
    </cfRule>
    <cfRule type="expression" dxfId="234" priority="3">
      <formula>AND(ABS(B82)&gt;0.2, ABS(B82)&lt;=0.4)</formula>
    </cfRule>
  </conditionalFormatting>
  <conditionalFormatting sqref="E40:M45">
    <cfRule type="expression" dxfId="233" priority="4">
      <formula>ABS(IFERROR(E13-E40,0))&gt;0.4</formula>
    </cfRule>
    <cfRule type="expression" dxfId="232" priority="5">
      <formula>AND(ABS(IFERROR(E13-E40,0))&gt;0.2, ABS(IFERROR(E13-E40,0))&lt;=0.4)</formula>
    </cfRule>
    <cfRule type="expression" dxfId="231" priority="6">
      <formula>ABS(IFERROR(E13-E40,0))&lt;=0.2</formula>
    </cfRule>
  </conditionalFormatting>
  <conditionalFormatting sqref="G57:I65">
    <cfRule type="expression" dxfId="230" priority="10">
      <formula>ABS(G57)&lt;=0.2</formula>
    </cfRule>
    <cfRule type="expression" dxfId="229" priority="11">
      <formula>AND(ABS(G57)&gt;0.2, ABS(G57)&lt;=0.4)</formula>
    </cfRule>
    <cfRule type="expression" dxfId="228" priority="12">
      <formula>ABS(G57)&gt;0.4</formula>
    </cfRule>
  </conditionalFormatting>
  <conditionalFormatting sqref="L57:Q65">
    <cfRule type="expression" dxfId="227" priority="7">
      <formula>ABS(L57)&gt;0.4</formula>
    </cfRule>
    <cfRule type="expression" dxfId="226" priority="8">
      <formula>AND(ABS(L57)&gt;0.2, ABS(L57)&lt;=0.4)</formula>
    </cfRule>
    <cfRule type="expression" dxfId="225" priority="9">
      <formula>ABS(L57)&lt;=0.2</formula>
    </cfRule>
  </conditionalFormatting>
  <dataValidations count="1">
    <dataValidation type="list" allowBlank="1" showInputMessage="1" showErrorMessage="1" sqref="Y8" xr:uid="{00000000-0002-0000-05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N203"/>
  <sheetViews>
    <sheetView topLeftCell="A59" zoomScale="84" zoomScaleNormal="60" workbookViewId="0">
      <selection activeCell="B71" sqref="B71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1.5552920906385218E-2</v>
      </c>
      <c r="AC3" s="1">
        <f>G67</f>
        <v>0.23907800215381994</v>
      </c>
      <c r="AD3" s="1">
        <f ca="1">L67</f>
        <v>0.46019385623426873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1.5552920906385218E-2</v>
      </c>
      <c r="AC4" s="1">
        <v>0.23907800215381994</v>
      </c>
      <c r="AD4" s="1">
        <v>0.46019385623426873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1.5552920906385218E-2</v>
      </c>
      <c r="AC5" s="1">
        <v>0.23907800215381994</v>
      </c>
      <c r="AD5" s="1">
        <v>0.46019385623426873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1.5552920906385218E-2</v>
      </c>
      <c r="AC6" s="1">
        <v>0.23907800215381994</v>
      </c>
      <c r="AD6" s="1">
        <v>0.46019385623426873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1.5552920906385218E-2</v>
      </c>
      <c r="AC7" s="1">
        <v>0.23907800215381994</v>
      </c>
      <c r="AD7" s="1">
        <v>0.46019385623426873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1.5552920906385218E-2</v>
      </c>
      <c r="AC8" s="1">
        <v>0.23907800215381994</v>
      </c>
      <c r="AD8" s="1">
        <v>0.46019385623426873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1.5552920906385218E-2</v>
      </c>
      <c r="AC9" s="1">
        <v>0.23907800215381994</v>
      </c>
      <c r="AD9" s="1">
        <v>0.46019385623426873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2</v>
      </c>
      <c r="AA10">
        <v>7</v>
      </c>
      <c r="AB10" s="1">
        <v>1.5552920906385218E-2</v>
      </c>
      <c r="AC10" s="1">
        <v>0.23907800215381994</v>
      </c>
      <c r="AD10" s="1">
        <v>0.46019385623426873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1.5552920906385218E-2</v>
      </c>
      <c r="AC11" s="1">
        <v>0.23907800215381994</v>
      </c>
      <c r="AD11" s="1">
        <v>0.46019385623426873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0.95390278144829388</v>
      </c>
      <c r="AA12">
        <v>9</v>
      </c>
      <c r="AB12" s="1">
        <v>1.5552920906385218E-2</v>
      </c>
      <c r="AC12" s="1">
        <v>0.23907800215381994</v>
      </c>
      <c r="AD12" s="1">
        <v>0.46019385623426873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1.5552920906385218E-2</v>
      </c>
      <c r="AC13" s="1">
        <v>0.23907800215381994</v>
      </c>
      <c r="AD13" s="1">
        <v>0.46019385623426873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1.5552920906385218E-2</v>
      </c>
      <c r="AC14" s="1">
        <v>0.23907800215381994</v>
      </c>
      <c r="AD14" s="1">
        <v>0.46019385623426873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1.5552920906385218E-2</v>
      </c>
      <c r="AC15" s="1">
        <v>0.23907800215381994</v>
      </c>
      <c r="AD15" s="1">
        <v>0.46019385623426873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11</v>
      </c>
      <c r="AA16">
        <v>13</v>
      </c>
      <c r="AB16" s="1">
        <v>1.5552920906385218E-2</v>
      </c>
      <c r="AC16" s="1">
        <v>0.23907800215381994</v>
      </c>
      <c r="AD16" s="1">
        <v>0.46019385623426873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1.5552920906385218E-2</v>
      </c>
      <c r="AC17" s="1">
        <v>0.23907800215381994</v>
      </c>
      <c r="AD17" s="1">
        <v>0.46019385623426873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1.5552920906385218E-2</v>
      </c>
      <c r="AC18" s="1">
        <v>0.23907800215381994</v>
      </c>
      <c r="AD18" s="1">
        <v>0.46019385623426873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1.5552920906385218E-2</v>
      </c>
      <c r="AC19" s="1">
        <v>0.23907800215381994</v>
      </c>
      <c r="AD19" s="1">
        <v>0.46019385623426873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0.61111111111111116</v>
      </c>
      <c r="AA20">
        <v>17</v>
      </c>
      <c r="AB20" s="1">
        <v>1.5552920906385218E-2</v>
      </c>
      <c r="AC20" s="1">
        <v>0.23907800215381994</v>
      </c>
      <c r="AD20" s="1">
        <v>0.46019385623426873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0.22222222222222221</v>
      </c>
      <c r="AA21">
        <v>18</v>
      </c>
      <c r="AB21" s="1">
        <v>1.5552920906385218E-2</v>
      </c>
      <c r="AC21" s="1">
        <v>0.23907800215381994</v>
      </c>
      <c r="AD21" s="1">
        <v>0.46019385623426873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1.5552920906385218E-2</v>
      </c>
      <c r="AC22" s="1">
        <v>0.23907800215381994</v>
      </c>
      <c r="AD22" s="1">
        <v>0.46019385623426873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8.0366842294261609E-3</v>
      </c>
      <c r="AA23">
        <v>20</v>
      </c>
      <c r="AB23" s="1">
        <v>1.5552920906385218E-2</v>
      </c>
      <c r="AC23" s="1">
        <v>0.23907800215381994</v>
      </c>
      <c r="AD23" s="1">
        <v>0.46019385623426873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0.48221641288282063</v>
      </c>
      <c r="AA24">
        <v>21</v>
      </c>
      <c r="AB24" s="1">
        <v>1.5552920906385218E-2</v>
      </c>
      <c r="AC24" s="1">
        <v>0.23907800215381994</v>
      </c>
      <c r="AD24" s="1">
        <v>0.46019385623426873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0.18288554424659617</v>
      </c>
      <c r="AA25">
        <v>22</v>
      </c>
      <c r="AB25" s="1">
        <v>1.5552920906385218E-2</v>
      </c>
      <c r="AC25" s="1">
        <v>0.23907800215381994</v>
      </c>
      <c r="AD25" s="1">
        <v>0.46019385623426873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0.1663531115410791</v>
      </c>
      <c r="AA26">
        <v>23</v>
      </c>
      <c r="AB26" s="1">
        <v>1.5552920906385218E-2</v>
      </c>
      <c r="AC26" s="1">
        <v>0.23907800215381994</v>
      </c>
      <c r="AD26" s="1">
        <v>0.46019385623426873</v>
      </c>
    </row>
    <row r="27" spans="1:30" ht="16.2" thickBot="1">
      <c r="X27" s="55" t="s">
        <v>51</v>
      </c>
      <c r="Y27" s="3" cm="1">
        <f t="array" ref="Y27">MEDIAN(ABS(B13:D18 - B40:D45))</f>
        <v>0.13903831875257738</v>
      </c>
      <c r="AA27">
        <v>24</v>
      </c>
      <c r="AB27" s="1">
        <v>1.5552920906385218E-2</v>
      </c>
      <c r="AC27" s="1">
        <v>0.23907800215381994</v>
      </c>
      <c r="AD27" s="1">
        <v>0.46019385623426873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1.5552920906385218E-2</v>
      </c>
      <c r="AC28" s="1">
        <v>0.23907800215381994</v>
      </c>
      <c r="AD28" s="1">
        <v>0.46019385623426873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2.8116846373524879E-2</v>
      </c>
      <c r="AA29">
        <v>26</v>
      </c>
      <c r="AB29" s="1">
        <v>1.5552920906385218E-2</v>
      </c>
      <c r="AC29" s="1">
        <v>0.23907800215381994</v>
      </c>
      <c r="AD29" s="1">
        <v>0.46019385623426873</v>
      </c>
    </row>
    <row r="30" spans="1:30">
      <c r="A30" s="25" t="s">
        <v>3</v>
      </c>
      <c r="B30" s="2">
        <f>MAX(B40:B45)</f>
        <v>0.68221641288282064</v>
      </c>
      <c r="C30" s="2">
        <f>MAX(C40:C45)</f>
        <v>0.72209376601405684</v>
      </c>
      <c r="D30" s="2">
        <f>MAX(D40:D45)</f>
        <v>0.91628069481829233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0.13903831875257738</v>
      </c>
      <c r="AA30">
        <v>27</v>
      </c>
      <c r="AB30" s="1">
        <v>1.5552920906385218E-2</v>
      </c>
      <c r="AC30" s="1">
        <v>0.23907800215381994</v>
      </c>
      <c r="AD30" s="1">
        <v>0.46019385623426873</v>
      </c>
    </row>
    <row r="31" spans="1:30" ht="16.2" thickBot="1">
      <c r="A31" s="25" t="s">
        <v>4</v>
      </c>
      <c r="B31" s="2">
        <f>MIN(B40:B45)</f>
        <v>5.3232338954308886E-2</v>
      </c>
      <c r="C31" s="2">
        <f t="shared" ref="C31:D31" si="19">MIN(C40:C45)</f>
        <v>0.11785834722922074</v>
      </c>
      <c r="D31" s="2">
        <f t="shared" si="19"/>
        <v>0.4189182481440894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0.31904907382702558</v>
      </c>
      <c r="AA31">
        <v>28</v>
      </c>
      <c r="AB31" s="1">
        <v>1.5552920906385218E-2</v>
      </c>
      <c r="AC31" s="1">
        <v>0.23907800215381994</v>
      </c>
      <c r="AD31" s="1">
        <v>0.46019385623426873</v>
      </c>
    </row>
    <row r="32" spans="1:30">
      <c r="A32" s="25" t="s">
        <v>5</v>
      </c>
      <c r="B32" s="2">
        <f>AVERAGE(B40:B45)</f>
        <v>0.3219524293095673</v>
      </c>
      <c r="C32" s="2">
        <f t="shared" ref="C32:D32" si="20">AVERAGE(C40:C45)</f>
        <v>0.40188615979084036</v>
      </c>
      <c r="D32" s="2">
        <f t="shared" si="20"/>
        <v>0.64942679351202692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1.5552920906385218E-2</v>
      </c>
      <c r="AC32" s="1">
        <v>0.23907800215381994</v>
      </c>
      <c r="AD32" s="1">
        <v>0.46019385623426873</v>
      </c>
    </row>
    <row r="33" spans="1:30">
      <c r="A33" s="25" t="s">
        <v>6</v>
      </c>
      <c r="B33" s="2">
        <f>STDEV(B40:B45)</f>
        <v>0.25143995841140265</v>
      </c>
      <c r="C33" s="2">
        <f t="shared" ref="C33:D33" si="21">STDEV(C40:C45)</f>
        <v>0.21130671491086736</v>
      </c>
      <c r="D33" s="2">
        <f t="shared" si="21"/>
        <v>0.18153297998365919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1.5552920906385218E-2</v>
      </c>
      <c r="AC33" s="1">
        <v>0.23907800215381994</v>
      </c>
      <c r="AD33" s="1">
        <v>0.46019385623426873</v>
      </c>
    </row>
    <row r="34" spans="1:30">
      <c r="A34" s="25" t="s">
        <v>7</v>
      </c>
      <c r="B34" s="2">
        <f>MEDIAN(B40:B45)</f>
        <v>0.31140463114579608</v>
      </c>
      <c r="C34" s="2">
        <f t="shared" ref="C34:D34" si="22">MEDIAN(C40:C45)</f>
        <v>0.41097234267461291</v>
      </c>
      <c r="D34" s="2">
        <f t="shared" si="22"/>
        <v>0.66183408179398551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1.5552920906385218E-2</v>
      </c>
      <c r="AC34" s="1">
        <v>0.23907800215381994</v>
      </c>
      <c r="AD34" s="1">
        <v>0.46019385623426873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0.5</v>
      </c>
      <c r="D35" s="2" cm="1">
        <f t="array" ref="D35">IFERROR(_xlfn.MODE.SNGL(ROUND(D40:D45,1)),0)</f>
        <v>0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1.5552920906385218E-2</v>
      </c>
      <c r="AC35" s="1">
        <v>0.23907800215381994</v>
      </c>
      <c r="AD35" s="1">
        <v>0.46019385623426873</v>
      </c>
    </row>
    <row r="36" spans="1:30">
      <c r="A36" s="25" t="s">
        <v>9</v>
      </c>
      <c r="B36" s="2">
        <f>QUARTILE(B40:B45,1)</f>
        <v>0.11013270052524511</v>
      </c>
      <c r="C36" s="2">
        <f t="shared" ref="C36:D36" si="23">QUARTILE(C40:C45,1)</f>
        <v>0.27429425863680462</v>
      </c>
      <c r="D36" s="2">
        <f t="shared" si="23"/>
        <v>0.52083601843465288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1.5552920906385218E-2</v>
      </c>
      <c r="AC36" s="1">
        <v>0.23907800215381994</v>
      </c>
      <c r="AD36" s="1">
        <v>0.46019385623426873</v>
      </c>
    </row>
    <row r="37" spans="1:30">
      <c r="A37" s="25" t="s">
        <v>10</v>
      </c>
      <c r="B37" s="2">
        <f>QUARTILE(B40:B45,2)</f>
        <v>0.31140463114579608</v>
      </c>
      <c r="C37" s="2">
        <f t="shared" ref="C37:D37" si="24">QUARTILE(C40:C45,2)</f>
        <v>0.41097234267461291</v>
      </c>
      <c r="D37" s="2">
        <f t="shared" si="24"/>
        <v>0.66183408179398551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1.5552920906385218E-2</v>
      </c>
      <c r="AC37" s="1">
        <v>0.23907800215381994</v>
      </c>
      <c r="AD37" s="1">
        <v>0.46019385623426873</v>
      </c>
    </row>
    <row r="38" spans="1:30">
      <c r="A38" s="25" t="s">
        <v>11</v>
      </c>
      <c r="B38" s="2">
        <f>QUARTILE(B40:B45,3)</f>
        <v>0.47566203634416432</v>
      </c>
      <c r="C38" s="2">
        <f t="shared" ref="C38:D38" si="25">QUARTILE(C40:C45,3)</f>
        <v>0.49325703281490618</v>
      </c>
      <c r="D38" s="2">
        <f t="shared" si="25"/>
        <v>0.73835126335369683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1.5552920906385218E-2</v>
      </c>
      <c r="AC38" s="1">
        <v>0.23907800215381994</v>
      </c>
      <c r="AD38" s="1">
        <v>0.46019385623426873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1.5552920906385218E-2</v>
      </c>
      <c r="AC39" s="1">
        <v>0.23907800215381994</v>
      </c>
      <c r="AD39" s="1">
        <v>0.46019385623426873</v>
      </c>
    </row>
    <row r="40" spans="1:30">
      <c r="A40" s="25">
        <v>1</v>
      </c>
      <c r="B40" s="23">
        <v>5.3232338954308886E-2</v>
      </c>
      <c r="C40" s="23">
        <v>0.50766850711519085</v>
      </c>
      <c r="D40" s="23">
        <v>0.91628069481829233</v>
      </c>
      <c r="E40" s="2">
        <f>MAX(B40:D40)</f>
        <v>0.91628069481829233</v>
      </c>
      <c r="F40" s="2">
        <f>MIN(B40:D40)</f>
        <v>5.3232338954308886E-2</v>
      </c>
      <c r="G40" s="2">
        <f>AVERAGE(B40:D40)</f>
        <v>0.49239384696259741</v>
      </c>
      <c r="H40" s="2">
        <f>STDEV(B40:D40)</f>
        <v>0.43172688423581429</v>
      </c>
      <c r="I40" s="2">
        <f>MEDIAN(B40:D40)</f>
        <v>0.50766850711519085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0.28045042303474987</v>
      </c>
      <c r="L40" s="2">
        <f>QUARTILE(B40:D40,2)</f>
        <v>0.50766850711519085</v>
      </c>
      <c r="M40" s="3">
        <f>QUARTILE(B40:D40,3)</f>
        <v>0.71197460096674159</v>
      </c>
      <c r="AA40">
        <v>37</v>
      </c>
      <c r="AB40" s="1">
        <v>1.5552920906385218E-2</v>
      </c>
      <c r="AC40" s="1">
        <v>0.23907800215381994</v>
      </c>
      <c r="AD40" s="1">
        <v>0.46019385623426873</v>
      </c>
    </row>
    <row r="41" spans="1:30">
      <c r="A41" s="25">
        <v>2</v>
      </c>
      <c r="B41" s="23">
        <v>0.19321739268155616</v>
      </c>
      <c r="C41" s="23">
        <v>0.37192207543517369</v>
      </c>
      <c r="D41" s="23">
        <v>0.63170484781739722</v>
      </c>
      <c r="E41" s="2">
        <f t="shared" ref="E41:E45" si="27">MAX(B41:D41)</f>
        <v>0.63170484781739722</v>
      </c>
      <c r="F41" s="2">
        <f t="shared" ref="F41:F45" si="28">MIN(B41:D41)</f>
        <v>0.19321739268155616</v>
      </c>
      <c r="G41" s="2">
        <f t="shared" ref="G41:G45" si="29">AVERAGE(B41:D41)</f>
        <v>0.3989481053113757</v>
      </c>
      <c r="H41" s="2">
        <f t="shared" ref="H41:H45" si="30">STDEV(B41:D41)</f>
        <v>0.22048949361824141</v>
      </c>
      <c r="I41" s="2">
        <f t="shared" ref="I41:I45" si="31">MEDIAN(B41:D41)</f>
        <v>0.37192207543517369</v>
      </c>
      <c r="J41" s="2">
        <f t="shared" si="26"/>
        <v>0.4</v>
      </c>
      <c r="K41" s="2">
        <f t="shared" ref="K41:K45" si="32">QUARTILE(B41:D41,1)</f>
        <v>0.28256973405836494</v>
      </c>
      <c r="L41" s="2">
        <f t="shared" ref="L41:L45" si="33">QUARTILE(B41:D41,2)</f>
        <v>0.37192207543517369</v>
      </c>
      <c r="M41" s="3">
        <f t="shared" ref="M41:M45" si="34">QUARTILE(B41:D41,3)</f>
        <v>0.50181346162628548</v>
      </c>
      <c r="AA41">
        <v>38</v>
      </c>
      <c r="AB41" s="1">
        <v>1.5552920906385218E-2</v>
      </c>
      <c r="AC41" s="1">
        <v>0.23907800215381994</v>
      </c>
      <c r="AD41" s="1">
        <v>0.46019385623426873</v>
      </c>
    </row>
    <row r="42" spans="1:30">
      <c r="A42" s="25">
        <v>3</v>
      </c>
      <c r="B42" s="23">
        <v>0.49101875858887373</v>
      </c>
      <c r="C42" s="23">
        <v>0.45002260991405207</v>
      </c>
      <c r="D42" s="23">
        <v>0.75381391254807117</v>
      </c>
      <c r="E42" s="2">
        <f t="shared" si="27"/>
        <v>0.75381391254807117</v>
      </c>
      <c r="F42" s="2">
        <f t="shared" si="28"/>
        <v>0.45002260991405207</v>
      </c>
      <c r="G42" s="2">
        <f t="shared" si="29"/>
        <v>0.56495176035033234</v>
      </c>
      <c r="H42" s="2">
        <f t="shared" si="30"/>
        <v>0.16483887724415469</v>
      </c>
      <c r="I42" s="2">
        <f t="shared" si="31"/>
        <v>0.49101875858887373</v>
      </c>
      <c r="J42" s="2">
        <f>IFERROR(
  _xlfn.MODE.SNGL(ROUND(B42,1),ROUND(C42,1),ROUND(D42,1)),
  MEDIAN(   ROUND(B42,1),ROUND(C42,1),ROUND(D42,1))
)</f>
        <v>0.5</v>
      </c>
      <c r="K42" s="2">
        <f t="shared" si="32"/>
        <v>0.47052068425146287</v>
      </c>
      <c r="L42" s="2">
        <f t="shared" si="33"/>
        <v>0.49101875858887373</v>
      </c>
      <c r="M42" s="3">
        <f t="shared" si="34"/>
        <v>0.62241633556847242</v>
      </c>
      <c r="AA42">
        <v>39</v>
      </c>
      <c r="AB42" s="1">
        <v>1.5552920906385218E-2</v>
      </c>
      <c r="AC42" s="1">
        <v>0.23907800215381994</v>
      </c>
      <c r="AD42" s="1">
        <v>0.46019385623426873</v>
      </c>
    </row>
    <row r="43" spans="1:30">
      <c r="A43" s="25">
        <v>4</v>
      </c>
      <c r="B43" s="23">
        <v>0.68221641288282064</v>
      </c>
      <c r="C43" s="23">
        <v>0.24175165303734827</v>
      </c>
      <c r="D43" s="23">
        <v>0.4189182481440894</v>
      </c>
      <c r="E43" s="2">
        <f t="shared" si="27"/>
        <v>0.68221641288282064</v>
      </c>
      <c r="F43" s="2">
        <f t="shared" si="28"/>
        <v>0.24175165303734827</v>
      </c>
      <c r="G43" s="2">
        <f t="shared" si="29"/>
        <v>0.44762877135475271</v>
      </c>
      <c r="H43" s="2">
        <f t="shared" si="30"/>
        <v>0.22163149995816259</v>
      </c>
      <c r="I43" s="2">
        <f t="shared" si="31"/>
        <v>0.4189182481440894</v>
      </c>
      <c r="J43" s="2">
        <f>IFERROR(
  _xlfn.MODE.SNGL(ROUND(B43,1),ROUND(C43,1),ROUND(D43,1)),
  MEDIAN(   ROUND(B43,1),ROUND(C43,1),ROUND(D43,1))
)</f>
        <v>0.4</v>
      </c>
      <c r="K43" s="2">
        <f t="shared" si="32"/>
        <v>0.33033495059071882</v>
      </c>
      <c r="L43" s="2">
        <f t="shared" si="33"/>
        <v>0.4189182481440894</v>
      </c>
      <c r="M43" s="3">
        <f t="shared" si="34"/>
        <v>0.55056733051345508</v>
      </c>
      <c r="AA43">
        <v>40</v>
      </c>
      <c r="AB43" s="1">
        <v>1.5552920906385218E-2</v>
      </c>
      <c r="AC43" s="1">
        <v>0.23907800215381994</v>
      </c>
      <c r="AD43" s="1">
        <v>0.46019385623426873</v>
      </c>
    </row>
    <row r="44" spans="1:30">
      <c r="A44" s="25">
        <v>5</v>
      </c>
      <c r="B44" s="23">
        <v>0.42959186961003604</v>
      </c>
      <c r="C44" s="23">
        <v>0.11785834722922074</v>
      </c>
      <c r="D44" s="23">
        <v>0.48387974197373812</v>
      </c>
      <c r="E44" s="2">
        <f t="shared" si="27"/>
        <v>0.48387974197373812</v>
      </c>
      <c r="F44" s="2">
        <f t="shared" si="28"/>
        <v>0.11785834722922074</v>
      </c>
      <c r="G44" s="2">
        <f t="shared" si="29"/>
        <v>0.34377665293766496</v>
      </c>
      <c r="H44" s="2">
        <f t="shared" si="30"/>
        <v>0.19752494503751911</v>
      </c>
      <c r="I44" s="2">
        <f t="shared" si="31"/>
        <v>0.42959186961003604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0.27372510841962838</v>
      </c>
      <c r="L44" s="2">
        <f t="shared" si="33"/>
        <v>0.42959186961003604</v>
      </c>
      <c r="M44" s="3">
        <f t="shared" si="34"/>
        <v>0.45673580579188711</v>
      </c>
      <c r="AA44">
        <v>41</v>
      </c>
      <c r="AB44" s="1">
        <v>1.5552920906385218E-2</v>
      </c>
      <c r="AC44" s="1">
        <v>0.23907800215381994</v>
      </c>
      <c r="AD44" s="1">
        <v>0.46019385623426873</v>
      </c>
    </row>
    <row r="45" spans="1:30" ht="16.2" thickBot="1">
      <c r="A45" s="27">
        <v>6</v>
      </c>
      <c r="B45" s="24">
        <v>8.24378031398081E-2</v>
      </c>
      <c r="C45" s="24">
        <v>0.72209376601405684</v>
      </c>
      <c r="D45" s="24">
        <v>0.69196331577057379</v>
      </c>
      <c r="E45" s="4">
        <f t="shared" si="27"/>
        <v>0.72209376601405684</v>
      </c>
      <c r="F45" s="4">
        <f t="shared" si="28"/>
        <v>8.24378031398081E-2</v>
      </c>
      <c r="G45" s="4">
        <f t="shared" si="29"/>
        <v>0.49883162830814626</v>
      </c>
      <c r="H45" s="4">
        <f t="shared" si="30"/>
        <v>0.36092218584718383</v>
      </c>
      <c r="I45" s="4">
        <f t="shared" si="31"/>
        <v>0.69196331577057379</v>
      </c>
      <c r="J45" s="4">
        <f t="shared" si="35"/>
        <v>0.7</v>
      </c>
      <c r="K45" s="4">
        <f t="shared" si="32"/>
        <v>0.38720055945519094</v>
      </c>
      <c r="L45" s="4">
        <f t="shared" si="33"/>
        <v>0.69196331577057379</v>
      </c>
      <c r="M45" s="5">
        <f t="shared" si="34"/>
        <v>0.70702854089231537</v>
      </c>
      <c r="AA45">
        <v>42</v>
      </c>
      <c r="AB45" s="1">
        <v>1.5552920906385218E-2</v>
      </c>
      <c r="AC45" s="1">
        <v>0.23907800215381994</v>
      </c>
      <c r="AD45" s="1">
        <v>0.46019385623426873</v>
      </c>
    </row>
    <row r="46" spans="1:30" ht="16.2" thickBot="1">
      <c r="AA46">
        <v>43</v>
      </c>
      <c r="AB46" s="1">
        <v>1.5552920906385218E-2</v>
      </c>
      <c r="AC46" s="1">
        <v>0.23907800215381994</v>
      </c>
      <c r="AD46" s="1">
        <v>0.46019385623426873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1.5552920906385218E-2</v>
      </c>
      <c r="AC47" s="1">
        <v>0.23907800215381994</v>
      </c>
      <c r="AD47" s="1">
        <v>0.46019385623426873</v>
      </c>
    </row>
    <row r="48" spans="1:30">
      <c r="A48" s="95"/>
      <c r="B48" s="96"/>
      <c r="C48" s="96"/>
      <c r="D48" s="97"/>
      <c r="AA48">
        <v>45</v>
      </c>
      <c r="AB48" s="1">
        <v>1.5552920906385218E-2</v>
      </c>
      <c r="AC48" s="1">
        <v>0.23907800215381994</v>
      </c>
      <c r="AD48" s="1">
        <v>0.46019385623426873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1.5552920906385218E-2</v>
      </c>
      <c r="AC49" s="1">
        <v>0.23907800215381994</v>
      </c>
      <c r="AD49" s="1">
        <v>0.46019385623426873</v>
      </c>
    </row>
    <row r="50" spans="1:30">
      <c r="A50" s="25" t="s">
        <v>0</v>
      </c>
      <c r="B50" s="2">
        <f>IFERROR(CORREL($B$40:$B$45,B40:B45),0)</f>
        <v>0.99999999999999989</v>
      </c>
      <c r="C50" s="2">
        <f t="shared" ref="C50:D50" si="36">IFERROR(CORREL($B$40:$B$45,C40:C45),0)</f>
        <v>-0.68279543730682402</v>
      </c>
      <c r="D50" s="3">
        <f t="shared" si="36"/>
        <v>-0.71347103401358392</v>
      </c>
      <c r="AA50">
        <v>47</v>
      </c>
      <c r="AB50" s="1">
        <v>1.5552920906385218E-2</v>
      </c>
      <c r="AC50" s="1">
        <v>0.23907800215381994</v>
      </c>
      <c r="AD50" s="1">
        <v>0.46019385623426873</v>
      </c>
    </row>
    <row r="51" spans="1:30">
      <c r="A51" s="25" t="s">
        <v>1</v>
      </c>
      <c r="B51" s="2">
        <f>IFERROR(CORREL($C$40:$C$45,B40:B45),0)</f>
        <v>-0.68279543730682402</v>
      </c>
      <c r="C51" s="2">
        <f>IFERROR(CORREL($C$40:$C$45,C40:C45),0)</f>
        <v>1.0000000000000002</v>
      </c>
      <c r="D51" s="3">
        <f>IFERROR(CORREL($C$40:$C$45,D40:D45),0)</f>
        <v>0.68477627213897907</v>
      </c>
      <c r="AA51">
        <v>48</v>
      </c>
      <c r="AB51" s="1">
        <v>1.5552920906385218E-2</v>
      </c>
      <c r="AC51" s="1">
        <v>0.23907800215381994</v>
      </c>
      <c r="AD51" s="1">
        <v>0.46019385623426873</v>
      </c>
    </row>
    <row r="52" spans="1:30" ht="16.2" thickBot="1">
      <c r="A52" s="27" t="s">
        <v>2</v>
      </c>
      <c r="B52" s="5">
        <f t="shared" ref="B52:C52" si="37">IFERROR(CORREL($D$40:$D$45,B40:B45),0)</f>
        <v>-0.71347103401358392</v>
      </c>
      <c r="C52" s="5">
        <f t="shared" si="37"/>
        <v>0.68477627213897907</v>
      </c>
      <c r="D52" s="5">
        <f>IFERROR(CORREL($D$40:$D$45,D40:D45),0)</f>
        <v>1</v>
      </c>
      <c r="AA52">
        <v>49</v>
      </c>
      <c r="AB52" s="1">
        <v>1.5552920906385218E-2</v>
      </c>
      <c r="AC52" s="1">
        <v>0.23907800215381994</v>
      </c>
      <c r="AD52" s="1">
        <v>0.46019385623426873</v>
      </c>
    </row>
    <row r="53" spans="1:30" ht="16.2" thickBot="1">
      <c r="AA53">
        <v>50</v>
      </c>
      <c r="AB53" s="1">
        <v>1.5552920906385218E-2</v>
      </c>
      <c r="AC53" s="1">
        <v>0.23907800215381994</v>
      </c>
      <c r="AD53" s="1">
        <v>0.46019385623426873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1.5552920906385218E-2</v>
      </c>
      <c r="AC54" s="1">
        <v>0.23907800215381994</v>
      </c>
      <c r="AD54" s="1">
        <v>0.46019385623426873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1.5552920906385218E-2</v>
      </c>
      <c r="AC55" s="1">
        <v>0.23907800215381994</v>
      </c>
      <c r="AD55" s="1">
        <v>0.46019385623426873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1.5552920906385218E-2</v>
      </c>
      <c r="AC56" s="1">
        <v>0.23907800215381994</v>
      </c>
      <c r="AD56" s="1">
        <v>0.46019385623426873</v>
      </c>
    </row>
    <row r="57" spans="1:30">
      <c r="A57" s="6" t="s">
        <v>0</v>
      </c>
      <c r="B57" s="11">
        <f>(B23-B50)^2</f>
        <v>1.1093356479670479E-31</v>
      </c>
      <c r="C57" s="11">
        <f t="shared" ref="C57:D59" si="38">(C23-C50)^2</f>
        <v>1.3650068338885457E-3</v>
      </c>
      <c r="D57" s="12">
        <f t="shared" si="38"/>
        <v>1.4000944446637441E-3</v>
      </c>
      <c r="F57" s="6" t="s">
        <v>3</v>
      </c>
      <c r="G57" s="2">
        <f t="shared" ref="G57:I61" si="39">B3-B30</f>
        <v>-8.2216412882820666E-2</v>
      </c>
      <c r="H57" s="2">
        <f t="shared" si="39"/>
        <v>-2.2093766014056881E-2</v>
      </c>
      <c r="I57" s="3">
        <f t="shared" si="39"/>
        <v>-1.6280694818292307E-2</v>
      </c>
      <c r="K57" s="7" t="s">
        <v>3</v>
      </c>
      <c r="L57" s="2" cm="1">
        <f t="array" aca="1" ref="L57" ca="1">INDIRECT("E"&amp; (13+COLUMNS($A:A)-1)) - INDIRECT("E"&amp; (40+COLUMNS($A:A)-1))</f>
        <v>-1.6280694818292307E-2</v>
      </c>
      <c r="M57" s="2" cm="1">
        <f t="array" aca="1" ref="M57" ca="1">INDIRECT("E"&amp; (13+COLUMNS($A:B)-1)) - INDIRECT("E"&amp; (40+COLUMNS($A:B)-1))</f>
        <v>-3.1704847817397241E-2</v>
      </c>
      <c r="N57" s="2" cm="1">
        <f t="array" aca="1" ref="N57" ca="1">INDIRECT("E"&amp; (13+COLUMNS($A:C)-1)) - INDIRECT("E"&amp; (40+COLUMNS($A:C)-1))</f>
        <v>4.618608745192887E-2</v>
      </c>
      <c r="O57" s="2" cm="1">
        <f t="array" aca="1" ref="O57" ca="1">INDIRECT("E"&amp; (13+COLUMNS($A:D)-1)) - INDIRECT("E"&amp; (40+COLUMNS($A:D)-1))</f>
        <v>1.7783587117179311E-2</v>
      </c>
      <c r="P57" s="2" cm="1">
        <f t="array" aca="1" ref="P57" ca="1">INDIRECT("E"&amp; (13+COLUMNS($A:E)-1)) - INDIRECT("E"&amp; (40+COLUMNS($A:E)-1))</f>
        <v>0.11612025802626186</v>
      </c>
      <c r="Q57" s="3" cm="1">
        <f t="array" aca="1" ref="Q57" ca="1">INDIRECT("E"&amp; (13+COLUMNS($A:F)-1)) - INDIRECT("E"&amp; (40+COLUMNS($A:F)-1))</f>
        <v>-2.2093766014056881E-2</v>
      </c>
      <c r="AA57">
        <v>54</v>
      </c>
      <c r="AB57" s="1">
        <v>1.5552920906385218E-2</v>
      </c>
      <c r="AC57" s="1">
        <v>0.23907800215381994</v>
      </c>
      <c r="AD57" s="1">
        <v>0.46019385623426873</v>
      </c>
    </row>
    <row r="58" spans="1:30">
      <c r="A58" s="6" t="s">
        <v>1</v>
      </c>
      <c r="B58" s="11">
        <f>(B24-B51)^2</f>
        <v>1.3650068338885457E-3</v>
      </c>
      <c r="C58" s="11">
        <f t="shared" si="38"/>
        <v>0</v>
      </c>
      <c r="D58" s="12">
        <f t="shared" si="38"/>
        <v>5.0113591746403187E-3</v>
      </c>
      <c r="F58" s="6" t="s">
        <v>4</v>
      </c>
      <c r="G58" s="2">
        <f t="shared" si="39"/>
        <v>4.676766104569112E-2</v>
      </c>
      <c r="H58" s="2">
        <f t="shared" si="39"/>
        <v>-1.7858347229220736E-2</v>
      </c>
      <c r="I58" s="3">
        <f t="shared" si="39"/>
        <v>-0.31891824814408942</v>
      </c>
      <c r="K58" s="7" t="s">
        <v>4</v>
      </c>
      <c r="L58" s="2" cm="1">
        <f t="array" aca="1" ref="L58" ca="1">INDIRECT("F"&amp; (13+COLUMNS($A:A)-1)) - INDIRECT("F"&amp; (40+COLUMNS($A:A)-1))</f>
        <v>4.676766104569112E-2</v>
      </c>
      <c r="M58" s="2" cm="1">
        <f t="array" aca="1" ref="M58" ca="1">INDIRECT("F"&amp; (13+COLUMNS($A:B)-1)) - INDIRECT("F"&amp; (40+COLUMNS($A:B)-1))</f>
        <v>-9.3217392681556155E-2</v>
      </c>
      <c r="N58" s="2" cm="1">
        <f t="array" aca="1" ref="N58" ca="1">INDIRECT("F"&amp; (13+COLUMNS($A:C)-1)) - INDIRECT("F"&amp; (40+COLUMNS($A:C)-1))</f>
        <v>4.9977390085947926E-2</v>
      </c>
      <c r="O58" s="2" cm="1">
        <f t="array" aca="1" ref="O58" ca="1">INDIRECT("F"&amp; (13+COLUMNS($A:D)-1)) - INDIRECT("F"&amp; (40+COLUMNS($A:D)-1))</f>
        <v>-4.1751653037348263E-2</v>
      </c>
      <c r="P58" s="2" cm="1">
        <f t="array" aca="1" ref="P58" ca="1">INDIRECT("F"&amp; (13+COLUMNS($A:E)-1)) - INDIRECT("F"&amp; (40+COLUMNS($A:E)-1))</f>
        <v>-1.7858347229220736E-2</v>
      </c>
      <c r="Q58" s="3" cm="1">
        <f t="array" aca="1" ref="Q58" ca="1">INDIRECT("F"&amp; (13+COLUMNS($A:F)-1)) - INDIRECT("F"&amp; (40+COLUMNS($A:F)-1))</f>
        <v>1.7562196860191906E-2</v>
      </c>
      <c r="AA58">
        <v>55</v>
      </c>
      <c r="AB58" s="1">
        <v>1.5552920906385218E-2</v>
      </c>
      <c r="AC58" s="1">
        <v>0.23907800215381994</v>
      </c>
      <c r="AD58" s="1">
        <v>0.46019385623426873</v>
      </c>
    </row>
    <row r="59" spans="1:30" ht="16.2" thickBot="1">
      <c r="A59" s="9" t="s">
        <v>2</v>
      </c>
      <c r="B59" s="13">
        <f>(B25-B52)^2</f>
        <v>1.4000944446637441E-3</v>
      </c>
      <c r="C59" s="13">
        <f t="shared" si="38"/>
        <v>5.0113591746403187E-3</v>
      </c>
      <c r="D59" s="14">
        <f t="shared" si="38"/>
        <v>4.9303806576313238E-32</v>
      </c>
      <c r="F59" s="6" t="s">
        <v>5</v>
      </c>
      <c r="G59" s="2">
        <f t="shared" si="39"/>
        <v>2.8047570690432733E-2</v>
      </c>
      <c r="H59" s="2">
        <f t="shared" si="39"/>
        <v>4.8113840209159653E-2</v>
      </c>
      <c r="I59" s="3">
        <f t="shared" si="39"/>
        <v>-6.6093460178693553E-2</v>
      </c>
      <c r="K59" s="7" t="s">
        <v>5</v>
      </c>
      <c r="L59" s="2" cm="1">
        <f t="array" aca="1" ref="L59" ca="1">INDIRECT("G"&amp; (13+COLUMNS($A:A)-1)) - INDIRECT("G"&amp; (40+COLUMNS($A:A)-1))</f>
        <v>-2.5727180295930796E-2</v>
      </c>
      <c r="M59" s="2" cm="1">
        <f t="array" aca="1" ref="M59" ca="1">INDIRECT("G"&amp; (13+COLUMNS($A:B)-1)) - INDIRECT("G"&amp; (40+COLUMNS($A:B)-1))</f>
        <v>-6.5614771978042385E-2</v>
      </c>
      <c r="N59" s="2" cm="1">
        <f t="array" aca="1" ref="N59" ca="1">INDIRECT("G"&amp; (13+COLUMNS($A:C)-1)) - INDIRECT("G"&amp; (40+COLUMNS($A:C)-1))</f>
        <v>3.5048239649667634E-2</v>
      </c>
      <c r="O59" s="2" cm="1">
        <f t="array" aca="1" ref="O59" ca="1">INDIRECT("G"&amp; (13+COLUMNS($A:D)-1)) - INDIRECT("G"&amp; (40+COLUMNS($A:D)-1))</f>
        <v>8.5704561978580618E-2</v>
      </c>
      <c r="P59" s="2" cm="1">
        <f t="array" aca="1" ref="P59" ca="1">INDIRECT("G"&amp; (13+COLUMNS($A:E)-1)) - INDIRECT("G"&amp; (40+COLUMNS($A:E)-1))</f>
        <v>-1.0443319604331647E-2</v>
      </c>
      <c r="Q59" s="3" cm="1">
        <f t="array" aca="1" ref="Q59" ca="1">INDIRECT("G"&amp; (13+COLUMNS($A:F)-1)) - INDIRECT("G"&amp; (40+COLUMNS($A:F)-1))</f>
        <v>1.1683716918537423E-3</v>
      </c>
      <c r="AA59">
        <v>56</v>
      </c>
      <c r="AB59" s="1">
        <v>1.5552920906385218E-2</v>
      </c>
      <c r="AC59" s="1">
        <v>0.23907800215381994</v>
      </c>
      <c r="AD59" s="1">
        <v>0.46019385623426873</v>
      </c>
    </row>
    <row r="60" spans="1:30">
      <c r="A60" s="33"/>
      <c r="F60" s="6" t="s">
        <v>6</v>
      </c>
      <c r="G60" s="2">
        <f t="shared" si="39"/>
        <v>-8.5408023815802536E-3</v>
      </c>
      <c r="H60" s="2">
        <f t="shared" si="39"/>
        <v>2.3214073080303987E-2</v>
      </c>
      <c r="I60" s="3">
        <f t="shared" si="39"/>
        <v>0.13098368623858658</v>
      </c>
      <c r="K60" s="7" t="s">
        <v>6</v>
      </c>
      <c r="L60" s="2" cm="1">
        <f t="array" aca="1" ref="L60" ca="1">INDIRECT("H"&amp; (13+COLUMNS($A:A)-1)) - INDIRECT("H"&amp; (40+COLUMNS($A:A)-1))</f>
        <v>-2.7581695803076123E-2</v>
      </c>
      <c r="M60" s="2" cm="1">
        <f t="array" aca="1" ref="M60" ca="1">INDIRECT("H"&amp; (13+COLUMNS($A:B)-1)) - INDIRECT("H"&amp; (40+COLUMNS($A:B)-1))</f>
        <v>3.1171654224116913E-2</v>
      </c>
      <c r="N60" s="2" cm="1">
        <f t="array" aca="1" ref="N60" ca="1">INDIRECT("H"&amp; (13+COLUMNS($A:C)-1)) - INDIRECT("H"&amp; (40+COLUMNS($A:C)-1))</f>
        <v>8.3662035127331225E-3</v>
      </c>
      <c r="O60" s="2" cm="1">
        <f t="array" aca="1" ref="O60" ca="1">INDIRECT("H"&amp; (13+COLUMNS($A:D)-1)) - INDIRECT("H"&amp; (40+COLUMNS($A:D)-1))</f>
        <v>6.7043634636650279E-2</v>
      </c>
      <c r="P60" s="2" cm="1">
        <f t="array" aca="1" ref="P60" ca="1">INDIRECT("H"&amp; (13+COLUMNS($A:E)-1)) - INDIRECT("H"&amp; (40+COLUMNS($A:E)-1))</f>
        <v>5.4136202804839273E-2</v>
      </c>
      <c r="Q60" s="3" cm="1">
        <f t="array" aca="1" ref="Q60" ca="1">INDIRECT("H"&amp; (13+COLUMNS($A:F)-1)) - INDIRECT("H"&amp; (40+COLUMNS($A:F)-1))</f>
        <v>-1.451202433340848E-2</v>
      </c>
      <c r="AA60">
        <v>57</v>
      </c>
      <c r="AB60" s="1">
        <v>1.5552920906385218E-2</v>
      </c>
      <c r="AC60" s="1">
        <v>0.23907800215381994</v>
      </c>
      <c r="AD60" s="1">
        <v>0.46019385623426873</v>
      </c>
    </row>
    <row r="61" spans="1:30">
      <c r="F61" s="6" t="s">
        <v>7</v>
      </c>
      <c r="G61" s="2">
        <f t="shared" si="39"/>
        <v>3.8595368854203893E-2</v>
      </c>
      <c r="H61" s="2">
        <f t="shared" si="39"/>
        <v>3.90276573253871E-2</v>
      </c>
      <c r="I61" s="3">
        <f t="shared" si="39"/>
        <v>3.8165918206014449E-2</v>
      </c>
      <c r="K61" s="7" t="s">
        <v>7</v>
      </c>
      <c r="L61" s="2" cm="1">
        <f t="array" aca="1" ref="L61" ca="1">INDIRECT("I"&amp; (13+COLUMNS($A:A)-1)) - INDIRECT("I"&amp; (40+COLUMNS($A:A)-1))</f>
        <v>-0.10766850711519083</v>
      </c>
      <c r="M61" s="2" cm="1">
        <f t="array" aca="1" ref="M61" ca="1">INDIRECT("I"&amp; (13+COLUMNS($A:B)-1)) - INDIRECT("I"&amp; (40+COLUMNS($A:B)-1))</f>
        <v>-7.1922075435173705E-2</v>
      </c>
      <c r="N61" s="2" cm="1">
        <f t="array" aca="1" ref="N61" ca="1">INDIRECT("I"&amp; (13+COLUMNS($A:C)-1)) - INDIRECT("I"&amp; (40+COLUMNS($A:C)-1))</f>
        <v>8.9812414111262728E-3</v>
      </c>
      <c r="O61" s="2" cm="1">
        <f t="array" aca="1" ref="O61" ca="1">INDIRECT("I"&amp; (13+COLUMNS($A:D)-1)) - INDIRECT("I"&amp; (40+COLUMNS($A:D)-1))</f>
        <v>0.28108175185591056</v>
      </c>
      <c r="P61" s="2" cm="1">
        <f t="array" aca="1" ref="P61" ca="1">INDIRECT("I"&amp; (13+COLUMNS($A:E)-1)) - INDIRECT("I"&amp; (40+COLUMNS($A:E)-1))</f>
        <v>-0.12959186961003605</v>
      </c>
      <c r="Q61" s="3" cm="1">
        <f t="array" aca="1" ref="Q61" ca="1">INDIRECT("I"&amp; (13+COLUMNS($A:F)-1)) - INDIRECT("I"&amp; (40+COLUMNS($A:F)-1))</f>
        <v>8.0366842294261609E-3</v>
      </c>
      <c r="AA61">
        <v>58</v>
      </c>
      <c r="AB61" s="1">
        <v>1.5552920906385218E-2</v>
      </c>
      <c r="AC61" s="1">
        <v>0.23907800215381994</v>
      </c>
      <c r="AD61" s="1">
        <v>0.46019385623426873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-0.19999999999999996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1.5552920906385218E-2</v>
      </c>
      <c r="AC62" s="1">
        <v>0.23907800215381994</v>
      </c>
      <c r="AD62" s="1">
        <v>0.46019385623426873</v>
      </c>
    </row>
    <row r="63" spans="1:30">
      <c r="F63" s="6" t="s">
        <v>9</v>
      </c>
      <c r="G63" s="2">
        <f t="shared" ref="G63:I65" si="40">B9-B36</f>
        <v>1.4867299474754889E-2</v>
      </c>
      <c r="H63" s="2">
        <f t="shared" si="40"/>
        <v>5.0705741363195389E-2</v>
      </c>
      <c r="I63" s="3">
        <f t="shared" si="40"/>
        <v>-0.12083601843465291</v>
      </c>
      <c r="K63" s="7" t="s">
        <v>9</v>
      </c>
      <c r="L63" s="2" cm="1">
        <f t="array" aca="1" ref="L63" ca="1">INDIRECT("K"&amp; (13+COLUMNS($A:A)-1)) - INDIRECT("K"&amp; (40+COLUMNS($A:A)-1))</f>
        <v>-3.0450423034749874E-2</v>
      </c>
      <c r="M63" s="2" cm="1">
        <f t="array" aca="1" ref="M63" ca="1">INDIRECT("K"&amp; (13+COLUMNS($A:B)-1)) - INDIRECT("K"&amp; (40+COLUMNS($A:B)-1))</f>
        <v>-8.256973405836493E-2</v>
      </c>
      <c r="N63" s="2" cm="1">
        <f t="array" aca="1" ref="N63" ca="1">INDIRECT("K"&amp; (13+COLUMNS($A:C)-1)) - INDIRECT("K"&amp; (40+COLUMNS($A:C)-1))</f>
        <v>2.9479315748537127E-2</v>
      </c>
      <c r="O63" s="2" cm="1">
        <f t="array" aca="1" ref="O63" ca="1">INDIRECT("K"&amp; (13+COLUMNS($A:D)-1)) - INDIRECT("K"&amp; (40+COLUMNS($A:D)-1))</f>
        <v>0.11966504940928113</v>
      </c>
      <c r="P63" s="2" cm="1">
        <f t="array" aca="1" ref="P63" ca="1">INDIRECT("K"&amp; (13+COLUMNS($A:E)-1)) - INDIRECT("K"&amp; (40+COLUMNS($A:E)-1))</f>
        <v>-7.3725108419628371E-2</v>
      </c>
      <c r="Q63" s="3" cm="1">
        <f t="array" aca="1" ref="Q63" ca="1">INDIRECT("K"&amp; (13+COLUMNS($A:F)-1)) - INDIRECT("K"&amp; (40+COLUMNS($A:F)-1))</f>
        <v>1.2799440544809082E-2</v>
      </c>
      <c r="AA63">
        <v>60</v>
      </c>
      <c r="AB63" s="1">
        <v>1.5552920906385218E-2</v>
      </c>
      <c r="AC63" s="1">
        <v>0.23907800215381994</v>
      </c>
      <c r="AD63" s="1">
        <v>0.46019385623426873</v>
      </c>
    </row>
    <row r="64" spans="1:30">
      <c r="A64" s="33"/>
      <c r="F64" s="6" t="s">
        <v>10</v>
      </c>
      <c r="G64" s="2">
        <f t="shared" si="40"/>
        <v>3.8595368854203893E-2</v>
      </c>
      <c r="H64" s="2">
        <f t="shared" si="40"/>
        <v>3.90276573253871E-2</v>
      </c>
      <c r="I64" s="3">
        <f t="shared" si="40"/>
        <v>3.8165918206014449E-2</v>
      </c>
      <c r="K64" s="7" t="s">
        <v>10</v>
      </c>
      <c r="L64" s="2" cm="1">
        <f t="array" aca="1" ref="L64" ca="1">INDIRECT("L"&amp; (13+COLUMNS($A:A)-1)) - INDIRECT("L"&amp; (40+COLUMNS($A:A)-1))</f>
        <v>-0.10766850711519083</v>
      </c>
      <c r="M64" s="2" cm="1">
        <f t="array" aca="1" ref="M64" ca="1">INDIRECT("L"&amp; (13+COLUMNS($A:B)-1)) - INDIRECT("L"&amp; (40+COLUMNS($A:B)-1))</f>
        <v>-7.1922075435173705E-2</v>
      </c>
      <c r="N64" s="2" cm="1">
        <f t="array" aca="1" ref="N64" ca="1">INDIRECT("L"&amp; (13+COLUMNS($A:C)-1)) - INDIRECT("L"&amp; (40+COLUMNS($A:C)-1))</f>
        <v>8.9812414111262728E-3</v>
      </c>
      <c r="O64" s="2" cm="1">
        <f t="array" aca="1" ref="O64" ca="1">INDIRECT("L"&amp; (13+COLUMNS($A:D)-1)) - INDIRECT("L"&amp; (40+COLUMNS($A:D)-1))</f>
        <v>0.28108175185591056</v>
      </c>
      <c r="P64" s="2" cm="1">
        <f t="array" aca="1" ref="P64" ca="1">INDIRECT("L"&amp; (13+COLUMNS($A:E)-1)) - INDIRECT("L"&amp; (40+COLUMNS($A:E)-1))</f>
        <v>-0.12959186961003605</v>
      </c>
      <c r="Q64" s="3" cm="1">
        <f t="array" aca="1" ref="Q64" ca="1">INDIRECT("L"&amp; (13+COLUMNS($A:F)-1)) - INDIRECT("L"&amp; (40+COLUMNS($A:F)-1))</f>
        <v>8.0366842294261609E-3</v>
      </c>
      <c r="AA64">
        <v>61</v>
      </c>
      <c r="AB64" s="1">
        <v>1.5552920906385218E-2</v>
      </c>
      <c r="AC64" s="1">
        <v>0.23907800215381994</v>
      </c>
      <c r="AD64" s="1">
        <v>0.46019385623426873</v>
      </c>
    </row>
    <row r="65" spans="1:30" ht="16.2" thickBot="1">
      <c r="A65" s="33"/>
      <c r="F65" s="9" t="s">
        <v>11</v>
      </c>
      <c r="G65" s="4">
        <f t="shared" si="40"/>
        <v>9.9337963655835637E-2</v>
      </c>
      <c r="H65" s="4">
        <f t="shared" si="40"/>
        <v>0.15674296718509373</v>
      </c>
      <c r="I65" s="5">
        <f t="shared" si="40"/>
        <v>3.6648736646303193E-2</v>
      </c>
      <c r="K65" s="7" t="s">
        <v>11</v>
      </c>
      <c r="L65" s="2" cm="1">
        <f t="array" aca="1" ref="L65" ca="1">INDIRECT("M"&amp; (13+COLUMNS($A:A)-1)) - INDIRECT("M"&amp; (40+COLUMNS($A:A)-1))</f>
        <v>-6.1974600966741566E-2</v>
      </c>
      <c r="M65" s="2" cm="1">
        <f t="array" aca="1" ref="M65" ca="1">INDIRECT("M"&amp; (13+COLUMNS($A:B)-1)) - INDIRECT("M"&amp; (40+COLUMNS($A:B)-1))</f>
        <v>-5.1813461626285529E-2</v>
      </c>
      <c r="N65" s="2" cm="1">
        <f t="array" aca="1" ref="N65" ca="1">INDIRECT("M"&amp; (13+COLUMNS($A:C)-1)) - INDIRECT("M"&amp; (40+COLUMNS($A:C)-1))</f>
        <v>2.7583664431527599E-2</v>
      </c>
      <c r="O65" s="2" cm="1">
        <f t="array" aca="1" ref="O65" ca="1">INDIRECT("M"&amp; (13+COLUMNS($A:D)-1)) - INDIRECT("M"&amp; (40+COLUMNS($A:D)-1))</f>
        <v>0.14943266948654488</v>
      </c>
      <c r="P65" s="2" cm="1">
        <f t="array" aca="1" ref="P65" ca="1">INDIRECT("M"&amp; (13+COLUMNS($A:E)-1)) - INDIRECT("M"&amp; (40+COLUMNS($A:E)-1))</f>
        <v>-6.7358057918871506E-3</v>
      </c>
      <c r="Q65" s="3" cm="1">
        <f t="array" aca="1" ref="Q65" ca="1">INDIRECT("M"&amp; (13+COLUMNS($A:F)-1)) - INDIRECT("M"&amp; (40+COLUMNS($A:F)-1))</f>
        <v>-7.0285408923154158E-3</v>
      </c>
      <c r="AA65">
        <v>62</v>
      </c>
      <c r="AB65" s="1">
        <v>1.5552920906385218E-2</v>
      </c>
      <c r="AC65" s="1">
        <v>0.23907800215381994</v>
      </c>
      <c r="AD65" s="1">
        <v>0.46019385623426873</v>
      </c>
    </row>
    <row r="66" spans="1:30">
      <c r="A66" s="33"/>
      <c r="J66" s="1"/>
      <c r="Q66" s="34"/>
      <c r="AA66">
        <v>63</v>
      </c>
      <c r="AB66" s="1">
        <v>1.5552920906385218E-2</v>
      </c>
      <c r="AC66" s="1">
        <v>0.23907800215381994</v>
      </c>
      <c r="AD66" s="1">
        <v>0.46019385623426873</v>
      </c>
    </row>
    <row r="67" spans="1:30" ht="16.2" thickBot="1">
      <c r="A67" s="9" t="s">
        <v>16</v>
      </c>
      <c r="B67" s="35" cm="1">
        <f t="array" ref="B67">SUMPRODUCT((B23:D25-B50:D52)^2)</f>
        <v>1.5552920906385218E-2</v>
      </c>
      <c r="C67" s="36"/>
      <c r="D67" s="36"/>
      <c r="E67" s="36"/>
      <c r="F67" s="37" t="s">
        <v>15</v>
      </c>
      <c r="G67" s="35">
        <f>SUMPRODUCT(G57:I65, G57:I65)</f>
        <v>0.23907800215381994</v>
      </c>
      <c r="H67" s="36"/>
      <c r="I67" s="36"/>
      <c r="J67" s="36"/>
      <c r="K67" s="37" t="s">
        <v>14</v>
      </c>
      <c r="L67" s="35">
        <f ca="1">SUMPRODUCT(L57:Q65, L57:Q65)</f>
        <v>0.46019385623426873</v>
      </c>
      <c r="M67" s="36"/>
      <c r="N67" s="36"/>
      <c r="O67" s="36"/>
      <c r="P67" s="36"/>
      <c r="Q67" s="38"/>
      <c r="AA67">
        <v>64</v>
      </c>
      <c r="AB67" s="1">
        <v>1.5552920906385218E-2</v>
      </c>
      <c r="AC67" s="1">
        <v>0.23907800215381994</v>
      </c>
      <c r="AD67" s="1">
        <v>0.46019385623426873</v>
      </c>
    </row>
    <row r="68" spans="1:30">
      <c r="AA68">
        <v>65</v>
      </c>
      <c r="AB68" s="1">
        <v>1.5552920906385218E-2</v>
      </c>
      <c r="AC68" s="1">
        <v>0.23907800215381994</v>
      </c>
      <c r="AD68" s="1">
        <v>0.46019385623426873</v>
      </c>
    </row>
    <row r="69" spans="1:30">
      <c r="AA69">
        <v>66</v>
      </c>
      <c r="AB69" s="1">
        <v>1.5552920906385218E-2</v>
      </c>
      <c r="AC69" s="1">
        <v>0.23907800215381994</v>
      </c>
      <c r="AD69" s="1">
        <v>0.46019385623426873</v>
      </c>
    </row>
    <row r="70" spans="1:30">
      <c r="AA70">
        <v>67</v>
      </c>
      <c r="AB70" s="1">
        <v>1.5552920906385218E-2</v>
      </c>
      <c r="AC70" s="1">
        <v>0.23907800215381994</v>
      </c>
      <c r="AD70" s="1">
        <v>0.46019385623426873</v>
      </c>
    </row>
    <row r="71" spans="1:30">
      <c r="A71" s="16" t="s">
        <v>13</v>
      </c>
      <c r="B71" s="17">
        <f>PRODUCT(1 + Y9*B74, 1 + Y10*B75, 1 + Y11*B76) - 1</f>
        <v>1.191963652128063</v>
      </c>
      <c r="C71" t="s">
        <v>25</v>
      </c>
      <c r="G71" t="s">
        <v>69</v>
      </c>
      <c r="H71" t="s">
        <v>70</v>
      </c>
      <c r="AA71">
        <v>68</v>
      </c>
      <c r="AB71" s="1">
        <v>1.5552920906385218E-2</v>
      </c>
      <c r="AC71" s="1">
        <v>0.23907800215381994</v>
      </c>
      <c r="AD71" s="1">
        <v>0.46019385623426873</v>
      </c>
    </row>
    <row r="72" spans="1:30" ht="16.2" thickBot="1">
      <c r="AA72">
        <v>69</v>
      </c>
      <c r="AB72" s="1">
        <v>1.5552920906385218E-2</v>
      </c>
      <c r="AC72" s="1">
        <v>0.23907800215381994</v>
      </c>
      <c r="AD72" s="1">
        <v>0.46019385623426873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1.5552920906385218E-2</v>
      </c>
      <c r="AC73" s="1">
        <v>0.23907800215381994</v>
      </c>
      <c r="AD73" s="1">
        <v>0.46019385623426873</v>
      </c>
    </row>
    <row r="74" spans="1:30">
      <c r="A74" s="39" t="s">
        <v>17</v>
      </c>
      <c r="B74" s="2">
        <f>MAX(AB4:AB203)</f>
        <v>1.5552920906385218E-2</v>
      </c>
      <c r="C74" s="3">
        <f>IFERROR(B67/$B$74, 0)</f>
        <v>1</v>
      </c>
      <c r="AA74">
        <v>71</v>
      </c>
      <c r="AB74" s="1">
        <v>1.5552920906385218E-2</v>
      </c>
      <c r="AC74" s="1">
        <v>0.23907800215381994</v>
      </c>
      <c r="AD74" s="1">
        <v>0.46019385623426873</v>
      </c>
    </row>
    <row r="75" spans="1:30">
      <c r="A75" s="39" t="s">
        <v>18</v>
      </c>
      <c r="B75" s="2">
        <f>MAX(AC4:AC203)</f>
        <v>0.23907800215381994</v>
      </c>
      <c r="C75" s="3">
        <f>IFERROR(G67/$B$75, 0)</f>
        <v>1</v>
      </c>
      <c r="AA75">
        <v>72</v>
      </c>
      <c r="AB75" s="1">
        <v>1.5552920906385218E-2</v>
      </c>
      <c r="AC75" s="1">
        <v>0.23907800215381994</v>
      </c>
      <c r="AD75" s="1">
        <v>0.46019385623426873</v>
      </c>
    </row>
    <row r="76" spans="1:30">
      <c r="A76" s="39" t="s">
        <v>19</v>
      </c>
      <c r="B76" s="2">
        <f>MAX(AD4:AD203)</f>
        <v>0.46019385623426873</v>
      </c>
      <c r="C76" s="3">
        <f ca="1">IFERROR(L67/$B$76, 0)</f>
        <v>1</v>
      </c>
      <c r="AA76">
        <v>73</v>
      </c>
      <c r="AB76" s="1">
        <v>1.5552920906385218E-2</v>
      </c>
      <c r="AC76" s="1">
        <v>0.23907800215381994</v>
      </c>
      <c r="AD76" s="1">
        <v>0.46019385623426873</v>
      </c>
    </row>
    <row r="77" spans="1:30">
      <c r="A77" s="33"/>
      <c r="C77" s="34"/>
      <c r="AA77">
        <v>74</v>
      </c>
      <c r="AB77" s="1">
        <v>1.5552920906385218E-2</v>
      </c>
      <c r="AC77" s="1">
        <v>0.23907800215381994</v>
      </c>
      <c r="AD77" s="1">
        <v>0.46019385623426873</v>
      </c>
    </row>
    <row r="78" spans="1:30" ht="16.2" thickBot="1">
      <c r="A78" s="60"/>
      <c r="B78" s="41"/>
      <c r="C78" s="38"/>
      <c r="AA78">
        <v>75</v>
      </c>
      <c r="AB78" s="1">
        <v>1.5552920906385218E-2</v>
      </c>
      <c r="AC78" s="1">
        <v>0.23907800215381994</v>
      </c>
      <c r="AD78" s="1">
        <v>0.46019385623426873</v>
      </c>
    </row>
    <row r="79" spans="1:30" ht="16.2" thickBot="1">
      <c r="AA79">
        <v>76</v>
      </c>
      <c r="AB79" s="1">
        <v>1.5552920906385218E-2</v>
      </c>
      <c r="AC79" s="1">
        <v>0.23907800215381994</v>
      </c>
      <c r="AD79" s="1">
        <v>0.46019385623426873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1.5552920906385218E-2</v>
      </c>
      <c r="AC80" s="1">
        <v>0.23907800215381994</v>
      </c>
      <c r="AD80" s="1">
        <v>0.46019385623426873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1.5552920906385218E-2</v>
      </c>
      <c r="AC81" s="1">
        <v>0.23907800215381994</v>
      </c>
      <c r="AD81" s="1">
        <v>0.46019385623426873</v>
      </c>
    </row>
    <row r="82" spans="1:30">
      <c r="A82" s="46">
        <v>1</v>
      </c>
      <c r="B82" s="42">
        <f t="shared" ref="B82:B87" si="41">B13-B40</f>
        <v>4.676766104569112E-2</v>
      </c>
      <c r="C82" s="42">
        <f t="shared" ref="C82:D87" si="42">C13-C40</f>
        <v>-0.10766850711519083</v>
      </c>
      <c r="D82" s="42">
        <f t="shared" si="42"/>
        <v>-1.6280694818292307E-2</v>
      </c>
      <c r="AA82">
        <v>79</v>
      </c>
      <c r="AB82" s="1">
        <v>1.5552920906385218E-2</v>
      </c>
      <c r="AC82" s="1">
        <v>0.23907800215381994</v>
      </c>
      <c r="AD82" s="1">
        <v>0.46019385623426873</v>
      </c>
    </row>
    <row r="83" spans="1:30">
      <c r="A83" s="46">
        <v>2</v>
      </c>
      <c r="B83" s="42">
        <f t="shared" si="41"/>
        <v>0.40678260731844385</v>
      </c>
      <c r="C83" s="42">
        <f t="shared" si="42"/>
        <v>-0.27192207543517366</v>
      </c>
      <c r="D83" s="42">
        <f t="shared" si="42"/>
        <v>-0.33170484781739723</v>
      </c>
      <c r="AA83">
        <v>80</v>
      </c>
      <c r="AB83" s="1">
        <v>1.5552920906385218E-2</v>
      </c>
      <c r="AC83" s="1">
        <v>0.23907800215381994</v>
      </c>
      <c r="AD83" s="1">
        <v>0.46019385623426873</v>
      </c>
    </row>
    <row r="84" spans="1:30">
      <c r="A84" s="46">
        <v>3</v>
      </c>
      <c r="B84" s="42">
        <f t="shared" si="41"/>
        <v>8.9812414111262728E-3</v>
      </c>
      <c r="C84" s="42">
        <f t="shared" si="42"/>
        <v>4.9977390085947926E-2</v>
      </c>
      <c r="D84" s="42">
        <f t="shared" si="42"/>
        <v>4.618608745192887E-2</v>
      </c>
      <c r="AA84">
        <v>81</v>
      </c>
      <c r="AB84" s="1">
        <v>1.5552920906385218E-2</v>
      </c>
      <c r="AC84" s="1">
        <v>0.23907800215381994</v>
      </c>
      <c r="AD84" s="1">
        <v>0.46019385623426873</v>
      </c>
    </row>
    <row r="85" spans="1:30">
      <c r="A85" s="46">
        <v>4</v>
      </c>
      <c r="B85" s="42">
        <f t="shared" si="41"/>
        <v>-0.48221641288282063</v>
      </c>
      <c r="C85" s="42">
        <f t="shared" si="42"/>
        <v>0.45824834696265171</v>
      </c>
      <c r="D85" s="42">
        <f t="shared" si="42"/>
        <v>0.28108175185591056</v>
      </c>
      <c r="AA85">
        <v>82</v>
      </c>
      <c r="AB85" s="1">
        <v>1.5552920906385218E-2</v>
      </c>
      <c r="AC85" s="1">
        <v>0.23907800215381994</v>
      </c>
      <c r="AD85" s="1">
        <v>0.46019385623426873</v>
      </c>
    </row>
    <row r="86" spans="1:30">
      <c r="A86" s="46">
        <v>5</v>
      </c>
      <c r="B86" s="42">
        <f t="shared" si="41"/>
        <v>0.17040813038996394</v>
      </c>
      <c r="C86" s="42">
        <f t="shared" si="42"/>
        <v>0.18214165277077926</v>
      </c>
      <c r="D86" s="42">
        <f t="shared" si="42"/>
        <v>-0.38387974197373809</v>
      </c>
      <c r="AA86">
        <v>83</v>
      </c>
      <c r="AB86" s="1">
        <v>1.5552920906385218E-2</v>
      </c>
      <c r="AC86" s="1">
        <v>0.23907800215381994</v>
      </c>
      <c r="AD86" s="1">
        <v>0.46019385623426873</v>
      </c>
    </row>
    <row r="87" spans="1:30" ht="16.2" thickBot="1">
      <c r="A87" s="47">
        <v>6</v>
      </c>
      <c r="B87" s="42">
        <f t="shared" si="41"/>
        <v>1.7562196860191906E-2</v>
      </c>
      <c r="C87" s="42">
        <f t="shared" si="42"/>
        <v>-2.2093766014056881E-2</v>
      </c>
      <c r="D87" s="42">
        <f t="shared" si="42"/>
        <v>8.0366842294261609E-3</v>
      </c>
      <c r="AA87">
        <v>84</v>
      </c>
      <c r="AB87" s="1">
        <v>1.5552920906385218E-2</v>
      </c>
      <c r="AC87" s="1">
        <v>0.23907800215381994</v>
      </c>
      <c r="AD87" s="1">
        <v>0.46019385623426873</v>
      </c>
    </row>
    <row r="88" spans="1:30">
      <c r="AA88">
        <v>85</v>
      </c>
      <c r="AB88" s="1">
        <v>1.5552920906385218E-2</v>
      </c>
      <c r="AC88" s="1">
        <v>0.23907800215381994</v>
      </c>
      <c r="AD88" s="1">
        <v>0.46019385623426873</v>
      </c>
    </row>
    <row r="89" spans="1:30" ht="16.2" thickBot="1">
      <c r="AA89">
        <v>86</v>
      </c>
      <c r="AB89" s="1">
        <v>1.5552920906385218E-2</v>
      </c>
      <c r="AC89" s="1">
        <v>0.23907800215381994</v>
      </c>
      <c r="AD89" s="1">
        <v>0.46019385623426873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1.5552920906385218E-2</v>
      </c>
      <c r="AC90" s="1">
        <v>0.23907800215381994</v>
      </c>
      <c r="AD90" s="1">
        <v>0.46019385623426873</v>
      </c>
    </row>
    <row r="91" spans="1:30">
      <c r="A91" s="46">
        <v>1</v>
      </c>
      <c r="B91" s="52" t="str">
        <f>Y8</f>
        <v>szorzat</v>
      </c>
      <c r="C91" s="2">
        <f>Y9</f>
        <v>1</v>
      </c>
      <c r="D91" s="2">
        <f>Y10</f>
        <v>2</v>
      </c>
      <c r="E91" s="2">
        <f>Y11</f>
        <v>1</v>
      </c>
      <c r="F91" s="2">
        <f>Y16</f>
        <v>11</v>
      </c>
      <c r="G91" s="2">
        <f>Y15</f>
        <v>0</v>
      </c>
      <c r="H91" s="2">
        <f>Y23</f>
        <v>8.0366842294261609E-3</v>
      </c>
      <c r="I91" s="2">
        <f>Y24</f>
        <v>0.48221641288282063</v>
      </c>
      <c r="J91" s="2">
        <f>Y25</f>
        <v>0.18288554424659617</v>
      </c>
      <c r="K91" s="2">
        <f>Y26</f>
        <v>0.1663531115410791</v>
      </c>
      <c r="L91" s="2">
        <f>Y27</f>
        <v>0.13903831875257738</v>
      </c>
      <c r="M91" s="2">
        <f>Y28</f>
        <v>0</v>
      </c>
      <c r="N91" s="2">
        <f ca="1">Y29</f>
        <v>2.8116846373524879E-2</v>
      </c>
      <c r="O91" s="2">
        <f ca="1">Y31</f>
        <v>0.31904907382702558</v>
      </c>
      <c r="P91" s="3">
        <f ca="1">Y12</f>
        <v>0.95390278144829388</v>
      </c>
      <c r="AA91">
        <v>88</v>
      </c>
      <c r="AB91" s="1">
        <v>1.5552920906385218E-2</v>
      </c>
      <c r="AC91" s="1">
        <v>0.23907800215381994</v>
      </c>
      <c r="AD91" s="1">
        <v>0.46019385623426873</v>
      </c>
    </row>
    <row r="92" spans="1:30">
      <c r="AA92">
        <v>89</v>
      </c>
      <c r="AB92" s="1">
        <v>1.5552920906385218E-2</v>
      </c>
      <c r="AC92" s="1">
        <v>0.23907800215381994</v>
      </c>
      <c r="AD92" s="1">
        <v>0.46019385623426873</v>
      </c>
    </row>
    <row r="93" spans="1:30">
      <c r="AA93">
        <v>90</v>
      </c>
      <c r="AB93" s="1">
        <v>1.5552920906385218E-2</v>
      </c>
      <c r="AC93" s="1">
        <v>0.23907800215381994</v>
      </c>
      <c r="AD93" s="1">
        <v>0.46019385623426873</v>
      </c>
    </row>
    <row r="94" spans="1:30">
      <c r="AA94">
        <v>91</v>
      </c>
      <c r="AB94" s="1">
        <v>1.5552920906385218E-2</v>
      </c>
      <c r="AC94" s="1">
        <v>0.23907800215381994</v>
      </c>
      <c r="AD94" s="1">
        <v>0.46019385623426873</v>
      </c>
    </row>
    <row r="95" spans="1:30">
      <c r="AA95">
        <v>92</v>
      </c>
      <c r="AB95" s="1">
        <v>1.5552920906385218E-2</v>
      </c>
      <c r="AC95" s="1">
        <v>0.23907800215381994</v>
      </c>
      <c r="AD95" s="1">
        <v>0.46019385623426873</v>
      </c>
    </row>
    <row r="96" spans="1:30">
      <c r="AA96">
        <v>93</v>
      </c>
      <c r="AB96" s="1">
        <v>1.5552920906385218E-2</v>
      </c>
      <c r="AC96" s="1">
        <v>0.23907800215381994</v>
      </c>
      <c r="AD96" s="1">
        <v>0.46019385623426873</v>
      </c>
    </row>
    <row r="97" spans="27:30">
      <c r="AA97">
        <v>94</v>
      </c>
      <c r="AB97" s="1">
        <v>1.5552920906385218E-2</v>
      </c>
      <c r="AC97" s="1">
        <v>0.23907800215381994</v>
      </c>
      <c r="AD97" s="1">
        <v>0.46019385623426873</v>
      </c>
    </row>
    <row r="98" spans="27:30">
      <c r="AA98">
        <v>95</v>
      </c>
      <c r="AB98" s="1">
        <v>1.5552920906385218E-2</v>
      </c>
      <c r="AC98" s="1">
        <v>0.23907800215381994</v>
      </c>
      <c r="AD98" s="1">
        <v>0.46019385623426873</v>
      </c>
    </row>
    <row r="99" spans="27:30">
      <c r="AA99">
        <v>96</v>
      </c>
      <c r="AB99" s="1">
        <v>1.5552920906385218E-2</v>
      </c>
      <c r="AC99" s="1">
        <v>0.23907800215381994</v>
      </c>
      <c r="AD99" s="1">
        <v>0.46019385623426873</v>
      </c>
    </row>
    <row r="100" spans="27:30">
      <c r="AA100">
        <v>97</v>
      </c>
      <c r="AB100" s="1">
        <v>1.5552920906385218E-2</v>
      </c>
      <c r="AC100" s="1">
        <v>0.23907800215381994</v>
      </c>
      <c r="AD100" s="1">
        <v>0.46019385623426873</v>
      </c>
    </row>
    <row r="101" spans="27:30">
      <c r="AA101">
        <v>98</v>
      </c>
      <c r="AB101" s="1">
        <v>1.5552920906385218E-2</v>
      </c>
      <c r="AC101" s="1">
        <v>0.23907800215381994</v>
      </c>
      <c r="AD101" s="1">
        <v>0.46019385623426873</v>
      </c>
    </row>
    <row r="102" spans="27:30">
      <c r="AA102">
        <v>99</v>
      </c>
      <c r="AB102" s="1">
        <v>1.5552920906385218E-2</v>
      </c>
      <c r="AC102" s="1">
        <v>0.23907800215381994</v>
      </c>
      <c r="AD102" s="1">
        <v>0.46019385623426873</v>
      </c>
    </row>
    <row r="103" spans="27:30">
      <c r="AA103">
        <v>100</v>
      </c>
      <c r="AB103" s="1">
        <v>1.5552920906385218E-2</v>
      </c>
      <c r="AC103" s="1">
        <v>0.23907800215381994</v>
      </c>
      <c r="AD103" s="1">
        <v>0.46019385623426873</v>
      </c>
    </row>
    <row r="104" spans="27:30">
      <c r="AA104">
        <v>101</v>
      </c>
      <c r="AB104" s="1">
        <v>1.5552920906385218E-2</v>
      </c>
      <c r="AC104" s="1">
        <v>0.23907800215381994</v>
      </c>
      <c r="AD104" s="1">
        <v>0.46019385623426873</v>
      </c>
    </row>
    <row r="105" spans="27:30">
      <c r="AA105">
        <v>102</v>
      </c>
      <c r="AB105" s="1">
        <v>1.5552920906385218E-2</v>
      </c>
      <c r="AC105" s="1">
        <v>0.23907800215381994</v>
      </c>
      <c r="AD105" s="1">
        <v>0.46019385623426873</v>
      </c>
    </row>
    <row r="106" spans="27:30">
      <c r="AA106">
        <v>103</v>
      </c>
      <c r="AB106" s="1">
        <v>1.5552920906385218E-2</v>
      </c>
      <c r="AC106" s="1">
        <v>0.23907800215381994</v>
      </c>
      <c r="AD106" s="1">
        <v>0.46019385623426873</v>
      </c>
    </row>
    <row r="107" spans="27:30">
      <c r="AA107">
        <v>104</v>
      </c>
      <c r="AB107" s="1">
        <v>1.5552920906385218E-2</v>
      </c>
      <c r="AC107" s="1">
        <v>0.23907800215381994</v>
      </c>
      <c r="AD107" s="1">
        <v>0.46019385623426873</v>
      </c>
    </row>
    <row r="108" spans="27:30">
      <c r="AA108">
        <v>105</v>
      </c>
      <c r="AB108" s="1">
        <v>1.5552920906385218E-2</v>
      </c>
      <c r="AC108" s="1">
        <v>0.23907800215381994</v>
      </c>
      <c r="AD108" s="1">
        <v>0.46019385623426873</v>
      </c>
    </row>
    <row r="109" spans="27:30">
      <c r="AA109">
        <v>106</v>
      </c>
      <c r="AB109" s="1">
        <v>1.5552920906385218E-2</v>
      </c>
      <c r="AC109" s="1">
        <v>0.23907800215381994</v>
      </c>
      <c r="AD109" s="1">
        <v>0.46019385623426873</v>
      </c>
    </row>
    <row r="110" spans="27:30">
      <c r="AA110">
        <v>107</v>
      </c>
      <c r="AB110" s="1">
        <v>1.5552920906385218E-2</v>
      </c>
      <c r="AC110" s="1">
        <v>0.23907800215381994</v>
      </c>
      <c r="AD110" s="1">
        <v>0.46019385623426873</v>
      </c>
    </row>
    <row r="111" spans="27:30">
      <c r="AA111">
        <v>108</v>
      </c>
      <c r="AB111" s="1">
        <v>1.5552920906385218E-2</v>
      </c>
      <c r="AC111" s="1">
        <v>0.23907800215381994</v>
      </c>
      <c r="AD111" s="1">
        <v>0.46019385623426873</v>
      </c>
    </row>
    <row r="112" spans="27:30">
      <c r="AA112">
        <v>109</v>
      </c>
      <c r="AB112" s="1">
        <v>1.5552920906385218E-2</v>
      </c>
      <c r="AC112" s="1">
        <v>0.23907800215381994</v>
      </c>
      <c r="AD112" s="1">
        <v>0.46019385623426873</v>
      </c>
    </row>
    <row r="113" spans="27:30">
      <c r="AA113">
        <v>110</v>
      </c>
      <c r="AB113" s="1">
        <v>1.5552920906385218E-2</v>
      </c>
      <c r="AC113" s="1">
        <v>0.23907800215381994</v>
      </c>
      <c r="AD113" s="1">
        <v>0.46019385623426873</v>
      </c>
    </row>
    <row r="114" spans="27:30">
      <c r="AA114">
        <v>111</v>
      </c>
      <c r="AB114" s="1">
        <v>1.5552920906385218E-2</v>
      </c>
      <c r="AC114" s="1">
        <v>0.23907800215381994</v>
      </c>
      <c r="AD114" s="1">
        <v>0.46019385623426873</v>
      </c>
    </row>
    <row r="115" spans="27:30">
      <c r="AA115">
        <v>112</v>
      </c>
      <c r="AB115" s="1">
        <v>1.5552920906385218E-2</v>
      </c>
      <c r="AC115" s="1">
        <v>0.23907800215381994</v>
      </c>
      <c r="AD115" s="1">
        <v>0.46019385623426873</v>
      </c>
    </row>
    <row r="116" spans="27:30">
      <c r="AA116">
        <v>113</v>
      </c>
      <c r="AB116" s="1">
        <v>1.5552920906385218E-2</v>
      </c>
      <c r="AC116" s="1">
        <v>0.23907800215381994</v>
      </c>
      <c r="AD116" s="1">
        <v>0.46019385623426873</v>
      </c>
    </row>
    <row r="117" spans="27:30">
      <c r="AA117">
        <v>114</v>
      </c>
      <c r="AB117" s="1">
        <v>1.5552920906385218E-2</v>
      </c>
      <c r="AC117" s="1">
        <v>0.23907800215381994</v>
      </c>
      <c r="AD117" s="1">
        <v>0.46019385623426873</v>
      </c>
    </row>
    <row r="118" spans="27:30">
      <c r="AA118">
        <v>115</v>
      </c>
      <c r="AB118" s="1">
        <v>1.5552920906385218E-2</v>
      </c>
      <c r="AC118" s="1">
        <v>0.23907800215381994</v>
      </c>
      <c r="AD118" s="1">
        <v>0.46019385623426873</v>
      </c>
    </row>
    <row r="119" spans="27:30">
      <c r="AA119">
        <v>116</v>
      </c>
      <c r="AB119" s="1">
        <v>1.5552920906385218E-2</v>
      </c>
      <c r="AC119" s="1">
        <v>0.23907800215381994</v>
      </c>
      <c r="AD119" s="1">
        <v>0.46019385623426873</v>
      </c>
    </row>
    <row r="120" spans="27:30">
      <c r="AA120">
        <v>117</v>
      </c>
      <c r="AB120" s="1">
        <v>1.5552920906385218E-2</v>
      </c>
      <c r="AC120" s="1">
        <v>0.23907800215381994</v>
      </c>
      <c r="AD120" s="1">
        <v>0.46019385623426873</v>
      </c>
    </row>
    <row r="121" spans="27:30">
      <c r="AA121">
        <v>118</v>
      </c>
      <c r="AB121" s="1">
        <v>1.5552920906385218E-2</v>
      </c>
      <c r="AC121" s="1">
        <v>0.23907800215381994</v>
      </c>
      <c r="AD121" s="1">
        <v>0.46019385623426873</v>
      </c>
    </row>
    <row r="122" spans="27:30">
      <c r="AA122">
        <v>119</v>
      </c>
      <c r="AB122" s="1">
        <v>1.5552920906385218E-2</v>
      </c>
      <c r="AC122" s="1">
        <v>0.23907800215381994</v>
      </c>
      <c r="AD122" s="1">
        <v>0.46019385623426873</v>
      </c>
    </row>
    <row r="123" spans="27:30">
      <c r="AA123">
        <v>120</v>
      </c>
      <c r="AB123" s="1">
        <v>1.5552920906385218E-2</v>
      </c>
      <c r="AC123" s="1">
        <v>0.23907800215381994</v>
      </c>
      <c r="AD123" s="1">
        <v>0.46019385623426873</v>
      </c>
    </row>
    <row r="124" spans="27:30">
      <c r="AA124">
        <v>121</v>
      </c>
      <c r="AB124" s="1">
        <v>1.5552920906385218E-2</v>
      </c>
      <c r="AC124" s="1">
        <v>0.23907800215381994</v>
      </c>
      <c r="AD124" s="1">
        <v>0.46019385623426873</v>
      </c>
    </row>
    <row r="125" spans="27:30">
      <c r="AA125">
        <v>122</v>
      </c>
      <c r="AB125" s="1">
        <v>1.5552920906385218E-2</v>
      </c>
      <c r="AC125" s="1">
        <v>0.23907800215381994</v>
      </c>
      <c r="AD125" s="1">
        <v>0.46019385623426873</v>
      </c>
    </row>
    <row r="126" spans="27:30">
      <c r="AA126">
        <v>123</v>
      </c>
      <c r="AB126" s="1">
        <v>1.5552920906385218E-2</v>
      </c>
      <c r="AC126" s="1">
        <v>0.23907800215381994</v>
      </c>
      <c r="AD126" s="1">
        <v>0.46019385623426873</v>
      </c>
    </row>
    <row r="127" spans="27:30">
      <c r="AA127">
        <v>124</v>
      </c>
      <c r="AB127" s="1">
        <v>1.5552920906385218E-2</v>
      </c>
      <c r="AC127" s="1">
        <v>0.23907800215381994</v>
      </c>
      <c r="AD127" s="1">
        <v>0.46019385623426873</v>
      </c>
    </row>
    <row r="128" spans="27:30">
      <c r="AA128">
        <v>125</v>
      </c>
      <c r="AB128" s="1">
        <v>1.5552920906385218E-2</v>
      </c>
      <c r="AC128" s="1">
        <v>0.23907800215381994</v>
      </c>
      <c r="AD128" s="1">
        <v>0.46019385623426873</v>
      </c>
    </row>
    <row r="129" spans="27:30">
      <c r="AA129">
        <v>126</v>
      </c>
      <c r="AB129" s="1">
        <v>1.5552920906385218E-2</v>
      </c>
      <c r="AC129" s="1">
        <v>0.23907800215381994</v>
      </c>
      <c r="AD129" s="1">
        <v>0.46019385623426873</v>
      </c>
    </row>
    <row r="130" spans="27:30">
      <c r="AA130">
        <v>127</v>
      </c>
      <c r="AB130" s="1">
        <v>1.5552920906385218E-2</v>
      </c>
      <c r="AC130" s="1">
        <v>0.23907800215381994</v>
      </c>
      <c r="AD130" s="1">
        <v>0.46019385623426873</v>
      </c>
    </row>
    <row r="131" spans="27:30">
      <c r="AA131">
        <v>128</v>
      </c>
      <c r="AB131" s="1">
        <v>1.5552920906385218E-2</v>
      </c>
      <c r="AC131" s="1">
        <v>0.23907800215381994</v>
      </c>
      <c r="AD131" s="1">
        <v>0.46019385623426873</v>
      </c>
    </row>
    <row r="132" spans="27:30">
      <c r="AA132">
        <v>129</v>
      </c>
      <c r="AB132" s="1">
        <v>1.5552920906385218E-2</v>
      </c>
      <c r="AC132" s="1">
        <v>0.23907800215381994</v>
      </c>
      <c r="AD132" s="1">
        <v>0.46019385623426873</v>
      </c>
    </row>
    <row r="133" spans="27:30">
      <c r="AA133">
        <v>130</v>
      </c>
      <c r="AB133" s="1">
        <v>1.5552920906385218E-2</v>
      </c>
      <c r="AC133" s="1">
        <v>0.23907800215381994</v>
      </c>
      <c r="AD133" s="1">
        <v>0.46019385623426873</v>
      </c>
    </row>
    <row r="134" spans="27:30">
      <c r="AA134">
        <v>131</v>
      </c>
      <c r="AB134" s="1">
        <v>1.5552920906385218E-2</v>
      </c>
      <c r="AC134" s="1">
        <v>0.23907800215381994</v>
      </c>
      <c r="AD134" s="1">
        <v>0.46019385623426873</v>
      </c>
    </row>
    <row r="135" spans="27:30">
      <c r="AA135">
        <v>132</v>
      </c>
      <c r="AB135" s="1">
        <v>1.5552920906385218E-2</v>
      </c>
      <c r="AC135" s="1">
        <v>0.23907800215381994</v>
      </c>
      <c r="AD135" s="1">
        <v>0.46019385623426873</v>
      </c>
    </row>
    <row r="136" spans="27:30">
      <c r="AA136">
        <v>133</v>
      </c>
      <c r="AB136" s="1">
        <v>1.5552920906385218E-2</v>
      </c>
      <c r="AC136" s="1">
        <v>0.23907800215381994</v>
      </c>
      <c r="AD136" s="1">
        <v>0.46019385623426873</v>
      </c>
    </row>
    <row r="137" spans="27:30">
      <c r="AA137">
        <v>134</v>
      </c>
      <c r="AB137" s="1">
        <v>1.5552920906385218E-2</v>
      </c>
      <c r="AC137" s="1">
        <v>0.23907800215381994</v>
      </c>
      <c r="AD137" s="1">
        <v>0.46019385623426873</v>
      </c>
    </row>
    <row r="138" spans="27:30">
      <c r="AA138">
        <v>135</v>
      </c>
      <c r="AB138" s="1">
        <v>1.5552920906385218E-2</v>
      </c>
      <c r="AC138" s="1">
        <v>0.23907800215381994</v>
      </c>
      <c r="AD138" s="1">
        <v>0.46019385623426873</v>
      </c>
    </row>
    <row r="139" spans="27:30">
      <c r="AA139">
        <v>136</v>
      </c>
      <c r="AB139" s="1">
        <v>1.5552920906385218E-2</v>
      </c>
      <c r="AC139" s="1">
        <v>0.23907800215381994</v>
      </c>
      <c r="AD139" s="1">
        <v>0.46019385623426873</v>
      </c>
    </row>
    <row r="140" spans="27:30">
      <c r="AA140">
        <v>137</v>
      </c>
      <c r="AB140" s="1">
        <v>1.5552920906385218E-2</v>
      </c>
      <c r="AC140" s="1">
        <v>0.23907800215381994</v>
      </c>
      <c r="AD140" s="1">
        <v>0.46019385623426873</v>
      </c>
    </row>
    <row r="141" spans="27:30">
      <c r="AA141">
        <v>138</v>
      </c>
      <c r="AB141" s="1">
        <v>1.5552920906385218E-2</v>
      </c>
      <c r="AC141" s="1">
        <v>0.23907800215381994</v>
      </c>
      <c r="AD141" s="1">
        <v>0.46019385623426873</v>
      </c>
    </row>
    <row r="142" spans="27:30">
      <c r="AA142">
        <v>139</v>
      </c>
      <c r="AB142" s="1">
        <v>1.5552920906385218E-2</v>
      </c>
      <c r="AC142" s="1">
        <v>0.23907800215381994</v>
      </c>
      <c r="AD142" s="1">
        <v>0.46019385623426873</v>
      </c>
    </row>
    <row r="143" spans="27:30">
      <c r="AA143">
        <v>140</v>
      </c>
      <c r="AB143" s="1">
        <v>1.5552920906385218E-2</v>
      </c>
      <c r="AC143" s="1">
        <v>0.23907800215381994</v>
      </c>
      <c r="AD143" s="1">
        <v>0.46019385623426873</v>
      </c>
    </row>
    <row r="144" spans="27:30">
      <c r="AA144">
        <v>141</v>
      </c>
      <c r="AB144" s="1">
        <v>1.5552920906385218E-2</v>
      </c>
      <c r="AC144" s="1">
        <v>0.23907800215381994</v>
      </c>
      <c r="AD144" s="1">
        <v>0.46019385623426873</v>
      </c>
    </row>
    <row r="145" spans="27:30">
      <c r="AA145">
        <v>142</v>
      </c>
      <c r="AB145" s="1">
        <v>1.5552920906385218E-2</v>
      </c>
      <c r="AC145" s="1">
        <v>0.23907800215381994</v>
      </c>
      <c r="AD145" s="1">
        <v>0.46019385623426873</v>
      </c>
    </row>
    <row r="146" spans="27:30">
      <c r="AA146">
        <v>143</v>
      </c>
      <c r="AB146" s="1">
        <v>1.5552920906385218E-2</v>
      </c>
      <c r="AC146" s="1">
        <v>0.23907800215381994</v>
      </c>
      <c r="AD146" s="1">
        <v>0.46019385623426873</v>
      </c>
    </row>
    <row r="147" spans="27:30">
      <c r="AA147">
        <v>144</v>
      </c>
      <c r="AB147" s="1">
        <v>1.5552920906385218E-2</v>
      </c>
      <c r="AC147" s="1">
        <v>0.23907800215381994</v>
      </c>
      <c r="AD147" s="1">
        <v>0.46019385623426873</v>
      </c>
    </row>
    <row r="148" spans="27:30">
      <c r="AA148">
        <v>145</v>
      </c>
      <c r="AB148" s="1">
        <v>1.5552920906385218E-2</v>
      </c>
      <c r="AC148" s="1">
        <v>0.23907800215381994</v>
      </c>
      <c r="AD148" s="1">
        <v>0.46019385623426873</v>
      </c>
    </row>
    <row r="149" spans="27:30">
      <c r="AA149">
        <v>146</v>
      </c>
      <c r="AB149" s="1">
        <v>1.5552920906385218E-2</v>
      </c>
      <c r="AC149" s="1">
        <v>0.23907800215381994</v>
      </c>
      <c r="AD149" s="1">
        <v>0.46019385623426873</v>
      </c>
    </row>
    <row r="150" spans="27:30">
      <c r="AA150">
        <v>147</v>
      </c>
      <c r="AB150" s="1">
        <v>1.5552920906385218E-2</v>
      </c>
      <c r="AC150" s="1">
        <v>0.23907800215381994</v>
      </c>
      <c r="AD150" s="1">
        <v>0.46019385623426873</v>
      </c>
    </row>
    <row r="151" spans="27:30">
      <c r="AA151">
        <v>148</v>
      </c>
      <c r="AB151" s="1">
        <v>1.5552920906385218E-2</v>
      </c>
      <c r="AC151" s="1">
        <v>0.23907800215381994</v>
      </c>
      <c r="AD151" s="1">
        <v>0.46019385623426873</v>
      </c>
    </row>
    <row r="152" spans="27:30">
      <c r="AA152">
        <v>149</v>
      </c>
      <c r="AB152" s="1">
        <v>1.5552920906385218E-2</v>
      </c>
      <c r="AC152" s="1">
        <v>0.23907800215381994</v>
      </c>
      <c r="AD152" s="1">
        <v>0.46019385623426873</v>
      </c>
    </row>
    <row r="153" spans="27:30">
      <c r="AA153">
        <v>150</v>
      </c>
      <c r="AB153" s="1">
        <v>1.5552920906385218E-2</v>
      </c>
      <c r="AC153" s="1">
        <v>0.23907800215381994</v>
      </c>
      <c r="AD153" s="1">
        <v>0.46019385623426873</v>
      </c>
    </row>
    <row r="154" spans="27:30">
      <c r="AA154">
        <v>151</v>
      </c>
      <c r="AB154" s="1">
        <v>1.5552920906385218E-2</v>
      </c>
      <c r="AC154" s="1">
        <v>0.23907800215381994</v>
      </c>
      <c r="AD154" s="1">
        <v>0.46019385623426873</v>
      </c>
    </row>
    <row r="155" spans="27:30">
      <c r="AA155">
        <v>152</v>
      </c>
      <c r="AB155" s="1">
        <v>1.5552920906385218E-2</v>
      </c>
      <c r="AC155" s="1">
        <v>0.23907800215381994</v>
      </c>
      <c r="AD155" s="1">
        <v>0.46019385623426873</v>
      </c>
    </row>
    <row r="156" spans="27:30">
      <c r="AA156">
        <v>153</v>
      </c>
      <c r="AB156" s="1">
        <v>1.5552920906385218E-2</v>
      </c>
      <c r="AC156" s="1">
        <v>0.23907800215381994</v>
      </c>
      <c r="AD156" s="1">
        <v>0.46019385623426873</v>
      </c>
    </row>
    <row r="157" spans="27:30">
      <c r="AA157">
        <v>154</v>
      </c>
      <c r="AB157" s="1">
        <v>1.5552920906385218E-2</v>
      </c>
      <c r="AC157" s="1">
        <v>0.23907800215381994</v>
      </c>
      <c r="AD157" s="1">
        <v>0.46019385623426873</v>
      </c>
    </row>
    <row r="158" spans="27:30">
      <c r="AA158">
        <v>155</v>
      </c>
      <c r="AB158" s="1">
        <v>1.5552920906385218E-2</v>
      </c>
      <c r="AC158" s="1">
        <v>0.23907800215381994</v>
      </c>
      <c r="AD158" s="1">
        <v>0.46019385623426873</v>
      </c>
    </row>
    <row r="159" spans="27:30">
      <c r="AA159">
        <v>156</v>
      </c>
      <c r="AB159" s="1">
        <v>1.5552920906385218E-2</v>
      </c>
      <c r="AC159" s="1">
        <v>0.23907800215381994</v>
      </c>
      <c r="AD159" s="1">
        <v>0.46019385623426873</v>
      </c>
    </row>
    <row r="160" spans="27:30">
      <c r="AA160">
        <v>157</v>
      </c>
      <c r="AB160" s="1">
        <v>1.5552920906385218E-2</v>
      </c>
      <c r="AC160" s="1">
        <v>0.23907800215381994</v>
      </c>
      <c r="AD160" s="1">
        <v>0.46019385623426873</v>
      </c>
    </row>
    <row r="161" spans="27:30">
      <c r="AA161">
        <v>158</v>
      </c>
      <c r="AB161" s="1">
        <v>1.5552920906385218E-2</v>
      </c>
      <c r="AC161" s="1">
        <v>0.23907800215381994</v>
      </c>
      <c r="AD161" s="1">
        <v>0.46019385623426873</v>
      </c>
    </row>
    <row r="162" spans="27:30">
      <c r="AA162">
        <v>159</v>
      </c>
      <c r="AB162" s="1">
        <v>1.5552920906385218E-2</v>
      </c>
      <c r="AC162" s="1">
        <v>0.23907800215381994</v>
      </c>
      <c r="AD162" s="1">
        <v>0.46019385623426873</v>
      </c>
    </row>
    <row r="163" spans="27:30">
      <c r="AA163">
        <v>160</v>
      </c>
      <c r="AB163" s="1">
        <v>1.5552920906385218E-2</v>
      </c>
      <c r="AC163" s="1">
        <v>0.23907800215381994</v>
      </c>
      <c r="AD163" s="1">
        <v>0.46019385623426873</v>
      </c>
    </row>
    <row r="164" spans="27:30">
      <c r="AA164">
        <v>161</v>
      </c>
      <c r="AB164" s="1">
        <v>1.5552920906385218E-2</v>
      </c>
      <c r="AC164" s="1">
        <v>0.23907800215381994</v>
      </c>
      <c r="AD164" s="1">
        <v>0.46019385623426873</v>
      </c>
    </row>
    <row r="165" spans="27:30">
      <c r="AA165">
        <v>162</v>
      </c>
      <c r="AB165" s="1">
        <v>1.5552920906385218E-2</v>
      </c>
      <c r="AC165" s="1">
        <v>0.23907800215381994</v>
      </c>
      <c r="AD165" s="1">
        <v>0.46019385623426873</v>
      </c>
    </row>
    <row r="166" spans="27:30">
      <c r="AA166">
        <v>163</v>
      </c>
      <c r="AB166" s="1">
        <v>1.5552920906385218E-2</v>
      </c>
      <c r="AC166" s="1">
        <v>0.23907800215381994</v>
      </c>
      <c r="AD166" s="1">
        <v>0.46019385623426873</v>
      </c>
    </row>
    <row r="167" spans="27:30">
      <c r="AA167">
        <v>164</v>
      </c>
      <c r="AB167" s="1">
        <v>1.5552920906385218E-2</v>
      </c>
      <c r="AC167" s="1">
        <v>0.23907800215381994</v>
      </c>
      <c r="AD167" s="1">
        <v>0.46019385623426873</v>
      </c>
    </row>
    <row r="168" spans="27:30">
      <c r="AA168">
        <v>165</v>
      </c>
      <c r="AB168" s="1">
        <v>1.5552920906385218E-2</v>
      </c>
      <c r="AC168" s="1">
        <v>0.23907800215381994</v>
      </c>
      <c r="AD168" s="1">
        <v>0.46019385623426873</v>
      </c>
    </row>
    <row r="169" spans="27:30">
      <c r="AA169">
        <v>166</v>
      </c>
      <c r="AB169" s="1">
        <v>1.5552920906385218E-2</v>
      </c>
      <c r="AC169" s="1">
        <v>0.23907800215381994</v>
      </c>
      <c r="AD169" s="1">
        <v>0.46019385623426873</v>
      </c>
    </row>
    <row r="170" spans="27:30">
      <c r="AA170">
        <v>167</v>
      </c>
      <c r="AB170" s="1">
        <v>1.5552920906385218E-2</v>
      </c>
      <c r="AC170" s="1">
        <v>0.23907800215381994</v>
      </c>
      <c r="AD170" s="1">
        <v>0.46019385623426873</v>
      </c>
    </row>
    <row r="171" spans="27:30">
      <c r="AA171">
        <v>168</v>
      </c>
      <c r="AB171" s="1">
        <v>1.5552920906385218E-2</v>
      </c>
      <c r="AC171" s="1">
        <v>0.23907800215381994</v>
      </c>
      <c r="AD171" s="1">
        <v>0.46019385623426873</v>
      </c>
    </row>
    <row r="172" spans="27:30">
      <c r="AA172">
        <v>169</v>
      </c>
      <c r="AB172" s="1">
        <v>1.5552920906385218E-2</v>
      </c>
      <c r="AC172" s="1">
        <v>0.23907800215381994</v>
      </c>
      <c r="AD172" s="1">
        <v>0.46019385623426873</v>
      </c>
    </row>
    <row r="173" spans="27:30">
      <c r="AA173">
        <v>170</v>
      </c>
      <c r="AB173" s="1">
        <v>1.5552920906385218E-2</v>
      </c>
      <c r="AC173" s="1">
        <v>0.23907800215381994</v>
      </c>
      <c r="AD173" s="1">
        <v>0.46019385623426873</v>
      </c>
    </row>
    <row r="174" spans="27:30">
      <c r="AA174">
        <v>171</v>
      </c>
      <c r="AB174" s="1">
        <v>1.5552920906385218E-2</v>
      </c>
      <c r="AC174" s="1">
        <v>0.23907800215381994</v>
      </c>
      <c r="AD174" s="1">
        <v>0.46019385623426873</v>
      </c>
    </row>
    <row r="175" spans="27:30">
      <c r="AA175">
        <v>172</v>
      </c>
      <c r="AB175" s="1">
        <v>1.5552920906385218E-2</v>
      </c>
      <c r="AC175" s="1">
        <v>0.23907800215381994</v>
      </c>
      <c r="AD175" s="1">
        <v>0.46019385623426873</v>
      </c>
    </row>
    <row r="176" spans="27:30">
      <c r="AA176">
        <v>173</v>
      </c>
      <c r="AB176" s="1">
        <v>1.5552920906385218E-2</v>
      </c>
      <c r="AC176" s="1">
        <v>0.23907800215381994</v>
      </c>
      <c r="AD176" s="1">
        <v>0.46019385623426873</v>
      </c>
    </row>
    <row r="177" spans="27:30">
      <c r="AA177">
        <v>174</v>
      </c>
      <c r="AB177" s="1">
        <v>1.5552920906385218E-2</v>
      </c>
      <c r="AC177" s="1">
        <v>0.23907800215381994</v>
      </c>
      <c r="AD177" s="1">
        <v>0.46019385623426873</v>
      </c>
    </row>
    <row r="178" spans="27:30">
      <c r="AA178">
        <v>175</v>
      </c>
      <c r="AB178" s="1">
        <v>1.5552920906385218E-2</v>
      </c>
      <c r="AC178" s="1">
        <v>0.23907800215381994</v>
      </c>
      <c r="AD178" s="1">
        <v>0.46019385623426873</v>
      </c>
    </row>
    <row r="179" spans="27:30">
      <c r="AA179">
        <v>176</v>
      </c>
      <c r="AB179" s="1">
        <v>1.5552920906385218E-2</v>
      </c>
      <c r="AC179" s="1">
        <v>0.23907800215381994</v>
      </c>
      <c r="AD179" s="1">
        <v>0.46019385623426873</v>
      </c>
    </row>
    <row r="180" spans="27:30">
      <c r="AA180">
        <v>177</v>
      </c>
      <c r="AB180" s="1">
        <v>1.5552920906385218E-2</v>
      </c>
      <c r="AC180" s="1">
        <v>0.23907800215381994</v>
      </c>
      <c r="AD180" s="1">
        <v>0.46019385623426873</v>
      </c>
    </row>
    <row r="181" spans="27:30">
      <c r="AA181">
        <v>178</v>
      </c>
      <c r="AB181" s="1">
        <v>1.5552920906385218E-2</v>
      </c>
      <c r="AC181" s="1">
        <v>0.23907800215381994</v>
      </c>
      <c r="AD181" s="1">
        <v>0.46019385623426873</v>
      </c>
    </row>
    <row r="182" spans="27:30">
      <c r="AA182">
        <v>179</v>
      </c>
      <c r="AB182" s="1">
        <v>1.5552920906385218E-2</v>
      </c>
      <c r="AC182" s="1">
        <v>0.23907800215381994</v>
      </c>
      <c r="AD182" s="1">
        <v>0.46019385623426873</v>
      </c>
    </row>
    <row r="183" spans="27:30">
      <c r="AA183">
        <v>180</v>
      </c>
      <c r="AB183" s="1">
        <v>1.5552920906385218E-2</v>
      </c>
      <c r="AC183" s="1">
        <v>0.23907800215381994</v>
      </c>
      <c r="AD183" s="1">
        <v>0.46019385623426873</v>
      </c>
    </row>
    <row r="184" spans="27:30">
      <c r="AA184">
        <v>181</v>
      </c>
      <c r="AB184" s="1">
        <v>1.5552920906385218E-2</v>
      </c>
      <c r="AC184" s="1">
        <v>0.23907800215381994</v>
      </c>
      <c r="AD184" s="1">
        <v>0.46019385623426873</v>
      </c>
    </row>
    <row r="185" spans="27:30">
      <c r="AA185">
        <v>182</v>
      </c>
      <c r="AB185" s="1">
        <v>1.5552920906385218E-2</v>
      </c>
      <c r="AC185" s="1">
        <v>0.23907800215381994</v>
      </c>
      <c r="AD185" s="1">
        <v>0.46019385623426873</v>
      </c>
    </row>
    <row r="186" spans="27:30">
      <c r="AA186">
        <v>183</v>
      </c>
      <c r="AB186" s="1">
        <v>1.5552920906385218E-2</v>
      </c>
      <c r="AC186" s="1">
        <v>0.23907800215381994</v>
      </c>
      <c r="AD186" s="1">
        <v>0.46019385623426873</v>
      </c>
    </row>
    <row r="187" spans="27:30">
      <c r="AA187">
        <v>184</v>
      </c>
      <c r="AB187" s="1">
        <v>1.5552920906385218E-2</v>
      </c>
      <c r="AC187" s="1">
        <v>0.23907800215381994</v>
      </c>
      <c r="AD187" s="1">
        <v>0.46019385623426873</v>
      </c>
    </row>
    <row r="188" spans="27:30">
      <c r="AA188">
        <v>185</v>
      </c>
      <c r="AB188" s="1">
        <v>1.5552920906385218E-2</v>
      </c>
      <c r="AC188" s="1">
        <v>0.23907800215381994</v>
      </c>
      <c r="AD188" s="1">
        <v>0.46019385623426873</v>
      </c>
    </row>
    <row r="189" spans="27:30">
      <c r="AA189">
        <v>186</v>
      </c>
      <c r="AB189" s="1">
        <v>1.5552920906385218E-2</v>
      </c>
      <c r="AC189" s="1">
        <v>0.23907800215381994</v>
      </c>
      <c r="AD189" s="1">
        <v>0.46019385623426873</v>
      </c>
    </row>
    <row r="190" spans="27:30">
      <c r="AA190">
        <v>187</v>
      </c>
      <c r="AB190" s="1">
        <v>1.5552920906385218E-2</v>
      </c>
      <c r="AC190" s="1">
        <v>0.23907800215381994</v>
      </c>
      <c r="AD190" s="1">
        <v>0.46019385623426873</v>
      </c>
    </row>
    <row r="191" spans="27:30">
      <c r="AA191">
        <v>188</v>
      </c>
      <c r="AB191" s="1">
        <v>1.5552920906385218E-2</v>
      </c>
      <c r="AC191" s="1">
        <v>0.23907800215381994</v>
      </c>
      <c r="AD191" s="1">
        <v>0.46019385623426873</v>
      </c>
    </row>
    <row r="192" spans="27:30">
      <c r="AA192">
        <v>189</v>
      </c>
      <c r="AB192" s="1">
        <v>1.5552920906385218E-2</v>
      </c>
      <c r="AC192" s="1">
        <v>0.23907800215381994</v>
      </c>
      <c r="AD192" s="1">
        <v>0.46019385623426873</v>
      </c>
    </row>
    <row r="193" spans="27:30">
      <c r="AA193">
        <v>190</v>
      </c>
      <c r="AB193" s="1">
        <v>1.5552920906385218E-2</v>
      </c>
      <c r="AC193" s="1">
        <v>0.23907800215381994</v>
      </c>
      <c r="AD193" s="1">
        <v>0.46019385623426873</v>
      </c>
    </row>
    <row r="194" spans="27:30">
      <c r="AA194">
        <v>191</v>
      </c>
      <c r="AB194" s="1">
        <v>1.5552920906385218E-2</v>
      </c>
      <c r="AC194" s="1">
        <v>0.23907800215381994</v>
      </c>
      <c r="AD194" s="1">
        <v>0.46019385623426873</v>
      </c>
    </row>
    <row r="195" spans="27:30">
      <c r="AA195">
        <v>192</v>
      </c>
      <c r="AB195" s="1">
        <v>1.5552920906385218E-2</v>
      </c>
      <c r="AC195" s="1">
        <v>0.23907800215381994</v>
      </c>
      <c r="AD195" s="1">
        <v>0.46019385623426873</v>
      </c>
    </row>
    <row r="196" spans="27:30">
      <c r="AA196">
        <v>193</v>
      </c>
      <c r="AB196" s="1">
        <v>1.5552920906385218E-2</v>
      </c>
      <c r="AC196" s="1">
        <v>0.23907800215381994</v>
      </c>
      <c r="AD196" s="1">
        <v>0.46019385623426873</v>
      </c>
    </row>
    <row r="197" spans="27:30">
      <c r="AA197">
        <v>194</v>
      </c>
      <c r="AB197" s="1">
        <v>1.5552920906385218E-2</v>
      </c>
      <c r="AC197" s="1">
        <v>0.23907800215381994</v>
      </c>
      <c r="AD197" s="1">
        <v>0.46019385623426873</v>
      </c>
    </row>
    <row r="198" spans="27:30">
      <c r="AA198">
        <v>195</v>
      </c>
      <c r="AB198" s="1">
        <v>1.5552920906385218E-2</v>
      </c>
      <c r="AC198" s="1">
        <v>0.23907800215381994</v>
      </c>
      <c r="AD198" s="1">
        <v>0.46019385623426873</v>
      </c>
    </row>
    <row r="199" spans="27:30">
      <c r="AA199">
        <v>196</v>
      </c>
      <c r="AB199" s="1">
        <v>1.5552920906385218E-2</v>
      </c>
      <c r="AC199" s="1">
        <v>0.23907800215381994</v>
      </c>
      <c r="AD199" s="1">
        <v>0.46019385623426873</v>
      </c>
    </row>
    <row r="200" spans="27:30">
      <c r="AA200">
        <v>197</v>
      </c>
      <c r="AB200" s="1">
        <v>1.5552920906385218E-2</v>
      </c>
      <c r="AC200" s="1">
        <v>0.23907800215381994</v>
      </c>
      <c r="AD200" s="1">
        <v>0.46019385623426873</v>
      </c>
    </row>
    <row r="201" spans="27:30">
      <c r="AA201">
        <v>198</v>
      </c>
      <c r="AB201" s="1">
        <v>1.5552920906385218E-2</v>
      </c>
      <c r="AC201" s="1">
        <v>0.23907800215381994</v>
      </c>
      <c r="AD201" s="1">
        <v>0.46019385623426873</v>
      </c>
    </row>
    <row r="202" spans="27:30">
      <c r="AA202">
        <v>199</v>
      </c>
      <c r="AB202" s="1">
        <v>1.5552920906385218E-2</v>
      </c>
      <c r="AC202" s="1">
        <v>0.23907800215381994</v>
      </c>
      <c r="AD202" s="1">
        <v>0.46019385623426873</v>
      </c>
    </row>
    <row r="203" spans="27:30">
      <c r="AA203">
        <v>200</v>
      </c>
      <c r="AB203" s="1">
        <v>1.5552920906385218E-2</v>
      </c>
      <c r="AC203" s="1">
        <v>0.23907800215381994</v>
      </c>
      <c r="AD203" s="1">
        <v>0.46019385623426873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24" priority="13">
      <formula>ABS(B57)&gt;0.4</formula>
    </cfRule>
    <cfRule type="expression" dxfId="223" priority="14">
      <formula>AND(ABS(B57)&gt;0.2, ABS(B57)&lt;=0.4)</formula>
    </cfRule>
    <cfRule type="expression" dxfId="222" priority="15">
      <formula>ABS(B57)&lt;=0.2</formula>
    </cfRule>
  </conditionalFormatting>
  <conditionalFormatting sqref="B82:D87">
    <cfRule type="expression" dxfId="221" priority="1">
      <formula>ABS(B82)&lt;=0.2</formula>
    </cfRule>
    <cfRule type="expression" dxfId="220" priority="2">
      <formula>ABS(B82)&gt;0.4</formula>
    </cfRule>
    <cfRule type="expression" dxfId="219" priority="3">
      <formula>AND(ABS(B82)&gt;0.2, ABS(B82)&lt;=0.4)</formula>
    </cfRule>
  </conditionalFormatting>
  <conditionalFormatting sqref="E40:M45">
    <cfRule type="expression" dxfId="218" priority="4">
      <formula>ABS(IFERROR(E13-E40,0))&gt;0.4</formula>
    </cfRule>
    <cfRule type="expression" dxfId="217" priority="5">
      <formula>AND(ABS(IFERROR(E13-E40,0))&gt;0.2, ABS(IFERROR(E13-E40,0))&lt;=0.4)</formula>
    </cfRule>
    <cfRule type="expression" dxfId="216" priority="6">
      <formula>ABS(IFERROR(E13-E40,0))&lt;=0.2</formula>
    </cfRule>
  </conditionalFormatting>
  <conditionalFormatting sqref="G57:I65">
    <cfRule type="expression" dxfId="215" priority="10">
      <formula>ABS(G57)&lt;=0.2</formula>
    </cfRule>
    <cfRule type="expression" dxfId="214" priority="11">
      <formula>AND(ABS(G57)&gt;0.2, ABS(G57)&lt;=0.4)</formula>
    </cfRule>
    <cfRule type="expression" dxfId="213" priority="12">
      <formula>ABS(G57)&gt;0.4</formula>
    </cfRule>
  </conditionalFormatting>
  <conditionalFormatting sqref="L57:Q65">
    <cfRule type="expression" dxfId="212" priority="7">
      <formula>ABS(L57)&gt;0.4</formula>
    </cfRule>
    <cfRule type="expression" dxfId="211" priority="8">
      <formula>AND(ABS(L57)&gt;0.2, ABS(L57)&lt;=0.4)</formula>
    </cfRule>
    <cfRule type="expression" dxfId="210" priority="9">
      <formula>ABS(L57)&lt;=0.2</formula>
    </cfRule>
  </conditionalFormatting>
  <dataValidations count="1">
    <dataValidation type="list" allowBlank="1" showInputMessage="1" showErrorMessage="1" sqref="Y8" xr:uid="{00000000-0002-0000-06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N203"/>
  <sheetViews>
    <sheetView topLeftCell="A61" zoomScale="84" zoomScaleNormal="60" workbookViewId="0">
      <selection activeCell="B71" sqref="B71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9.2384539880518785E-2</v>
      </c>
      <c r="AC3" s="1">
        <f>G67</f>
        <v>4.3542387977804985E-2</v>
      </c>
      <c r="AD3" s="1">
        <f ca="1">L67</f>
        <v>0.15016410982673556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9.2384539880518785E-2</v>
      </c>
      <c r="AC4" s="1">
        <v>4.3542387977804985E-2</v>
      </c>
      <c r="AD4" s="1">
        <v>0.15016410982673556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9.2384539880518785E-2</v>
      </c>
      <c r="AC5" s="1">
        <v>4.3542387977804985E-2</v>
      </c>
      <c r="AD5" s="1">
        <v>0.15016410982673556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9.2384539880518785E-2</v>
      </c>
      <c r="AC6" s="1">
        <v>4.3542387977804985E-2</v>
      </c>
      <c r="AD6" s="1">
        <v>0.15016410982673556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9.2384539880518785E-2</v>
      </c>
      <c r="AC7" s="1">
        <v>4.3542387977804985E-2</v>
      </c>
      <c r="AD7" s="1">
        <v>0.15016410982673556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9.2384539880518785E-2</v>
      </c>
      <c r="AC8" s="1">
        <v>4.3542387977804985E-2</v>
      </c>
      <c r="AD8" s="1">
        <v>0.15016410982673556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9.2384539880518785E-2</v>
      </c>
      <c r="AC9" s="1">
        <v>4.3542387977804985E-2</v>
      </c>
      <c r="AD9" s="1">
        <v>0.15016410982673556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9.2384539880518785E-2</v>
      </c>
      <c r="AC10" s="1">
        <v>4.3542387977804985E-2</v>
      </c>
      <c r="AD10" s="1">
        <v>0.15016410982673556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2</v>
      </c>
      <c r="AA11">
        <v>8</v>
      </c>
      <c r="AB11" s="1">
        <v>9.2384539880518785E-2</v>
      </c>
      <c r="AC11" s="1">
        <v>4.3542387977804985E-2</v>
      </c>
      <c r="AD11" s="1">
        <v>0.15016410982673556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0.43625514751179489</v>
      </c>
      <c r="AA12">
        <v>9</v>
      </c>
      <c r="AB12" s="1">
        <v>9.2384539880518785E-2</v>
      </c>
      <c r="AC12" s="1">
        <v>4.3542387977804985E-2</v>
      </c>
      <c r="AD12" s="1">
        <v>0.15016410982673556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9.2384539880518785E-2</v>
      </c>
      <c r="AC13" s="1">
        <v>4.3542387977804985E-2</v>
      </c>
      <c r="AD13" s="1">
        <v>0.15016410982673556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9.2384539880518785E-2</v>
      </c>
      <c r="AC14" s="1">
        <v>4.3542387977804985E-2</v>
      </c>
      <c r="AD14" s="1">
        <v>0.15016410982673556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9.2384539880518785E-2</v>
      </c>
      <c r="AC15" s="1">
        <v>4.3542387977804985E-2</v>
      </c>
      <c r="AD15" s="1">
        <v>0.15016410982673556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13</v>
      </c>
      <c r="AA16">
        <v>13</v>
      </c>
      <c r="AB16" s="1">
        <v>9.2384539880518785E-2</v>
      </c>
      <c r="AC16" s="1">
        <v>4.3542387977804985E-2</v>
      </c>
      <c r="AD16" s="1">
        <v>0.15016410982673556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3</v>
      </c>
      <c r="AA17">
        <v>14</v>
      </c>
      <c r="AB17" s="1">
        <v>9.2384539880518785E-2</v>
      </c>
      <c r="AC17" s="1">
        <v>4.3542387977804985E-2</v>
      </c>
      <c r="AD17" s="1">
        <v>0.15016410982673556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2</v>
      </c>
      <c r="AA18">
        <v>15</v>
      </c>
      <c r="AB18" s="1">
        <v>9.2384539880518785E-2</v>
      </c>
      <c r="AC18" s="1">
        <v>4.3542387977804985E-2</v>
      </c>
      <c r="AD18" s="1">
        <v>0.15016410982673556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9.2384539880518785E-2</v>
      </c>
      <c r="AC19" s="1">
        <v>4.3542387977804985E-2</v>
      </c>
      <c r="AD19" s="1">
        <v>0.15016410982673556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0.72222222222222221</v>
      </c>
      <c r="AA20">
        <v>17</v>
      </c>
      <c r="AB20" s="1">
        <v>9.2384539880518785E-2</v>
      </c>
      <c r="AC20" s="1">
        <v>4.3542387977804985E-2</v>
      </c>
      <c r="AD20" s="1">
        <v>0.15016410982673556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0.16666666666666666</v>
      </c>
      <c r="AA21">
        <v>18</v>
      </c>
      <c r="AB21" s="1">
        <v>9.2384539880518785E-2</v>
      </c>
      <c r="AC21" s="1">
        <v>4.3542387977804985E-2</v>
      </c>
      <c r="AD21" s="1">
        <v>0.15016410982673556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0.1111111111111111</v>
      </c>
      <c r="AA22">
        <v>19</v>
      </c>
      <c r="AB22" s="1">
        <v>9.2384539880518785E-2</v>
      </c>
      <c r="AC22" s="1">
        <v>4.3542387977804985E-2</v>
      </c>
      <c r="AD22" s="1">
        <v>0.15016410982673556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9.750337297709355E-3</v>
      </c>
      <c r="AA23">
        <v>20</v>
      </c>
      <c r="AB23" s="1">
        <v>9.2384539880518785E-2</v>
      </c>
      <c r="AC23" s="1">
        <v>4.3542387977804985E-2</v>
      </c>
      <c r="AD23" s="1">
        <v>0.15016410982673556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0.4494556408471706</v>
      </c>
      <c r="AA24">
        <v>21</v>
      </c>
      <c r="AB24" s="1">
        <v>9.2384539880518785E-2</v>
      </c>
      <c r="AC24" s="1">
        <v>4.3542387977804985E-2</v>
      </c>
      <c r="AD24" s="1">
        <v>0.15016410982673556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0.13990378763161182</v>
      </c>
      <c r="AA25">
        <v>22</v>
      </c>
      <c r="AB25" s="1">
        <v>9.2384539880518785E-2</v>
      </c>
      <c r="AC25" s="1">
        <v>4.3542387977804985E-2</v>
      </c>
      <c r="AD25" s="1">
        <v>0.15016410982673556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0.140242548247312</v>
      </c>
      <c r="AA26">
        <v>23</v>
      </c>
      <c r="AB26" s="1">
        <v>9.2384539880518785E-2</v>
      </c>
      <c r="AC26" s="1">
        <v>4.3542387977804985E-2</v>
      </c>
      <c r="AD26" s="1">
        <v>0.15016410982673556</v>
      </c>
    </row>
    <row r="27" spans="1:30" ht="16.2" thickBot="1">
      <c r="X27" s="55" t="s">
        <v>51</v>
      </c>
      <c r="Y27" s="3" cm="1">
        <f t="array" ref="Y27">MEDIAN(ABS(B13:D18 - B40:D45))</f>
        <v>8.4239631072689142E-2</v>
      </c>
      <c r="AA27">
        <v>24</v>
      </c>
      <c r="AB27" s="1">
        <v>9.2384539880518785E-2</v>
      </c>
      <c r="AC27" s="1">
        <v>4.3542387977804985E-2</v>
      </c>
      <c r="AD27" s="1">
        <v>0.15016410982673556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9.2384539880518785E-2</v>
      </c>
      <c r="AC28" s="1">
        <v>4.3542387977804985E-2</v>
      </c>
      <c r="AD28" s="1">
        <v>0.15016410982673556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3.8418412222818027E-2</v>
      </c>
      <c r="AA29">
        <v>26</v>
      </c>
      <c r="AB29" s="1">
        <v>9.2384539880518785E-2</v>
      </c>
      <c r="AC29" s="1">
        <v>4.3542387977804985E-2</v>
      </c>
      <c r="AD29" s="1">
        <v>0.15016410982673556</v>
      </c>
    </row>
    <row r="30" spans="1:30">
      <c r="A30" s="25" t="s">
        <v>3</v>
      </c>
      <c r="B30" s="2">
        <f>MAX(B40:B45)</f>
        <v>0.63493894098476433</v>
      </c>
      <c r="C30" s="2">
        <f>MAX(C40:C45)</f>
        <v>0.68934734175751167</v>
      </c>
      <c r="D30" s="2">
        <f>MAX(D40:D45)</f>
        <v>0.90975033729770938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8.4239631072689142E-2</v>
      </c>
      <c r="AA30">
        <v>27</v>
      </c>
      <c r="AB30" s="1">
        <v>9.2384539880518785E-2</v>
      </c>
      <c r="AC30" s="1">
        <v>4.3542387977804985E-2</v>
      </c>
      <c r="AD30" s="1">
        <v>0.15016410982673556</v>
      </c>
    </row>
    <row r="31" spans="1:30" ht="16.2" thickBot="1">
      <c r="A31" s="25" t="s">
        <v>4</v>
      </c>
      <c r="B31" s="2">
        <f>MIN(B40:B45)</f>
        <v>6.3650587534938977E-2</v>
      </c>
      <c r="C31" s="2">
        <f t="shared" ref="C31:D31" si="19">MIN(C40:C45)</f>
        <v>9.6957741485817719E-2</v>
      </c>
      <c r="D31" s="2">
        <f t="shared" si="19"/>
        <v>0.15372507791751058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0.19476250758373798</v>
      </c>
      <c r="AA31">
        <v>28</v>
      </c>
      <c r="AB31" s="1">
        <v>9.2384539880518785E-2</v>
      </c>
      <c r="AC31" s="1">
        <v>4.3542387977804985E-2</v>
      </c>
      <c r="AD31" s="1">
        <v>0.15016410982673556</v>
      </c>
    </row>
    <row r="32" spans="1:30">
      <c r="A32" s="25" t="s">
        <v>5</v>
      </c>
      <c r="B32" s="2">
        <f>AVERAGE(B40:B45)</f>
        <v>0.3545296594377802</v>
      </c>
      <c r="C32" s="2">
        <f t="shared" ref="C32:D32" si="20">AVERAGE(C40:C45)</f>
        <v>0.41815578600311526</v>
      </c>
      <c r="D32" s="2">
        <f t="shared" si="20"/>
        <v>0.58823395583631577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9.2384539880518785E-2</v>
      </c>
      <c r="AC32" s="1">
        <v>4.3542387977804985E-2</v>
      </c>
      <c r="AD32" s="1">
        <v>0.15016410982673556</v>
      </c>
    </row>
    <row r="33" spans="1:30">
      <c r="A33" s="25" t="s">
        <v>6</v>
      </c>
      <c r="B33" s="2">
        <f>STDEV(B40:B45)</f>
        <v>0.23518392276548811</v>
      </c>
      <c r="C33" s="2">
        <f t="shared" ref="C33:D33" si="21">STDEV(C40:C45)</f>
        <v>0.21279434689242852</v>
      </c>
      <c r="D33" s="2">
        <f t="shared" si="21"/>
        <v>0.30762165593291724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9.2384539880518785E-2</v>
      </c>
      <c r="AC33" s="1">
        <v>4.3542387977804985E-2</v>
      </c>
      <c r="AD33" s="1">
        <v>0.15016410982673556</v>
      </c>
    </row>
    <row r="34" spans="1:30">
      <c r="A34" s="25" t="s">
        <v>7</v>
      </c>
      <c r="B34" s="2">
        <f>MEDIAN(B40:B45)</f>
        <v>0.39574836388146784</v>
      </c>
      <c r="C34" s="2">
        <f t="shared" ref="C34:D34" si="22">MEDIAN(C40:C45)</f>
        <v>0.46104255086310281</v>
      </c>
      <c r="D34" s="2">
        <f t="shared" si="22"/>
        <v>0.6954052895957703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9.2384539880518785E-2</v>
      </c>
      <c r="AC34" s="1">
        <v>4.3542387977804985E-2</v>
      </c>
      <c r="AD34" s="1">
        <v>0.15016410982673556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</v>
      </c>
      <c r="D35" s="2" cm="1">
        <f t="array" ref="D35">IFERROR(_xlfn.MODE.SNGL(ROUND(D40:D45,1)),0)</f>
        <v>0.8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9.2384539880518785E-2</v>
      </c>
      <c r="AC35" s="1">
        <v>4.3542387977804985E-2</v>
      </c>
      <c r="AD35" s="1">
        <v>0.15016410982673556</v>
      </c>
    </row>
    <row r="36" spans="1:30">
      <c r="A36" s="25" t="s">
        <v>9</v>
      </c>
      <c r="B36" s="2">
        <f>QUARTILE(B40:B45,1)</f>
        <v>0.16182683776266335</v>
      </c>
      <c r="C36" s="2">
        <f t="shared" ref="C36:D36" si="23">QUARTILE(C40:C45,1)</f>
        <v>0.29906462223864427</v>
      </c>
      <c r="D36" s="2">
        <f t="shared" si="23"/>
        <v>0.35895548942311856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9.2384539880518785E-2</v>
      </c>
      <c r="AC36" s="1">
        <v>4.3542387977804985E-2</v>
      </c>
      <c r="AD36" s="1">
        <v>0.15016410982673556</v>
      </c>
    </row>
    <row r="37" spans="1:30">
      <c r="A37" s="25" t="s">
        <v>10</v>
      </c>
      <c r="B37" s="2">
        <f>QUARTILE(B40:B45,2)</f>
        <v>0.39574836388146784</v>
      </c>
      <c r="C37" s="2">
        <f t="shared" ref="C37:D37" si="24">QUARTILE(C40:C45,2)</f>
        <v>0.46104255086310281</v>
      </c>
      <c r="D37" s="2">
        <f t="shared" si="24"/>
        <v>0.6954052895957703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9.2384539880518785E-2</v>
      </c>
      <c r="AC37" s="1">
        <v>4.3542387977804985E-2</v>
      </c>
      <c r="AD37" s="1">
        <v>0.15016410982673556</v>
      </c>
    </row>
    <row r="38" spans="1:30">
      <c r="A38" s="25" t="s">
        <v>11</v>
      </c>
      <c r="B38" s="2">
        <f>QUARTILE(B40:B45,3)</f>
        <v>0.5138661194361025</v>
      </c>
      <c r="C38" s="2">
        <f t="shared" ref="C38:D38" si="25">QUARTILE(C40:C45,3)</f>
        <v>0.53186505147977425</v>
      </c>
      <c r="D38" s="2">
        <f t="shared" si="25"/>
        <v>0.79508546083311671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9.2384539880518785E-2</v>
      </c>
      <c r="AC38" s="1">
        <v>4.3542387977804985E-2</v>
      </c>
      <c r="AD38" s="1">
        <v>0.15016410982673556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9.2384539880518785E-2</v>
      </c>
      <c r="AC39" s="1">
        <v>4.3542387977804985E-2</v>
      </c>
      <c r="AD39" s="1">
        <v>0.15016410982673556</v>
      </c>
    </row>
    <row r="40" spans="1:30">
      <c r="A40" s="25">
        <v>1</v>
      </c>
      <c r="B40" s="23">
        <v>6.3650587534938977E-2</v>
      </c>
      <c r="C40" s="23">
        <v>0.44462541149608903</v>
      </c>
      <c r="D40" s="23">
        <v>0.90975033729770938</v>
      </c>
      <c r="E40" s="2">
        <f>MAX(B40:D40)</f>
        <v>0.90975033729770938</v>
      </c>
      <c r="F40" s="2">
        <f>MIN(B40:D40)</f>
        <v>6.3650587534938977E-2</v>
      </c>
      <c r="G40" s="2">
        <f>AVERAGE(B40:D40)</f>
        <v>0.47267544544291251</v>
      </c>
      <c r="H40" s="2">
        <f>STDEV(B40:D40)</f>
        <v>0.42374674033019899</v>
      </c>
      <c r="I40" s="2">
        <f>MEDIAN(B40:D40)</f>
        <v>0.44462541149608903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0.25413799951551402</v>
      </c>
      <c r="L40" s="2">
        <f>QUARTILE(B40:D40,2)</f>
        <v>0.44462541149608903</v>
      </c>
      <c r="M40" s="3">
        <f>QUARTILE(B40:D40,3)</f>
        <v>0.6771878743968992</v>
      </c>
      <c r="AA40">
        <v>37</v>
      </c>
      <c r="AB40" s="1">
        <v>9.2384539880518785E-2</v>
      </c>
      <c r="AC40" s="1">
        <v>4.3542387977804985E-2</v>
      </c>
      <c r="AD40" s="1">
        <v>0.15016410982673556</v>
      </c>
    </row>
    <row r="41" spans="1:30">
      <c r="A41" s="25">
        <v>2</v>
      </c>
      <c r="B41" s="23">
        <v>0.38602818322357313</v>
      </c>
      <c r="C41" s="23">
        <v>0.47745969023011658</v>
      </c>
      <c r="D41" s="23">
        <v>0.15372507791751058</v>
      </c>
      <c r="E41" s="2">
        <f t="shared" ref="E41:E45" si="27">MAX(B41:D41)</f>
        <v>0.47745969023011658</v>
      </c>
      <c r="F41" s="2">
        <f t="shared" ref="F41:F45" si="28">MIN(B41:D41)</f>
        <v>0.15372507791751058</v>
      </c>
      <c r="G41" s="2">
        <f t="shared" ref="G41:G45" si="29">AVERAGE(B41:D41)</f>
        <v>0.33907098379040007</v>
      </c>
      <c r="H41" s="2">
        <f t="shared" ref="H41:H45" si="30">STDEV(B41:D41)</f>
        <v>0.16689744975958559</v>
      </c>
      <c r="I41" s="2">
        <f t="shared" ref="I41:I45" si="31">MEDIAN(B41:D41)</f>
        <v>0.38602818322357313</v>
      </c>
      <c r="J41" s="2">
        <f t="shared" si="26"/>
        <v>0.4</v>
      </c>
      <c r="K41" s="2">
        <f t="shared" ref="K41:K45" si="32">QUARTILE(B41:D41,1)</f>
        <v>0.26987663057054184</v>
      </c>
      <c r="L41" s="2">
        <f t="shared" ref="L41:L45" si="33">QUARTILE(B41:D41,2)</f>
        <v>0.38602818322357313</v>
      </c>
      <c r="M41" s="3">
        <f t="shared" ref="M41:M45" si="34">QUARTILE(B41:D41,3)</f>
        <v>0.43174393672684486</v>
      </c>
      <c r="AA41">
        <v>38</v>
      </c>
      <c r="AB41" s="1">
        <v>9.2384539880518785E-2</v>
      </c>
      <c r="AC41" s="1">
        <v>4.3542387977804985E-2</v>
      </c>
      <c r="AD41" s="1">
        <v>0.15016410982673556</v>
      </c>
    </row>
    <row r="42" spans="1:30">
      <c r="A42" s="25">
        <v>3</v>
      </c>
      <c r="B42" s="23">
        <v>0.40546854453936249</v>
      </c>
      <c r="C42" s="23">
        <v>0.55000017189632688</v>
      </c>
      <c r="D42" s="23">
        <v>0.76475838587628153</v>
      </c>
      <c r="E42" s="2">
        <f t="shared" si="27"/>
        <v>0.76475838587628153</v>
      </c>
      <c r="F42" s="2">
        <f t="shared" si="28"/>
        <v>0.40546854453936249</v>
      </c>
      <c r="G42" s="2">
        <f t="shared" si="29"/>
        <v>0.57340903410399024</v>
      </c>
      <c r="H42" s="2">
        <f t="shared" si="30"/>
        <v>0.18078517263417998</v>
      </c>
      <c r="I42" s="2">
        <f t="shared" si="31"/>
        <v>0.55000017189632688</v>
      </c>
      <c r="J42" s="2">
        <f>IFERROR(
  _xlfn.MODE.SNGL(ROUND(B42,1),ROUND(C42,1),ROUND(D42,1)),
  MEDIAN(   ROUND(B42,1),ROUND(C42,1),ROUND(D42,1))
)</f>
        <v>0.6</v>
      </c>
      <c r="K42" s="2">
        <f t="shared" si="32"/>
        <v>0.47773435821784471</v>
      </c>
      <c r="L42" s="2">
        <f t="shared" si="33"/>
        <v>0.55000017189632688</v>
      </c>
      <c r="M42" s="3">
        <f t="shared" si="34"/>
        <v>0.65737927888630421</v>
      </c>
      <c r="AA42">
        <v>39</v>
      </c>
      <c r="AB42" s="1">
        <v>9.2384539880518785E-2</v>
      </c>
      <c r="AC42" s="1">
        <v>4.3542387977804985E-2</v>
      </c>
      <c r="AD42" s="1">
        <v>0.15016410982673556</v>
      </c>
    </row>
    <row r="43" spans="1:30">
      <c r="A43" s="25">
        <v>4</v>
      </c>
      <c r="B43" s="23">
        <v>0.63493894098476433</v>
      </c>
      <c r="C43" s="23">
        <v>0.25054435915282935</v>
      </c>
      <c r="D43" s="23">
        <v>0.62605219331525919</v>
      </c>
      <c r="E43" s="2">
        <f t="shared" si="27"/>
        <v>0.63493894098476433</v>
      </c>
      <c r="F43" s="2">
        <f t="shared" si="28"/>
        <v>0.25054435915282935</v>
      </c>
      <c r="G43" s="2">
        <f t="shared" si="29"/>
        <v>0.50384516448428429</v>
      </c>
      <c r="H43" s="2">
        <f t="shared" si="30"/>
        <v>0.219409929258473</v>
      </c>
      <c r="I43" s="2">
        <f t="shared" si="31"/>
        <v>0.62605219331525919</v>
      </c>
      <c r="J43" s="2">
        <f>IFERROR(
  _xlfn.MODE.SNGL(ROUND(B43,1),ROUND(C43,1),ROUND(D43,1)),
  MEDIAN(   ROUND(B43,1),ROUND(C43,1),ROUND(D43,1))
)</f>
        <v>0.6</v>
      </c>
      <c r="K43" s="2">
        <f t="shared" si="32"/>
        <v>0.43829827623404427</v>
      </c>
      <c r="L43" s="2">
        <f t="shared" si="33"/>
        <v>0.62605219331525919</v>
      </c>
      <c r="M43" s="3">
        <f t="shared" si="34"/>
        <v>0.63049556715001176</v>
      </c>
      <c r="AA43">
        <v>40</v>
      </c>
      <c r="AB43" s="1">
        <v>9.2384539880518785E-2</v>
      </c>
      <c r="AC43" s="1">
        <v>4.3542387977804985E-2</v>
      </c>
      <c r="AD43" s="1">
        <v>0.15016410982673556</v>
      </c>
    </row>
    <row r="44" spans="1:30">
      <c r="A44" s="25">
        <v>5</v>
      </c>
      <c r="B44" s="23">
        <v>0.54999864440168245</v>
      </c>
      <c r="C44" s="23">
        <v>9.6957741485817719E-2</v>
      </c>
      <c r="D44" s="23">
        <v>0.26992325479240503</v>
      </c>
      <c r="E44" s="2">
        <f t="shared" si="27"/>
        <v>0.54999864440168245</v>
      </c>
      <c r="F44" s="2">
        <f t="shared" si="28"/>
        <v>9.6957741485817719E-2</v>
      </c>
      <c r="G44" s="2">
        <f t="shared" si="29"/>
        <v>0.30562654689330171</v>
      </c>
      <c r="H44" s="2">
        <f t="shared" si="30"/>
        <v>0.22862099363102464</v>
      </c>
      <c r="I44" s="2">
        <f t="shared" si="31"/>
        <v>0.26992325479240503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0.1834404981391114</v>
      </c>
      <c r="L44" s="2">
        <f t="shared" si="33"/>
        <v>0.26992325479240503</v>
      </c>
      <c r="M44" s="3">
        <f t="shared" si="34"/>
        <v>0.40996094959704377</v>
      </c>
      <c r="AA44">
        <v>41</v>
      </c>
      <c r="AB44" s="1">
        <v>9.2384539880518785E-2</v>
      </c>
      <c r="AC44" s="1">
        <v>4.3542387977804985E-2</v>
      </c>
      <c r="AD44" s="1">
        <v>0.15016410982673556</v>
      </c>
    </row>
    <row r="45" spans="1:30" ht="16.2" thickBot="1">
      <c r="A45" s="27">
        <v>6</v>
      </c>
      <c r="B45" s="24">
        <v>8.7093055942360081E-2</v>
      </c>
      <c r="C45" s="24">
        <v>0.68934734175751167</v>
      </c>
      <c r="D45" s="24">
        <v>0.80519448581872843</v>
      </c>
      <c r="E45" s="4">
        <f t="shared" si="27"/>
        <v>0.80519448581872843</v>
      </c>
      <c r="F45" s="4">
        <f t="shared" si="28"/>
        <v>8.7093055942360081E-2</v>
      </c>
      <c r="G45" s="4">
        <f t="shared" si="29"/>
        <v>0.52721162783953346</v>
      </c>
      <c r="H45" s="4">
        <f t="shared" si="30"/>
        <v>0.3855300353972313</v>
      </c>
      <c r="I45" s="4">
        <f t="shared" si="31"/>
        <v>0.68934734175751167</v>
      </c>
      <c r="J45" s="4">
        <f t="shared" si="35"/>
        <v>0.7</v>
      </c>
      <c r="K45" s="4">
        <f t="shared" si="32"/>
        <v>0.38822019884993586</v>
      </c>
      <c r="L45" s="4">
        <f t="shared" si="33"/>
        <v>0.68934734175751167</v>
      </c>
      <c r="M45" s="5">
        <f t="shared" si="34"/>
        <v>0.74727091378812005</v>
      </c>
      <c r="AA45">
        <v>42</v>
      </c>
      <c r="AB45" s="1">
        <v>9.2384539880518785E-2</v>
      </c>
      <c r="AC45" s="1">
        <v>4.3542387977804985E-2</v>
      </c>
      <c r="AD45" s="1">
        <v>0.15016410982673556</v>
      </c>
    </row>
    <row r="46" spans="1:30" ht="16.2" thickBot="1">
      <c r="AA46">
        <v>43</v>
      </c>
      <c r="AB46" s="1">
        <v>9.2384539880518785E-2</v>
      </c>
      <c r="AC46" s="1">
        <v>4.3542387977804985E-2</v>
      </c>
      <c r="AD46" s="1">
        <v>0.15016410982673556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9.2384539880518785E-2</v>
      </c>
      <c r="AC47" s="1">
        <v>4.3542387977804985E-2</v>
      </c>
      <c r="AD47" s="1">
        <v>0.15016410982673556</v>
      </c>
    </row>
    <row r="48" spans="1:30">
      <c r="A48" s="95"/>
      <c r="B48" s="96"/>
      <c r="C48" s="96"/>
      <c r="D48" s="97"/>
      <c r="AA48">
        <v>45</v>
      </c>
      <c r="AB48" s="1">
        <v>9.2384539880518785E-2</v>
      </c>
      <c r="AC48" s="1">
        <v>4.3542387977804985E-2</v>
      </c>
      <c r="AD48" s="1">
        <v>0.15016410982673556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9.2384539880518785E-2</v>
      </c>
      <c r="AC49" s="1">
        <v>4.3542387977804985E-2</v>
      </c>
      <c r="AD49" s="1">
        <v>0.15016410982673556</v>
      </c>
    </row>
    <row r="50" spans="1:30">
      <c r="A50" s="25" t="s">
        <v>0</v>
      </c>
      <c r="B50" s="2">
        <f>IFERROR(CORREL($B$40:$B$45,B40:B45),0)</f>
        <v>0.99999999999999989</v>
      </c>
      <c r="C50" s="2">
        <f t="shared" ref="C50:D50" si="36">IFERROR(CORREL($B$40:$B$45,C40:C45),0)</f>
        <v>-0.72504002016418612</v>
      </c>
      <c r="D50" s="3">
        <f t="shared" si="36"/>
        <v>-0.57460121571667122</v>
      </c>
      <c r="AA50">
        <v>47</v>
      </c>
      <c r="AB50" s="1">
        <v>9.2384539880518785E-2</v>
      </c>
      <c r="AC50" s="1">
        <v>4.3542387977804985E-2</v>
      </c>
      <c r="AD50" s="1">
        <v>0.15016410982673556</v>
      </c>
    </row>
    <row r="51" spans="1:30">
      <c r="A51" s="25" t="s">
        <v>1</v>
      </c>
      <c r="B51" s="2">
        <f>IFERROR(CORREL($C$40:$C$45,B40:B45),0)</f>
        <v>-0.72504002016418612</v>
      </c>
      <c r="C51" s="2">
        <f>IFERROR(CORREL($C$40:$C$45,C40:C45),0)</f>
        <v>1</v>
      </c>
      <c r="D51" s="3">
        <f>IFERROR(CORREL($C$40:$C$45,D40:D45),0)</f>
        <v>0.49115674682395283</v>
      </c>
      <c r="AA51">
        <v>48</v>
      </c>
      <c r="AB51" s="1">
        <v>9.2384539880518785E-2</v>
      </c>
      <c r="AC51" s="1">
        <v>4.3542387977804985E-2</v>
      </c>
      <c r="AD51" s="1">
        <v>0.15016410982673556</v>
      </c>
    </row>
    <row r="52" spans="1:30" ht="16.2" thickBot="1">
      <c r="A52" s="27" t="s">
        <v>2</v>
      </c>
      <c r="B52" s="5">
        <f t="shared" ref="B52:C52" si="37">IFERROR(CORREL($D$40:$D$45,B40:B45),0)</f>
        <v>-0.57460121571667122</v>
      </c>
      <c r="C52" s="5">
        <f t="shared" si="37"/>
        <v>0.49115674682395283</v>
      </c>
      <c r="D52" s="5">
        <f>IFERROR(CORREL($D$40:$D$45,D40:D45),0)</f>
        <v>0.99999999999999978</v>
      </c>
      <c r="AA52">
        <v>49</v>
      </c>
      <c r="AB52" s="1">
        <v>9.2384539880518785E-2</v>
      </c>
      <c r="AC52" s="1">
        <v>4.3542387977804985E-2</v>
      </c>
      <c r="AD52" s="1">
        <v>0.15016410982673556</v>
      </c>
    </row>
    <row r="53" spans="1:30" ht="16.2" thickBot="1">
      <c r="AA53">
        <v>50</v>
      </c>
      <c r="AB53" s="1">
        <v>9.2384539880518785E-2</v>
      </c>
      <c r="AC53" s="1">
        <v>4.3542387977804985E-2</v>
      </c>
      <c r="AD53" s="1">
        <v>0.15016410982673556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9.2384539880518785E-2</v>
      </c>
      <c r="AC54" s="1">
        <v>4.3542387977804985E-2</v>
      </c>
      <c r="AD54" s="1">
        <v>0.15016410982673556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9.2384539880518785E-2</v>
      </c>
      <c r="AC55" s="1">
        <v>4.3542387977804985E-2</v>
      </c>
      <c r="AD55" s="1">
        <v>0.15016410982673556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9.2384539880518785E-2</v>
      </c>
      <c r="AC56" s="1">
        <v>4.3542387977804985E-2</v>
      </c>
      <c r="AD56" s="1">
        <v>0.15016410982673556</v>
      </c>
    </row>
    <row r="57" spans="1:30">
      <c r="A57" s="6" t="s">
        <v>0</v>
      </c>
      <c r="B57" s="11">
        <f>(B23-B50)^2</f>
        <v>1.1093356479670479E-31</v>
      </c>
      <c r="C57" s="11">
        <f t="shared" ref="C57:D59" si="38">(C23-C50)^2</f>
        <v>2.8074992072285527E-5</v>
      </c>
      <c r="D57" s="12">
        <f t="shared" si="38"/>
        <v>3.1077337028018889E-2</v>
      </c>
      <c r="F57" s="6" t="s">
        <v>3</v>
      </c>
      <c r="G57" s="2">
        <f t="shared" ref="G57:I61" si="39">B3-B30</f>
        <v>-3.4938940984764355E-2</v>
      </c>
      <c r="H57" s="2">
        <f t="shared" si="39"/>
        <v>1.0652658242488289E-2</v>
      </c>
      <c r="I57" s="3">
        <f t="shared" si="39"/>
        <v>-9.750337297709355E-3</v>
      </c>
      <c r="K57" s="7" t="s">
        <v>3</v>
      </c>
      <c r="L57" s="2" cm="1">
        <f t="array" aca="1" ref="L57" ca="1">INDIRECT("E"&amp; (13+COLUMNS($A:A)-1)) - INDIRECT("E"&amp; (40+COLUMNS($A:A)-1))</f>
        <v>-9.750337297709355E-3</v>
      </c>
      <c r="M57" s="2" cm="1">
        <f t="array" aca="1" ref="M57" ca="1">INDIRECT("E"&amp; (13+COLUMNS($A:B)-1)) - INDIRECT("E"&amp; (40+COLUMNS($A:B)-1))</f>
        <v>0.12254030976988339</v>
      </c>
      <c r="N57" s="2" cm="1">
        <f t="array" aca="1" ref="N57" ca="1">INDIRECT("E"&amp; (13+COLUMNS($A:C)-1)) - INDIRECT("E"&amp; (40+COLUMNS($A:C)-1))</f>
        <v>3.5241614123718512E-2</v>
      </c>
      <c r="O57" s="2" cm="1">
        <f t="array" aca="1" ref="O57" ca="1">INDIRECT("E"&amp; (13+COLUMNS($A:D)-1)) - INDIRECT("E"&amp; (40+COLUMNS($A:D)-1))</f>
        <v>6.5061059015235623E-2</v>
      </c>
      <c r="P57" s="2" cm="1">
        <f t="array" aca="1" ref="P57" ca="1">INDIRECT("E"&amp; (13+COLUMNS($A:E)-1)) - INDIRECT("E"&amp; (40+COLUMNS($A:E)-1))</f>
        <v>5.0001355598317532E-2</v>
      </c>
      <c r="Q57" s="3" cm="1">
        <f t="array" aca="1" ref="Q57" ca="1">INDIRECT("E"&amp; (13+COLUMNS($A:F)-1)) - INDIRECT("E"&amp; (40+COLUMNS($A:F)-1))</f>
        <v>-0.10519448581872848</v>
      </c>
      <c r="AA57">
        <v>54</v>
      </c>
      <c r="AB57" s="1">
        <v>9.2384539880518785E-2</v>
      </c>
      <c r="AC57" s="1">
        <v>4.3542387977804985E-2</v>
      </c>
      <c r="AD57" s="1">
        <v>0.15016410982673556</v>
      </c>
    </row>
    <row r="58" spans="1:30">
      <c r="A58" s="6" t="s">
        <v>1</v>
      </c>
      <c r="B58" s="11">
        <f>(B24-B51)^2</f>
        <v>2.8074992072285527E-5</v>
      </c>
      <c r="C58" s="11">
        <f t="shared" si="38"/>
        <v>4.9303806576313238E-32</v>
      </c>
      <c r="D58" s="12">
        <f t="shared" si="38"/>
        <v>1.5086857920168218E-2</v>
      </c>
      <c r="F58" s="6" t="s">
        <v>4</v>
      </c>
      <c r="G58" s="2">
        <f t="shared" si="39"/>
        <v>3.6349412465061029E-2</v>
      </c>
      <c r="H58" s="2">
        <f t="shared" si="39"/>
        <v>3.0422585141822861E-3</v>
      </c>
      <c r="I58" s="3">
        <f t="shared" si="39"/>
        <v>-5.3725077917510577E-2</v>
      </c>
      <c r="K58" s="7" t="s">
        <v>4</v>
      </c>
      <c r="L58" s="2" cm="1">
        <f t="array" aca="1" ref="L58" ca="1">INDIRECT("F"&amp; (13+COLUMNS($A:A)-1)) - INDIRECT("F"&amp; (40+COLUMNS($A:A)-1))</f>
        <v>3.6349412465061029E-2</v>
      </c>
      <c r="M58" s="2" cm="1">
        <f t="array" aca="1" ref="M58" ca="1">INDIRECT("F"&amp; (13+COLUMNS($A:B)-1)) - INDIRECT("F"&amp; (40+COLUMNS($A:B)-1))</f>
        <v>-5.3725077917510577E-2</v>
      </c>
      <c r="N58" s="2" cm="1">
        <f t="array" aca="1" ref="N58" ca="1">INDIRECT("F"&amp; (13+COLUMNS($A:C)-1)) - INDIRECT("F"&amp; (40+COLUMNS($A:C)-1))</f>
        <v>9.4531455460637515E-2</v>
      </c>
      <c r="O58" s="2" cm="1">
        <f t="array" aca="1" ref="O58" ca="1">INDIRECT("F"&amp; (13+COLUMNS($A:D)-1)) - INDIRECT("F"&amp; (40+COLUMNS($A:D)-1))</f>
        <v>-5.0544359152829343E-2</v>
      </c>
      <c r="P58" s="2" cm="1">
        <f t="array" aca="1" ref="P58" ca="1">INDIRECT("F"&amp; (13+COLUMNS($A:E)-1)) - INDIRECT("F"&amp; (40+COLUMNS($A:E)-1))</f>
        <v>3.0422585141822861E-3</v>
      </c>
      <c r="Q58" s="3" cm="1">
        <f t="array" aca="1" ref="Q58" ca="1">INDIRECT("F"&amp; (13+COLUMNS($A:F)-1)) - INDIRECT("F"&amp; (40+COLUMNS($A:F)-1))</f>
        <v>1.2906944057639924E-2</v>
      </c>
      <c r="AA58">
        <v>55</v>
      </c>
      <c r="AB58" s="1">
        <v>9.2384539880518785E-2</v>
      </c>
      <c r="AC58" s="1">
        <v>4.3542387977804985E-2</v>
      </c>
      <c r="AD58" s="1">
        <v>0.15016410982673556</v>
      </c>
    </row>
    <row r="59" spans="1:30" ht="16.2" thickBot="1">
      <c r="A59" s="9" t="s">
        <v>2</v>
      </c>
      <c r="B59" s="13">
        <f>(B25-B52)^2</f>
        <v>3.1077337028018889E-2</v>
      </c>
      <c r="C59" s="13">
        <f t="shared" si="38"/>
        <v>1.5086857920168218E-2</v>
      </c>
      <c r="D59" s="14">
        <f t="shared" si="38"/>
        <v>0</v>
      </c>
      <c r="F59" s="6" t="s">
        <v>5</v>
      </c>
      <c r="G59" s="2">
        <f t="shared" si="39"/>
        <v>-4.5296594377801647E-3</v>
      </c>
      <c r="H59" s="2">
        <f t="shared" si="39"/>
        <v>3.1844213996884752E-2</v>
      </c>
      <c r="I59" s="3">
        <f t="shared" si="39"/>
        <v>-4.9006225029823991E-3</v>
      </c>
      <c r="K59" s="7" t="s">
        <v>5</v>
      </c>
      <c r="L59" s="2" cm="1">
        <f t="array" aca="1" ref="L59" ca="1">INDIRECT("G"&amp; (13+COLUMNS($A:A)-1)) - INDIRECT("G"&amp; (40+COLUMNS($A:A)-1))</f>
        <v>-6.0087787762458933E-3</v>
      </c>
      <c r="M59" s="2" cm="1">
        <f t="array" aca="1" ref="M59" ca="1">INDIRECT("G"&amp; (13+COLUMNS($A:B)-1)) - INDIRECT("G"&amp; (40+COLUMNS($A:B)-1))</f>
        <v>-5.7376504570667564E-3</v>
      </c>
      <c r="N59" s="2" cm="1">
        <f t="array" aca="1" ref="N59" ca="1">INDIRECT("G"&amp; (13+COLUMNS($A:C)-1)) - INDIRECT("G"&amp; (40+COLUMNS($A:C)-1))</f>
        <v>2.6590965896009733E-2</v>
      </c>
      <c r="O59" s="2" cm="1">
        <f t="array" aca="1" ref="O59" ca="1">INDIRECT("G"&amp; (13+COLUMNS($A:D)-1)) - INDIRECT("G"&amp; (40+COLUMNS($A:D)-1))</f>
        <v>2.9488168849049035E-2</v>
      </c>
      <c r="P59" s="2" cm="1">
        <f t="array" aca="1" ref="P59" ca="1">INDIRECT("G"&amp; (13+COLUMNS($A:E)-1)) - INDIRECT("G"&amp; (40+COLUMNS($A:E)-1))</f>
        <v>2.7706786440031606E-2</v>
      </c>
      <c r="Q59" s="3" cm="1">
        <f t="array" aca="1" ref="Q59" ca="1">INDIRECT("G"&amp; (13+COLUMNS($A:F)-1)) - INDIRECT("G"&amp; (40+COLUMNS($A:F)-1))</f>
        <v>-2.7211627839533459E-2</v>
      </c>
      <c r="AA59">
        <v>56</v>
      </c>
      <c r="AB59" s="1">
        <v>9.2384539880518785E-2</v>
      </c>
      <c r="AC59" s="1">
        <v>4.3542387977804985E-2</v>
      </c>
      <c r="AD59" s="1">
        <v>0.15016410982673556</v>
      </c>
    </row>
    <row r="60" spans="1:30">
      <c r="A60" s="33"/>
      <c r="F60" s="6" t="s">
        <v>6</v>
      </c>
      <c r="G60" s="2">
        <f t="shared" si="39"/>
        <v>7.7152332643342925E-3</v>
      </c>
      <c r="H60" s="2">
        <f t="shared" si="39"/>
        <v>2.1726441098742832E-2</v>
      </c>
      <c r="I60" s="3">
        <f t="shared" si="39"/>
        <v>4.8950102893285385E-3</v>
      </c>
      <c r="K60" s="7" t="s">
        <v>6</v>
      </c>
      <c r="L60" s="2" cm="1">
        <f t="array" aca="1" ref="L60" ca="1">INDIRECT("H"&amp; (13+COLUMNS($A:A)-1)) - INDIRECT("H"&amp; (40+COLUMNS($A:A)-1))</f>
        <v>-1.9601551897460823E-2</v>
      </c>
      <c r="M60" s="2" cm="1">
        <f t="array" aca="1" ref="M60" ca="1">INDIRECT("H"&amp; (13+COLUMNS($A:B)-1)) - INDIRECT("H"&amp; (40+COLUMNS($A:B)-1))</f>
        <v>8.4763698082772732E-2</v>
      </c>
      <c r="N60" s="2" cm="1">
        <f t="array" aca="1" ref="N60" ca="1">INDIRECT("H"&amp; (13+COLUMNS($A:C)-1)) - INDIRECT("H"&amp; (40+COLUMNS($A:C)-1))</f>
        <v>-7.5800918772921666E-3</v>
      </c>
      <c r="O60" s="2" cm="1">
        <f t="array" aca="1" ref="O60" ca="1">INDIRECT("H"&amp; (13+COLUMNS($A:D)-1)) - INDIRECT("H"&amp; (40+COLUMNS($A:D)-1))</f>
        <v>6.9265205336339869E-2</v>
      </c>
      <c r="P60" s="2" cm="1">
        <f t="array" aca="1" ref="P60" ca="1">INDIRECT("H"&amp; (13+COLUMNS($A:E)-1)) - INDIRECT("H"&amp; (40+COLUMNS($A:E)-1))</f>
        <v>2.3040154211333735E-2</v>
      </c>
      <c r="Q60" s="3" cm="1">
        <f t="array" aca="1" ref="Q60" ca="1">INDIRECT("H"&amp; (13+COLUMNS($A:F)-1)) - INDIRECT("H"&amp; (40+COLUMNS($A:F)-1))</f>
        <v>-3.9119873883455947E-2</v>
      </c>
      <c r="AA60">
        <v>57</v>
      </c>
      <c r="AB60" s="1">
        <v>9.2384539880518785E-2</v>
      </c>
      <c r="AC60" s="1">
        <v>4.3542387977804985E-2</v>
      </c>
      <c r="AD60" s="1">
        <v>0.15016410982673556</v>
      </c>
    </row>
    <row r="61" spans="1:30">
      <c r="F61" s="6" t="s">
        <v>7</v>
      </c>
      <c r="G61" s="2">
        <f t="shared" si="39"/>
        <v>-4.5748363881467857E-2</v>
      </c>
      <c r="H61" s="2">
        <f t="shared" si="39"/>
        <v>-1.1042550863102796E-2</v>
      </c>
      <c r="I61" s="3">
        <f t="shared" si="39"/>
        <v>4.5947104042296516E-3</v>
      </c>
      <c r="K61" s="7" t="s">
        <v>7</v>
      </c>
      <c r="L61" s="2" cm="1">
        <f t="array" aca="1" ref="L61" ca="1">INDIRECT("I"&amp; (13+COLUMNS($A:A)-1)) - INDIRECT("I"&amp; (40+COLUMNS($A:A)-1))</f>
        <v>-4.4625411496089007E-2</v>
      </c>
      <c r="M61" s="2" cm="1">
        <f t="array" aca="1" ref="M61" ca="1">INDIRECT("I"&amp; (13+COLUMNS($A:B)-1)) - INDIRECT("I"&amp; (40+COLUMNS($A:B)-1))</f>
        <v>-8.602818322357314E-2</v>
      </c>
      <c r="N61" s="2" cm="1">
        <f t="array" aca="1" ref="N61" ca="1">INDIRECT("I"&amp; (13+COLUMNS($A:C)-1)) - INDIRECT("I"&amp; (40+COLUMNS($A:C)-1))</f>
        <v>-5.0000171896326884E-2</v>
      </c>
      <c r="O61" s="2" cm="1">
        <f t="array" aca="1" ref="O61" ca="1">INDIRECT("I"&amp; (13+COLUMNS($A:D)-1)) - INDIRECT("I"&amp; (40+COLUMNS($A:D)-1))</f>
        <v>7.3947806684740769E-2</v>
      </c>
      <c r="P61" s="2" cm="1">
        <f t="array" aca="1" ref="P61" ca="1">INDIRECT("I"&amp; (13+COLUMNS($A:E)-1)) - INDIRECT("I"&amp; (40+COLUMNS($A:E)-1))</f>
        <v>3.0076745207594957E-2</v>
      </c>
      <c r="Q61" s="3" cm="1">
        <f t="array" aca="1" ref="Q61" ca="1">INDIRECT("I"&amp; (13+COLUMNS($A:F)-1)) - INDIRECT("I"&amp; (40+COLUMNS($A:F)-1))</f>
        <v>1.0652658242488289E-2</v>
      </c>
      <c r="AA61">
        <v>58</v>
      </c>
      <c r="AB61" s="1">
        <v>9.2384539880518785E-2</v>
      </c>
      <c r="AC61" s="1">
        <v>4.3542387977804985E-2</v>
      </c>
      <c r="AD61" s="1">
        <v>0.15016410982673556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0.10000000000000009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9.2384539880518785E-2</v>
      </c>
      <c r="AC62" s="1">
        <v>4.3542387977804985E-2</v>
      </c>
      <c r="AD62" s="1">
        <v>0.15016410982673556</v>
      </c>
    </row>
    <row r="63" spans="1:30">
      <c r="F63" s="6" t="s">
        <v>9</v>
      </c>
      <c r="G63" s="2">
        <f t="shared" ref="G63:I65" si="40">B9-B36</f>
        <v>-3.682683776266335E-2</v>
      </c>
      <c r="H63" s="2">
        <f t="shared" si="40"/>
        <v>2.5935377761355738E-2</v>
      </c>
      <c r="I63" s="3">
        <f t="shared" si="40"/>
        <v>4.104451057688141E-2</v>
      </c>
      <c r="K63" s="7" t="s">
        <v>9</v>
      </c>
      <c r="L63" s="2" cm="1">
        <f t="array" aca="1" ref="L63" ca="1">INDIRECT("K"&amp; (13+COLUMNS($A:A)-1)) - INDIRECT("K"&amp; (40+COLUMNS($A:A)-1))</f>
        <v>-4.1379995155140237E-3</v>
      </c>
      <c r="M63" s="2" cm="1">
        <f t="array" aca="1" ref="M63" ca="1">INDIRECT("K"&amp; (13+COLUMNS($A:B)-1)) - INDIRECT("K"&amp; (40+COLUMNS($A:B)-1))</f>
        <v>-6.9876630570541831E-2</v>
      </c>
      <c r="N63" s="2" cm="1">
        <f t="array" aca="1" ref="N63" ca="1">INDIRECT("K"&amp; (13+COLUMNS($A:C)-1)) - INDIRECT("K"&amp; (40+COLUMNS($A:C)-1))</f>
        <v>2.2265641782155288E-2</v>
      </c>
      <c r="O63" s="2" cm="1">
        <f t="array" aca="1" ref="O63" ca="1">INDIRECT("K"&amp; (13+COLUMNS($A:D)-1)) - INDIRECT("K"&amp; (40+COLUMNS($A:D)-1))</f>
        <v>1.1701723765955685E-2</v>
      </c>
      <c r="P63" s="2" cm="1">
        <f t="array" aca="1" ref="P63" ca="1">INDIRECT("K"&amp; (13+COLUMNS($A:E)-1)) - INDIRECT("K"&amp; (40+COLUMNS($A:E)-1))</f>
        <v>1.6559501860888615E-2</v>
      </c>
      <c r="Q63" s="3" cm="1">
        <f t="array" aca="1" ref="Q63" ca="1">INDIRECT("K"&amp; (13+COLUMNS($A:F)-1)) - INDIRECT("K"&amp; (40+COLUMNS($A:F)-1))</f>
        <v>1.1779801150064162E-2</v>
      </c>
      <c r="AA63">
        <v>60</v>
      </c>
      <c r="AB63" s="1">
        <v>9.2384539880518785E-2</v>
      </c>
      <c r="AC63" s="1">
        <v>4.3542387977804985E-2</v>
      </c>
      <c r="AD63" s="1">
        <v>0.15016410982673556</v>
      </c>
    </row>
    <row r="64" spans="1:30">
      <c r="A64" s="33"/>
      <c r="F64" s="6" t="s">
        <v>10</v>
      </c>
      <c r="G64" s="2">
        <f t="shared" si="40"/>
        <v>-4.5748363881467857E-2</v>
      </c>
      <c r="H64" s="2">
        <f t="shared" si="40"/>
        <v>-1.1042550863102796E-2</v>
      </c>
      <c r="I64" s="3">
        <f t="shared" si="40"/>
        <v>4.5947104042296516E-3</v>
      </c>
      <c r="K64" s="7" t="s">
        <v>10</v>
      </c>
      <c r="L64" s="2" cm="1">
        <f t="array" aca="1" ref="L64" ca="1">INDIRECT("L"&amp; (13+COLUMNS($A:A)-1)) - INDIRECT("L"&amp; (40+COLUMNS($A:A)-1))</f>
        <v>-4.4625411496089007E-2</v>
      </c>
      <c r="M64" s="2" cm="1">
        <f t="array" aca="1" ref="M64" ca="1">INDIRECT("L"&amp; (13+COLUMNS($A:B)-1)) - INDIRECT("L"&amp; (40+COLUMNS($A:B)-1))</f>
        <v>-8.602818322357314E-2</v>
      </c>
      <c r="N64" s="2" cm="1">
        <f t="array" aca="1" ref="N64" ca="1">INDIRECT("L"&amp; (13+COLUMNS($A:C)-1)) - INDIRECT("L"&amp; (40+COLUMNS($A:C)-1))</f>
        <v>-5.0000171896326884E-2</v>
      </c>
      <c r="O64" s="2" cm="1">
        <f t="array" aca="1" ref="O64" ca="1">INDIRECT("L"&amp; (13+COLUMNS($A:D)-1)) - INDIRECT("L"&amp; (40+COLUMNS($A:D)-1))</f>
        <v>7.3947806684740769E-2</v>
      </c>
      <c r="P64" s="2" cm="1">
        <f t="array" aca="1" ref="P64" ca="1">INDIRECT("L"&amp; (13+COLUMNS($A:E)-1)) - INDIRECT("L"&amp; (40+COLUMNS($A:E)-1))</f>
        <v>3.0076745207594957E-2</v>
      </c>
      <c r="Q64" s="3" cm="1">
        <f t="array" aca="1" ref="Q64" ca="1">INDIRECT("L"&amp; (13+COLUMNS($A:F)-1)) - INDIRECT("L"&amp; (40+COLUMNS($A:F)-1))</f>
        <v>1.0652658242488289E-2</v>
      </c>
      <c r="AA64">
        <v>61</v>
      </c>
      <c r="AB64" s="1">
        <v>9.2384539880518785E-2</v>
      </c>
      <c r="AC64" s="1">
        <v>4.3542387977804985E-2</v>
      </c>
      <c r="AD64" s="1">
        <v>0.15016410982673556</v>
      </c>
    </row>
    <row r="65" spans="1:30" ht="16.2" thickBot="1">
      <c r="A65" s="33"/>
      <c r="F65" s="9" t="s">
        <v>11</v>
      </c>
      <c r="G65" s="4">
        <f t="shared" si="40"/>
        <v>6.1133880563897458E-2</v>
      </c>
      <c r="H65" s="4">
        <f t="shared" si="40"/>
        <v>0.11813494852022566</v>
      </c>
      <c r="I65" s="5">
        <f t="shared" si="40"/>
        <v>-2.0085460833116686E-2</v>
      </c>
      <c r="K65" s="7" t="s">
        <v>11</v>
      </c>
      <c r="L65" s="2" cm="1">
        <f t="array" aca="1" ref="L65" ca="1">INDIRECT("M"&amp; (13+COLUMNS($A:A)-1)) - INDIRECT("M"&amp; (40+COLUMNS($A:A)-1))</f>
        <v>-2.7187874396899181E-2</v>
      </c>
      <c r="M65" s="2" cm="1">
        <f t="array" aca="1" ref="M65" ca="1">INDIRECT("M"&amp; (13+COLUMNS($A:B)-1)) - INDIRECT("M"&amp; (40+COLUMNS($A:B)-1))</f>
        <v>1.8256063273155099E-2</v>
      </c>
      <c r="N65" s="2" cm="1">
        <f t="array" aca="1" ref="N65" ca="1">INDIRECT("M"&amp; (13+COLUMNS($A:C)-1)) - INDIRECT("M"&amp; (40+COLUMNS($A:C)-1))</f>
        <v>-7.3792788863041858E-3</v>
      </c>
      <c r="O65" s="2" cm="1">
        <f t="array" aca="1" ref="O65" ca="1">INDIRECT("M"&amp; (13+COLUMNS($A:D)-1)) - INDIRECT("M"&amp; (40+COLUMNS($A:D)-1))</f>
        <v>6.9504432849988196E-2</v>
      </c>
      <c r="P65" s="2" cm="1">
        <f t="array" aca="1" ref="P65" ca="1">INDIRECT("M"&amp; (13+COLUMNS($A:E)-1)) - INDIRECT("M"&amp; (40+COLUMNS($A:E)-1))</f>
        <v>4.0039050402956189E-2</v>
      </c>
      <c r="Q65" s="3" cm="1">
        <f t="array" aca="1" ref="Q65" ca="1">INDIRECT("M"&amp; (13+COLUMNS($A:F)-1)) - INDIRECT("M"&amp; (40+COLUMNS($A:F)-1))</f>
        <v>-4.7270913788120095E-2</v>
      </c>
      <c r="AA65">
        <v>62</v>
      </c>
      <c r="AB65" s="1">
        <v>9.2384539880518785E-2</v>
      </c>
      <c r="AC65" s="1">
        <v>4.3542387977804985E-2</v>
      </c>
      <c r="AD65" s="1">
        <v>0.15016410982673556</v>
      </c>
    </row>
    <row r="66" spans="1:30">
      <c r="A66" s="33"/>
      <c r="J66" s="1"/>
      <c r="Q66" s="34"/>
      <c r="AA66">
        <v>63</v>
      </c>
      <c r="AB66" s="1">
        <v>9.2384539880518785E-2</v>
      </c>
      <c r="AC66" s="1">
        <v>4.3542387977804985E-2</v>
      </c>
      <c r="AD66" s="1">
        <v>0.15016410982673556</v>
      </c>
    </row>
    <row r="67" spans="1:30" ht="16.2" thickBot="1">
      <c r="A67" s="9" t="s">
        <v>16</v>
      </c>
      <c r="B67" s="35" cm="1">
        <f t="array" ref="B67">SUMPRODUCT((B23:D25-B50:D52)^2)</f>
        <v>9.2384539880518785E-2</v>
      </c>
      <c r="C67" s="36"/>
      <c r="D67" s="36"/>
      <c r="E67" s="36"/>
      <c r="F67" s="37" t="s">
        <v>15</v>
      </c>
      <c r="G67" s="35">
        <f>SUMPRODUCT(G57:I65, G57:I65)</f>
        <v>4.3542387977804985E-2</v>
      </c>
      <c r="H67" s="36"/>
      <c r="I67" s="36"/>
      <c r="J67" s="36"/>
      <c r="K67" s="37" t="s">
        <v>14</v>
      </c>
      <c r="L67" s="35">
        <f ca="1">SUMPRODUCT(L57:Q65, L57:Q65)</f>
        <v>0.15016410982673556</v>
      </c>
      <c r="M67" s="36"/>
      <c r="N67" s="36"/>
      <c r="O67" s="36"/>
      <c r="P67" s="36"/>
      <c r="Q67" s="38"/>
      <c r="AA67">
        <v>64</v>
      </c>
      <c r="AB67" s="1">
        <v>9.2384539880518785E-2</v>
      </c>
      <c r="AC67" s="1">
        <v>4.3542387977804985E-2</v>
      </c>
      <c r="AD67" s="1">
        <v>0.15016410982673556</v>
      </c>
    </row>
    <row r="68" spans="1:30">
      <c r="AA68">
        <v>65</v>
      </c>
      <c r="AB68" s="1">
        <v>9.2384539880518785E-2</v>
      </c>
      <c r="AC68" s="1">
        <v>4.3542387977804985E-2</v>
      </c>
      <c r="AD68" s="1">
        <v>0.15016410982673556</v>
      </c>
    </row>
    <row r="69" spans="1:30">
      <c r="AA69">
        <v>66</v>
      </c>
      <c r="AB69" s="1">
        <v>9.2384539880518785E-2</v>
      </c>
      <c r="AC69" s="1">
        <v>4.3542387977804985E-2</v>
      </c>
      <c r="AD69" s="1">
        <v>0.15016410982673556</v>
      </c>
    </row>
    <row r="70" spans="1:30">
      <c r="AA70">
        <v>67</v>
      </c>
      <c r="AB70" s="1">
        <v>9.2384539880518785E-2</v>
      </c>
      <c r="AC70" s="1">
        <v>4.3542387977804985E-2</v>
      </c>
      <c r="AD70" s="1">
        <v>0.15016410982673556</v>
      </c>
    </row>
    <row r="71" spans="1:30">
      <c r="A71" s="16" t="s">
        <v>13</v>
      </c>
      <c r="B71" s="17">
        <f ca="1">Y9*B67+Y10*G67+Y11*L67</f>
        <v>0.43625514751179489</v>
      </c>
      <c r="C71" t="s">
        <v>25</v>
      </c>
      <c r="G71" t="s">
        <v>69</v>
      </c>
      <c r="H71" t="s">
        <v>70</v>
      </c>
      <c r="AA71">
        <v>68</v>
      </c>
      <c r="AB71" s="1">
        <v>9.2384539880518785E-2</v>
      </c>
      <c r="AC71" s="1">
        <v>4.3542387977804985E-2</v>
      </c>
      <c r="AD71" s="1">
        <v>0.15016410982673556</v>
      </c>
    </row>
    <row r="72" spans="1:30" ht="16.2" thickBot="1">
      <c r="AA72">
        <v>69</v>
      </c>
      <c r="AB72" s="1">
        <v>9.2384539880518785E-2</v>
      </c>
      <c r="AC72" s="1">
        <v>4.3542387977804985E-2</v>
      </c>
      <c r="AD72" s="1">
        <v>0.15016410982673556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9.2384539880518785E-2</v>
      </c>
      <c r="AC73" s="1">
        <v>4.3542387977804985E-2</v>
      </c>
      <c r="AD73" s="1">
        <v>0.15016410982673556</v>
      </c>
    </row>
    <row r="74" spans="1:30">
      <c r="A74" s="39" t="s">
        <v>17</v>
      </c>
      <c r="B74" s="2">
        <f>MAX(AB4:AB203)</f>
        <v>9.2384539880518785E-2</v>
      </c>
      <c r="C74" s="3">
        <f>IFERROR(B67/$B$74, 0)</f>
        <v>1</v>
      </c>
      <c r="AA74">
        <v>71</v>
      </c>
      <c r="AB74" s="1">
        <v>9.2384539880518785E-2</v>
      </c>
      <c r="AC74" s="1">
        <v>4.3542387977804985E-2</v>
      </c>
      <c r="AD74" s="1">
        <v>0.15016410982673556</v>
      </c>
    </row>
    <row r="75" spans="1:30">
      <c r="A75" s="39" t="s">
        <v>18</v>
      </c>
      <c r="B75" s="2">
        <f>MAX(AC4:AC203)</f>
        <v>4.3542387977804985E-2</v>
      </c>
      <c r="C75" s="3">
        <f>IFERROR(G67/$B$75, 0)</f>
        <v>1</v>
      </c>
      <c r="AA75">
        <v>72</v>
      </c>
      <c r="AB75" s="1">
        <v>9.2384539880518785E-2</v>
      </c>
      <c r="AC75" s="1">
        <v>4.3542387977804985E-2</v>
      </c>
      <c r="AD75" s="1">
        <v>0.15016410982673556</v>
      </c>
    </row>
    <row r="76" spans="1:30">
      <c r="A76" s="39" t="s">
        <v>19</v>
      </c>
      <c r="B76" s="2">
        <f>MAX(AD4:AD203)</f>
        <v>0.15016410982673556</v>
      </c>
      <c r="C76" s="3">
        <f ca="1">IFERROR(L67/$B$76, 0)</f>
        <v>1</v>
      </c>
      <c r="AA76">
        <v>73</v>
      </c>
      <c r="AB76" s="1">
        <v>9.2384539880518785E-2</v>
      </c>
      <c r="AC76" s="1">
        <v>4.3542387977804985E-2</v>
      </c>
      <c r="AD76" s="1">
        <v>0.15016410982673556</v>
      </c>
    </row>
    <row r="77" spans="1:30">
      <c r="A77" s="33"/>
      <c r="C77" s="34"/>
      <c r="AA77">
        <v>74</v>
      </c>
      <c r="AB77" s="1">
        <v>9.2384539880518785E-2</v>
      </c>
      <c r="AC77" s="1">
        <v>4.3542387977804985E-2</v>
      </c>
      <c r="AD77" s="1">
        <v>0.15016410982673556</v>
      </c>
    </row>
    <row r="78" spans="1:30" ht="16.2" thickBot="1">
      <c r="A78" s="60"/>
      <c r="B78" s="41"/>
      <c r="C78" s="38"/>
      <c r="AA78">
        <v>75</v>
      </c>
      <c r="AB78" s="1">
        <v>9.2384539880518785E-2</v>
      </c>
      <c r="AC78" s="1">
        <v>4.3542387977804985E-2</v>
      </c>
      <c r="AD78" s="1">
        <v>0.15016410982673556</v>
      </c>
    </row>
    <row r="79" spans="1:30" ht="16.2" thickBot="1">
      <c r="AA79">
        <v>76</v>
      </c>
      <c r="AB79" s="1">
        <v>9.2384539880518785E-2</v>
      </c>
      <c r="AC79" s="1">
        <v>4.3542387977804985E-2</v>
      </c>
      <c r="AD79" s="1">
        <v>0.15016410982673556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9.2384539880518785E-2</v>
      </c>
      <c r="AC80" s="1">
        <v>4.3542387977804985E-2</v>
      </c>
      <c r="AD80" s="1">
        <v>0.15016410982673556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9.2384539880518785E-2</v>
      </c>
      <c r="AC81" s="1">
        <v>4.3542387977804985E-2</v>
      </c>
      <c r="AD81" s="1">
        <v>0.15016410982673556</v>
      </c>
    </row>
    <row r="82" spans="1:30">
      <c r="A82" s="46">
        <v>1</v>
      </c>
      <c r="B82" s="42">
        <f t="shared" ref="B82:B87" si="41">B13-B40</f>
        <v>3.6349412465061029E-2</v>
      </c>
      <c r="C82" s="42">
        <f t="shared" ref="C82:D87" si="42">C13-C40</f>
        <v>-4.4625411496089007E-2</v>
      </c>
      <c r="D82" s="42">
        <f t="shared" si="42"/>
        <v>-9.750337297709355E-3</v>
      </c>
      <c r="AA82">
        <v>79</v>
      </c>
      <c r="AB82" s="1">
        <v>9.2384539880518785E-2</v>
      </c>
      <c r="AC82" s="1">
        <v>4.3542387977804985E-2</v>
      </c>
      <c r="AD82" s="1">
        <v>0.15016410982673556</v>
      </c>
    </row>
    <row r="83" spans="1:30">
      <c r="A83" s="46">
        <v>2</v>
      </c>
      <c r="B83" s="42">
        <f t="shared" si="41"/>
        <v>0.21397181677642685</v>
      </c>
      <c r="C83" s="42">
        <f t="shared" si="42"/>
        <v>-0.37745969023011661</v>
      </c>
      <c r="D83" s="42">
        <f t="shared" si="42"/>
        <v>0.14627492208248941</v>
      </c>
      <c r="AA83">
        <v>80</v>
      </c>
      <c r="AB83" s="1">
        <v>9.2384539880518785E-2</v>
      </c>
      <c r="AC83" s="1">
        <v>4.3542387977804985E-2</v>
      </c>
      <c r="AD83" s="1">
        <v>0.15016410982673556</v>
      </c>
    </row>
    <row r="84" spans="1:30">
      <c r="A84" s="46">
        <v>3</v>
      </c>
      <c r="B84" s="42">
        <f t="shared" si="41"/>
        <v>9.4531455460637515E-2</v>
      </c>
      <c r="C84" s="42">
        <f t="shared" si="42"/>
        <v>-5.0000171896326884E-2</v>
      </c>
      <c r="D84" s="42">
        <f t="shared" si="42"/>
        <v>3.5241614123718512E-2</v>
      </c>
      <c r="AA84">
        <v>81</v>
      </c>
      <c r="AB84" s="1">
        <v>9.2384539880518785E-2</v>
      </c>
      <c r="AC84" s="1">
        <v>4.3542387977804985E-2</v>
      </c>
      <c r="AD84" s="1">
        <v>0.15016410982673556</v>
      </c>
    </row>
    <row r="85" spans="1:30">
      <c r="A85" s="46">
        <v>4</v>
      </c>
      <c r="B85" s="42">
        <f t="shared" si="41"/>
        <v>-0.43493894098476432</v>
      </c>
      <c r="C85" s="42">
        <f t="shared" si="42"/>
        <v>0.4494556408471706</v>
      </c>
      <c r="D85" s="42">
        <f t="shared" si="42"/>
        <v>7.3947806684740769E-2</v>
      </c>
      <c r="AA85">
        <v>82</v>
      </c>
      <c r="AB85" s="1">
        <v>9.2384539880518785E-2</v>
      </c>
      <c r="AC85" s="1">
        <v>4.3542387977804985E-2</v>
      </c>
      <c r="AD85" s="1">
        <v>0.15016410982673556</v>
      </c>
    </row>
    <row r="86" spans="1:30">
      <c r="A86" s="46">
        <v>5</v>
      </c>
      <c r="B86" s="42">
        <f t="shared" si="41"/>
        <v>5.0001355598317532E-2</v>
      </c>
      <c r="C86" s="42">
        <f t="shared" si="42"/>
        <v>0.20304225851418228</v>
      </c>
      <c r="D86" s="42">
        <f t="shared" si="42"/>
        <v>-0.16992325479240503</v>
      </c>
      <c r="AA86">
        <v>83</v>
      </c>
      <c r="AB86" s="1">
        <v>9.2384539880518785E-2</v>
      </c>
      <c r="AC86" s="1">
        <v>4.3542387977804985E-2</v>
      </c>
      <c r="AD86" s="1">
        <v>0.15016410982673556</v>
      </c>
    </row>
    <row r="87" spans="1:30" ht="16.2" thickBot="1">
      <c r="A87" s="47">
        <v>6</v>
      </c>
      <c r="B87" s="42">
        <f t="shared" si="41"/>
        <v>1.2906944057639924E-2</v>
      </c>
      <c r="C87" s="42">
        <f t="shared" si="42"/>
        <v>1.0652658242488289E-2</v>
      </c>
      <c r="D87" s="42">
        <f t="shared" si="42"/>
        <v>-0.10519448581872848</v>
      </c>
      <c r="AA87">
        <v>84</v>
      </c>
      <c r="AB87" s="1">
        <v>9.2384539880518785E-2</v>
      </c>
      <c r="AC87" s="1">
        <v>4.3542387977804985E-2</v>
      </c>
      <c r="AD87" s="1">
        <v>0.15016410982673556</v>
      </c>
    </row>
    <row r="88" spans="1:30">
      <c r="AA88">
        <v>85</v>
      </c>
      <c r="AB88" s="1">
        <v>9.2384539880518785E-2</v>
      </c>
      <c r="AC88" s="1">
        <v>4.3542387977804985E-2</v>
      </c>
      <c r="AD88" s="1">
        <v>0.15016410982673556</v>
      </c>
    </row>
    <row r="89" spans="1:30" ht="16.2" thickBot="1">
      <c r="AA89">
        <v>86</v>
      </c>
      <c r="AB89" s="1">
        <v>9.2384539880518785E-2</v>
      </c>
      <c r="AC89" s="1">
        <v>4.3542387977804985E-2</v>
      </c>
      <c r="AD89" s="1">
        <v>0.15016410982673556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9.2384539880518785E-2</v>
      </c>
      <c r="AC90" s="1">
        <v>4.3542387977804985E-2</v>
      </c>
      <c r="AD90" s="1">
        <v>0.15016410982673556</v>
      </c>
    </row>
    <row r="91" spans="1:30">
      <c r="A91" s="46">
        <v>1</v>
      </c>
      <c r="B91" s="52" t="str">
        <f>Y8</f>
        <v>összeg</v>
      </c>
      <c r="C91" s="2">
        <f>Y9</f>
        <v>1</v>
      </c>
      <c r="D91" s="2">
        <f>Y10</f>
        <v>1</v>
      </c>
      <c r="E91" s="2">
        <f>Y11</f>
        <v>2</v>
      </c>
      <c r="F91" s="2">
        <f>Y16</f>
        <v>13</v>
      </c>
      <c r="G91" s="2">
        <f>Y15</f>
        <v>0</v>
      </c>
      <c r="H91" s="2">
        <f>Y23</f>
        <v>9.750337297709355E-3</v>
      </c>
      <c r="I91" s="2">
        <f>Y24</f>
        <v>0.4494556408471706</v>
      </c>
      <c r="J91" s="2">
        <f>Y25</f>
        <v>0.13990378763161182</v>
      </c>
      <c r="K91" s="2">
        <f>Y26</f>
        <v>0.140242548247312</v>
      </c>
      <c r="L91" s="2">
        <f>Y27</f>
        <v>8.4239631072689142E-2</v>
      </c>
      <c r="M91" s="2">
        <f>Y28</f>
        <v>0</v>
      </c>
      <c r="N91" s="2">
        <f ca="1">Y29</f>
        <v>3.8418412222818027E-2</v>
      </c>
      <c r="O91" s="2">
        <f ca="1">Y31</f>
        <v>0.19476250758373798</v>
      </c>
      <c r="P91" s="3">
        <f ca="1">Y12</f>
        <v>0.43625514751179489</v>
      </c>
      <c r="AA91">
        <v>88</v>
      </c>
      <c r="AB91" s="1">
        <v>9.2384539880518785E-2</v>
      </c>
      <c r="AC91" s="1">
        <v>4.3542387977804985E-2</v>
      </c>
      <c r="AD91" s="1">
        <v>0.15016410982673556</v>
      </c>
    </row>
    <row r="92" spans="1:30">
      <c r="AA92">
        <v>89</v>
      </c>
      <c r="AB92" s="1">
        <v>9.2384539880518785E-2</v>
      </c>
      <c r="AC92" s="1">
        <v>4.3542387977804985E-2</v>
      </c>
      <c r="AD92" s="1">
        <v>0.15016410982673556</v>
      </c>
    </row>
    <row r="93" spans="1:30">
      <c r="AA93">
        <v>90</v>
      </c>
      <c r="AB93" s="1">
        <v>9.2384539880518785E-2</v>
      </c>
      <c r="AC93" s="1">
        <v>4.3542387977804985E-2</v>
      </c>
      <c r="AD93" s="1">
        <v>0.15016410982673556</v>
      </c>
    </row>
    <row r="94" spans="1:30">
      <c r="AA94">
        <v>91</v>
      </c>
      <c r="AB94" s="1">
        <v>9.2384539880518785E-2</v>
      </c>
      <c r="AC94" s="1">
        <v>4.3542387977804985E-2</v>
      </c>
      <c r="AD94" s="1">
        <v>0.15016410982673556</v>
      </c>
    </row>
    <row r="95" spans="1:30">
      <c r="AA95">
        <v>92</v>
      </c>
      <c r="AB95" s="1">
        <v>9.2384539880518785E-2</v>
      </c>
      <c r="AC95" s="1">
        <v>4.3542387977804985E-2</v>
      </c>
      <c r="AD95" s="1">
        <v>0.15016410982673556</v>
      </c>
    </row>
    <row r="96" spans="1:30">
      <c r="AA96">
        <v>93</v>
      </c>
      <c r="AB96" s="1">
        <v>9.2384539880518785E-2</v>
      </c>
      <c r="AC96" s="1">
        <v>4.3542387977804985E-2</v>
      </c>
      <c r="AD96" s="1">
        <v>0.15016410982673556</v>
      </c>
    </row>
    <row r="97" spans="27:30">
      <c r="AA97">
        <v>94</v>
      </c>
      <c r="AB97" s="1">
        <v>9.2384539880518785E-2</v>
      </c>
      <c r="AC97" s="1">
        <v>4.3542387977804985E-2</v>
      </c>
      <c r="AD97" s="1">
        <v>0.15016410982673556</v>
      </c>
    </row>
    <row r="98" spans="27:30">
      <c r="AA98">
        <v>95</v>
      </c>
      <c r="AB98" s="1">
        <v>9.2384539880518785E-2</v>
      </c>
      <c r="AC98" s="1">
        <v>4.3542387977804985E-2</v>
      </c>
      <c r="AD98" s="1">
        <v>0.15016410982673556</v>
      </c>
    </row>
    <row r="99" spans="27:30">
      <c r="AA99">
        <v>96</v>
      </c>
      <c r="AB99" s="1">
        <v>9.2384539880518785E-2</v>
      </c>
      <c r="AC99" s="1">
        <v>4.3542387977804985E-2</v>
      </c>
      <c r="AD99" s="1">
        <v>0.15016410982673556</v>
      </c>
    </row>
    <row r="100" spans="27:30">
      <c r="AA100">
        <v>97</v>
      </c>
      <c r="AB100" s="1">
        <v>9.2384539880518785E-2</v>
      </c>
      <c r="AC100" s="1">
        <v>4.3542387977804985E-2</v>
      </c>
      <c r="AD100" s="1">
        <v>0.15016410982673556</v>
      </c>
    </row>
    <row r="101" spans="27:30">
      <c r="AA101">
        <v>98</v>
      </c>
      <c r="AB101" s="1">
        <v>9.2384539880518785E-2</v>
      </c>
      <c r="AC101" s="1">
        <v>4.3542387977804985E-2</v>
      </c>
      <c r="AD101" s="1">
        <v>0.15016410982673556</v>
      </c>
    </row>
    <row r="102" spans="27:30">
      <c r="AA102">
        <v>99</v>
      </c>
      <c r="AB102" s="1">
        <v>9.2384539880518785E-2</v>
      </c>
      <c r="AC102" s="1">
        <v>4.3542387977804985E-2</v>
      </c>
      <c r="AD102" s="1">
        <v>0.15016410982673556</v>
      </c>
    </row>
    <row r="103" spans="27:30">
      <c r="AA103">
        <v>100</v>
      </c>
      <c r="AB103" s="1">
        <v>9.2384539880518785E-2</v>
      </c>
      <c r="AC103" s="1">
        <v>4.3542387977804985E-2</v>
      </c>
      <c r="AD103" s="1">
        <v>0.15016410982673556</v>
      </c>
    </row>
    <row r="104" spans="27:30">
      <c r="AA104">
        <v>101</v>
      </c>
      <c r="AB104" s="1">
        <v>9.2384539880518785E-2</v>
      </c>
      <c r="AC104" s="1">
        <v>4.3542387977804985E-2</v>
      </c>
      <c r="AD104" s="1">
        <v>0.15016410982673556</v>
      </c>
    </row>
    <row r="105" spans="27:30">
      <c r="AA105">
        <v>102</v>
      </c>
      <c r="AB105" s="1">
        <v>9.2384539880518785E-2</v>
      </c>
      <c r="AC105" s="1">
        <v>4.3542387977804985E-2</v>
      </c>
      <c r="AD105" s="1">
        <v>0.15016410982673556</v>
      </c>
    </row>
    <row r="106" spans="27:30">
      <c r="AA106">
        <v>103</v>
      </c>
      <c r="AB106" s="1">
        <v>9.2384539880518785E-2</v>
      </c>
      <c r="AC106" s="1">
        <v>4.3542387977804985E-2</v>
      </c>
      <c r="AD106" s="1">
        <v>0.15016410982673556</v>
      </c>
    </row>
    <row r="107" spans="27:30">
      <c r="AA107">
        <v>104</v>
      </c>
      <c r="AB107" s="1">
        <v>9.2384539880518785E-2</v>
      </c>
      <c r="AC107" s="1">
        <v>4.3542387977804985E-2</v>
      </c>
      <c r="AD107" s="1">
        <v>0.15016410982673556</v>
      </c>
    </row>
    <row r="108" spans="27:30">
      <c r="AA108">
        <v>105</v>
      </c>
      <c r="AB108" s="1">
        <v>9.2384539880518785E-2</v>
      </c>
      <c r="AC108" s="1">
        <v>4.3542387977804985E-2</v>
      </c>
      <c r="AD108" s="1">
        <v>0.15016410982673556</v>
      </c>
    </row>
    <row r="109" spans="27:30">
      <c r="AA109">
        <v>106</v>
      </c>
      <c r="AB109" s="1">
        <v>9.2384539880518785E-2</v>
      </c>
      <c r="AC109" s="1">
        <v>4.3542387977804985E-2</v>
      </c>
      <c r="AD109" s="1">
        <v>0.15016410982673556</v>
      </c>
    </row>
    <row r="110" spans="27:30">
      <c r="AA110">
        <v>107</v>
      </c>
      <c r="AB110" s="1">
        <v>9.2384539880518785E-2</v>
      </c>
      <c r="AC110" s="1">
        <v>4.3542387977804985E-2</v>
      </c>
      <c r="AD110" s="1">
        <v>0.15016410982673556</v>
      </c>
    </row>
    <row r="111" spans="27:30">
      <c r="AA111">
        <v>108</v>
      </c>
      <c r="AB111" s="1">
        <v>9.2384539880518785E-2</v>
      </c>
      <c r="AC111" s="1">
        <v>4.3542387977804985E-2</v>
      </c>
      <c r="AD111" s="1">
        <v>0.15016410982673556</v>
      </c>
    </row>
    <row r="112" spans="27:30">
      <c r="AA112">
        <v>109</v>
      </c>
      <c r="AB112" s="1">
        <v>9.2384539880518785E-2</v>
      </c>
      <c r="AC112" s="1">
        <v>4.3542387977804985E-2</v>
      </c>
      <c r="AD112" s="1">
        <v>0.15016410982673556</v>
      </c>
    </row>
    <row r="113" spans="27:30">
      <c r="AA113">
        <v>110</v>
      </c>
      <c r="AB113" s="1">
        <v>9.2384539880518785E-2</v>
      </c>
      <c r="AC113" s="1">
        <v>4.3542387977804985E-2</v>
      </c>
      <c r="AD113" s="1">
        <v>0.15016410982673556</v>
      </c>
    </row>
    <row r="114" spans="27:30">
      <c r="AA114">
        <v>111</v>
      </c>
      <c r="AB114" s="1">
        <v>9.2384539880518785E-2</v>
      </c>
      <c r="AC114" s="1">
        <v>4.3542387977804985E-2</v>
      </c>
      <c r="AD114" s="1">
        <v>0.15016410982673556</v>
      </c>
    </row>
    <row r="115" spans="27:30">
      <c r="AA115">
        <v>112</v>
      </c>
      <c r="AB115" s="1">
        <v>9.2384539880518785E-2</v>
      </c>
      <c r="AC115" s="1">
        <v>4.3542387977804985E-2</v>
      </c>
      <c r="AD115" s="1">
        <v>0.15016410982673556</v>
      </c>
    </row>
    <row r="116" spans="27:30">
      <c r="AA116">
        <v>113</v>
      </c>
      <c r="AB116" s="1">
        <v>9.2384539880518785E-2</v>
      </c>
      <c r="AC116" s="1">
        <v>4.3542387977804985E-2</v>
      </c>
      <c r="AD116" s="1">
        <v>0.15016410982673556</v>
      </c>
    </row>
    <row r="117" spans="27:30">
      <c r="AA117">
        <v>114</v>
      </c>
      <c r="AB117" s="1">
        <v>9.2384539880518785E-2</v>
      </c>
      <c r="AC117" s="1">
        <v>4.3542387977804985E-2</v>
      </c>
      <c r="AD117" s="1">
        <v>0.15016410982673556</v>
      </c>
    </row>
    <row r="118" spans="27:30">
      <c r="AA118">
        <v>115</v>
      </c>
      <c r="AB118" s="1">
        <v>9.2384539880518785E-2</v>
      </c>
      <c r="AC118" s="1">
        <v>4.3542387977804985E-2</v>
      </c>
      <c r="AD118" s="1">
        <v>0.15016410982673556</v>
      </c>
    </row>
    <row r="119" spans="27:30">
      <c r="AA119">
        <v>116</v>
      </c>
      <c r="AB119" s="1">
        <v>9.2384539880518785E-2</v>
      </c>
      <c r="AC119" s="1">
        <v>4.3542387977804985E-2</v>
      </c>
      <c r="AD119" s="1">
        <v>0.15016410982673556</v>
      </c>
    </row>
    <row r="120" spans="27:30">
      <c r="AA120">
        <v>117</v>
      </c>
      <c r="AB120" s="1">
        <v>9.2384539880518785E-2</v>
      </c>
      <c r="AC120" s="1">
        <v>4.3542387977804985E-2</v>
      </c>
      <c r="AD120" s="1">
        <v>0.15016410982673556</v>
      </c>
    </row>
    <row r="121" spans="27:30">
      <c r="AA121">
        <v>118</v>
      </c>
      <c r="AB121" s="1">
        <v>9.2384539880518785E-2</v>
      </c>
      <c r="AC121" s="1">
        <v>4.3542387977804985E-2</v>
      </c>
      <c r="AD121" s="1">
        <v>0.15016410982673556</v>
      </c>
    </row>
    <row r="122" spans="27:30">
      <c r="AA122">
        <v>119</v>
      </c>
      <c r="AB122" s="1">
        <v>9.2384539880518785E-2</v>
      </c>
      <c r="AC122" s="1">
        <v>4.3542387977804985E-2</v>
      </c>
      <c r="AD122" s="1">
        <v>0.15016410982673556</v>
      </c>
    </row>
    <row r="123" spans="27:30">
      <c r="AA123">
        <v>120</v>
      </c>
      <c r="AB123" s="1">
        <v>9.2384539880518785E-2</v>
      </c>
      <c r="AC123" s="1">
        <v>4.3542387977804985E-2</v>
      </c>
      <c r="AD123" s="1">
        <v>0.15016410982673556</v>
      </c>
    </row>
    <row r="124" spans="27:30">
      <c r="AA124">
        <v>121</v>
      </c>
      <c r="AB124" s="1">
        <v>9.2384539880518785E-2</v>
      </c>
      <c r="AC124" s="1">
        <v>4.3542387977804985E-2</v>
      </c>
      <c r="AD124" s="1">
        <v>0.15016410982673556</v>
      </c>
    </row>
    <row r="125" spans="27:30">
      <c r="AA125">
        <v>122</v>
      </c>
      <c r="AB125" s="1">
        <v>9.2384539880518785E-2</v>
      </c>
      <c r="AC125" s="1">
        <v>4.3542387977804985E-2</v>
      </c>
      <c r="AD125" s="1">
        <v>0.15016410982673556</v>
      </c>
    </row>
    <row r="126" spans="27:30">
      <c r="AA126">
        <v>123</v>
      </c>
      <c r="AB126" s="1">
        <v>9.2384539880518785E-2</v>
      </c>
      <c r="AC126" s="1">
        <v>4.3542387977804985E-2</v>
      </c>
      <c r="AD126" s="1">
        <v>0.15016410982673556</v>
      </c>
    </row>
    <row r="127" spans="27:30">
      <c r="AA127">
        <v>124</v>
      </c>
      <c r="AB127" s="1">
        <v>9.2384539880518785E-2</v>
      </c>
      <c r="AC127" s="1">
        <v>4.3542387977804985E-2</v>
      </c>
      <c r="AD127" s="1">
        <v>0.15016410982673556</v>
      </c>
    </row>
    <row r="128" spans="27:30">
      <c r="AA128">
        <v>125</v>
      </c>
      <c r="AB128" s="1">
        <v>9.2384539880518785E-2</v>
      </c>
      <c r="AC128" s="1">
        <v>4.3542387977804985E-2</v>
      </c>
      <c r="AD128" s="1">
        <v>0.15016410982673556</v>
      </c>
    </row>
    <row r="129" spans="27:30">
      <c r="AA129">
        <v>126</v>
      </c>
      <c r="AB129" s="1">
        <v>9.2384539880518785E-2</v>
      </c>
      <c r="AC129" s="1">
        <v>4.3542387977804985E-2</v>
      </c>
      <c r="AD129" s="1">
        <v>0.15016410982673556</v>
      </c>
    </row>
    <row r="130" spans="27:30">
      <c r="AA130">
        <v>127</v>
      </c>
      <c r="AB130" s="1">
        <v>9.2384539880518785E-2</v>
      </c>
      <c r="AC130" s="1">
        <v>4.3542387977804985E-2</v>
      </c>
      <c r="AD130" s="1">
        <v>0.15016410982673556</v>
      </c>
    </row>
    <row r="131" spans="27:30">
      <c r="AA131">
        <v>128</v>
      </c>
      <c r="AB131" s="1">
        <v>9.2384539880518785E-2</v>
      </c>
      <c r="AC131" s="1">
        <v>4.3542387977804985E-2</v>
      </c>
      <c r="AD131" s="1">
        <v>0.15016410982673556</v>
      </c>
    </row>
    <row r="132" spans="27:30">
      <c r="AA132">
        <v>129</v>
      </c>
      <c r="AB132" s="1">
        <v>9.2384539880518785E-2</v>
      </c>
      <c r="AC132" s="1">
        <v>4.3542387977804985E-2</v>
      </c>
      <c r="AD132" s="1">
        <v>0.15016410982673556</v>
      </c>
    </row>
    <row r="133" spans="27:30">
      <c r="AA133">
        <v>130</v>
      </c>
      <c r="AB133" s="1">
        <v>9.2384539880518785E-2</v>
      </c>
      <c r="AC133" s="1">
        <v>4.3542387977804985E-2</v>
      </c>
      <c r="AD133" s="1">
        <v>0.15016410982673556</v>
      </c>
    </row>
    <row r="134" spans="27:30">
      <c r="AA134">
        <v>131</v>
      </c>
      <c r="AB134" s="1">
        <v>9.2384539880518785E-2</v>
      </c>
      <c r="AC134" s="1">
        <v>4.3542387977804985E-2</v>
      </c>
      <c r="AD134" s="1">
        <v>0.15016410982673556</v>
      </c>
    </row>
    <row r="135" spans="27:30">
      <c r="AA135">
        <v>132</v>
      </c>
      <c r="AB135" s="1">
        <v>9.2384539880518785E-2</v>
      </c>
      <c r="AC135" s="1">
        <v>4.3542387977804985E-2</v>
      </c>
      <c r="AD135" s="1">
        <v>0.15016410982673556</v>
      </c>
    </row>
    <row r="136" spans="27:30">
      <c r="AA136">
        <v>133</v>
      </c>
      <c r="AB136" s="1">
        <v>9.2384539880518785E-2</v>
      </c>
      <c r="AC136" s="1">
        <v>4.3542387977804985E-2</v>
      </c>
      <c r="AD136" s="1">
        <v>0.15016410982673556</v>
      </c>
    </row>
    <row r="137" spans="27:30">
      <c r="AA137">
        <v>134</v>
      </c>
      <c r="AB137" s="1">
        <v>9.2384539880518785E-2</v>
      </c>
      <c r="AC137" s="1">
        <v>4.3542387977804985E-2</v>
      </c>
      <c r="AD137" s="1">
        <v>0.15016410982673556</v>
      </c>
    </row>
    <row r="138" spans="27:30">
      <c r="AA138">
        <v>135</v>
      </c>
      <c r="AB138" s="1">
        <v>9.2384539880518785E-2</v>
      </c>
      <c r="AC138" s="1">
        <v>4.3542387977804985E-2</v>
      </c>
      <c r="AD138" s="1">
        <v>0.15016410982673556</v>
      </c>
    </row>
    <row r="139" spans="27:30">
      <c r="AA139">
        <v>136</v>
      </c>
      <c r="AB139" s="1">
        <v>9.2384539880518785E-2</v>
      </c>
      <c r="AC139" s="1">
        <v>4.3542387977804985E-2</v>
      </c>
      <c r="AD139" s="1">
        <v>0.15016410982673556</v>
      </c>
    </row>
    <row r="140" spans="27:30">
      <c r="AA140">
        <v>137</v>
      </c>
      <c r="AB140" s="1">
        <v>9.2384539880518785E-2</v>
      </c>
      <c r="AC140" s="1">
        <v>4.3542387977804985E-2</v>
      </c>
      <c r="AD140" s="1">
        <v>0.15016410982673556</v>
      </c>
    </row>
    <row r="141" spans="27:30">
      <c r="AA141">
        <v>138</v>
      </c>
      <c r="AB141" s="1">
        <v>9.2384539880518785E-2</v>
      </c>
      <c r="AC141" s="1">
        <v>4.3542387977804985E-2</v>
      </c>
      <c r="AD141" s="1">
        <v>0.15016410982673556</v>
      </c>
    </row>
    <row r="142" spans="27:30">
      <c r="AA142">
        <v>139</v>
      </c>
      <c r="AB142" s="1">
        <v>9.2384539880518785E-2</v>
      </c>
      <c r="AC142" s="1">
        <v>4.3542387977804985E-2</v>
      </c>
      <c r="AD142" s="1">
        <v>0.15016410982673556</v>
      </c>
    </row>
    <row r="143" spans="27:30">
      <c r="AA143">
        <v>140</v>
      </c>
      <c r="AB143" s="1">
        <v>9.2384539880518785E-2</v>
      </c>
      <c r="AC143" s="1">
        <v>4.3542387977804985E-2</v>
      </c>
      <c r="AD143" s="1">
        <v>0.15016410982673556</v>
      </c>
    </row>
    <row r="144" spans="27:30">
      <c r="AA144">
        <v>141</v>
      </c>
      <c r="AB144" s="1">
        <v>9.2384539880518785E-2</v>
      </c>
      <c r="AC144" s="1">
        <v>4.3542387977804985E-2</v>
      </c>
      <c r="AD144" s="1">
        <v>0.15016410982673556</v>
      </c>
    </row>
    <row r="145" spans="27:30">
      <c r="AA145">
        <v>142</v>
      </c>
      <c r="AB145" s="1">
        <v>9.2384539880518785E-2</v>
      </c>
      <c r="AC145" s="1">
        <v>4.3542387977804985E-2</v>
      </c>
      <c r="AD145" s="1">
        <v>0.15016410982673556</v>
      </c>
    </row>
    <row r="146" spans="27:30">
      <c r="AA146">
        <v>143</v>
      </c>
      <c r="AB146" s="1">
        <v>9.2384539880518785E-2</v>
      </c>
      <c r="AC146" s="1">
        <v>4.3542387977804985E-2</v>
      </c>
      <c r="AD146" s="1">
        <v>0.15016410982673556</v>
      </c>
    </row>
    <row r="147" spans="27:30">
      <c r="AA147">
        <v>144</v>
      </c>
      <c r="AB147" s="1">
        <v>9.2384539880518785E-2</v>
      </c>
      <c r="AC147" s="1">
        <v>4.3542387977804985E-2</v>
      </c>
      <c r="AD147" s="1">
        <v>0.15016410982673556</v>
      </c>
    </row>
    <row r="148" spans="27:30">
      <c r="AA148">
        <v>145</v>
      </c>
      <c r="AB148" s="1">
        <v>9.2384539880518785E-2</v>
      </c>
      <c r="AC148" s="1">
        <v>4.3542387977804985E-2</v>
      </c>
      <c r="AD148" s="1">
        <v>0.15016410982673556</v>
      </c>
    </row>
    <row r="149" spans="27:30">
      <c r="AA149">
        <v>146</v>
      </c>
      <c r="AB149" s="1">
        <v>9.2384539880518785E-2</v>
      </c>
      <c r="AC149" s="1">
        <v>4.3542387977804985E-2</v>
      </c>
      <c r="AD149" s="1">
        <v>0.15016410982673556</v>
      </c>
    </row>
    <row r="150" spans="27:30">
      <c r="AA150">
        <v>147</v>
      </c>
      <c r="AB150" s="1">
        <v>9.2384539880518785E-2</v>
      </c>
      <c r="AC150" s="1">
        <v>4.3542387977804985E-2</v>
      </c>
      <c r="AD150" s="1">
        <v>0.15016410982673556</v>
      </c>
    </row>
    <row r="151" spans="27:30">
      <c r="AA151">
        <v>148</v>
      </c>
      <c r="AB151" s="1">
        <v>9.2384539880518785E-2</v>
      </c>
      <c r="AC151" s="1">
        <v>4.3542387977804985E-2</v>
      </c>
      <c r="AD151" s="1">
        <v>0.15016410982673556</v>
      </c>
    </row>
    <row r="152" spans="27:30">
      <c r="AA152">
        <v>149</v>
      </c>
      <c r="AB152" s="1">
        <v>9.2384539880518785E-2</v>
      </c>
      <c r="AC152" s="1">
        <v>4.3542387977804985E-2</v>
      </c>
      <c r="AD152" s="1">
        <v>0.15016410982673556</v>
      </c>
    </row>
    <row r="153" spans="27:30">
      <c r="AA153">
        <v>150</v>
      </c>
      <c r="AB153" s="1">
        <v>9.2384539880518785E-2</v>
      </c>
      <c r="AC153" s="1">
        <v>4.3542387977804985E-2</v>
      </c>
      <c r="AD153" s="1">
        <v>0.15016410982673556</v>
      </c>
    </row>
    <row r="154" spans="27:30">
      <c r="AA154">
        <v>151</v>
      </c>
      <c r="AB154" s="1">
        <v>9.2384539880518785E-2</v>
      </c>
      <c r="AC154" s="1">
        <v>4.3542387977804985E-2</v>
      </c>
      <c r="AD154" s="1">
        <v>0.15016410982673556</v>
      </c>
    </row>
    <row r="155" spans="27:30">
      <c r="AA155">
        <v>152</v>
      </c>
      <c r="AB155" s="1">
        <v>9.2384539880518785E-2</v>
      </c>
      <c r="AC155" s="1">
        <v>4.3542387977804985E-2</v>
      </c>
      <c r="AD155" s="1">
        <v>0.15016410982673556</v>
      </c>
    </row>
    <row r="156" spans="27:30">
      <c r="AA156">
        <v>153</v>
      </c>
      <c r="AB156" s="1">
        <v>9.2384539880518785E-2</v>
      </c>
      <c r="AC156" s="1">
        <v>4.3542387977804985E-2</v>
      </c>
      <c r="AD156" s="1">
        <v>0.15016410982673556</v>
      </c>
    </row>
    <row r="157" spans="27:30">
      <c r="AA157">
        <v>154</v>
      </c>
      <c r="AB157" s="1">
        <v>9.2384539880518785E-2</v>
      </c>
      <c r="AC157" s="1">
        <v>4.3542387977804985E-2</v>
      </c>
      <c r="AD157" s="1">
        <v>0.15016410982673556</v>
      </c>
    </row>
    <row r="158" spans="27:30">
      <c r="AA158">
        <v>155</v>
      </c>
      <c r="AB158" s="1">
        <v>9.2384539880518785E-2</v>
      </c>
      <c r="AC158" s="1">
        <v>4.3542387977804985E-2</v>
      </c>
      <c r="AD158" s="1">
        <v>0.15016410982673556</v>
      </c>
    </row>
    <row r="159" spans="27:30">
      <c r="AA159">
        <v>156</v>
      </c>
      <c r="AB159" s="1">
        <v>9.2384539880518785E-2</v>
      </c>
      <c r="AC159" s="1">
        <v>4.3542387977804985E-2</v>
      </c>
      <c r="AD159" s="1">
        <v>0.15016410982673556</v>
      </c>
    </row>
    <row r="160" spans="27:30">
      <c r="AA160">
        <v>157</v>
      </c>
      <c r="AB160" s="1">
        <v>9.2384539880518785E-2</v>
      </c>
      <c r="AC160" s="1">
        <v>4.3542387977804985E-2</v>
      </c>
      <c r="AD160" s="1">
        <v>0.15016410982673556</v>
      </c>
    </row>
    <row r="161" spans="27:30">
      <c r="AA161">
        <v>158</v>
      </c>
      <c r="AB161" s="1">
        <v>9.2384539880518785E-2</v>
      </c>
      <c r="AC161" s="1">
        <v>4.3542387977804985E-2</v>
      </c>
      <c r="AD161" s="1">
        <v>0.15016410982673556</v>
      </c>
    </row>
    <row r="162" spans="27:30">
      <c r="AA162">
        <v>159</v>
      </c>
      <c r="AB162" s="1">
        <v>9.2384539880518785E-2</v>
      </c>
      <c r="AC162" s="1">
        <v>4.3542387977804985E-2</v>
      </c>
      <c r="AD162" s="1">
        <v>0.15016410982673556</v>
      </c>
    </row>
    <row r="163" spans="27:30">
      <c r="AA163">
        <v>160</v>
      </c>
      <c r="AB163" s="1">
        <v>9.2384539880518785E-2</v>
      </c>
      <c r="AC163" s="1">
        <v>4.3542387977804985E-2</v>
      </c>
      <c r="AD163" s="1">
        <v>0.15016410982673556</v>
      </c>
    </row>
    <row r="164" spans="27:30">
      <c r="AA164">
        <v>161</v>
      </c>
      <c r="AB164" s="1">
        <v>9.2384539880518785E-2</v>
      </c>
      <c r="AC164" s="1">
        <v>4.3542387977804985E-2</v>
      </c>
      <c r="AD164" s="1">
        <v>0.15016410982673556</v>
      </c>
    </row>
    <row r="165" spans="27:30">
      <c r="AA165">
        <v>162</v>
      </c>
      <c r="AB165" s="1">
        <v>9.2384539880518785E-2</v>
      </c>
      <c r="AC165" s="1">
        <v>4.3542387977804985E-2</v>
      </c>
      <c r="AD165" s="1">
        <v>0.15016410982673556</v>
      </c>
    </row>
    <row r="166" spans="27:30">
      <c r="AA166">
        <v>163</v>
      </c>
      <c r="AB166" s="1">
        <v>9.2384539880518785E-2</v>
      </c>
      <c r="AC166" s="1">
        <v>4.3542387977804985E-2</v>
      </c>
      <c r="AD166" s="1">
        <v>0.15016410982673556</v>
      </c>
    </row>
    <row r="167" spans="27:30">
      <c r="AA167">
        <v>164</v>
      </c>
      <c r="AB167" s="1">
        <v>9.2384539880518785E-2</v>
      </c>
      <c r="AC167" s="1">
        <v>4.3542387977804985E-2</v>
      </c>
      <c r="AD167" s="1">
        <v>0.15016410982673556</v>
      </c>
    </row>
    <row r="168" spans="27:30">
      <c r="AA168">
        <v>165</v>
      </c>
      <c r="AB168" s="1">
        <v>9.2384539880518785E-2</v>
      </c>
      <c r="AC168" s="1">
        <v>4.3542387977804985E-2</v>
      </c>
      <c r="AD168" s="1">
        <v>0.15016410982673556</v>
      </c>
    </row>
    <row r="169" spans="27:30">
      <c r="AA169">
        <v>166</v>
      </c>
      <c r="AB169" s="1">
        <v>9.2384539880518785E-2</v>
      </c>
      <c r="AC169" s="1">
        <v>4.3542387977804985E-2</v>
      </c>
      <c r="AD169" s="1">
        <v>0.15016410982673556</v>
      </c>
    </row>
    <row r="170" spans="27:30">
      <c r="AA170">
        <v>167</v>
      </c>
      <c r="AB170" s="1">
        <v>9.2384539880518785E-2</v>
      </c>
      <c r="AC170" s="1">
        <v>4.3542387977804985E-2</v>
      </c>
      <c r="AD170" s="1">
        <v>0.15016410982673556</v>
      </c>
    </row>
    <row r="171" spans="27:30">
      <c r="AA171">
        <v>168</v>
      </c>
      <c r="AB171" s="1">
        <v>9.2384539880518785E-2</v>
      </c>
      <c r="AC171" s="1">
        <v>4.3542387977804985E-2</v>
      </c>
      <c r="AD171" s="1">
        <v>0.15016410982673556</v>
      </c>
    </row>
    <row r="172" spans="27:30">
      <c r="AA172">
        <v>169</v>
      </c>
      <c r="AB172" s="1">
        <v>9.2384539880518785E-2</v>
      </c>
      <c r="AC172" s="1">
        <v>4.3542387977804985E-2</v>
      </c>
      <c r="AD172" s="1">
        <v>0.15016410982673556</v>
      </c>
    </row>
    <row r="173" spans="27:30">
      <c r="AA173">
        <v>170</v>
      </c>
      <c r="AB173" s="1">
        <v>9.2384539880518785E-2</v>
      </c>
      <c r="AC173" s="1">
        <v>4.3542387977804985E-2</v>
      </c>
      <c r="AD173" s="1">
        <v>0.15016410982673556</v>
      </c>
    </row>
    <row r="174" spans="27:30">
      <c r="AA174">
        <v>171</v>
      </c>
      <c r="AB174" s="1">
        <v>9.2384539880518785E-2</v>
      </c>
      <c r="AC174" s="1">
        <v>4.3542387977804985E-2</v>
      </c>
      <c r="AD174" s="1">
        <v>0.15016410982673556</v>
      </c>
    </row>
    <row r="175" spans="27:30">
      <c r="AA175">
        <v>172</v>
      </c>
      <c r="AB175" s="1">
        <v>9.2384539880518785E-2</v>
      </c>
      <c r="AC175" s="1">
        <v>4.3542387977804985E-2</v>
      </c>
      <c r="AD175" s="1">
        <v>0.15016410982673556</v>
      </c>
    </row>
    <row r="176" spans="27:30">
      <c r="AA176">
        <v>173</v>
      </c>
      <c r="AB176" s="1">
        <v>9.2384539880518785E-2</v>
      </c>
      <c r="AC176" s="1">
        <v>4.3542387977804985E-2</v>
      </c>
      <c r="AD176" s="1">
        <v>0.15016410982673556</v>
      </c>
    </row>
    <row r="177" spans="27:30">
      <c r="AA177">
        <v>174</v>
      </c>
      <c r="AB177" s="1">
        <v>9.2384539880518785E-2</v>
      </c>
      <c r="AC177" s="1">
        <v>4.3542387977804985E-2</v>
      </c>
      <c r="AD177" s="1">
        <v>0.15016410982673556</v>
      </c>
    </row>
    <row r="178" spans="27:30">
      <c r="AA178">
        <v>175</v>
      </c>
      <c r="AB178" s="1">
        <v>9.2384539880518785E-2</v>
      </c>
      <c r="AC178" s="1">
        <v>4.3542387977804985E-2</v>
      </c>
      <c r="AD178" s="1">
        <v>0.15016410982673556</v>
      </c>
    </row>
    <row r="179" spans="27:30">
      <c r="AA179">
        <v>176</v>
      </c>
      <c r="AB179" s="1">
        <v>9.2384539880518785E-2</v>
      </c>
      <c r="AC179" s="1">
        <v>4.3542387977804985E-2</v>
      </c>
      <c r="AD179" s="1">
        <v>0.15016410982673556</v>
      </c>
    </row>
    <row r="180" spans="27:30">
      <c r="AA180">
        <v>177</v>
      </c>
      <c r="AB180" s="1">
        <v>9.2384539880518785E-2</v>
      </c>
      <c r="AC180" s="1">
        <v>4.3542387977804985E-2</v>
      </c>
      <c r="AD180" s="1">
        <v>0.15016410982673556</v>
      </c>
    </row>
    <row r="181" spans="27:30">
      <c r="AA181">
        <v>178</v>
      </c>
      <c r="AB181" s="1">
        <v>9.2384539880518785E-2</v>
      </c>
      <c r="AC181" s="1">
        <v>4.3542387977804985E-2</v>
      </c>
      <c r="AD181" s="1">
        <v>0.15016410982673556</v>
      </c>
    </row>
    <row r="182" spans="27:30">
      <c r="AA182">
        <v>179</v>
      </c>
      <c r="AB182" s="1">
        <v>9.2384539880518785E-2</v>
      </c>
      <c r="AC182" s="1">
        <v>4.3542387977804985E-2</v>
      </c>
      <c r="AD182" s="1">
        <v>0.15016410982673556</v>
      </c>
    </row>
    <row r="183" spans="27:30">
      <c r="AA183">
        <v>180</v>
      </c>
      <c r="AB183" s="1">
        <v>9.2384539880518785E-2</v>
      </c>
      <c r="AC183" s="1">
        <v>4.3542387977804985E-2</v>
      </c>
      <c r="AD183" s="1">
        <v>0.15016410982673556</v>
      </c>
    </row>
    <row r="184" spans="27:30">
      <c r="AA184">
        <v>181</v>
      </c>
      <c r="AB184" s="1">
        <v>9.2384539880518785E-2</v>
      </c>
      <c r="AC184" s="1">
        <v>4.3542387977804985E-2</v>
      </c>
      <c r="AD184" s="1">
        <v>0.15016410982673556</v>
      </c>
    </row>
    <row r="185" spans="27:30">
      <c r="AA185">
        <v>182</v>
      </c>
      <c r="AB185" s="1">
        <v>9.2384539880518785E-2</v>
      </c>
      <c r="AC185" s="1">
        <v>4.3542387977804985E-2</v>
      </c>
      <c r="AD185" s="1">
        <v>0.15016410982673556</v>
      </c>
    </row>
    <row r="186" spans="27:30">
      <c r="AA186">
        <v>183</v>
      </c>
      <c r="AB186" s="1">
        <v>9.2384539880518785E-2</v>
      </c>
      <c r="AC186" s="1">
        <v>4.3542387977804985E-2</v>
      </c>
      <c r="AD186" s="1">
        <v>0.15016410982673556</v>
      </c>
    </row>
    <row r="187" spans="27:30">
      <c r="AA187">
        <v>184</v>
      </c>
      <c r="AB187" s="1">
        <v>9.2384539880518785E-2</v>
      </c>
      <c r="AC187" s="1">
        <v>4.3542387977804985E-2</v>
      </c>
      <c r="AD187" s="1">
        <v>0.15016410982673556</v>
      </c>
    </row>
    <row r="188" spans="27:30">
      <c r="AA188">
        <v>185</v>
      </c>
      <c r="AB188" s="1">
        <v>9.2384539880518785E-2</v>
      </c>
      <c r="AC188" s="1">
        <v>4.3542387977804985E-2</v>
      </c>
      <c r="AD188" s="1">
        <v>0.15016410982673556</v>
      </c>
    </row>
    <row r="189" spans="27:30">
      <c r="AA189">
        <v>186</v>
      </c>
      <c r="AB189" s="1">
        <v>9.2384539880518785E-2</v>
      </c>
      <c r="AC189" s="1">
        <v>4.3542387977804985E-2</v>
      </c>
      <c r="AD189" s="1">
        <v>0.15016410982673556</v>
      </c>
    </row>
    <row r="190" spans="27:30">
      <c r="AA190">
        <v>187</v>
      </c>
      <c r="AB190" s="1">
        <v>9.2384539880518785E-2</v>
      </c>
      <c r="AC190" s="1">
        <v>4.3542387977804985E-2</v>
      </c>
      <c r="AD190" s="1">
        <v>0.15016410982673556</v>
      </c>
    </row>
    <row r="191" spans="27:30">
      <c r="AA191">
        <v>188</v>
      </c>
      <c r="AB191" s="1">
        <v>9.2384539880518785E-2</v>
      </c>
      <c r="AC191" s="1">
        <v>4.3542387977804985E-2</v>
      </c>
      <c r="AD191" s="1">
        <v>0.15016410982673556</v>
      </c>
    </row>
    <row r="192" spans="27:30">
      <c r="AA192">
        <v>189</v>
      </c>
      <c r="AB192" s="1">
        <v>9.2384539880518785E-2</v>
      </c>
      <c r="AC192" s="1">
        <v>4.3542387977804985E-2</v>
      </c>
      <c r="AD192" s="1">
        <v>0.15016410982673556</v>
      </c>
    </row>
    <row r="193" spans="27:30">
      <c r="AA193">
        <v>190</v>
      </c>
      <c r="AB193" s="1">
        <v>9.2384539880518785E-2</v>
      </c>
      <c r="AC193" s="1">
        <v>4.3542387977804985E-2</v>
      </c>
      <c r="AD193" s="1">
        <v>0.15016410982673556</v>
      </c>
    </row>
    <row r="194" spans="27:30">
      <c r="AA194">
        <v>191</v>
      </c>
      <c r="AB194" s="1">
        <v>9.2384539880518785E-2</v>
      </c>
      <c r="AC194" s="1">
        <v>4.3542387977804985E-2</v>
      </c>
      <c r="AD194" s="1">
        <v>0.15016410982673556</v>
      </c>
    </row>
    <row r="195" spans="27:30">
      <c r="AA195">
        <v>192</v>
      </c>
      <c r="AB195" s="1">
        <v>9.2384539880518785E-2</v>
      </c>
      <c r="AC195" s="1">
        <v>4.3542387977804985E-2</v>
      </c>
      <c r="AD195" s="1">
        <v>0.15016410982673556</v>
      </c>
    </row>
    <row r="196" spans="27:30">
      <c r="AA196">
        <v>193</v>
      </c>
      <c r="AB196" s="1">
        <v>9.2384539880518785E-2</v>
      </c>
      <c r="AC196" s="1">
        <v>4.3542387977804985E-2</v>
      </c>
      <c r="AD196" s="1">
        <v>0.15016410982673556</v>
      </c>
    </row>
    <row r="197" spans="27:30">
      <c r="AA197">
        <v>194</v>
      </c>
      <c r="AB197" s="1">
        <v>9.2384539880518785E-2</v>
      </c>
      <c r="AC197" s="1">
        <v>4.3542387977804985E-2</v>
      </c>
      <c r="AD197" s="1">
        <v>0.15016410982673556</v>
      </c>
    </row>
    <row r="198" spans="27:30">
      <c r="AA198">
        <v>195</v>
      </c>
      <c r="AB198" s="1">
        <v>9.2384539880518785E-2</v>
      </c>
      <c r="AC198" s="1">
        <v>4.3542387977804985E-2</v>
      </c>
      <c r="AD198" s="1">
        <v>0.15016410982673556</v>
      </c>
    </row>
    <row r="199" spans="27:30">
      <c r="AA199">
        <v>196</v>
      </c>
      <c r="AB199" s="1">
        <v>9.2384539880518785E-2</v>
      </c>
      <c r="AC199" s="1">
        <v>4.3542387977804985E-2</v>
      </c>
      <c r="AD199" s="1">
        <v>0.15016410982673556</v>
      </c>
    </row>
    <row r="200" spans="27:30">
      <c r="AA200">
        <v>197</v>
      </c>
      <c r="AB200" s="1">
        <v>9.2384539880518785E-2</v>
      </c>
      <c r="AC200" s="1">
        <v>4.3542387977804985E-2</v>
      </c>
      <c r="AD200" s="1">
        <v>0.15016410982673556</v>
      </c>
    </row>
    <row r="201" spans="27:30">
      <c r="AA201">
        <v>198</v>
      </c>
      <c r="AB201" s="1">
        <v>9.2384539880518785E-2</v>
      </c>
      <c r="AC201" s="1">
        <v>4.3542387977804985E-2</v>
      </c>
      <c r="AD201" s="1">
        <v>0.15016410982673556</v>
      </c>
    </row>
    <row r="202" spans="27:30">
      <c r="AA202">
        <v>199</v>
      </c>
      <c r="AB202" s="1">
        <v>9.2384539880518785E-2</v>
      </c>
      <c r="AC202" s="1">
        <v>4.3542387977804985E-2</v>
      </c>
      <c r="AD202" s="1">
        <v>0.15016410982673556</v>
      </c>
    </row>
    <row r="203" spans="27:30">
      <c r="AA203">
        <v>200</v>
      </c>
      <c r="AB203" s="1">
        <v>9.2384539880518785E-2</v>
      </c>
      <c r="AC203" s="1">
        <v>4.3542387977804985E-2</v>
      </c>
      <c r="AD203" s="1">
        <v>0.15016410982673556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09" priority="13">
      <formula>ABS(B57)&gt;0.4</formula>
    </cfRule>
    <cfRule type="expression" dxfId="208" priority="14">
      <formula>AND(ABS(B57)&gt;0.2, ABS(B57)&lt;=0.4)</formula>
    </cfRule>
    <cfRule type="expression" dxfId="207" priority="15">
      <formula>ABS(B57)&lt;=0.2</formula>
    </cfRule>
  </conditionalFormatting>
  <conditionalFormatting sqref="B82:D87">
    <cfRule type="expression" dxfId="206" priority="1">
      <formula>ABS(B82)&lt;=0.2</formula>
    </cfRule>
    <cfRule type="expression" dxfId="205" priority="2">
      <formula>ABS(B82)&gt;0.4</formula>
    </cfRule>
    <cfRule type="expression" dxfId="204" priority="3">
      <formula>AND(ABS(B82)&gt;0.2, ABS(B82)&lt;=0.4)</formula>
    </cfRule>
  </conditionalFormatting>
  <conditionalFormatting sqref="E40:M45">
    <cfRule type="expression" dxfId="203" priority="4">
      <formula>ABS(IFERROR(E13-E40,0))&gt;0.4</formula>
    </cfRule>
    <cfRule type="expression" dxfId="202" priority="5">
      <formula>AND(ABS(IFERROR(E13-E40,0))&gt;0.2, ABS(IFERROR(E13-E40,0))&lt;=0.4)</formula>
    </cfRule>
    <cfRule type="expression" dxfId="201" priority="6">
      <formula>ABS(IFERROR(E13-E40,0))&lt;=0.2</formula>
    </cfRule>
  </conditionalFormatting>
  <conditionalFormatting sqref="G57:I65">
    <cfRule type="expression" dxfId="200" priority="10">
      <formula>ABS(G57)&lt;=0.2</formula>
    </cfRule>
    <cfRule type="expression" dxfId="199" priority="11">
      <formula>AND(ABS(G57)&gt;0.2, ABS(G57)&lt;=0.4)</formula>
    </cfRule>
    <cfRule type="expression" dxfId="198" priority="12">
      <formula>ABS(G57)&gt;0.4</formula>
    </cfRule>
  </conditionalFormatting>
  <conditionalFormatting sqref="L57:Q65">
    <cfRule type="expression" dxfId="197" priority="7">
      <formula>ABS(L57)&gt;0.4</formula>
    </cfRule>
    <cfRule type="expression" dxfId="196" priority="8">
      <formula>AND(ABS(L57)&gt;0.2, ABS(L57)&lt;=0.4)</formula>
    </cfRule>
    <cfRule type="expression" dxfId="195" priority="9">
      <formula>ABS(L57)&lt;=0.2</formula>
    </cfRule>
  </conditionalFormatting>
  <dataValidations count="1">
    <dataValidation type="list" allowBlank="1" showInputMessage="1" showErrorMessage="1" sqref="Y8" xr:uid="{00000000-0002-0000-07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N203"/>
  <sheetViews>
    <sheetView topLeftCell="A58" zoomScale="84" zoomScaleNormal="60" workbookViewId="0">
      <selection activeCell="B71" sqref="B71"/>
    </sheetView>
  </sheetViews>
  <sheetFormatPr defaultColWidth="11" defaultRowHeight="15.6"/>
  <cols>
    <col min="1" max="1" width="17.6992187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5" bestFit="1" customWidth="1"/>
  </cols>
  <sheetData>
    <row r="1" spans="1:40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0.41358759500232928</v>
      </c>
      <c r="AC3" s="1">
        <f>G67</f>
        <v>0.96049123352867438</v>
      </c>
      <c r="AD3" s="1">
        <f ca="1">L67</f>
        <v>1.2877756979278141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0.41358759500232928</v>
      </c>
      <c r="AC4" s="1">
        <v>0.96049123352867438</v>
      </c>
      <c r="AD4" s="1">
        <v>1.2877756979278141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0.41358759500232928</v>
      </c>
      <c r="AC5" s="1">
        <v>0.96049123352867438</v>
      </c>
      <c r="AD5" s="1">
        <v>1.2877756979278141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0.41358759500232928</v>
      </c>
      <c r="AC6" s="1">
        <v>0.96049123352867438</v>
      </c>
      <c r="AD6" s="1">
        <v>1.2877756979278141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0.41358759500232928</v>
      </c>
      <c r="AC7" s="1">
        <v>0.96049123352867438</v>
      </c>
      <c r="AD7" s="1">
        <v>1.2877756979278141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0.41358759500232928</v>
      </c>
      <c r="AC8" s="1">
        <v>0.96049123352867438</v>
      </c>
      <c r="AD8" s="1">
        <v>1.2877756979278141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0.41358759500232928</v>
      </c>
      <c r="AC9" s="1">
        <v>0.96049123352867438</v>
      </c>
      <c r="AD9" s="1">
        <v>1.2877756979278141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0.41358759500232928</v>
      </c>
      <c r="AC10" s="1">
        <v>0.96049123352867438</v>
      </c>
      <c r="AD10" s="1">
        <v>1.2877756979278141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2</v>
      </c>
      <c r="AA11">
        <v>8</v>
      </c>
      <c r="AB11" s="1">
        <v>0.41358759500232928</v>
      </c>
      <c r="AC11" s="1">
        <v>0.96049123352867438</v>
      </c>
      <c r="AD11" s="1">
        <v>1.2877756979278141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3.9496302243866319</v>
      </c>
      <c r="AA12">
        <v>9</v>
      </c>
      <c r="AB12" s="1">
        <v>0.41358759500232928</v>
      </c>
      <c r="AC12" s="1">
        <v>0.96049123352867438</v>
      </c>
      <c r="AD12" s="1">
        <v>1.2877756979278141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0.41358759500232928</v>
      </c>
      <c r="AC13" s="1">
        <v>0.96049123352867438</v>
      </c>
      <c r="AD13" s="1">
        <v>1.2877756979278141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0.41358759500232928</v>
      </c>
      <c r="AC14" s="1">
        <v>0.96049123352867438</v>
      </c>
      <c r="AD14" s="1">
        <v>1.2877756979278141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0.41358759500232928</v>
      </c>
      <c r="AC15" s="1">
        <v>0.96049123352867438</v>
      </c>
      <c r="AD15" s="1">
        <v>1.2877756979278141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11</v>
      </c>
      <c r="AA16">
        <v>13</v>
      </c>
      <c r="AB16" s="1">
        <v>0.41358759500232928</v>
      </c>
      <c r="AC16" s="1">
        <v>0.96049123352867438</v>
      </c>
      <c r="AD16" s="1">
        <v>1.2877756979278141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2</v>
      </c>
      <c r="AA17">
        <v>14</v>
      </c>
      <c r="AB17" s="1">
        <v>0.41358759500232928</v>
      </c>
      <c r="AC17" s="1">
        <v>0.96049123352867438</v>
      </c>
      <c r="AD17" s="1">
        <v>1.2877756979278141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5</v>
      </c>
      <c r="AA18">
        <v>15</v>
      </c>
      <c r="AB18" s="1">
        <v>0.41358759500232928</v>
      </c>
      <c r="AC18" s="1">
        <v>0.96049123352867438</v>
      </c>
      <c r="AD18" s="1">
        <v>1.2877756979278141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0.41358759500232928</v>
      </c>
      <c r="AC19" s="1">
        <v>0.96049123352867438</v>
      </c>
      <c r="AD19" s="1">
        <v>1.2877756979278141</v>
      </c>
    </row>
    <row r="20" spans="1:30">
      <c r="A20" s="98" t="s">
        <v>21</v>
      </c>
      <c r="B20" s="99"/>
      <c r="C20" s="99"/>
      <c r="D20" s="100"/>
      <c r="X20" s="55" t="s">
        <v>43</v>
      </c>
      <c r="Y20" s="3">
        <f>Y16/$Y$14</f>
        <v>0.61111111111111116</v>
      </c>
      <c r="AA20">
        <v>17</v>
      </c>
      <c r="AB20" s="1">
        <v>0.41358759500232928</v>
      </c>
      <c r="AC20" s="1">
        <v>0.96049123352867438</v>
      </c>
      <c r="AD20" s="1">
        <v>1.2877756979278141</v>
      </c>
    </row>
    <row r="21" spans="1:30">
      <c r="A21" s="101"/>
      <c r="B21" s="102"/>
      <c r="C21" s="102"/>
      <c r="D21" s="103"/>
      <c r="X21" s="55" t="s">
        <v>44</v>
      </c>
      <c r="Y21" s="3">
        <f>Y17/$Y$14</f>
        <v>0.1111111111111111</v>
      </c>
      <c r="AA21">
        <v>18</v>
      </c>
      <c r="AB21" s="1">
        <v>0.41358759500232928</v>
      </c>
      <c r="AC21" s="1">
        <v>0.96049123352867438</v>
      </c>
      <c r="AD21" s="1">
        <v>1.2877756979278141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0.27777777777777779</v>
      </c>
      <c r="AA22">
        <v>19</v>
      </c>
      <c r="AB22" s="1">
        <v>0.41358759500232928</v>
      </c>
      <c r="AC22" s="1">
        <v>0.96049123352867438</v>
      </c>
      <c r="AD22" s="1">
        <v>1.2877756979278141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1.794597340848636E-3</v>
      </c>
      <c r="AA23">
        <v>20</v>
      </c>
      <c r="AB23" s="1">
        <v>0.41358759500232928</v>
      </c>
      <c r="AC23" s="1">
        <v>0.96049123352867438</v>
      </c>
      <c r="AD23" s="1">
        <v>1.2877756979278141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0.6500006585732212</v>
      </c>
      <c r="AA24">
        <v>21</v>
      </c>
      <c r="AB24" s="1">
        <v>0.41358759500232928</v>
      </c>
      <c r="AC24" s="1">
        <v>0.96049123352867438</v>
      </c>
      <c r="AD24" s="1">
        <v>1.2877756979278141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0.23370299423656393</v>
      </c>
      <c r="AA25">
        <v>22</v>
      </c>
      <c r="AB25" s="1">
        <v>0.41358759500232928</v>
      </c>
      <c r="AC25" s="1">
        <v>0.96049123352867438</v>
      </c>
      <c r="AD25" s="1">
        <v>1.2877756979278141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0.20089300162838186</v>
      </c>
      <c r="AA26">
        <v>23</v>
      </c>
      <c r="AB26" s="1">
        <v>0.41358759500232928</v>
      </c>
      <c r="AC26" s="1">
        <v>0.96049123352867438</v>
      </c>
      <c r="AD26" s="1">
        <v>1.2877756979278141</v>
      </c>
    </row>
    <row r="27" spans="1:30" ht="16.2" thickBot="1">
      <c r="X27" s="55" t="s">
        <v>51</v>
      </c>
      <c r="Y27" s="3" cm="1">
        <f t="array" ref="Y27">MEDIAN(ABS(B13:D18 - B40:D45))</f>
        <v>0.13235637292156338</v>
      </c>
      <c r="AA27">
        <v>24</v>
      </c>
      <c r="AB27" s="1">
        <v>0.41358759500232928</v>
      </c>
      <c r="AC27" s="1">
        <v>0.96049123352867438</v>
      </c>
      <c r="AD27" s="1">
        <v>1.2877756979278141</v>
      </c>
    </row>
    <row r="28" spans="1:30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0.41358759500232928</v>
      </c>
      <c r="AC28" s="1">
        <v>0.96049123352867438</v>
      </c>
      <c r="AD28" s="1">
        <v>1.2877756979278141</v>
      </c>
    </row>
    <row r="29" spans="1:30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8.2769995184380024E-2</v>
      </c>
      <c r="AA29">
        <v>26</v>
      </c>
      <c r="AB29" s="1">
        <v>0.41358759500232928</v>
      </c>
      <c r="AC29" s="1">
        <v>0.96049123352867438</v>
      </c>
      <c r="AD29" s="1">
        <v>1.2877756979278141</v>
      </c>
    </row>
    <row r="30" spans="1:30">
      <c r="A30" s="25" t="s">
        <v>3</v>
      </c>
      <c r="B30" s="2">
        <f>MAX(B40:B45)</f>
        <v>0.71623391720081087</v>
      </c>
      <c r="C30" s="2">
        <f>MAX(C40:C45)</f>
        <v>0.50179459734084864</v>
      </c>
      <c r="D30" s="2">
        <f>MAX(D40:D45)</f>
        <v>0.93744715459705108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0.13235637292156338</v>
      </c>
      <c r="AA30">
        <v>27</v>
      </c>
      <c r="AB30" s="1">
        <v>0.41358759500232928</v>
      </c>
      <c r="AC30" s="1">
        <v>0.96049123352867438</v>
      </c>
      <c r="AD30" s="1">
        <v>1.2877756979278141</v>
      </c>
    </row>
    <row r="31" spans="1:30" ht="16.2" thickBot="1">
      <c r="A31" s="25" t="s">
        <v>4</v>
      </c>
      <c r="B31" s="2">
        <f>MIN(B40:B45)</f>
        <v>0.19440986674702873</v>
      </c>
      <c r="C31" s="2">
        <f t="shared" ref="C31:D31" si="19">MIN(C40:C45)</f>
        <v>7.2961876882154192E-2</v>
      </c>
      <c r="D31" s="2">
        <f t="shared" si="19"/>
        <v>0.24999934142677882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0.40542004889119598</v>
      </c>
      <c r="AA31">
        <v>28</v>
      </c>
      <c r="AB31" s="1">
        <v>0.41358759500232928</v>
      </c>
      <c r="AC31" s="1">
        <v>0.96049123352867438</v>
      </c>
      <c r="AD31" s="1">
        <v>1.2877756979278141</v>
      </c>
    </row>
    <row r="32" spans="1:30">
      <c r="A32" s="25" t="s">
        <v>5</v>
      </c>
      <c r="B32" s="2">
        <f>AVERAGE(B40:B45)</f>
        <v>0.48907598634108096</v>
      </c>
      <c r="C32" s="2">
        <f t="shared" ref="C32:D32" si="20">AVERAGE(C40:C45)</f>
        <v>0.25850828689757321</v>
      </c>
      <c r="D32" s="2">
        <f t="shared" si="20"/>
        <v>0.55481630890805478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0.41358759500232928</v>
      </c>
      <c r="AC32" s="1">
        <v>0.96049123352867438</v>
      </c>
      <c r="AD32" s="1">
        <v>1.2877756979278141</v>
      </c>
    </row>
    <row r="33" spans="1:30">
      <c r="A33" s="25" t="s">
        <v>6</v>
      </c>
      <c r="B33" s="2">
        <f>STDEV(B40:B45)</f>
        <v>0.19513571764189988</v>
      </c>
      <c r="C33" s="2">
        <f t="shared" ref="C33:D33" si="21">STDEV(C40:C45)</f>
        <v>0.15643491628858247</v>
      </c>
      <c r="D33" s="2">
        <f t="shared" si="21"/>
        <v>0.27914817494246269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0.41358759500232928</v>
      </c>
      <c r="AC33" s="1">
        <v>0.96049123352867438</v>
      </c>
      <c r="AD33" s="1">
        <v>1.2877756979278141</v>
      </c>
    </row>
    <row r="34" spans="1:30">
      <c r="A34" s="25" t="s">
        <v>7</v>
      </c>
      <c r="B34" s="2">
        <f>MEDIAN(B40:B45)</f>
        <v>0.53023383359913012</v>
      </c>
      <c r="C34" s="2">
        <f t="shared" ref="C34:D34" si="22">MEDIAN(C40:C45)</f>
        <v>0.22448615813354816</v>
      </c>
      <c r="D34" s="2">
        <f t="shared" si="22"/>
        <v>0.5589074395858078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0.41358759500232928</v>
      </c>
      <c r="AC34" s="1">
        <v>0.96049123352867438</v>
      </c>
      <c r="AD34" s="1">
        <v>1.2877756979278141</v>
      </c>
    </row>
    <row r="35" spans="1:30">
      <c r="A35" s="25" t="s">
        <v>8</v>
      </c>
      <c r="B35" s="2" cm="1">
        <f t="array" ref="B35">IFERROR(_xlfn.MODE.SNGL(ROUND(B40:B45,1)),0)</f>
        <v>0.5</v>
      </c>
      <c r="C35" s="2" cm="1">
        <f t="array" ref="C35">IFERROR(_xlfn.MODE.SNGL(ROUND(C40:C45,1)),0)</f>
        <v>0.2</v>
      </c>
      <c r="D35" s="2" cm="1">
        <f t="array" ref="D35">IFERROR(_xlfn.MODE.SNGL(ROUND(D40:D45,1)),0)</f>
        <v>0.7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0.41358759500232928</v>
      </c>
      <c r="AC35" s="1">
        <v>0.96049123352867438</v>
      </c>
      <c r="AD35" s="1">
        <v>1.2877756979278141</v>
      </c>
    </row>
    <row r="36" spans="1:30">
      <c r="A36" s="25" t="s">
        <v>9</v>
      </c>
      <c r="B36" s="2">
        <f>QUARTILE(B40:B45,1)</f>
        <v>0.37306895356223357</v>
      </c>
      <c r="C36" s="2">
        <f t="shared" ref="C36:D36" si="23">QUARTILE(C40:C45,1)</f>
        <v>0.16330894110737382</v>
      </c>
      <c r="D36" s="2">
        <f t="shared" si="23"/>
        <v>0.31958418811472344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0.41358759500232928</v>
      </c>
      <c r="AC36" s="1">
        <v>0.96049123352867438</v>
      </c>
      <c r="AD36" s="1">
        <v>1.2877756979278141</v>
      </c>
    </row>
    <row r="37" spans="1:30">
      <c r="A37" s="25" t="s">
        <v>10</v>
      </c>
      <c r="B37" s="2">
        <f>QUARTILE(B40:B45,2)</f>
        <v>0.53023383359913012</v>
      </c>
      <c r="C37" s="2">
        <f t="shared" ref="C37:D37" si="24">QUARTILE(C40:C45,2)</f>
        <v>0.22448615813354816</v>
      </c>
      <c r="D37" s="2">
        <f t="shared" si="24"/>
        <v>0.5589074395858078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0.41358759500232928</v>
      </c>
      <c r="AC37" s="1">
        <v>0.96049123352867438</v>
      </c>
      <c r="AD37" s="1">
        <v>1.2877756979278141</v>
      </c>
    </row>
    <row r="38" spans="1:30">
      <c r="A38" s="25" t="s">
        <v>11</v>
      </c>
      <c r="B38" s="2">
        <f>QUARTILE(B40:B45,3)</f>
        <v>0.61455631341262107</v>
      </c>
      <c r="C38" s="2">
        <f t="shared" ref="C38:D38" si="25">QUARTILE(C40:C45,3)</f>
        <v>0.34442483613090524</v>
      </c>
      <c r="D38" s="2">
        <f t="shared" si="25"/>
        <v>0.72759689036784314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0.41358759500232928</v>
      </c>
      <c r="AC38" s="1">
        <v>0.96049123352867438</v>
      </c>
      <c r="AD38" s="1">
        <v>1.2877756979278141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0.41358759500232928</v>
      </c>
      <c r="AC39" s="1">
        <v>0.96049123352867438</v>
      </c>
      <c r="AD39" s="1">
        <v>1.2877756979278141</v>
      </c>
    </row>
    <row r="40" spans="1:30">
      <c r="A40" s="25">
        <v>1</v>
      </c>
      <c r="B40" s="23">
        <v>0.54998862668755333</v>
      </c>
      <c r="C40" s="23">
        <v>7.2961876882154192E-2</v>
      </c>
      <c r="D40" s="23">
        <v>0.24999934142677882</v>
      </c>
      <c r="E40" s="2">
        <f>MAX(B40:D40)</f>
        <v>0.54998862668755333</v>
      </c>
      <c r="F40" s="2">
        <f>MIN(B40:D40)</f>
        <v>7.2961876882154192E-2</v>
      </c>
      <c r="G40" s="2">
        <f>AVERAGE(B40:D40)</f>
        <v>0.29098328166549542</v>
      </c>
      <c r="H40" s="2">
        <f>STDEV(B40:D40)</f>
        <v>0.24113977798279929</v>
      </c>
      <c r="I40" s="2">
        <f>MEDIAN(B40:D40)</f>
        <v>0.24999934142677882</v>
      </c>
      <c r="J40" s="2">
        <f t="shared" ref="J40:J41" si="26">IFERROR(
  _xlfn.MODE.SNGL(ROUND(B40,1),ROUND(C40,1),ROUND(D40,1)),
  MEDIAN(   ROUND(B40,1),ROUND(C40,1),ROUND(D40,1))
)</f>
        <v>0.2</v>
      </c>
      <c r="K40" s="2">
        <f>QUARTILE(B40:D40,1)</f>
        <v>0.16148060915446649</v>
      </c>
      <c r="L40" s="2">
        <f>QUARTILE(B40:D40,2)</f>
        <v>0.24999934142677882</v>
      </c>
      <c r="M40" s="3">
        <f>QUARTILE(B40:D40,3)</f>
        <v>0.39999398405716607</v>
      </c>
      <c r="AA40">
        <v>37</v>
      </c>
      <c r="AB40" s="1">
        <v>0.41358759500232928</v>
      </c>
      <c r="AC40" s="1">
        <v>0.96049123352867438</v>
      </c>
      <c r="AD40" s="1">
        <v>1.2877756979278141</v>
      </c>
    </row>
    <row r="41" spans="1:30">
      <c r="A41" s="25">
        <v>2</v>
      </c>
      <c r="B41" s="23">
        <v>0.51047904051070703</v>
      </c>
      <c r="C41" s="23">
        <v>0.18051967374940905</v>
      </c>
      <c r="D41" s="23">
        <v>0.39968621022903283</v>
      </c>
      <c r="E41" s="2">
        <f t="shared" ref="E41:E45" si="27">MAX(B41:D41)</f>
        <v>0.51047904051070703</v>
      </c>
      <c r="F41" s="2">
        <f t="shared" ref="F41:F45" si="28">MIN(B41:D41)</f>
        <v>0.18051967374940905</v>
      </c>
      <c r="G41" s="2">
        <f t="shared" ref="G41:G45" si="29">AVERAGE(B41:D41)</f>
        <v>0.36356164149638293</v>
      </c>
      <c r="H41" s="2">
        <f t="shared" ref="H41:H45" si="30">STDEV(B41:D41)</f>
        <v>0.16791972569644464</v>
      </c>
      <c r="I41" s="2">
        <f t="shared" ref="I41:I45" si="31">MEDIAN(B41:D41)</f>
        <v>0.39968621022903283</v>
      </c>
      <c r="J41" s="2">
        <f t="shared" si="26"/>
        <v>0.4</v>
      </c>
      <c r="K41" s="2">
        <f t="shared" ref="K41:K45" si="32">QUARTILE(B41:D41,1)</f>
        <v>0.29010294198922093</v>
      </c>
      <c r="L41" s="2">
        <f t="shared" ref="L41:L45" si="33">QUARTILE(B41:D41,2)</f>
        <v>0.39968621022903283</v>
      </c>
      <c r="M41" s="3">
        <f t="shared" ref="M41:M45" si="34">QUARTILE(B41:D41,3)</f>
        <v>0.45508262536986993</v>
      </c>
      <c r="AA41">
        <v>38</v>
      </c>
      <c r="AB41" s="1">
        <v>0.41358759500232928</v>
      </c>
      <c r="AC41" s="1">
        <v>0.96049123352867438</v>
      </c>
      <c r="AD41" s="1">
        <v>1.2877756979278141</v>
      </c>
    </row>
    <row r="42" spans="1:30">
      <c r="A42" s="25">
        <v>3</v>
      </c>
      <c r="B42" s="23">
        <v>0.19440986674702873</v>
      </c>
      <c r="C42" s="23">
        <v>0.50179459734084864</v>
      </c>
      <c r="D42" s="23">
        <v>0.93744715459705108</v>
      </c>
      <c r="E42" s="2">
        <f t="shared" si="27"/>
        <v>0.93744715459705108</v>
      </c>
      <c r="F42" s="2">
        <f t="shared" si="28"/>
        <v>0.19440986674702873</v>
      </c>
      <c r="G42" s="2">
        <f t="shared" si="29"/>
        <v>0.5445505395616429</v>
      </c>
      <c r="H42" s="2">
        <f t="shared" si="30"/>
        <v>0.37335928504628108</v>
      </c>
      <c r="I42" s="2">
        <f t="shared" si="31"/>
        <v>0.50179459734084864</v>
      </c>
      <c r="J42" s="2">
        <f>IFERROR(
  _xlfn.MODE.SNGL(ROUND(B42,1),ROUND(C42,1),ROUND(D42,1)),
  MEDIAN(   ROUND(B42,1),ROUND(C42,1),ROUND(D42,1))
)</f>
        <v>0.5</v>
      </c>
      <c r="K42" s="2">
        <f t="shared" si="32"/>
        <v>0.34810223204393864</v>
      </c>
      <c r="L42" s="2">
        <f t="shared" si="33"/>
        <v>0.50179459734084864</v>
      </c>
      <c r="M42" s="3">
        <f t="shared" si="34"/>
        <v>0.71962087596894986</v>
      </c>
      <c r="AA42">
        <v>39</v>
      </c>
      <c r="AB42" s="1">
        <v>0.41358759500232928</v>
      </c>
      <c r="AC42" s="1">
        <v>0.96049123352867438</v>
      </c>
      <c r="AD42" s="1">
        <v>1.2877756979278141</v>
      </c>
    </row>
    <row r="43" spans="1:30">
      <c r="A43" s="25">
        <v>4</v>
      </c>
      <c r="B43" s="23">
        <v>0.32726559124607574</v>
      </c>
      <c r="C43" s="23">
        <v>0.15757203022669541</v>
      </c>
      <c r="D43" s="23">
        <v>0.71812866894258265</v>
      </c>
      <c r="E43" s="2">
        <f t="shared" si="27"/>
        <v>0.71812866894258265</v>
      </c>
      <c r="F43" s="2">
        <f t="shared" si="28"/>
        <v>0.15757203022669541</v>
      </c>
      <c r="G43" s="2">
        <f t="shared" si="29"/>
        <v>0.40098876347178458</v>
      </c>
      <c r="H43" s="2">
        <f t="shared" si="30"/>
        <v>0.28745828548570246</v>
      </c>
      <c r="I43" s="2">
        <f t="shared" si="31"/>
        <v>0.32726559124607574</v>
      </c>
      <c r="J43" s="2">
        <f>IFERROR(
  _xlfn.MODE.SNGL(ROUND(B43,1),ROUND(C43,1),ROUND(D43,1)),
  MEDIAN(   ROUND(B43,1),ROUND(C43,1),ROUND(D43,1))
)</f>
        <v>0.3</v>
      </c>
      <c r="K43" s="2">
        <f t="shared" si="32"/>
        <v>0.24241881073638558</v>
      </c>
      <c r="L43" s="2">
        <f t="shared" si="33"/>
        <v>0.32726559124607574</v>
      </c>
      <c r="M43" s="3">
        <f t="shared" si="34"/>
        <v>0.52269713009432917</v>
      </c>
      <c r="AA43">
        <v>40</v>
      </c>
      <c r="AB43" s="1">
        <v>0.41358759500232928</v>
      </c>
      <c r="AC43" s="1">
        <v>0.96049123352867438</v>
      </c>
      <c r="AD43" s="1">
        <v>1.2877756979278141</v>
      </c>
    </row>
    <row r="44" spans="1:30">
      <c r="A44" s="25">
        <v>5</v>
      </c>
      <c r="B44" s="23">
        <v>0.71623391720081087</v>
      </c>
      <c r="C44" s="23">
        <v>0.36974890066864458</v>
      </c>
      <c r="D44" s="23">
        <v>0.29288351407662028</v>
      </c>
      <c r="E44" s="2">
        <f t="shared" si="27"/>
        <v>0.71623391720081087</v>
      </c>
      <c r="F44" s="2">
        <f t="shared" si="28"/>
        <v>0.29288351407662028</v>
      </c>
      <c r="G44" s="2">
        <f t="shared" si="29"/>
        <v>0.45962211064869196</v>
      </c>
      <c r="H44" s="2">
        <f t="shared" si="30"/>
        <v>0.22553112060299324</v>
      </c>
      <c r="I44" s="2">
        <f t="shared" si="31"/>
        <v>0.36974890066864458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0.33131620737263245</v>
      </c>
      <c r="L44" s="2">
        <f t="shared" si="33"/>
        <v>0.36974890066864458</v>
      </c>
      <c r="M44" s="3">
        <f t="shared" si="34"/>
        <v>0.54299140893472775</v>
      </c>
      <c r="AA44">
        <v>41</v>
      </c>
      <c r="AB44" s="1">
        <v>0.41358759500232928</v>
      </c>
      <c r="AC44" s="1">
        <v>0.96049123352867438</v>
      </c>
      <c r="AD44" s="1">
        <v>1.2877756979278141</v>
      </c>
    </row>
    <row r="45" spans="1:30" ht="16.2" thickBot="1">
      <c r="A45" s="27">
        <v>6</v>
      </c>
      <c r="B45" s="24">
        <v>0.63607887565431032</v>
      </c>
      <c r="C45" s="24">
        <v>0.2684526425176873</v>
      </c>
      <c r="D45" s="24">
        <v>0.73075296417626323</v>
      </c>
      <c r="E45" s="4">
        <f t="shared" si="27"/>
        <v>0.73075296417626323</v>
      </c>
      <c r="F45" s="4">
        <f t="shared" si="28"/>
        <v>0.2684526425176873</v>
      </c>
      <c r="G45" s="4">
        <f t="shared" si="29"/>
        <v>0.54509482744942028</v>
      </c>
      <c r="H45" s="4">
        <f t="shared" si="30"/>
        <v>0.24421091216859656</v>
      </c>
      <c r="I45" s="4">
        <f t="shared" si="31"/>
        <v>0.63607887565431032</v>
      </c>
      <c r="J45" s="4">
        <f t="shared" si="35"/>
        <v>0.6</v>
      </c>
      <c r="K45" s="4">
        <f t="shared" si="32"/>
        <v>0.45226575908599881</v>
      </c>
      <c r="L45" s="4">
        <f t="shared" si="33"/>
        <v>0.63607887565431032</v>
      </c>
      <c r="M45" s="5">
        <f t="shared" si="34"/>
        <v>0.68341591991528672</v>
      </c>
      <c r="AA45">
        <v>42</v>
      </c>
      <c r="AB45" s="1">
        <v>0.41358759500232928</v>
      </c>
      <c r="AC45" s="1">
        <v>0.96049123352867438</v>
      </c>
      <c r="AD45" s="1">
        <v>1.2877756979278141</v>
      </c>
    </row>
    <row r="46" spans="1:30" ht="16.2" thickBot="1">
      <c r="AA46">
        <v>43</v>
      </c>
      <c r="AB46" s="1">
        <v>0.41358759500232928</v>
      </c>
      <c r="AC46" s="1">
        <v>0.96049123352867438</v>
      </c>
      <c r="AD46" s="1">
        <v>1.2877756979278141</v>
      </c>
    </row>
    <row r="47" spans="1:30">
      <c r="A47" s="92" t="s">
        <v>23</v>
      </c>
      <c r="B47" s="93"/>
      <c r="C47" s="93"/>
      <c r="D47" s="94"/>
      <c r="K47">
        <v>0</v>
      </c>
      <c r="AA47">
        <v>44</v>
      </c>
      <c r="AB47" s="1">
        <v>0.41358759500232928</v>
      </c>
      <c r="AC47" s="1">
        <v>0.96049123352867438</v>
      </c>
      <c r="AD47" s="1">
        <v>1.2877756979278141</v>
      </c>
    </row>
    <row r="48" spans="1:30">
      <c r="A48" s="95"/>
      <c r="B48" s="96"/>
      <c r="C48" s="96"/>
      <c r="D48" s="97"/>
      <c r="AA48">
        <v>45</v>
      </c>
      <c r="AB48" s="1">
        <v>0.41358759500232928</v>
      </c>
      <c r="AC48" s="1">
        <v>0.96049123352867438</v>
      </c>
      <c r="AD48" s="1">
        <v>1.2877756979278141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0.41358759500232928</v>
      </c>
      <c r="AC49" s="1">
        <v>0.96049123352867438</v>
      </c>
      <c r="AD49" s="1">
        <v>1.2877756979278141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-0.27252783224337024</v>
      </c>
      <c r="D50" s="3">
        <f t="shared" si="36"/>
        <v>-0.71485956681709428</v>
      </c>
      <c r="AA50">
        <v>47</v>
      </c>
      <c r="AB50" s="1">
        <v>0.41358759500232928</v>
      </c>
      <c r="AC50" s="1">
        <v>0.96049123352867438</v>
      </c>
      <c r="AD50" s="1">
        <v>1.2877756979278141</v>
      </c>
    </row>
    <row r="51" spans="1:30">
      <c r="A51" s="25" t="s">
        <v>1</v>
      </c>
      <c r="B51" s="2">
        <f>IFERROR(CORREL($C$40:$C$45,B40:B45),0)</f>
        <v>-0.27252783224337024</v>
      </c>
      <c r="C51" s="2">
        <f>IFERROR(CORREL($C$40:$C$45,C40:C45),0)</f>
        <v>1.0000000000000002</v>
      </c>
      <c r="D51" s="3">
        <f>IFERROR(CORREL($C$40:$C$45,D40:D45),0)</f>
        <v>0.53985246937981746</v>
      </c>
      <c r="AA51">
        <v>48</v>
      </c>
      <c r="AB51" s="1">
        <v>0.41358759500232928</v>
      </c>
      <c r="AC51" s="1">
        <v>0.96049123352867438</v>
      </c>
      <c r="AD51" s="1">
        <v>1.2877756979278141</v>
      </c>
    </row>
    <row r="52" spans="1:30" ht="16.2" thickBot="1">
      <c r="A52" s="27" t="s">
        <v>2</v>
      </c>
      <c r="B52" s="5">
        <f t="shared" ref="B52:C52" si="37">IFERROR(CORREL($D$40:$D$45,B40:B45),0)</f>
        <v>-0.71485956681709428</v>
      </c>
      <c r="C52" s="5">
        <f t="shared" si="37"/>
        <v>0.53985246937981746</v>
      </c>
      <c r="D52" s="5">
        <f>IFERROR(CORREL($D$40:$D$45,D40:D45),0)</f>
        <v>1.0000000000000002</v>
      </c>
      <c r="AA52">
        <v>49</v>
      </c>
      <c r="AB52" s="1">
        <v>0.41358759500232928</v>
      </c>
      <c r="AC52" s="1">
        <v>0.96049123352867438</v>
      </c>
      <c r="AD52" s="1">
        <v>1.2877756979278141</v>
      </c>
    </row>
    <row r="53" spans="1:30" ht="16.2" thickBot="1">
      <c r="AA53">
        <v>50</v>
      </c>
      <c r="AB53" s="1">
        <v>0.41358759500232928</v>
      </c>
      <c r="AC53" s="1">
        <v>0.96049123352867438</v>
      </c>
      <c r="AD53" s="1">
        <v>1.2877756979278141</v>
      </c>
    </row>
    <row r="54" spans="1:30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0.41358759500232928</v>
      </c>
      <c r="AC54" s="1">
        <v>0.96049123352867438</v>
      </c>
      <c r="AD54" s="1">
        <v>1.2877756979278141</v>
      </c>
    </row>
    <row r="55" spans="1:30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0.41358759500232928</v>
      </c>
      <c r="AC55" s="1">
        <v>0.96049123352867438</v>
      </c>
      <c r="AD55" s="1">
        <v>1.2877756979278141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0.41358759500232928</v>
      </c>
      <c r="AC56" s="1">
        <v>0.96049123352867438</v>
      </c>
      <c r="AD56" s="1">
        <v>1.2877756979278141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0.20000000755993103</v>
      </c>
      <c r="D57" s="12">
        <f t="shared" si="38"/>
        <v>1.2981106827976961E-3</v>
      </c>
      <c r="F57" s="6" t="s">
        <v>3</v>
      </c>
      <c r="G57" s="2">
        <f t="shared" ref="G57:I61" si="39">B3-B30</f>
        <v>-0.11623391720081089</v>
      </c>
      <c r="H57" s="2">
        <f t="shared" si="39"/>
        <v>0.19820540265915132</v>
      </c>
      <c r="I57" s="3">
        <f t="shared" si="39"/>
        <v>-3.7447154597051058E-2</v>
      </c>
      <c r="K57" s="7" t="s">
        <v>3</v>
      </c>
      <c r="L57" s="2" cm="1">
        <f t="array" aca="1" ref="L57" ca="1">INDIRECT("E"&amp; (13+COLUMNS($A:A)-1)) - INDIRECT("E"&amp; (40+COLUMNS($A:A)-1))</f>
        <v>0.35001137331244669</v>
      </c>
      <c r="M57" s="2" cm="1">
        <f t="array" aca="1" ref="M57" ca="1">INDIRECT("E"&amp; (13+COLUMNS($A:B)-1)) - INDIRECT("E"&amp; (40+COLUMNS($A:B)-1))</f>
        <v>8.9520959489292951E-2</v>
      </c>
      <c r="N57" s="2" cm="1">
        <f t="array" aca="1" ref="N57" ca="1">INDIRECT("E"&amp; (13+COLUMNS($A:C)-1)) - INDIRECT("E"&amp; (40+COLUMNS($A:C)-1))</f>
        <v>-0.13744715459705104</v>
      </c>
      <c r="O57" s="2" cm="1">
        <f t="array" aca="1" ref="O57" ca="1">INDIRECT("E"&amp; (13+COLUMNS($A:D)-1)) - INDIRECT("E"&amp; (40+COLUMNS($A:D)-1))</f>
        <v>-1.8128668942582693E-2</v>
      </c>
      <c r="P57" s="2" cm="1">
        <f t="array" aca="1" ref="P57" ca="1">INDIRECT("E"&amp; (13+COLUMNS($A:E)-1)) - INDIRECT("E"&amp; (40+COLUMNS($A:E)-1))</f>
        <v>-0.11623391720081089</v>
      </c>
      <c r="Q57" s="3" cm="1">
        <f t="array" aca="1" ref="Q57" ca="1">INDIRECT("E"&amp; (13+COLUMNS($A:F)-1)) - INDIRECT("E"&amp; (40+COLUMNS($A:F)-1))</f>
        <v>-3.0752964176263275E-2</v>
      </c>
      <c r="AA57">
        <v>54</v>
      </c>
      <c r="AB57" s="1">
        <v>0.41358759500232928</v>
      </c>
      <c r="AC57" s="1">
        <v>0.96049123352867438</v>
      </c>
      <c r="AD57" s="1">
        <v>1.2877756979278141</v>
      </c>
    </row>
    <row r="58" spans="1:30">
      <c r="A58" s="6" t="s">
        <v>1</v>
      </c>
      <c r="B58" s="11">
        <f>(B24-B51)^2</f>
        <v>0.20000000755993103</v>
      </c>
      <c r="C58" s="11">
        <f t="shared" si="38"/>
        <v>0</v>
      </c>
      <c r="D58" s="12">
        <f t="shared" si="38"/>
        <v>5.495679258435914E-3</v>
      </c>
      <c r="F58" s="6" t="s">
        <v>4</v>
      </c>
      <c r="G58" s="2">
        <f t="shared" si="39"/>
        <v>-9.4409866747028726E-2</v>
      </c>
      <c r="H58" s="2">
        <f t="shared" si="39"/>
        <v>2.7038123117845814E-2</v>
      </c>
      <c r="I58" s="3">
        <f t="shared" si="39"/>
        <v>-0.14999934142677881</v>
      </c>
      <c r="K58" s="7" t="s">
        <v>4</v>
      </c>
      <c r="L58" s="2" cm="1">
        <f t="array" aca="1" ref="L58" ca="1">INDIRECT("F"&amp; (13+COLUMNS($A:A)-1)) - INDIRECT("F"&amp; (40+COLUMNS($A:A)-1))</f>
        <v>2.7038123117845814E-2</v>
      </c>
      <c r="M58" s="2" cm="1">
        <f t="array" aca="1" ref="M58" ca="1">INDIRECT("F"&amp; (13+COLUMNS($A:B)-1)) - INDIRECT("F"&amp; (40+COLUMNS($A:B)-1))</f>
        <v>-8.0519673749409049E-2</v>
      </c>
      <c r="N58" s="2" cm="1">
        <f t="array" aca="1" ref="N58" ca="1">INDIRECT("F"&amp; (13+COLUMNS($A:C)-1)) - INDIRECT("F"&amp; (40+COLUMNS($A:C)-1))</f>
        <v>0.30559013325297124</v>
      </c>
      <c r="O58" s="2" cm="1">
        <f t="array" aca="1" ref="O58" ca="1">INDIRECT("F"&amp; (13+COLUMNS($A:D)-1)) - INDIRECT("F"&amp; (40+COLUMNS($A:D)-1))</f>
        <v>4.2427969773304597E-2</v>
      </c>
      <c r="P58" s="2" cm="1">
        <f t="array" aca="1" ref="P58" ca="1">INDIRECT("F"&amp; (13+COLUMNS($A:E)-1)) - INDIRECT("F"&amp; (40+COLUMNS($A:E)-1))</f>
        <v>-0.19288351407662027</v>
      </c>
      <c r="Q58" s="3" cm="1">
        <f t="array" aca="1" ref="Q58" ca="1">INDIRECT("F"&amp; (13+COLUMNS($A:F)-1)) - INDIRECT("F"&amp; (40+COLUMNS($A:F)-1))</f>
        <v>-0.1684526425176873</v>
      </c>
      <c r="AA58">
        <v>55</v>
      </c>
      <c r="AB58" s="1">
        <v>0.41358759500232928</v>
      </c>
      <c r="AC58" s="1">
        <v>0.96049123352867438</v>
      </c>
      <c r="AD58" s="1">
        <v>1.2877756979278141</v>
      </c>
    </row>
    <row r="59" spans="1:30" ht="16.2" thickBot="1">
      <c r="A59" s="9" t="s">
        <v>2</v>
      </c>
      <c r="B59" s="13">
        <f>(B25-B52)^2</f>
        <v>1.2981106827976961E-3</v>
      </c>
      <c r="C59" s="13">
        <f t="shared" si="38"/>
        <v>5.495679258435914E-3</v>
      </c>
      <c r="D59" s="14">
        <f t="shared" si="38"/>
        <v>1.9721522630525295E-31</v>
      </c>
      <c r="F59" s="6" t="s">
        <v>5</v>
      </c>
      <c r="G59" s="2">
        <f t="shared" si="39"/>
        <v>-0.13907598634108093</v>
      </c>
      <c r="H59" s="2">
        <f t="shared" si="39"/>
        <v>0.1914917131024268</v>
      </c>
      <c r="I59" s="3">
        <f t="shared" si="39"/>
        <v>2.8517024425278592E-2</v>
      </c>
      <c r="K59" s="7" t="s">
        <v>5</v>
      </c>
      <c r="L59" s="2" cm="1">
        <f t="array" aca="1" ref="L59" ca="1">INDIRECT("G"&amp; (13+COLUMNS($A:A)-1)) - INDIRECT("G"&amp; (40+COLUMNS($A:A)-1))</f>
        <v>0.1756833850011712</v>
      </c>
      <c r="M59" s="2" cm="1">
        <f t="array" aca="1" ref="M59" ca="1">INDIRECT("G"&amp; (13+COLUMNS($A:B)-1)) - INDIRECT("G"&amp; (40+COLUMNS($A:B)-1))</f>
        <v>-3.0228308163049611E-2</v>
      </c>
      <c r="N59" s="2" cm="1">
        <f t="array" aca="1" ref="N59" ca="1">INDIRECT("G"&amp; (13+COLUMNS($A:C)-1)) - INDIRECT("G"&amp; (40+COLUMNS($A:C)-1))</f>
        <v>5.5449460438357079E-2</v>
      </c>
      <c r="O59" s="2" cm="1">
        <f t="array" aca="1" ref="O59" ca="1">INDIRECT("G"&amp; (13+COLUMNS($A:D)-1)) - INDIRECT("G"&amp; (40+COLUMNS($A:D)-1))</f>
        <v>0.13234456986154874</v>
      </c>
      <c r="P59" s="2" cm="1">
        <f t="array" aca="1" ref="P59" ca="1">INDIRECT("G"&amp; (13+COLUMNS($A:E)-1)) - INDIRECT("G"&amp; (40+COLUMNS($A:E)-1))</f>
        <v>-0.12628877731535865</v>
      </c>
      <c r="Q59" s="3" cm="1">
        <f t="array" aca="1" ref="Q59" ca="1">INDIRECT("G"&amp; (13+COLUMNS($A:F)-1)) - INDIRECT("G"&amp; (40+COLUMNS($A:F)-1))</f>
        <v>-4.5094827449420283E-2</v>
      </c>
      <c r="AA59">
        <v>56</v>
      </c>
      <c r="AB59" s="1">
        <v>0.41358759500232928</v>
      </c>
      <c r="AC59" s="1">
        <v>0.96049123352867438</v>
      </c>
      <c r="AD59" s="1">
        <v>1.2877756979278141</v>
      </c>
    </row>
    <row r="60" spans="1:30">
      <c r="A60" s="33"/>
      <c r="F60" s="6" t="s">
        <v>6</v>
      </c>
      <c r="G60" s="2">
        <f t="shared" si="39"/>
        <v>4.7763438387922519E-2</v>
      </c>
      <c r="H60" s="2">
        <f t="shared" si="39"/>
        <v>7.8085871702588877E-2</v>
      </c>
      <c r="I60" s="3">
        <f t="shared" si="39"/>
        <v>3.3368491279783086E-2</v>
      </c>
      <c r="K60" s="7" t="s">
        <v>6</v>
      </c>
      <c r="L60" s="2" cm="1">
        <f t="array" aca="1" ref="L60" ca="1">INDIRECT("H"&amp; (13+COLUMNS($A:A)-1)) - INDIRECT("H"&amp; (40+COLUMNS($A:A)-1))</f>
        <v>0.16300541044993888</v>
      </c>
      <c r="M60" s="2" cm="1">
        <f t="array" aca="1" ref="M60" ca="1">INDIRECT("H"&amp; (13+COLUMNS($A:B)-1)) - INDIRECT("H"&amp; (40+COLUMNS($A:B)-1))</f>
        <v>8.374142214591368E-2</v>
      </c>
      <c r="N60" s="2" cm="1">
        <f t="array" aca="1" ref="N60" ca="1">INDIRECT("H"&amp; (13+COLUMNS($A:C)-1)) - INDIRECT("H"&amp; (40+COLUMNS($A:C)-1))</f>
        <v>-0.20015420428939326</v>
      </c>
      <c r="O60" s="2" cm="1">
        <f t="array" aca="1" ref="O60" ca="1">INDIRECT("H"&amp; (13+COLUMNS($A:D)-1)) - INDIRECT("H"&amp; (40+COLUMNS($A:D)-1))</f>
        <v>1.2168491091104072E-3</v>
      </c>
      <c r="P60" s="2" cm="1">
        <f t="array" aca="1" ref="P60" ca="1">INDIRECT("H"&amp; (13+COLUMNS($A:E)-1)) - INDIRECT("H"&amp; (40+COLUMNS($A:E)-1))</f>
        <v>2.6130027239365139E-2</v>
      </c>
      <c r="Q60" s="3" cm="1">
        <f t="array" aca="1" ref="Q60" ca="1">INDIRECT("H"&amp; (13+COLUMNS($A:F)-1)) - INDIRECT("H"&amp; (40+COLUMNS($A:F)-1))</f>
        <v>0.10219924934517879</v>
      </c>
      <c r="AA60">
        <v>57</v>
      </c>
      <c r="AB60" s="1">
        <v>0.41358759500232928</v>
      </c>
      <c r="AC60" s="1">
        <v>0.96049123352867438</v>
      </c>
      <c r="AD60" s="1">
        <v>1.2877756979278141</v>
      </c>
    </row>
    <row r="61" spans="1:30">
      <c r="F61" s="6" t="s">
        <v>7</v>
      </c>
      <c r="G61" s="2">
        <f t="shared" si="39"/>
        <v>-0.18023383359913014</v>
      </c>
      <c r="H61" s="2">
        <f t="shared" si="39"/>
        <v>0.22551384186645185</v>
      </c>
      <c r="I61" s="3">
        <f t="shared" si="39"/>
        <v>0.14109256041419216</v>
      </c>
      <c r="K61" s="7" t="s">
        <v>7</v>
      </c>
      <c r="L61" s="2" cm="1">
        <f t="array" aca="1" ref="L61" ca="1">INDIRECT("I"&amp; (13+COLUMNS($A:A)-1)) - INDIRECT("I"&amp; (40+COLUMNS($A:A)-1))</f>
        <v>0.1500006585732212</v>
      </c>
      <c r="M61" s="2" cm="1">
        <f t="array" aca="1" ref="M61" ca="1">INDIRECT("I"&amp; (13+COLUMNS($A:B)-1)) - INDIRECT("I"&amp; (40+COLUMNS($A:B)-1))</f>
        <v>-9.9686210229032846E-2</v>
      </c>
      <c r="N61" s="2" cm="1">
        <f t="array" aca="1" ref="N61" ca="1">INDIRECT("I"&amp; (13+COLUMNS($A:C)-1)) - INDIRECT("I"&amp; (40+COLUMNS($A:C)-1))</f>
        <v>-1.794597340848636E-3</v>
      </c>
      <c r="O61" s="2" cm="1">
        <f t="array" aca="1" ref="O61" ca="1">INDIRECT("I"&amp; (13+COLUMNS($A:D)-1)) - INDIRECT("I"&amp; (40+COLUMNS($A:D)-1))</f>
        <v>0.37273440875392422</v>
      </c>
      <c r="P61" s="2" cm="1">
        <f t="array" aca="1" ref="P61" ca="1">INDIRECT("I"&amp; (13+COLUMNS($A:E)-1)) - INDIRECT("I"&amp; (40+COLUMNS($A:E)-1))</f>
        <v>-6.9748900668644587E-2</v>
      </c>
      <c r="Q61" s="3" cm="1">
        <f t="array" aca="1" ref="Q61" ca="1">INDIRECT("I"&amp; (13+COLUMNS($A:F)-1)) - INDIRECT("I"&amp; (40+COLUMNS($A:F)-1))</f>
        <v>6.3921124345689639E-2</v>
      </c>
      <c r="AA61">
        <v>58</v>
      </c>
      <c r="AB61" s="1">
        <v>0.41358759500232928</v>
      </c>
      <c r="AC61" s="1">
        <v>0.96049123352867438</v>
      </c>
      <c r="AD61" s="1">
        <v>1.2877756979278141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0.4</v>
      </c>
      <c r="H62" s="2" cm="1">
        <f t="array" ref="H62">IFERROR( _xlfn.MODE.SNGL( ROUND(C40:C45, 1) )
        -_xlfn.MODE.SNGL( ROUND(C13:C18, 1) ), 0 )</f>
        <v>-0.49999999999999994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0.2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9.9999999999999978E-2</v>
      </c>
      <c r="AA62">
        <v>59</v>
      </c>
      <c r="AB62" s="1">
        <v>0.41358759500232928</v>
      </c>
      <c r="AC62" s="1">
        <v>0.96049123352867438</v>
      </c>
      <c r="AD62" s="1">
        <v>1.2877756979278141</v>
      </c>
    </row>
    <row r="63" spans="1:30">
      <c r="F63" s="6" t="s">
        <v>9</v>
      </c>
      <c r="G63" s="2">
        <f t="shared" ref="G63:I65" si="40">B9-B36</f>
        <v>-0.24806895356223357</v>
      </c>
      <c r="H63" s="2">
        <f t="shared" si="40"/>
        <v>0.16169105889262619</v>
      </c>
      <c r="I63" s="3">
        <f t="shared" si="40"/>
        <v>8.0415811885276522E-2</v>
      </c>
      <c r="K63" s="7" t="s">
        <v>9</v>
      </c>
      <c r="L63" s="2" cm="1">
        <f t="array" aca="1" ref="L63" ca="1">INDIRECT("K"&amp; (13+COLUMNS($A:A)-1)) - INDIRECT("K"&amp; (40+COLUMNS($A:A)-1))</f>
        <v>8.8519390845533508E-2</v>
      </c>
      <c r="M63" s="2" cm="1">
        <f t="array" aca="1" ref="M63" ca="1">INDIRECT("K"&amp; (13+COLUMNS($A:B)-1)) - INDIRECT("K"&amp; (40+COLUMNS($A:B)-1))</f>
        <v>-9.0102941989220919E-2</v>
      </c>
      <c r="N63" s="2" cm="1">
        <f t="array" aca="1" ref="N63" ca="1">INDIRECT("K"&amp; (13+COLUMNS($A:C)-1)) - INDIRECT("K"&amp; (40+COLUMNS($A:C)-1))</f>
        <v>0.15189776795606136</v>
      </c>
      <c r="O63" s="2" cm="1">
        <f t="array" aca="1" ref="O63" ca="1">INDIRECT("K"&amp; (13+COLUMNS($A:D)-1)) - INDIRECT("K"&amp; (40+COLUMNS($A:D)-1))</f>
        <v>0.20758118926361438</v>
      </c>
      <c r="P63" s="2" cm="1">
        <f t="array" aca="1" ref="P63" ca="1">INDIRECT("K"&amp; (13+COLUMNS($A:E)-1)) - INDIRECT("K"&amp; (40+COLUMNS($A:E)-1))</f>
        <v>-0.13131620737263244</v>
      </c>
      <c r="Q63" s="3" cm="1">
        <f t="array" aca="1" ref="Q63" ca="1">INDIRECT("K"&amp; (13+COLUMNS($A:F)-1)) - INDIRECT("K"&amp; (40+COLUMNS($A:F)-1))</f>
        <v>-5.2265759085998786E-2</v>
      </c>
      <c r="AA63">
        <v>60</v>
      </c>
      <c r="AB63" s="1">
        <v>0.41358759500232928</v>
      </c>
      <c r="AC63" s="1">
        <v>0.96049123352867438</v>
      </c>
      <c r="AD63" s="1">
        <v>1.2877756979278141</v>
      </c>
    </row>
    <row r="64" spans="1:30">
      <c r="A64" s="33"/>
      <c r="F64" s="6" t="s">
        <v>10</v>
      </c>
      <c r="G64" s="2">
        <f t="shared" si="40"/>
        <v>-0.18023383359913014</v>
      </c>
      <c r="H64" s="2">
        <f t="shared" si="40"/>
        <v>0.22551384186645185</v>
      </c>
      <c r="I64" s="3">
        <f t="shared" si="40"/>
        <v>0.14109256041419216</v>
      </c>
      <c r="K64" s="7" t="s">
        <v>10</v>
      </c>
      <c r="L64" s="2" cm="1">
        <f t="array" aca="1" ref="L64" ca="1">INDIRECT("L"&amp; (13+COLUMNS($A:A)-1)) - INDIRECT("L"&amp; (40+COLUMNS($A:A)-1))</f>
        <v>0.1500006585732212</v>
      </c>
      <c r="M64" s="2" cm="1">
        <f t="array" aca="1" ref="M64" ca="1">INDIRECT("L"&amp; (13+COLUMNS($A:B)-1)) - INDIRECT("L"&amp; (40+COLUMNS($A:B)-1))</f>
        <v>-9.9686210229032846E-2</v>
      </c>
      <c r="N64" s="2" cm="1">
        <f t="array" aca="1" ref="N64" ca="1">INDIRECT("L"&amp; (13+COLUMNS($A:C)-1)) - INDIRECT("L"&amp; (40+COLUMNS($A:C)-1))</f>
        <v>-1.794597340848636E-3</v>
      </c>
      <c r="O64" s="2" cm="1">
        <f t="array" aca="1" ref="O64" ca="1">INDIRECT("L"&amp; (13+COLUMNS($A:D)-1)) - INDIRECT("L"&amp; (40+COLUMNS($A:D)-1))</f>
        <v>0.37273440875392422</v>
      </c>
      <c r="P64" s="2" cm="1">
        <f t="array" aca="1" ref="P64" ca="1">INDIRECT("L"&amp; (13+COLUMNS($A:E)-1)) - INDIRECT("L"&amp; (40+COLUMNS($A:E)-1))</f>
        <v>-6.9748900668644587E-2</v>
      </c>
      <c r="Q64" s="3" cm="1">
        <f t="array" aca="1" ref="Q64" ca="1">INDIRECT("L"&amp; (13+COLUMNS($A:F)-1)) - INDIRECT("L"&amp; (40+COLUMNS($A:F)-1))</f>
        <v>6.3921124345689639E-2</v>
      </c>
      <c r="AA64">
        <v>61</v>
      </c>
      <c r="AB64" s="1">
        <v>0.41358759500232928</v>
      </c>
      <c r="AC64" s="1">
        <v>0.96049123352867438</v>
      </c>
      <c r="AD64" s="1">
        <v>1.2877756979278141</v>
      </c>
    </row>
    <row r="65" spans="1:30" ht="16.2" thickBot="1">
      <c r="A65" s="33"/>
      <c r="F65" s="9" t="s">
        <v>11</v>
      </c>
      <c r="G65" s="4">
        <f t="shared" si="40"/>
        <v>-3.9556313412621114E-2</v>
      </c>
      <c r="H65" s="4">
        <f t="shared" si="40"/>
        <v>0.30557516386909467</v>
      </c>
      <c r="I65" s="5">
        <f t="shared" si="40"/>
        <v>4.7403109632156881E-2</v>
      </c>
      <c r="K65" s="7" t="s">
        <v>11</v>
      </c>
      <c r="L65" s="2" cm="1">
        <f t="array" aca="1" ref="L65" ca="1">INDIRECT("M"&amp; (13+COLUMNS($A:A)-1)) - INDIRECT("M"&amp; (40+COLUMNS($A:A)-1))</f>
        <v>0.25000601594283395</v>
      </c>
      <c r="M65" s="2" cm="1">
        <f t="array" aca="1" ref="M65" ca="1">INDIRECT("M"&amp; (13+COLUMNS($A:B)-1)) - INDIRECT("M"&amp; (40+COLUMNS($A:B)-1))</f>
        <v>-5.0826253698699753E-3</v>
      </c>
      <c r="N65" s="2" cm="1">
        <f t="array" aca="1" ref="N65" ca="1">INDIRECT("M"&amp; (13+COLUMNS($A:C)-1)) - INDIRECT("M"&amp; (40+COLUMNS($A:C)-1))</f>
        <v>-6.9620875968949836E-2</v>
      </c>
      <c r="O65" s="2" cm="1">
        <f t="array" aca="1" ref="O65" ca="1">INDIRECT("M"&amp; (13+COLUMNS($A:D)-1)) - INDIRECT("M"&amp; (40+COLUMNS($A:D)-1))</f>
        <v>0.17730286990567079</v>
      </c>
      <c r="P65" s="2" cm="1">
        <f t="array" aca="1" ref="P65" ca="1">INDIRECT("M"&amp; (13+COLUMNS($A:E)-1)) - INDIRECT("M"&amp; (40+COLUMNS($A:E)-1))</f>
        <v>-9.2991408934727793E-2</v>
      </c>
      <c r="Q65" s="3" cm="1">
        <f t="array" aca="1" ref="Q65" ca="1">INDIRECT("M"&amp; (13+COLUMNS($A:F)-1)) - INDIRECT("M"&amp; (40+COLUMNS($A:F)-1))</f>
        <v>1.6584080084713237E-2</v>
      </c>
      <c r="AA65">
        <v>62</v>
      </c>
      <c r="AB65" s="1">
        <v>0.41358759500232928</v>
      </c>
      <c r="AC65" s="1">
        <v>0.96049123352867438</v>
      </c>
      <c r="AD65" s="1">
        <v>1.2877756979278141</v>
      </c>
    </row>
    <row r="66" spans="1:30">
      <c r="A66" s="33"/>
      <c r="J66" s="1"/>
      <c r="Q66" s="34"/>
      <c r="AA66">
        <v>63</v>
      </c>
      <c r="AB66" s="1">
        <v>0.41358759500232928</v>
      </c>
      <c r="AC66" s="1">
        <v>0.96049123352867438</v>
      </c>
      <c r="AD66" s="1">
        <v>1.2877756979278141</v>
      </c>
    </row>
    <row r="67" spans="1:30" ht="16.2" thickBot="1">
      <c r="A67" s="9" t="s">
        <v>16</v>
      </c>
      <c r="B67" s="35" cm="1">
        <f t="array" ref="B67">SUMPRODUCT((B23:D25-B50:D52)^2)</f>
        <v>0.41358759500232928</v>
      </c>
      <c r="C67" s="36"/>
      <c r="D67" s="36"/>
      <c r="E67" s="36"/>
      <c r="F67" s="37" t="s">
        <v>15</v>
      </c>
      <c r="G67" s="35">
        <f>SUMPRODUCT(G57:I65, G57:I65)</f>
        <v>0.96049123352867438</v>
      </c>
      <c r="H67" s="36"/>
      <c r="I67" s="36"/>
      <c r="J67" s="36"/>
      <c r="K67" s="37" t="s">
        <v>14</v>
      </c>
      <c r="L67" s="35">
        <f ca="1">SUMPRODUCT(L57:Q65, L57:Q65)</f>
        <v>1.2877756979278141</v>
      </c>
      <c r="M67" s="36"/>
      <c r="N67" s="36"/>
      <c r="O67" s="36"/>
      <c r="P67" s="36"/>
      <c r="Q67" s="38"/>
      <c r="AA67">
        <v>64</v>
      </c>
      <c r="AB67" s="1">
        <v>0.41358759500232928</v>
      </c>
      <c r="AC67" s="1">
        <v>0.96049123352867438</v>
      </c>
      <c r="AD67" s="1">
        <v>1.2877756979278141</v>
      </c>
    </row>
    <row r="68" spans="1:30">
      <c r="AA68">
        <v>65</v>
      </c>
      <c r="AB68" s="1">
        <v>0.41358759500232928</v>
      </c>
      <c r="AC68" s="1">
        <v>0.96049123352867438</v>
      </c>
      <c r="AD68" s="1">
        <v>1.2877756979278141</v>
      </c>
    </row>
    <row r="69" spans="1:30">
      <c r="AA69">
        <v>66</v>
      </c>
      <c r="AB69" s="1">
        <v>0.41358759500232928</v>
      </c>
      <c r="AC69" s="1">
        <v>0.96049123352867438</v>
      </c>
      <c r="AD69" s="1">
        <v>1.2877756979278141</v>
      </c>
    </row>
    <row r="70" spans="1:30">
      <c r="AA70">
        <v>67</v>
      </c>
      <c r="AB70" s="1">
        <v>0.41358759500232928</v>
      </c>
      <c r="AC70" s="1">
        <v>0.96049123352867438</v>
      </c>
      <c r="AD70" s="1">
        <v>1.2877756979278141</v>
      </c>
    </row>
    <row r="71" spans="1:30">
      <c r="A71" s="16" t="s">
        <v>13</v>
      </c>
      <c r="B71" s="17">
        <f>PRODUCT(1 + Y9*B74, 1 + Y10*B75, 1 + Y11*B76) - 1</f>
        <v>8.9090188617007655</v>
      </c>
      <c r="C71" t="s">
        <v>25</v>
      </c>
      <c r="G71" t="s">
        <v>69</v>
      </c>
      <c r="H71" t="s">
        <v>70</v>
      </c>
      <c r="AA71">
        <v>68</v>
      </c>
      <c r="AB71" s="1">
        <v>0.41358759500232928</v>
      </c>
      <c r="AC71" s="1">
        <v>0.96049123352867438</v>
      </c>
      <c r="AD71" s="1">
        <v>1.2877756979278141</v>
      </c>
    </row>
    <row r="72" spans="1:30" ht="16.2" thickBot="1">
      <c r="AA72">
        <v>69</v>
      </c>
      <c r="AB72" s="1">
        <v>0.41358759500232928</v>
      </c>
      <c r="AC72" s="1">
        <v>0.96049123352867438</v>
      </c>
      <c r="AD72" s="1">
        <v>1.2877756979278141</v>
      </c>
    </row>
    <row r="73" spans="1:30" ht="39.450000000000003" customHeight="1">
      <c r="A73" s="70" t="s">
        <v>30</v>
      </c>
      <c r="B73" s="71"/>
      <c r="C73" s="72"/>
      <c r="AA73">
        <v>70</v>
      </c>
      <c r="AB73" s="1">
        <v>0.41358759500232928</v>
      </c>
      <c r="AC73" s="1">
        <v>0.96049123352867438</v>
      </c>
      <c r="AD73" s="1">
        <v>1.2877756979278141</v>
      </c>
    </row>
    <row r="74" spans="1:30">
      <c r="A74" s="39" t="s">
        <v>17</v>
      </c>
      <c r="B74" s="2">
        <f>MAX(AB4:AB203)</f>
        <v>0.41358759500232928</v>
      </c>
      <c r="C74" s="3">
        <f>IFERROR(B67/$B$74, 0)</f>
        <v>1</v>
      </c>
      <c r="AA74">
        <v>71</v>
      </c>
      <c r="AB74" s="1">
        <v>0.41358759500232928</v>
      </c>
      <c r="AC74" s="1">
        <v>0.96049123352867438</v>
      </c>
      <c r="AD74" s="1">
        <v>1.2877756979278141</v>
      </c>
    </row>
    <row r="75" spans="1:30">
      <c r="A75" s="39" t="s">
        <v>18</v>
      </c>
      <c r="B75" s="2">
        <f>MAX(AC4:AC203)</f>
        <v>0.96049123352867438</v>
      </c>
      <c r="C75" s="3">
        <f>IFERROR(G67/$B$75, 0)</f>
        <v>1</v>
      </c>
      <c r="AA75">
        <v>72</v>
      </c>
      <c r="AB75" s="1">
        <v>0.41358759500232928</v>
      </c>
      <c r="AC75" s="1">
        <v>0.96049123352867438</v>
      </c>
      <c r="AD75" s="1">
        <v>1.2877756979278141</v>
      </c>
    </row>
    <row r="76" spans="1:30">
      <c r="A76" s="39" t="s">
        <v>19</v>
      </c>
      <c r="B76" s="2">
        <f>MAX(AD4:AD203)</f>
        <v>1.2877756979278141</v>
      </c>
      <c r="C76" s="3">
        <f ca="1">IFERROR(L67/$B$76, 0)</f>
        <v>1</v>
      </c>
      <c r="AA76">
        <v>73</v>
      </c>
      <c r="AB76" s="1">
        <v>0.41358759500232928</v>
      </c>
      <c r="AC76" s="1">
        <v>0.96049123352867438</v>
      </c>
      <c r="AD76" s="1">
        <v>1.2877756979278141</v>
      </c>
    </row>
    <row r="77" spans="1:30">
      <c r="A77" s="33"/>
      <c r="C77" s="34"/>
      <c r="AA77">
        <v>74</v>
      </c>
      <c r="AB77" s="1">
        <v>0.41358759500232928</v>
      </c>
      <c r="AC77" s="1">
        <v>0.96049123352867438</v>
      </c>
      <c r="AD77" s="1">
        <v>1.2877756979278141</v>
      </c>
    </row>
    <row r="78" spans="1:30" ht="16.2" thickBot="1">
      <c r="A78" s="60"/>
      <c r="B78" s="41"/>
      <c r="C78" s="38"/>
      <c r="AA78">
        <v>75</v>
      </c>
      <c r="AB78" s="1">
        <v>0.41358759500232928</v>
      </c>
      <c r="AC78" s="1">
        <v>0.96049123352867438</v>
      </c>
      <c r="AD78" s="1">
        <v>1.2877756979278141</v>
      </c>
    </row>
    <row r="79" spans="1:30" ht="16.2" thickBot="1">
      <c r="AA79">
        <v>76</v>
      </c>
      <c r="AB79" s="1">
        <v>0.41358759500232928</v>
      </c>
      <c r="AC79" s="1">
        <v>0.96049123352867438</v>
      </c>
      <c r="AD79" s="1">
        <v>1.2877756979278141</v>
      </c>
    </row>
    <row r="80" spans="1:30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0.41358759500232928</v>
      </c>
      <c r="AC80" s="1">
        <v>0.96049123352867438</v>
      </c>
      <c r="AD80" s="1">
        <v>1.2877756979278141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0.41358759500232928</v>
      </c>
      <c r="AC81" s="1">
        <v>0.96049123352867438</v>
      </c>
      <c r="AD81" s="1">
        <v>1.2877756979278141</v>
      </c>
    </row>
    <row r="82" spans="1:30">
      <c r="A82" s="46">
        <v>1</v>
      </c>
      <c r="B82" s="42">
        <f t="shared" ref="B82:B87" si="41">B13-B40</f>
        <v>-0.44998862668755335</v>
      </c>
      <c r="C82" s="42">
        <f t="shared" ref="C82:D87" si="42">C13-C40</f>
        <v>0.32703812311784586</v>
      </c>
      <c r="D82" s="42">
        <f t="shared" si="42"/>
        <v>0.6500006585732212</v>
      </c>
      <c r="AA82">
        <v>79</v>
      </c>
      <c r="AB82" s="1">
        <v>0.41358759500232928</v>
      </c>
      <c r="AC82" s="1">
        <v>0.96049123352867438</v>
      </c>
      <c r="AD82" s="1">
        <v>1.2877756979278141</v>
      </c>
    </row>
    <row r="83" spans="1:30">
      <c r="A83" s="46">
        <v>2</v>
      </c>
      <c r="B83" s="42">
        <f t="shared" si="41"/>
        <v>8.9520959489292951E-2</v>
      </c>
      <c r="C83" s="42">
        <f t="shared" si="42"/>
        <v>-8.0519673749409049E-2</v>
      </c>
      <c r="D83" s="42">
        <f t="shared" si="42"/>
        <v>-9.9686210229032846E-2</v>
      </c>
      <c r="AA83">
        <v>80</v>
      </c>
      <c r="AB83" s="1">
        <v>0.41358759500232928</v>
      </c>
      <c r="AC83" s="1">
        <v>0.96049123352867438</v>
      </c>
      <c r="AD83" s="1">
        <v>1.2877756979278141</v>
      </c>
    </row>
    <row r="84" spans="1:30">
      <c r="A84" s="46">
        <v>3</v>
      </c>
      <c r="B84" s="42">
        <f t="shared" si="41"/>
        <v>0.30559013325297124</v>
      </c>
      <c r="C84" s="42">
        <f t="shared" si="42"/>
        <v>-1.794597340848636E-3</v>
      </c>
      <c r="D84" s="42">
        <f t="shared" si="42"/>
        <v>-0.13744715459705104</v>
      </c>
      <c r="AA84">
        <v>81</v>
      </c>
      <c r="AB84" s="1">
        <v>0.41358759500232928</v>
      </c>
      <c r="AC84" s="1">
        <v>0.96049123352867438</v>
      </c>
      <c r="AD84" s="1">
        <v>1.2877756979278141</v>
      </c>
    </row>
    <row r="85" spans="1:30">
      <c r="A85" s="46">
        <v>4</v>
      </c>
      <c r="B85" s="42">
        <f t="shared" si="41"/>
        <v>-0.12726559124607573</v>
      </c>
      <c r="C85" s="42">
        <f t="shared" si="42"/>
        <v>0.54242796977330454</v>
      </c>
      <c r="D85" s="42">
        <f t="shared" si="42"/>
        <v>-1.8128668942582693E-2</v>
      </c>
      <c r="AA85">
        <v>82</v>
      </c>
      <c r="AB85" s="1">
        <v>0.41358759500232928</v>
      </c>
      <c r="AC85" s="1">
        <v>0.96049123352867438</v>
      </c>
      <c r="AD85" s="1">
        <v>1.2877756979278141</v>
      </c>
    </row>
    <row r="86" spans="1:30">
      <c r="A86" s="46">
        <v>5</v>
      </c>
      <c r="B86" s="42">
        <f t="shared" si="41"/>
        <v>-0.11623391720081089</v>
      </c>
      <c r="C86" s="42">
        <f t="shared" si="42"/>
        <v>-6.9748900668644587E-2</v>
      </c>
      <c r="D86" s="42">
        <f t="shared" si="42"/>
        <v>-0.19288351407662027</v>
      </c>
      <c r="AA86">
        <v>83</v>
      </c>
      <c r="AB86" s="1">
        <v>0.41358759500232928</v>
      </c>
      <c r="AC86" s="1">
        <v>0.96049123352867438</v>
      </c>
      <c r="AD86" s="1">
        <v>1.2877756979278141</v>
      </c>
    </row>
    <row r="87" spans="1:30" ht="16.2" thickBot="1">
      <c r="A87" s="47">
        <v>6</v>
      </c>
      <c r="B87" s="42">
        <f t="shared" si="41"/>
        <v>-0.53607887565431034</v>
      </c>
      <c r="C87" s="42">
        <f t="shared" si="42"/>
        <v>0.43154735748231265</v>
      </c>
      <c r="D87" s="42">
        <f t="shared" si="42"/>
        <v>-3.0752964176263275E-2</v>
      </c>
      <c r="AA87">
        <v>84</v>
      </c>
      <c r="AB87" s="1">
        <v>0.41358759500232928</v>
      </c>
      <c r="AC87" s="1">
        <v>0.96049123352867438</v>
      </c>
      <c r="AD87" s="1">
        <v>1.2877756979278141</v>
      </c>
    </row>
    <row r="88" spans="1:30">
      <c r="AA88">
        <v>85</v>
      </c>
      <c r="AB88" s="1">
        <v>0.41358759500232928</v>
      </c>
      <c r="AC88" s="1">
        <v>0.96049123352867438</v>
      </c>
      <c r="AD88" s="1">
        <v>1.2877756979278141</v>
      </c>
    </row>
    <row r="89" spans="1:30" ht="16.2" thickBot="1">
      <c r="AA89">
        <v>86</v>
      </c>
      <c r="AB89" s="1">
        <v>0.41358759500232928</v>
      </c>
      <c r="AC89" s="1">
        <v>0.96049123352867438</v>
      </c>
      <c r="AD89" s="1">
        <v>1.2877756979278141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0.41358759500232928</v>
      </c>
      <c r="AC90" s="1">
        <v>0.96049123352867438</v>
      </c>
      <c r="AD90" s="1">
        <v>1.2877756979278141</v>
      </c>
    </row>
    <row r="91" spans="1:30">
      <c r="A91" s="46">
        <v>1</v>
      </c>
      <c r="B91" s="52" t="str">
        <f>Y8</f>
        <v>szorzat</v>
      </c>
      <c r="C91" s="2">
        <f>Y9</f>
        <v>1</v>
      </c>
      <c r="D91" s="2">
        <f>Y10</f>
        <v>1</v>
      </c>
      <c r="E91" s="2">
        <f>Y11</f>
        <v>2</v>
      </c>
      <c r="F91" s="2">
        <f>Y16</f>
        <v>11</v>
      </c>
      <c r="G91" s="2">
        <f>Y15</f>
        <v>0</v>
      </c>
      <c r="H91" s="2">
        <f>Y23</f>
        <v>1.794597340848636E-3</v>
      </c>
      <c r="I91" s="2">
        <f>Y24</f>
        <v>0.6500006585732212</v>
      </c>
      <c r="J91" s="2">
        <f>Y25</f>
        <v>0.23370299423656393</v>
      </c>
      <c r="K91" s="2">
        <f>Y26</f>
        <v>0.20089300162838186</v>
      </c>
      <c r="L91" s="2">
        <f>Y27</f>
        <v>0.13235637292156338</v>
      </c>
      <c r="M91" s="2">
        <f>Y28</f>
        <v>0.1</v>
      </c>
      <c r="N91" s="2">
        <f ca="1">Y29</f>
        <v>8.2769995184380024E-2</v>
      </c>
      <c r="O91" s="2">
        <f ca="1">Y31</f>
        <v>0.40542004889119598</v>
      </c>
      <c r="P91" s="3">
        <f ca="1">Y12</f>
        <v>3.9496302243866319</v>
      </c>
      <c r="AA91">
        <v>88</v>
      </c>
      <c r="AB91" s="1">
        <v>0.41358759500232928</v>
      </c>
      <c r="AC91" s="1">
        <v>0.96049123352867438</v>
      </c>
      <c r="AD91" s="1">
        <v>1.2877756979278141</v>
      </c>
    </row>
    <row r="92" spans="1:30">
      <c r="AA92">
        <v>89</v>
      </c>
      <c r="AB92" s="1">
        <v>0.41358759500232928</v>
      </c>
      <c r="AC92" s="1">
        <v>0.96049123352867438</v>
      </c>
      <c r="AD92" s="1">
        <v>1.2877756979278141</v>
      </c>
    </row>
    <row r="93" spans="1:30">
      <c r="AA93">
        <v>90</v>
      </c>
      <c r="AB93" s="1">
        <v>0.41358759500232928</v>
      </c>
      <c r="AC93" s="1">
        <v>0.96049123352867438</v>
      </c>
      <c r="AD93" s="1">
        <v>1.2877756979278141</v>
      </c>
    </row>
    <row r="94" spans="1:30">
      <c r="AA94">
        <v>91</v>
      </c>
      <c r="AB94" s="1">
        <v>0.41358759500232928</v>
      </c>
      <c r="AC94" s="1">
        <v>0.96049123352867438</v>
      </c>
      <c r="AD94" s="1">
        <v>1.2877756979278141</v>
      </c>
    </row>
    <row r="95" spans="1:30">
      <c r="AA95">
        <v>92</v>
      </c>
      <c r="AB95" s="1">
        <v>0.41358759500232928</v>
      </c>
      <c r="AC95" s="1">
        <v>0.96049123352867438</v>
      </c>
      <c r="AD95" s="1">
        <v>1.2877756979278141</v>
      </c>
    </row>
    <row r="96" spans="1:30">
      <c r="AA96">
        <v>93</v>
      </c>
      <c r="AB96" s="1">
        <v>0.41358759500232928</v>
      </c>
      <c r="AC96" s="1">
        <v>0.96049123352867438</v>
      </c>
      <c r="AD96" s="1">
        <v>1.2877756979278141</v>
      </c>
    </row>
    <row r="97" spans="27:30">
      <c r="AA97">
        <v>94</v>
      </c>
      <c r="AB97" s="1">
        <v>0.41358759500232928</v>
      </c>
      <c r="AC97" s="1">
        <v>0.96049123352867438</v>
      </c>
      <c r="AD97" s="1">
        <v>1.2877756979278141</v>
      </c>
    </row>
    <row r="98" spans="27:30">
      <c r="AA98">
        <v>95</v>
      </c>
      <c r="AB98" s="1">
        <v>0.41358759500232928</v>
      </c>
      <c r="AC98" s="1">
        <v>0.96049123352867438</v>
      </c>
      <c r="AD98" s="1">
        <v>1.2877756979278141</v>
      </c>
    </row>
    <row r="99" spans="27:30">
      <c r="AA99">
        <v>96</v>
      </c>
      <c r="AB99" s="1">
        <v>0.41358759500232928</v>
      </c>
      <c r="AC99" s="1">
        <v>0.96049123352867438</v>
      </c>
      <c r="AD99" s="1">
        <v>1.2877756979278141</v>
      </c>
    </row>
    <row r="100" spans="27:30">
      <c r="AA100">
        <v>97</v>
      </c>
      <c r="AB100" s="1">
        <v>0.41358759500232928</v>
      </c>
      <c r="AC100" s="1">
        <v>0.96049123352867438</v>
      </c>
      <c r="AD100" s="1">
        <v>1.2877756979278141</v>
      </c>
    </row>
    <row r="101" spans="27:30">
      <c r="AA101">
        <v>98</v>
      </c>
      <c r="AB101" s="1">
        <v>0.41358759500232928</v>
      </c>
      <c r="AC101" s="1">
        <v>0.96049123352867438</v>
      </c>
      <c r="AD101" s="1">
        <v>1.2877756979278141</v>
      </c>
    </row>
    <row r="102" spans="27:30">
      <c r="AA102">
        <v>99</v>
      </c>
      <c r="AB102" s="1">
        <v>0.41358759500232928</v>
      </c>
      <c r="AC102" s="1">
        <v>0.96049123352867438</v>
      </c>
      <c r="AD102" s="1">
        <v>1.2877756979278141</v>
      </c>
    </row>
    <row r="103" spans="27:30">
      <c r="AA103">
        <v>100</v>
      </c>
      <c r="AB103" s="1">
        <v>0.41358759500232928</v>
      </c>
      <c r="AC103" s="1">
        <v>0.96049123352867438</v>
      </c>
      <c r="AD103" s="1">
        <v>1.2877756979278141</v>
      </c>
    </row>
    <row r="104" spans="27:30">
      <c r="AA104">
        <v>101</v>
      </c>
      <c r="AB104" s="1">
        <v>0.41358759500232928</v>
      </c>
      <c r="AC104" s="1">
        <v>0.96049123352867438</v>
      </c>
      <c r="AD104" s="1">
        <v>1.2877756979278141</v>
      </c>
    </row>
    <row r="105" spans="27:30">
      <c r="AA105">
        <v>102</v>
      </c>
      <c r="AB105" s="1">
        <v>0.41358759500232928</v>
      </c>
      <c r="AC105" s="1">
        <v>0.96049123352867438</v>
      </c>
      <c r="AD105" s="1">
        <v>1.2877756979278141</v>
      </c>
    </row>
    <row r="106" spans="27:30">
      <c r="AA106">
        <v>103</v>
      </c>
      <c r="AB106" s="1">
        <v>0.41358759500232928</v>
      </c>
      <c r="AC106" s="1">
        <v>0.96049123352867438</v>
      </c>
      <c r="AD106" s="1">
        <v>1.2877756979278141</v>
      </c>
    </row>
    <row r="107" spans="27:30">
      <c r="AA107">
        <v>104</v>
      </c>
      <c r="AB107" s="1">
        <v>0.41358759500232928</v>
      </c>
      <c r="AC107" s="1">
        <v>0.96049123352867438</v>
      </c>
      <c r="AD107" s="1">
        <v>1.2877756979278141</v>
      </c>
    </row>
    <row r="108" spans="27:30">
      <c r="AA108">
        <v>105</v>
      </c>
      <c r="AB108" s="1">
        <v>0.41358759500232928</v>
      </c>
      <c r="AC108" s="1">
        <v>0.96049123352867438</v>
      </c>
      <c r="AD108" s="1">
        <v>1.2877756979278141</v>
      </c>
    </row>
    <row r="109" spans="27:30">
      <c r="AA109">
        <v>106</v>
      </c>
      <c r="AB109" s="1">
        <v>0.41358759500232928</v>
      </c>
      <c r="AC109" s="1">
        <v>0.96049123352867438</v>
      </c>
      <c r="AD109" s="1">
        <v>1.2877756979278141</v>
      </c>
    </row>
    <row r="110" spans="27:30">
      <c r="AA110">
        <v>107</v>
      </c>
      <c r="AB110" s="1">
        <v>0.41358759500232928</v>
      </c>
      <c r="AC110" s="1">
        <v>0.96049123352867438</v>
      </c>
      <c r="AD110" s="1">
        <v>1.2877756979278141</v>
      </c>
    </row>
    <row r="111" spans="27:30">
      <c r="AA111">
        <v>108</v>
      </c>
      <c r="AB111" s="1">
        <v>0.41358759500232928</v>
      </c>
      <c r="AC111" s="1">
        <v>0.96049123352867438</v>
      </c>
      <c r="AD111" s="1">
        <v>1.2877756979278141</v>
      </c>
    </row>
    <row r="112" spans="27:30">
      <c r="AA112">
        <v>109</v>
      </c>
      <c r="AB112" s="1">
        <v>0.41358759500232928</v>
      </c>
      <c r="AC112" s="1">
        <v>0.96049123352867438</v>
      </c>
      <c r="AD112" s="1">
        <v>1.2877756979278141</v>
      </c>
    </row>
    <row r="113" spans="27:30">
      <c r="AA113">
        <v>110</v>
      </c>
      <c r="AB113" s="1">
        <v>0.41358759500232928</v>
      </c>
      <c r="AC113" s="1">
        <v>0.96049123352867438</v>
      </c>
      <c r="AD113" s="1">
        <v>1.2877756979278141</v>
      </c>
    </row>
    <row r="114" spans="27:30">
      <c r="AA114">
        <v>111</v>
      </c>
      <c r="AB114" s="1">
        <v>0.41358759500232928</v>
      </c>
      <c r="AC114" s="1">
        <v>0.96049123352867438</v>
      </c>
      <c r="AD114" s="1">
        <v>1.2877756979278141</v>
      </c>
    </row>
    <row r="115" spans="27:30">
      <c r="AA115">
        <v>112</v>
      </c>
      <c r="AB115" s="1">
        <v>0.41358759500232928</v>
      </c>
      <c r="AC115" s="1">
        <v>0.96049123352867438</v>
      </c>
      <c r="AD115" s="1">
        <v>1.2877756979278141</v>
      </c>
    </row>
    <row r="116" spans="27:30">
      <c r="AA116">
        <v>113</v>
      </c>
      <c r="AB116" s="1">
        <v>0.41358759500232928</v>
      </c>
      <c r="AC116" s="1">
        <v>0.96049123352867438</v>
      </c>
      <c r="AD116" s="1">
        <v>1.2877756979278141</v>
      </c>
    </row>
    <row r="117" spans="27:30">
      <c r="AA117">
        <v>114</v>
      </c>
      <c r="AB117" s="1">
        <v>0.41358759500232928</v>
      </c>
      <c r="AC117" s="1">
        <v>0.96049123352867438</v>
      </c>
      <c r="AD117" s="1">
        <v>1.2877756979278141</v>
      </c>
    </row>
    <row r="118" spans="27:30">
      <c r="AA118">
        <v>115</v>
      </c>
      <c r="AB118" s="1">
        <v>0.41358759500232928</v>
      </c>
      <c r="AC118" s="1">
        <v>0.96049123352867438</v>
      </c>
      <c r="AD118" s="1">
        <v>1.2877756979278141</v>
      </c>
    </row>
    <row r="119" spans="27:30">
      <c r="AA119">
        <v>116</v>
      </c>
      <c r="AB119" s="1">
        <v>0.41358759500232928</v>
      </c>
      <c r="AC119" s="1">
        <v>0.96049123352867438</v>
      </c>
      <c r="AD119" s="1">
        <v>1.2877756979278141</v>
      </c>
    </row>
    <row r="120" spans="27:30">
      <c r="AA120">
        <v>117</v>
      </c>
      <c r="AB120" s="1">
        <v>0.41358759500232928</v>
      </c>
      <c r="AC120" s="1">
        <v>0.96049123352867438</v>
      </c>
      <c r="AD120" s="1">
        <v>1.2877756979278141</v>
      </c>
    </row>
    <row r="121" spans="27:30">
      <c r="AA121">
        <v>118</v>
      </c>
      <c r="AB121" s="1">
        <v>0.41358759500232928</v>
      </c>
      <c r="AC121" s="1">
        <v>0.96049123352867438</v>
      </c>
      <c r="AD121" s="1">
        <v>1.2877756979278141</v>
      </c>
    </row>
    <row r="122" spans="27:30">
      <c r="AA122">
        <v>119</v>
      </c>
      <c r="AB122" s="1">
        <v>0.41358759500232928</v>
      </c>
      <c r="AC122" s="1">
        <v>0.96049123352867438</v>
      </c>
      <c r="AD122" s="1">
        <v>1.2877756979278141</v>
      </c>
    </row>
    <row r="123" spans="27:30">
      <c r="AA123">
        <v>120</v>
      </c>
      <c r="AB123" s="1">
        <v>0.41358759500232928</v>
      </c>
      <c r="AC123" s="1">
        <v>0.96049123352867438</v>
      </c>
      <c r="AD123" s="1">
        <v>1.2877756979278141</v>
      </c>
    </row>
    <row r="124" spans="27:30">
      <c r="AA124">
        <v>121</v>
      </c>
      <c r="AB124" s="1">
        <v>0.41358759500232928</v>
      </c>
      <c r="AC124" s="1">
        <v>0.96049123352867438</v>
      </c>
      <c r="AD124" s="1">
        <v>1.2877756979278141</v>
      </c>
    </row>
    <row r="125" spans="27:30">
      <c r="AA125">
        <v>122</v>
      </c>
      <c r="AB125" s="1">
        <v>0.41358759500232928</v>
      </c>
      <c r="AC125" s="1">
        <v>0.96049123352867438</v>
      </c>
      <c r="AD125" s="1">
        <v>1.2877756979278141</v>
      </c>
    </row>
    <row r="126" spans="27:30">
      <c r="AA126">
        <v>123</v>
      </c>
      <c r="AB126" s="1">
        <v>0.41358759500232928</v>
      </c>
      <c r="AC126" s="1">
        <v>0.96049123352867438</v>
      </c>
      <c r="AD126" s="1">
        <v>1.2877756979278141</v>
      </c>
    </row>
    <row r="127" spans="27:30">
      <c r="AA127">
        <v>124</v>
      </c>
      <c r="AB127" s="1">
        <v>0.41358759500232928</v>
      </c>
      <c r="AC127" s="1">
        <v>0.96049123352867438</v>
      </c>
      <c r="AD127" s="1">
        <v>1.2877756979278141</v>
      </c>
    </row>
    <row r="128" spans="27:30">
      <c r="AA128">
        <v>125</v>
      </c>
      <c r="AB128" s="1">
        <v>0.41358759500232928</v>
      </c>
      <c r="AC128" s="1">
        <v>0.96049123352867438</v>
      </c>
      <c r="AD128" s="1">
        <v>1.2877756979278141</v>
      </c>
    </row>
    <row r="129" spans="27:30">
      <c r="AA129">
        <v>126</v>
      </c>
      <c r="AB129" s="1">
        <v>0.41358759500232928</v>
      </c>
      <c r="AC129" s="1">
        <v>0.96049123352867438</v>
      </c>
      <c r="AD129" s="1">
        <v>1.2877756979278141</v>
      </c>
    </row>
    <row r="130" spans="27:30">
      <c r="AA130">
        <v>127</v>
      </c>
      <c r="AB130" s="1">
        <v>0.41358759500232928</v>
      </c>
      <c r="AC130" s="1">
        <v>0.96049123352867438</v>
      </c>
      <c r="AD130" s="1">
        <v>1.2877756979278141</v>
      </c>
    </row>
    <row r="131" spans="27:30">
      <c r="AA131">
        <v>128</v>
      </c>
      <c r="AB131" s="1">
        <v>0.41358759500232928</v>
      </c>
      <c r="AC131" s="1">
        <v>0.96049123352867438</v>
      </c>
      <c r="AD131" s="1">
        <v>1.2877756979278141</v>
      </c>
    </row>
    <row r="132" spans="27:30">
      <c r="AA132">
        <v>129</v>
      </c>
      <c r="AB132" s="1">
        <v>0.41358759500232928</v>
      </c>
      <c r="AC132" s="1">
        <v>0.96049123352867438</v>
      </c>
      <c r="AD132" s="1">
        <v>1.2877756979278141</v>
      </c>
    </row>
    <row r="133" spans="27:30">
      <c r="AA133">
        <v>130</v>
      </c>
      <c r="AB133" s="1">
        <v>0.41358759500232928</v>
      </c>
      <c r="AC133" s="1">
        <v>0.96049123352867438</v>
      </c>
      <c r="AD133" s="1">
        <v>1.2877756979278141</v>
      </c>
    </row>
    <row r="134" spans="27:30">
      <c r="AA134">
        <v>131</v>
      </c>
      <c r="AB134" s="1">
        <v>0.41358759500232928</v>
      </c>
      <c r="AC134" s="1">
        <v>0.96049123352867438</v>
      </c>
      <c r="AD134" s="1">
        <v>1.2877756979278141</v>
      </c>
    </row>
    <row r="135" spans="27:30">
      <c r="AA135">
        <v>132</v>
      </c>
      <c r="AB135" s="1">
        <v>0.41358759500232928</v>
      </c>
      <c r="AC135" s="1">
        <v>0.96049123352867438</v>
      </c>
      <c r="AD135" s="1">
        <v>1.2877756979278141</v>
      </c>
    </row>
    <row r="136" spans="27:30">
      <c r="AA136">
        <v>133</v>
      </c>
      <c r="AB136" s="1">
        <v>0.41358759500232928</v>
      </c>
      <c r="AC136" s="1">
        <v>0.96049123352867438</v>
      </c>
      <c r="AD136" s="1">
        <v>1.2877756979278141</v>
      </c>
    </row>
    <row r="137" spans="27:30">
      <c r="AA137">
        <v>134</v>
      </c>
      <c r="AB137" s="1">
        <v>0.41358759500232928</v>
      </c>
      <c r="AC137" s="1">
        <v>0.96049123352867438</v>
      </c>
      <c r="AD137" s="1">
        <v>1.2877756979278141</v>
      </c>
    </row>
    <row r="138" spans="27:30">
      <c r="AA138">
        <v>135</v>
      </c>
      <c r="AB138" s="1">
        <v>0.41358759500232928</v>
      </c>
      <c r="AC138" s="1">
        <v>0.96049123352867438</v>
      </c>
      <c r="AD138" s="1">
        <v>1.2877756979278141</v>
      </c>
    </row>
    <row r="139" spans="27:30">
      <c r="AA139">
        <v>136</v>
      </c>
      <c r="AB139" s="1">
        <v>0.41358759500232928</v>
      </c>
      <c r="AC139" s="1">
        <v>0.96049123352867438</v>
      </c>
      <c r="AD139" s="1">
        <v>1.2877756979278141</v>
      </c>
    </row>
    <row r="140" spans="27:30">
      <c r="AA140">
        <v>137</v>
      </c>
      <c r="AB140" s="1">
        <v>0.41358759500232928</v>
      </c>
      <c r="AC140" s="1">
        <v>0.96049123352867438</v>
      </c>
      <c r="AD140" s="1">
        <v>1.2877756979278141</v>
      </c>
    </row>
    <row r="141" spans="27:30">
      <c r="AA141">
        <v>138</v>
      </c>
      <c r="AB141" s="1">
        <v>0.41358759500232928</v>
      </c>
      <c r="AC141" s="1">
        <v>0.96049123352867438</v>
      </c>
      <c r="AD141" s="1">
        <v>1.2877756979278141</v>
      </c>
    </row>
    <row r="142" spans="27:30">
      <c r="AA142">
        <v>139</v>
      </c>
      <c r="AB142" s="1">
        <v>0.41358759500232928</v>
      </c>
      <c r="AC142" s="1">
        <v>0.96049123352867438</v>
      </c>
      <c r="AD142" s="1">
        <v>1.2877756979278141</v>
      </c>
    </row>
    <row r="143" spans="27:30">
      <c r="AA143">
        <v>140</v>
      </c>
      <c r="AB143" s="1">
        <v>0.41358759500232928</v>
      </c>
      <c r="AC143" s="1">
        <v>0.96049123352867438</v>
      </c>
      <c r="AD143" s="1">
        <v>1.2877756979278141</v>
      </c>
    </row>
    <row r="144" spans="27:30">
      <c r="AA144">
        <v>141</v>
      </c>
      <c r="AB144" s="1">
        <v>0.41358759500232928</v>
      </c>
      <c r="AC144" s="1">
        <v>0.96049123352867438</v>
      </c>
      <c r="AD144" s="1">
        <v>1.2877756979278141</v>
      </c>
    </row>
    <row r="145" spans="27:30">
      <c r="AA145">
        <v>142</v>
      </c>
      <c r="AB145" s="1">
        <v>0.41358759500232928</v>
      </c>
      <c r="AC145" s="1">
        <v>0.96049123352867438</v>
      </c>
      <c r="AD145" s="1">
        <v>1.2877756979278141</v>
      </c>
    </row>
    <row r="146" spans="27:30">
      <c r="AA146">
        <v>143</v>
      </c>
      <c r="AB146" s="1">
        <v>0.41358759500232928</v>
      </c>
      <c r="AC146" s="1">
        <v>0.96049123352867438</v>
      </c>
      <c r="AD146" s="1">
        <v>1.2877756979278141</v>
      </c>
    </row>
    <row r="147" spans="27:30">
      <c r="AA147">
        <v>144</v>
      </c>
      <c r="AB147" s="1">
        <v>0.41358759500232928</v>
      </c>
      <c r="AC147" s="1">
        <v>0.96049123352867438</v>
      </c>
      <c r="AD147" s="1">
        <v>1.2877756979278141</v>
      </c>
    </row>
    <row r="148" spans="27:30">
      <c r="AA148">
        <v>145</v>
      </c>
      <c r="AB148" s="1">
        <v>0.41358759500232928</v>
      </c>
      <c r="AC148" s="1">
        <v>0.96049123352867438</v>
      </c>
      <c r="AD148" s="1">
        <v>1.2877756979278141</v>
      </c>
    </row>
    <row r="149" spans="27:30">
      <c r="AA149">
        <v>146</v>
      </c>
      <c r="AB149" s="1">
        <v>0.41358759500232928</v>
      </c>
      <c r="AC149" s="1">
        <v>0.96049123352867438</v>
      </c>
      <c r="AD149" s="1">
        <v>1.2877756979278141</v>
      </c>
    </row>
    <row r="150" spans="27:30">
      <c r="AA150">
        <v>147</v>
      </c>
      <c r="AB150" s="1">
        <v>0.41358759500232928</v>
      </c>
      <c r="AC150" s="1">
        <v>0.96049123352867438</v>
      </c>
      <c r="AD150" s="1">
        <v>1.2877756979278141</v>
      </c>
    </row>
    <row r="151" spans="27:30">
      <c r="AA151">
        <v>148</v>
      </c>
      <c r="AB151" s="1">
        <v>0.41358759500232928</v>
      </c>
      <c r="AC151" s="1">
        <v>0.96049123352867438</v>
      </c>
      <c r="AD151" s="1">
        <v>1.2877756979278141</v>
      </c>
    </row>
    <row r="152" spans="27:30">
      <c r="AA152">
        <v>149</v>
      </c>
      <c r="AB152" s="1">
        <v>0.41358759500232928</v>
      </c>
      <c r="AC152" s="1">
        <v>0.96049123352867438</v>
      </c>
      <c r="AD152" s="1">
        <v>1.2877756979278141</v>
      </c>
    </row>
    <row r="153" spans="27:30">
      <c r="AA153">
        <v>150</v>
      </c>
      <c r="AB153" s="1">
        <v>0.41358759500232928</v>
      </c>
      <c r="AC153" s="1">
        <v>0.96049123352867438</v>
      </c>
      <c r="AD153" s="1">
        <v>1.2877756979278141</v>
      </c>
    </row>
    <row r="154" spans="27:30">
      <c r="AA154">
        <v>151</v>
      </c>
      <c r="AB154" s="1">
        <v>0.41358759500232928</v>
      </c>
      <c r="AC154" s="1">
        <v>0.96049123352867438</v>
      </c>
      <c r="AD154" s="1">
        <v>1.2877756979278141</v>
      </c>
    </row>
    <row r="155" spans="27:30">
      <c r="AA155">
        <v>152</v>
      </c>
      <c r="AB155" s="1">
        <v>0.41358759500232928</v>
      </c>
      <c r="AC155" s="1">
        <v>0.96049123352867438</v>
      </c>
      <c r="AD155" s="1">
        <v>1.2877756979278141</v>
      </c>
    </row>
    <row r="156" spans="27:30">
      <c r="AA156">
        <v>153</v>
      </c>
      <c r="AB156" s="1">
        <v>0.41358759500232928</v>
      </c>
      <c r="AC156" s="1">
        <v>0.96049123352867438</v>
      </c>
      <c r="AD156" s="1">
        <v>1.2877756979278141</v>
      </c>
    </row>
    <row r="157" spans="27:30">
      <c r="AA157">
        <v>154</v>
      </c>
      <c r="AB157" s="1">
        <v>0.41358759500232928</v>
      </c>
      <c r="AC157" s="1">
        <v>0.96049123352867438</v>
      </c>
      <c r="AD157" s="1">
        <v>1.2877756979278141</v>
      </c>
    </row>
    <row r="158" spans="27:30">
      <c r="AA158">
        <v>155</v>
      </c>
      <c r="AB158" s="1">
        <v>0.41358759500232928</v>
      </c>
      <c r="AC158" s="1">
        <v>0.96049123352867438</v>
      </c>
      <c r="AD158" s="1">
        <v>1.2877756979278141</v>
      </c>
    </row>
    <row r="159" spans="27:30">
      <c r="AA159">
        <v>156</v>
      </c>
      <c r="AB159" s="1">
        <v>0.41358759500232928</v>
      </c>
      <c r="AC159" s="1">
        <v>0.96049123352867438</v>
      </c>
      <c r="AD159" s="1">
        <v>1.2877756979278141</v>
      </c>
    </row>
    <row r="160" spans="27:30">
      <c r="AA160">
        <v>157</v>
      </c>
      <c r="AB160" s="1">
        <v>0.41358759500232928</v>
      </c>
      <c r="AC160" s="1">
        <v>0.96049123352867438</v>
      </c>
      <c r="AD160" s="1">
        <v>1.2877756979278141</v>
      </c>
    </row>
    <row r="161" spans="27:30">
      <c r="AA161">
        <v>158</v>
      </c>
      <c r="AB161" s="1">
        <v>0.41358759500232928</v>
      </c>
      <c r="AC161" s="1">
        <v>0.96049123352867438</v>
      </c>
      <c r="AD161" s="1">
        <v>1.2877756979278141</v>
      </c>
    </row>
    <row r="162" spans="27:30">
      <c r="AA162">
        <v>159</v>
      </c>
      <c r="AB162" s="1">
        <v>0.41358759500232928</v>
      </c>
      <c r="AC162" s="1">
        <v>0.96049123352867438</v>
      </c>
      <c r="AD162" s="1">
        <v>1.2877756979278141</v>
      </c>
    </row>
    <row r="163" spans="27:30">
      <c r="AA163">
        <v>160</v>
      </c>
      <c r="AB163" s="1">
        <v>0.41358759500232928</v>
      </c>
      <c r="AC163" s="1">
        <v>0.96049123352867438</v>
      </c>
      <c r="AD163" s="1">
        <v>1.2877756979278141</v>
      </c>
    </row>
    <row r="164" spans="27:30">
      <c r="AA164">
        <v>161</v>
      </c>
      <c r="AB164" s="1">
        <v>0.41358759500232928</v>
      </c>
      <c r="AC164" s="1">
        <v>0.96049123352867438</v>
      </c>
      <c r="AD164" s="1">
        <v>1.2877756979278141</v>
      </c>
    </row>
    <row r="165" spans="27:30">
      <c r="AA165">
        <v>162</v>
      </c>
      <c r="AB165" s="1">
        <v>0.41358759500232928</v>
      </c>
      <c r="AC165" s="1">
        <v>0.96049123352867438</v>
      </c>
      <c r="AD165" s="1">
        <v>1.2877756979278141</v>
      </c>
    </row>
    <row r="166" spans="27:30">
      <c r="AA166">
        <v>163</v>
      </c>
      <c r="AB166" s="1">
        <v>0.41358759500232928</v>
      </c>
      <c r="AC166" s="1">
        <v>0.96049123352867438</v>
      </c>
      <c r="AD166" s="1">
        <v>1.2877756979278141</v>
      </c>
    </row>
    <row r="167" spans="27:30">
      <c r="AA167">
        <v>164</v>
      </c>
      <c r="AB167" s="1">
        <v>0.41358759500232928</v>
      </c>
      <c r="AC167" s="1">
        <v>0.96049123352867438</v>
      </c>
      <c r="AD167" s="1">
        <v>1.2877756979278141</v>
      </c>
    </row>
    <row r="168" spans="27:30">
      <c r="AA168">
        <v>165</v>
      </c>
      <c r="AB168" s="1">
        <v>0.41358759500232928</v>
      </c>
      <c r="AC168" s="1">
        <v>0.96049123352867438</v>
      </c>
      <c r="AD168" s="1">
        <v>1.2877756979278141</v>
      </c>
    </row>
    <row r="169" spans="27:30">
      <c r="AA169">
        <v>166</v>
      </c>
      <c r="AB169" s="1">
        <v>0.41358759500232928</v>
      </c>
      <c r="AC169" s="1">
        <v>0.96049123352867438</v>
      </c>
      <c r="AD169" s="1">
        <v>1.2877756979278141</v>
      </c>
    </row>
    <row r="170" spans="27:30">
      <c r="AA170">
        <v>167</v>
      </c>
      <c r="AB170" s="1">
        <v>0.41358759500232928</v>
      </c>
      <c r="AC170" s="1">
        <v>0.96049123352867438</v>
      </c>
      <c r="AD170" s="1">
        <v>1.2877756979278141</v>
      </c>
    </row>
    <row r="171" spans="27:30">
      <c r="AA171">
        <v>168</v>
      </c>
      <c r="AB171" s="1">
        <v>0.41358759500232928</v>
      </c>
      <c r="AC171" s="1">
        <v>0.96049123352867438</v>
      </c>
      <c r="AD171" s="1">
        <v>1.2877756979278141</v>
      </c>
    </row>
    <row r="172" spans="27:30">
      <c r="AA172">
        <v>169</v>
      </c>
      <c r="AB172" s="1">
        <v>0.41358759500232928</v>
      </c>
      <c r="AC172" s="1">
        <v>0.96049123352867438</v>
      </c>
      <c r="AD172" s="1">
        <v>1.2877756979278141</v>
      </c>
    </row>
    <row r="173" spans="27:30">
      <c r="AA173">
        <v>170</v>
      </c>
      <c r="AB173" s="1">
        <v>0.41358759500232928</v>
      </c>
      <c r="AC173" s="1">
        <v>0.96049123352867438</v>
      </c>
      <c r="AD173" s="1">
        <v>1.2877756979278141</v>
      </c>
    </row>
    <row r="174" spans="27:30">
      <c r="AA174">
        <v>171</v>
      </c>
      <c r="AB174" s="1">
        <v>0.41358759500232928</v>
      </c>
      <c r="AC174" s="1">
        <v>0.96049123352867438</v>
      </c>
      <c r="AD174" s="1">
        <v>1.2877756979278141</v>
      </c>
    </row>
    <row r="175" spans="27:30">
      <c r="AA175">
        <v>172</v>
      </c>
      <c r="AB175" s="1">
        <v>0.41358759500232928</v>
      </c>
      <c r="AC175" s="1">
        <v>0.96049123352867438</v>
      </c>
      <c r="AD175" s="1">
        <v>1.2877756979278141</v>
      </c>
    </row>
    <row r="176" spans="27:30">
      <c r="AA176">
        <v>173</v>
      </c>
      <c r="AB176" s="1">
        <v>0.41358759500232928</v>
      </c>
      <c r="AC176" s="1">
        <v>0.96049123352867438</v>
      </c>
      <c r="AD176" s="1">
        <v>1.2877756979278141</v>
      </c>
    </row>
    <row r="177" spans="27:30">
      <c r="AA177">
        <v>174</v>
      </c>
      <c r="AB177" s="1">
        <v>0.41358759500232928</v>
      </c>
      <c r="AC177" s="1">
        <v>0.96049123352867438</v>
      </c>
      <c r="AD177" s="1">
        <v>1.2877756979278141</v>
      </c>
    </row>
    <row r="178" spans="27:30">
      <c r="AA178">
        <v>175</v>
      </c>
      <c r="AB178" s="1">
        <v>0.41358759500232928</v>
      </c>
      <c r="AC178" s="1">
        <v>0.96049123352867438</v>
      </c>
      <c r="AD178" s="1">
        <v>1.2877756979278141</v>
      </c>
    </row>
    <row r="179" spans="27:30">
      <c r="AA179">
        <v>176</v>
      </c>
      <c r="AB179" s="1">
        <v>0.41358759500232928</v>
      </c>
      <c r="AC179" s="1">
        <v>0.96049123352867438</v>
      </c>
      <c r="AD179" s="1">
        <v>1.2877756979278141</v>
      </c>
    </row>
    <row r="180" spans="27:30">
      <c r="AA180">
        <v>177</v>
      </c>
      <c r="AB180" s="1">
        <v>0.41358759500232928</v>
      </c>
      <c r="AC180" s="1">
        <v>0.96049123352867438</v>
      </c>
      <c r="AD180" s="1">
        <v>1.2877756979278141</v>
      </c>
    </row>
    <row r="181" spans="27:30">
      <c r="AA181">
        <v>178</v>
      </c>
      <c r="AB181" s="1">
        <v>0.41358759500232928</v>
      </c>
      <c r="AC181" s="1">
        <v>0.96049123352867438</v>
      </c>
      <c r="AD181" s="1">
        <v>1.2877756979278141</v>
      </c>
    </row>
    <row r="182" spans="27:30">
      <c r="AA182">
        <v>179</v>
      </c>
      <c r="AB182" s="1">
        <v>0.41358759500232928</v>
      </c>
      <c r="AC182" s="1">
        <v>0.96049123352867438</v>
      </c>
      <c r="AD182" s="1">
        <v>1.2877756979278141</v>
      </c>
    </row>
    <row r="183" spans="27:30">
      <c r="AA183">
        <v>180</v>
      </c>
      <c r="AB183" s="1">
        <v>0.41358759500232928</v>
      </c>
      <c r="AC183" s="1">
        <v>0.96049123352867438</v>
      </c>
      <c r="AD183" s="1">
        <v>1.2877756979278141</v>
      </c>
    </row>
    <row r="184" spans="27:30">
      <c r="AA184">
        <v>181</v>
      </c>
      <c r="AB184" s="1">
        <v>0.41358759500232928</v>
      </c>
      <c r="AC184" s="1">
        <v>0.96049123352867438</v>
      </c>
      <c r="AD184" s="1">
        <v>1.2877756979278141</v>
      </c>
    </row>
    <row r="185" spans="27:30">
      <c r="AA185">
        <v>182</v>
      </c>
      <c r="AB185" s="1">
        <v>0.41358759500232928</v>
      </c>
      <c r="AC185" s="1">
        <v>0.96049123352867438</v>
      </c>
      <c r="AD185" s="1">
        <v>1.2877756979278141</v>
      </c>
    </row>
    <row r="186" spans="27:30">
      <c r="AA186">
        <v>183</v>
      </c>
      <c r="AB186" s="1">
        <v>0.41358759500232928</v>
      </c>
      <c r="AC186" s="1">
        <v>0.96049123352867438</v>
      </c>
      <c r="AD186" s="1">
        <v>1.2877756979278141</v>
      </c>
    </row>
    <row r="187" spans="27:30">
      <c r="AA187">
        <v>184</v>
      </c>
      <c r="AB187" s="1">
        <v>0.41358759500232928</v>
      </c>
      <c r="AC187" s="1">
        <v>0.96049123352867438</v>
      </c>
      <c r="AD187" s="1">
        <v>1.2877756979278141</v>
      </c>
    </row>
    <row r="188" spans="27:30">
      <c r="AA188">
        <v>185</v>
      </c>
      <c r="AB188" s="1">
        <v>0.41358759500232928</v>
      </c>
      <c r="AC188" s="1">
        <v>0.96049123352867438</v>
      </c>
      <c r="AD188" s="1">
        <v>1.2877756979278141</v>
      </c>
    </row>
    <row r="189" spans="27:30">
      <c r="AA189">
        <v>186</v>
      </c>
      <c r="AB189" s="1">
        <v>0.41358759500232928</v>
      </c>
      <c r="AC189" s="1">
        <v>0.96049123352867438</v>
      </c>
      <c r="AD189" s="1">
        <v>1.2877756979278141</v>
      </c>
    </row>
    <row r="190" spans="27:30">
      <c r="AA190">
        <v>187</v>
      </c>
      <c r="AB190" s="1">
        <v>0.41358759500232928</v>
      </c>
      <c r="AC190" s="1">
        <v>0.96049123352867438</v>
      </c>
      <c r="AD190" s="1">
        <v>1.2877756979278141</v>
      </c>
    </row>
    <row r="191" spans="27:30">
      <c r="AA191">
        <v>188</v>
      </c>
      <c r="AB191" s="1">
        <v>0.41358759500232928</v>
      </c>
      <c r="AC191" s="1">
        <v>0.96049123352867438</v>
      </c>
      <c r="AD191" s="1">
        <v>1.2877756979278141</v>
      </c>
    </row>
    <row r="192" spans="27:30">
      <c r="AA192">
        <v>189</v>
      </c>
      <c r="AB192" s="1">
        <v>0.41358759500232928</v>
      </c>
      <c r="AC192" s="1">
        <v>0.96049123352867438</v>
      </c>
      <c r="AD192" s="1">
        <v>1.2877756979278141</v>
      </c>
    </row>
    <row r="193" spans="27:30">
      <c r="AA193">
        <v>190</v>
      </c>
      <c r="AB193" s="1">
        <v>0.41358759500232928</v>
      </c>
      <c r="AC193" s="1">
        <v>0.96049123352867438</v>
      </c>
      <c r="AD193" s="1">
        <v>1.2877756979278141</v>
      </c>
    </row>
    <row r="194" spans="27:30">
      <c r="AA194">
        <v>191</v>
      </c>
      <c r="AB194" s="1">
        <v>0.41358759500232928</v>
      </c>
      <c r="AC194" s="1">
        <v>0.96049123352867438</v>
      </c>
      <c r="AD194" s="1">
        <v>1.2877756979278141</v>
      </c>
    </row>
    <row r="195" spans="27:30">
      <c r="AA195">
        <v>192</v>
      </c>
      <c r="AB195" s="1">
        <v>0.41358759500232928</v>
      </c>
      <c r="AC195" s="1">
        <v>0.96049123352867438</v>
      </c>
      <c r="AD195" s="1">
        <v>1.2877756979278141</v>
      </c>
    </row>
    <row r="196" spans="27:30">
      <c r="AA196">
        <v>193</v>
      </c>
      <c r="AB196" s="1">
        <v>0.41358759500232928</v>
      </c>
      <c r="AC196" s="1">
        <v>0.96049123352867438</v>
      </c>
      <c r="AD196" s="1">
        <v>1.2877756979278141</v>
      </c>
    </row>
    <row r="197" spans="27:30">
      <c r="AA197">
        <v>194</v>
      </c>
      <c r="AB197" s="1">
        <v>0.41358759500232928</v>
      </c>
      <c r="AC197" s="1">
        <v>0.96049123352867438</v>
      </c>
      <c r="AD197" s="1">
        <v>1.2877756979278141</v>
      </c>
    </row>
    <row r="198" spans="27:30">
      <c r="AA198">
        <v>195</v>
      </c>
      <c r="AB198" s="1">
        <v>0.41358759500232928</v>
      </c>
      <c r="AC198" s="1">
        <v>0.96049123352867438</v>
      </c>
      <c r="AD198" s="1">
        <v>1.2877756979278141</v>
      </c>
    </row>
    <row r="199" spans="27:30">
      <c r="AA199">
        <v>196</v>
      </c>
      <c r="AB199" s="1">
        <v>0.41358759500232928</v>
      </c>
      <c r="AC199" s="1">
        <v>0.96049123352867438</v>
      </c>
      <c r="AD199" s="1">
        <v>1.2877756979278141</v>
      </c>
    </row>
    <row r="200" spans="27:30">
      <c r="AA200">
        <v>197</v>
      </c>
      <c r="AB200" s="1">
        <v>0.41358759500232928</v>
      </c>
      <c r="AC200" s="1">
        <v>0.96049123352867438</v>
      </c>
      <c r="AD200" s="1">
        <v>1.2877756979278141</v>
      </c>
    </row>
    <row r="201" spans="27:30">
      <c r="AA201">
        <v>198</v>
      </c>
      <c r="AB201" s="1">
        <v>0.41358759500232928</v>
      </c>
      <c r="AC201" s="1">
        <v>0.96049123352867438</v>
      </c>
      <c r="AD201" s="1">
        <v>1.2877756979278141</v>
      </c>
    </row>
    <row r="202" spans="27:30">
      <c r="AA202">
        <v>199</v>
      </c>
      <c r="AB202" s="1">
        <v>0.41358759500232928</v>
      </c>
      <c r="AC202" s="1">
        <v>0.96049123352867438</v>
      </c>
      <c r="AD202" s="1">
        <v>1.2877756979278141</v>
      </c>
    </row>
    <row r="203" spans="27:30">
      <c r="AA203">
        <v>200</v>
      </c>
      <c r="AB203" s="1">
        <v>0.41358759500232928</v>
      </c>
      <c r="AC203" s="1">
        <v>0.96049123352867438</v>
      </c>
      <c r="AD203" s="1">
        <v>1.2877756979278141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94" priority="13">
      <formula>ABS(B57)&gt;0.4</formula>
    </cfRule>
    <cfRule type="expression" dxfId="193" priority="14">
      <formula>AND(ABS(B57)&gt;0.2, ABS(B57)&lt;=0.4)</formula>
    </cfRule>
    <cfRule type="expression" dxfId="192" priority="15">
      <formula>ABS(B57)&lt;=0.2</formula>
    </cfRule>
  </conditionalFormatting>
  <conditionalFormatting sqref="B82:D87">
    <cfRule type="expression" dxfId="191" priority="1">
      <formula>ABS(B82)&lt;=0.2</formula>
    </cfRule>
    <cfRule type="expression" dxfId="190" priority="2">
      <formula>ABS(B82)&gt;0.4</formula>
    </cfRule>
    <cfRule type="expression" dxfId="189" priority="3">
      <formula>AND(ABS(B82)&gt;0.2, ABS(B82)&lt;=0.4)</formula>
    </cfRule>
  </conditionalFormatting>
  <conditionalFormatting sqref="E40:M45">
    <cfRule type="expression" dxfId="188" priority="4">
      <formula>ABS(IFERROR(E13-E40,0))&gt;0.4</formula>
    </cfRule>
    <cfRule type="expression" dxfId="187" priority="5">
      <formula>AND(ABS(IFERROR(E13-E40,0))&gt;0.2, ABS(IFERROR(E13-E40,0))&lt;=0.4)</formula>
    </cfRule>
    <cfRule type="expression" dxfId="186" priority="6">
      <formula>ABS(IFERROR(E13-E40,0))&lt;=0.2</formula>
    </cfRule>
  </conditionalFormatting>
  <conditionalFormatting sqref="G57:I65">
    <cfRule type="expression" dxfId="185" priority="10">
      <formula>ABS(G57)&lt;=0.2</formula>
    </cfRule>
    <cfRule type="expression" dxfId="184" priority="11">
      <formula>AND(ABS(G57)&gt;0.2, ABS(G57)&lt;=0.4)</formula>
    </cfRule>
    <cfRule type="expression" dxfId="183" priority="12">
      <formula>ABS(G57)&gt;0.4</formula>
    </cfRule>
  </conditionalFormatting>
  <conditionalFormatting sqref="L57:Q65">
    <cfRule type="expression" dxfId="182" priority="7">
      <formula>ABS(L57)&gt;0.4</formula>
    </cfRule>
    <cfRule type="expression" dxfId="181" priority="8">
      <formula>AND(ABS(L57)&gt;0.2, ABS(L57)&lt;=0.4)</formula>
    </cfRule>
    <cfRule type="expression" dxfId="180" priority="9">
      <formula>ABS(L57)&lt;=0.2</formula>
    </cfRule>
  </conditionalFormatting>
  <dataValidations count="1">
    <dataValidation type="list" allowBlank="1" showInputMessage="1" showErrorMessage="1" sqref="Y8" xr:uid="{00000000-0002-0000-08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21</vt:i4>
      </vt:variant>
    </vt:vector>
  </HeadingPairs>
  <TitlesOfParts>
    <vt:vector size="21" baseType="lpstr">
      <vt:lpstr>tablazat</vt:lpstr>
      <vt:lpstr>tablazat1</vt:lpstr>
      <vt:lpstr>tablazat2</vt:lpstr>
      <vt:lpstr>tablazat3</vt:lpstr>
      <vt:lpstr>tablazat4</vt:lpstr>
      <vt:lpstr>tablazat5</vt:lpstr>
      <vt:lpstr>tablazat6</vt:lpstr>
      <vt:lpstr>tablazat7</vt:lpstr>
      <vt:lpstr>tablazat8</vt:lpstr>
      <vt:lpstr>tablazat9</vt:lpstr>
      <vt:lpstr>tablazat10</vt:lpstr>
      <vt:lpstr>tablazat11</vt:lpstr>
      <vt:lpstr>tablazat12</vt:lpstr>
      <vt:lpstr>tablazat13</vt:lpstr>
      <vt:lpstr>tablazat14</vt:lpstr>
      <vt:lpstr>tablazat15</vt:lpstr>
      <vt:lpstr>tablazat16</vt:lpstr>
      <vt:lpstr>tablazat17</vt:lpstr>
      <vt:lpstr>tablazat18</vt:lpstr>
      <vt:lpstr>tablazat19</vt:lpstr>
      <vt:lpstr>tablazat20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Murmann Marcell</dc:creator>
  <cp:lastModifiedBy>Lttd</cp:lastModifiedBy>
  <dcterms:created xsi:type="dcterms:W3CDTF">2025-09-29T16:16:17Z</dcterms:created>
  <dcterms:modified xsi:type="dcterms:W3CDTF">2025-10-19T12:06:16Z</dcterms:modified>
</cp:coreProperties>
</file>