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9"/>
  <workbookPr/>
  <mc:AlternateContent xmlns:mc="http://schemas.openxmlformats.org/markup-compatibility/2006">
    <mc:Choice Requires="x15">
      <x15ac:absPath xmlns:x15ac="http://schemas.microsoft.com/office/spreadsheetml/2010/11/ac" url="https://unimiskolchu-my.sharepoint.com/personal/marcell_murmann_student_uni-miskolc_hu/Documents/"/>
    </mc:Choice>
  </mc:AlternateContent>
  <xr:revisionPtr revIDLastSave="0" documentId="8_{7A81B039-1F0E-344C-90B3-1D3EBD721477}" xr6:coauthVersionLast="47" xr6:coauthVersionMax="47" xr10:uidLastSave="{00000000-0000-0000-0000-000000000000}"/>
  <bookViews>
    <workbookView minimized="1" xWindow="0" yWindow="680" windowWidth="29000" windowHeight="16380" xr2:uid="{00000000-000D-0000-FFFF-FFFF00000000}"/>
  </bookViews>
  <sheets>
    <sheet name="tablazat" sheetId="5" r:id="rId1"/>
    <sheet name="tablazat1" sheetId="8" r:id="rId2"/>
    <sheet name="tablazat2" sheetId="10" r:id="rId3"/>
    <sheet name="tablazat3" sheetId="11" r:id="rId4"/>
    <sheet name="tablazat4" sheetId="12" r:id="rId5"/>
    <sheet name="tablazat5" sheetId="13" r:id="rId6"/>
    <sheet name="tablazat6" sheetId="14" r:id="rId7"/>
    <sheet name="tablazat7" sheetId="15" r:id="rId8"/>
    <sheet name="tablazat8" sheetId="16" r:id="rId9"/>
    <sheet name="tablazat9" sheetId="17" r:id="rId10"/>
    <sheet name="tablazat10" sheetId="18" r:id="rId11"/>
    <sheet name="tablazat11" sheetId="19" r:id="rId12"/>
    <sheet name="tablazat12" sheetId="20" r:id="rId13"/>
    <sheet name="tablazat13" sheetId="21" r:id="rId14"/>
    <sheet name="tablazat14" sheetId="22" r:id="rId15"/>
    <sheet name="tablazat15" sheetId="23" r:id="rId16"/>
    <sheet name="tablazat16" sheetId="24" r:id="rId17"/>
    <sheet name="tablazat17" sheetId="25" r:id="rId18"/>
    <sheet name="tablazat18" sheetId="27" r:id="rId19"/>
    <sheet name="tablazat19" sheetId="28" r:id="rId20"/>
    <sheet name="tablazat20" sheetId="26" r:id="rId21"/>
  </sheets>
  <definedNames>
    <definedName name="solver_adj" localSheetId="1" hidden="1">tablazat1!$B$40:$D$45</definedName>
    <definedName name="solver_adj" localSheetId="10" hidden="1">tablazat10!$B$40:$D$45</definedName>
    <definedName name="solver_adj" localSheetId="11" hidden="1">tablazat11!$B$40:$D$45</definedName>
    <definedName name="solver_adj" localSheetId="12" hidden="1">tablazat12!$B$40:$D$45</definedName>
    <definedName name="solver_adj" localSheetId="13" hidden="1">tablazat13!$B$40:$D$45</definedName>
    <definedName name="solver_adj" localSheetId="14" hidden="1">tablazat14!$B$40:$D$45</definedName>
    <definedName name="solver_adj" localSheetId="15" hidden="1">tablazat15!$B$40:$D$45</definedName>
    <definedName name="solver_adj" localSheetId="16" hidden="1">tablazat16!$B$40:$D$45</definedName>
    <definedName name="solver_adj" localSheetId="17" hidden="1">tablazat17!$B$40:$D$45</definedName>
    <definedName name="solver_adj" localSheetId="18" hidden="1">tablazat18!$B$40:$D$45</definedName>
    <definedName name="solver_adj" localSheetId="19" hidden="1">tablazat19!$B$40:$D$45</definedName>
    <definedName name="solver_adj" localSheetId="2" hidden="1">tablazat2!$B$40:$D$45</definedName>
    <definedName name="solver_adj" localSheetId="20" hidden="1">tablazat20!$B$40:$D$45</definedName>
    <definedName name="solver_adj" localSheetId="3" hidden="1">tablazat3!$B$40:$D$45</definedName>
    <definedName name="solver_adj" localSheetId="4" hidden="1">tablazat4!$B$40:$D$45</definedName>
    <definedName name="solver_adj" localSheetId="5" hidden="1">tablazat5!$B$40:$D$45</definedName>
    <definedName name="solver_adj" localSheetId="6" hidden="1">tablazat6!$B$40:$D$45</definedName>
    <definedName name="solver_adj" localSheetId="7" hidden="1">tablazat7!$B$40:$D$45</definedName>
    <definedName name="solver_adj" localSheetId="8" hidden="1">tablazat8!$B$40:$D$45</definedName>
    <definedName name="solver_adj" localSheetId="9" hidden="1">tablazat9!$B$40:$D$45</definedName>
    <definedName name="solver_cvg" localSheetId="1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" hidden="1">0.0001</definedName>
    <definedName name="solver_cvg" localSheetId="20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drv" localSheetId="1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" hidden="1">1</definedName>
    <definedName name="solver_drv" localSheetId="20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eng" localSheetId="1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" hidden="1">1</definedName>
    <definedName name="solver_eng" localSheetId="20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st" localSheetId="10" hidden="1">1</definedName>
    <definedName name="solver_est" localSheetId="11" hidden="1">1</definedName>
    <definedName name="solver_est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6" hidden="1">1</definedName>
    <definedName name="solver_est" localSheetId="8" hidden="1">1</definedName>
    <definedName name="solver_est" localSheetId="9" hidden="1">1</definedName>
    <definedName name="solver_itr" localSheetId="1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" hidden="1">2147483647</definedName>
    <definedName name="solver_itr" localSheetId="20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lhs1" localSheetId="1" hidden="1">tablazat1!$B$57:$D$59</definedName>
    <definedName name="solver_lhs1" localSheetId="10" hidden="1">tablazat10!$B$57:$D$59</definedName>
    <definedName name="solver_lhs1" localSheetId="11" hidden="1">tablazat11!$B$57:$D$59</definedName>
    <definedName name="solver_lhs1" localSheetId="12" hidden="1">tablazat12!$B$57:$D$59</definedName>
    <definedName name="solver_lhs1" localSheetId="13" hidden="1">tablazat13!$B$57:$D$59</definedName>
    <definedName name="solver_lhs1" localSheetId="14" hidden="1">tablazat14!$B$57:$D$59</definedName>
    <definedName name="solver_lhs1" localSheetId="15" hidden="1">tablazat15!$B$57:$D$59</definedName>
    <definedName name="solver_lhs1" localSheetId="16" hidden="1">tablazat16!$B$57:$D$59</definedName>
    <definedName name="solver_lhs1" localSheetId="17" hidden="1">tablazat17!$B$57:$D$59</definedName>
    <definedName name="solver_lhs1" localSheetId="18" hidden="1">tablazat18!$B$57:$D$59</definedName>
    <definedName name="solver_lhs1" localSheetId="19" hidden="1">tablazat19!$B$57:$D$59</definedName>
    <definedName name="solver_lhs1" localSheetId="2" hidden="1">tablazat2!$B$57:$D$59</definedName>
    <definedName name="solver_lhs1" localSheetId="20" hidden="1">tablazat20!$B$57:$D$59</definedName>
    <definedName name="solver_lhs1" localSheetId="3" hidden="1">tablazat3!$B$57:$D$59</definedName>
    <definedName name="solver_lhs1" localSheetId="4" hidden="1">tablazat4!$B$57:$D$59</definedName>
    <definedName name="solver_lhs1" localSheetId="5" hidden="1">tablazat5!$B$57:$D$59</definedName>
    <definedName name="solver_lhs1" localSheetId="6" hidden="1">tablazat6!$B$57:$D$59</definedName>
    <definedName name="solver_lhs1" localSheetId="7" hidden="1">tablazat7!$B$57:$D$59</definedName>
    <definedName name="solver_lhs1" localSheetId="8" hidden="1">tablazat8!$B$57:$D$59</definedName>
    <definedName name="solver_lhs1" localSheetId="9" hidden="1">tablazat9!$B$57:$D$59</definedName>
    <definedName name="solver_lin" localSheetId="1" hidden="1">2</definedName>
    <definedName name="solver_lin" localSheetId="10" hidden="1">2</definedName>
    <definedName name="solver_lin" localSheetId="11" hidden="1">2</definedName>
    <definedName name="solver_lin" localSheetId="12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" hidden="1">2</definedName>
    <definedName name="solver_lin" localSheetId="20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mip" localSheetId="1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" hidden="1">2147483647</definedName>
    <definedName name="solver_mip" localSheetId="20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ni" localSheetId="1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" hidden="1">30</definedName>
    <definedName name="solver_mni" localSheetId="20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rt" localSheetId="1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" hidden="1">0.075</definedName>
    <definedName name="solver_mrt" localSheetId="20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sl" localSheetId="1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" hidden="1">2</definedName>
    <definedName name="solver_msl" localSheetId="20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neg" localSheetId="1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" hidden="1">1</definedName>
    <definedName name="solver_neg" localSheetId="20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od" localSheetId="1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" hidden="1">2147483647</definedName>
    <definedName name="solver_nod" localSheetId="20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um" localSheetId="1" hidden="1">1</definedName>
    <definedName name="solver_num" localSheetId="10" hidden="1">1</definedName>
    <definedName name="solver_num" localSheetId="11" hidden="1">1</definedName>
    <definedName name="solver_num" localSheetId="12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" hidden="1">1</definedName>
    <definedName name="solver_num" localSheetId="20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wt" localSheetId="10" hidden="1">1</definedName>
    <definedName name="solver_nwt" localSheetId="11" hidden="1">1</definedName>
    <definedName name="solver_nwt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6" hidden="1">1</definedName>
    <definedName name="solver_nwt" localSheetId="8" hidden="1">1</definedName>
    <definedName name="solver_nwt" localSheetId="9" hidden="1">1</definedName>
    <definedName name="solver_opt" localSheetId="1" hidden="1">tablazat1!$B$71</definedName>
    <definedName name="solver_opt" localSheetId="10" hidden="1">tablazat10!$B$71</definedName>
    <definedName name="solver_opt" localSheetId="11" hidden="1">tablazat11!$B$71</definedName>
    <definedName name="solver_opt" localSheetId="12" hidden="1">tablazat12!$B$71</definedName>
    <definedName name="solver_opt" localSheetId="13" hidden="1">tablazat13!$B$71</definedName>
    <definedName name="solver_opt" localSheetId="14" hidden="1">tablazat14!$B$71</definedName>
    <definedName name="solver_opt" localSheetId="15" hidden="1">tablazat15!$B$71</definedName>
    <definedName name="solver_opt" localSheetId="16" hidden="1">tablazat16!$B$71</definedName>
    <definedName name="solver_opt" localSheetId="17" hidden="1">tablazat17!$B$71</definedName>
    <definedName name="solver_opt" localSheetId="18" hidden="1">tablazat18!$B$71</definedName>
    <definedName name="solver_opt" localSheetId="19" hidden="1">tablazat19!$B$71</definedName>
    <definedName name="solver_opt" localSheetId="2" hidden="1">tablazat2!$B$71</definedName>
    <definedName name="solver_opt" localSheetId="20" hidden="1">tablazat20!$B$71</definedName>
    <definedName name="solver_opt" localSheetId="3" hidden="1">tablazat3!$B$71</definedName>
    <definedName name="solver_opt" localSheetId="4" hidden="1">tablazat4!$B$71</definedName>
    <definedName name="solver_opt" localSheetId="5" hidden="1">tablazat5!$B$71</definedName>
    <definedName name="solver_opt" localSheetId="6" hidden="1">tablazat6!$B$71</definedName>
    <definedName name="solver_opt" localSheetId="7" hidden="1">tablazat7!$B$71</definedName>
    <definedName name="solver_opt" localSheetId="8" hidden="1">tablazat8!$B$71</definedName>
    <definedName name="solver_opt" localSheetId="9" hidden="1">tablazat9!$B$71</definedName>
    <definedName name="solver_pre" localSheetId="1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" hidden="1">0.000001</definedName>
    <definedName name="solver_pre" localSheetId="20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rbv" localSheetId="1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" hidden="1">1</definedName>
    <definedName name="solver_rbv" localSheetId="20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el1" localSheetId="1" hidden="1">1</definedName>
    <definedName name="solver_rel1" localSheetId="10" hidden="1">1</definedName>
    <definedName name="solver_rel1" localSheetId="11" hidden="1">1</definedName>
    <definedName name="solver_rel1" localSheetId="12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" hidden="1">1</definedName>
    <definedName name="solver_rel1" localSheetId="20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hs1" localSheetId="1" hidden="1">tablazat1!$Z$2</definedName>
    <definedName name="solver_rhs1" localSheetId="10" hidden="1">tablazat10!$Z$2</definedName>
    <definedName name="solver_rhs1" localSheetId="11" hidden="1">tablazat11!$Z$2</definedName>
    <definedName name="solver_rhs1" localSheetId="12" hidden="1">tablazat12!$Z$2</definedName>
    <definedName name="solver_rhs1" localSheetId="13" hidden="1">tablazat13!$Z$2</definedName>
    <definedName name="solver_rhs1" localSheetId="14" hidden="1">tablazat14!$Z$2</definedName>
    <definedName name="solver_rhs1" localSheetId="15" hidden="1">tablazat15!$Z$2</definedName>
    <definedName name="solver_rhs1" localSheetId="16" hidden="1">tablazat16!$Z$2</definedName>
    <definedName name="solver_rhs1" localSheetId="17" hidden="1">tablazat17!$Z$2</definedName>
    <definedName name="solver_rhs1" localSheetId="18" hidden="1">tablazat18!$Z$2</definedName>
    <definedName name="solver_rhs1" localSheetId="19" hidden="1">tablazat19!$Z$2</definedName>
    <definedName name="solver_rhs1" localSheetId="2" hidden="1">tablazat2!$Z$2</definedName>
    <definedName name="solver_rhs1" localSheetId="20" hidden="1">tablazat20!$Z$2</definedName>
    <definedName name="solver_rhs1" localSheetId="3" hidden="1">tablazat3!$Z$2</definedName>
    <definedName name="solver_rhs1" localSheetId="4" hidden="1">tablazat4!$Z$2</definedName>
    <definedName name="solver_rhs1" localSheetId="5" hidden="1">tablazat5!$Z$2</definedName>
    <definedName name="solver_rhs1" localSheetId="6" hidden="1">tablazat6!$Z$2</definedName>
    <definedName name="solver_rhs1" localSheetId="7" hidden="1">tablazat7!$Z$2</definedName>
    <definedName name="solver_rhs1" localSheetId="8" hidden="1">tablazat8!$Z$2</definedName>
    <definedName name="solver_rhs1" localSheetId="9" hidden="1">tablazat9!$Z$2</definedName>
    <definedName name="solver_rlx" localSheetId="1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" hidden="1">2</definedName>
    <definedName name="solver_rlx" localSheetId="20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sd" localSheetId="1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" hidden="1">0</definedName>
    <definedName name="solver_rsd" localSheetId="20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scl" localSheetId="1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" hidden="1">1</definedName>
    <definedName name="solver_scl" localSheetId="20" hidden="1">1</definedName>
    <definedName name="solver_scl" localSheetId="3" hidden="1">1</definedName>
    <definedName name="solver_scl" localSheetId="4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ho" localSheetId="1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" hidden="1">2</definedName>
    <definedName name="solver_sho" localSheetId="20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sz" localSheetId="1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" hidden="1">100</definedName>
    <definedName name="solver_ssz" localSheetId="20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tim" localSheetId="1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" hidden="1">2147483647</definedName>
    <definedName name="solver_tim" localSheetId="20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ol" localSheetId="1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" hidden="1">0.01</definedName>
    <definedName name="solver_tol" localSheetId="20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yp" localSheetId="1" hidden="1">2</definedName>
    <definedName name="solver_typ" localSheetId="10" hidden="1">2</definedName>
    <definedName name="solver_typ" localSheetId="11" hidden="1">2</definedName>
    <definedName name="solver_typ" localSheetId="12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" hidden="1">2</definedName>
    <definedName name="solver_typ" localSheetId="20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val" localSheetId="1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" hidden="1">0</definedName>
    <definedName name="solver_val" localSheetId="20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er" localSheetId="1" hidden="1">2</definedName>
    <definedName name="solver_ver" localSheetId="10" hidden="1">3</definedName>
    <definedName name="solver_ver" localSheetId="11" hidden="1">3</definedName>
    <definedName name="solver_ver" localSheetId="12" hidden="1">3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2</definedName>
    <definedName name="solver_ver" localSheetId="17" hidden="1">2</definedName>
    <definedName name="solver_ver" localSheetId="18" hidden="1">2</definedName>
    <definedName name="solver_ver" localSheetId="19" hidden="1">2</definedName>
    <definedName name="solver_ver" localSheetId="2" hidden="1">2</definedName>
    <definedName name="solver_ver" localSheetId="20" hidden="1">2</definedName>
    <definedName name="solver_ver" localSheetId="3" hidden="1">2</definedName>
    <definedName name="solver_ver" localSheetId="4" hidden="1">2</definedName>
    <definedName name="solver_ver" localSheetId="5" hidden="1">2</definedName>
    <definedName name="solver_ver" localSheetId="6" hidden="1">3</definedName>
    <definedName name="solver_ver" localSheetId="7" hidden="1">2</definedName>
    <definedName name="solver_ver" localSheetId="8" hidden="1">3</definedName>
    <definedName name="solver_ver" localSheetId="9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1" i="5" l="1"/>
  <c r="D121" i="5"/>
  <c r="C121" i="5"/>
  <c r="D109" i="5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E109" i="5"/>
  <c r="D91" i="28"/>
  <c r="C91" i="28"/>
  <c r="C109" i="5"/>
  <c r="B91" i="28"/>
  <c r="B109" i="5"/>
  <c r="B76" i="28"/>
  <c r="B75" i="28"/>
  <c r="B74" i="28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E108" i="5"/>
  <c r="D91" i="27"/>
  <c r="D108" i="5"/>
  <c r="C91" i="27"/>
  <c r="C108" i="5"/>
  <c r="B91" i="27"/>
  <c r="B108" i="5"/>
  <c r="B76" i="27"/>
  <c r="B75" i="27"/>
  <c r="B74" i="27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E110" i="5"/>
  <c r="D91" i="26"/>
  <c r="D110" i="5"/>
  <c r="C91" i="26"/>
  <c r="C110" i="5"/>
  <c r="B91" i="26"/>
  <c r="B110" i="5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E107" i="5"/>
  <c r="D91" i="25"/>
  <c r="D107" i="5"/>
  <c r="C91" i="25"/>
  <c r="C107" i="5"/>
  <c r="B91" i="25"/>
  <c r="B107" i="5"/>
  <c r="B76" i="25"/>
  <c r="B75" i="25"/>
  <c r="B74" i="25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E106" i="5"/>
  <c r="D91" i="24"/>
  <c r="D106" i="5"/>
  <c r="C91" i="24"/>
  <c r="C106" i="5"/>
  <c r="B91" i="24"/>
  <c r="B106" i="5"/>
  <c r="B76" i="24"/>
  <c r="B75" i="24"/>
  <c r="B74" i="24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E105" i="5"/>
  <c r="D91" i="23"/>
  <c r="D105" i="5"/>
  <c r="C91" i="23"/>
  <c r="C105" i="5"/>
  <c r="B91" i="23"/>
  <c r="B105" i="5"/>
  <c r="B76" i="23"/>
  <c r="B75" i="23"/>
  <c r="B74" i="23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E104" i="5"/>
  <c r="D91" i="22"/>
  <c r="D104" i="5"/>
  <c r="C91" i="22"/>
  <c r="C104" i="5"/>
  <c r="B91" i="22"/>
  <c r="B104" i="5"/>
  <c r="B76" i="22"/>
  <c r="B75" i="22"/>
  <c r="B74" i="22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E103" i="5"/>
  <c r="D91" i="21"/>
  <c r="D103" i="5"/>
  <c r="C91" i="21"/>
  <c r="C103" i="5"/>
  <c r="B91" i="21"/>
  <c r="B103" i="5"/>
  <c r="B76" i="21"/>
  <c r="B75" i="21"/>
  <c r="B74" i="2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E102" i="5"/>
  <c r="D91" i="20"/>
  <c r="D102" i="5"/>
  <c r="C91" i="20"/>
  <c r="C102" i="5"/>
  <c r="B91" i="20"/>
  <c r="B102" i="5"/>
  <c r="B76" i="20"/>
  <c r="B75" i="20"/>
  <c r="B74" i="20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E101" i="5"/>
  <c r="D91" i="19"/>
  <c r="D101" i="5"/>
  <c r="C91" i="19"/>
  <c r="C101" i="5"/>
  <c r="B91" i="19"/>
  <c r="B101" i="5"/>
  <c r="B76" i="19"/>
  <c r="B75" i="19"/>
  <c r="B74" i="19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E100" i="5"/>
  <c r="D91" i="18"/>
  <c r="D100" i="5"/>
  <c r="C91" i="18"/>
  <c r="C100" i="5"/>
  <c r="B91" i="18"/>
  <c r="B100" i="5"/>
  <c r="B76" i="18"/>
  <c r="B75" i="18"/>
  <c r="B74" i="18"/>
  <c r="Y27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30" i="23" a="1"/>
  <c r="Y31" i="20" a="1"/>
  <c r="Y30" i="20" a="1"/>
  <c r="Y31" i="19" a="1"/>
  <c r="Y29" i="22" a="1"/>
  <c r="Y31" i="22" a="1"/>
  <c r="Y30" i="19" a="1"/>
  <c r="Y29" i="19" a="1"/>
  <c r="Y30" i="22" a="1"/>
  <c r="Y29" i="21" a="1"/>
  <c r="Y31" i="21" a="1"/>
  <c r="Y29" i="18" a="1"/>
  <c r="Y30" i="21" a="1"/>
  <c r="Y29" i="23" a="1"/>
  <c r="Y31" i="23" a="1"/>
  <c r="Y29" i="20" a="1"/>
  <c r="Y30" i="18" a="1"/>
  <c r="Y31" i="18" a="1"/>
  <c r="Y25" i="18" a="1"/>
  <c r="L40" i="28"/>
  <c r="C34" i="28"/>
  <c r="H61" i="28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E40" i="28"/>
  <c r="G40" i="28"/>
  <c r="H40" i="28"/>
  <c r="G45" i="28"/>
  <c r="B30" i="28"/>
  <c r="G57" i="28"/>
  <c r="C50" i="28"/>
  <c r="C57" i="28"/>
  <c r="Y23" i="28" a="1"/>
  <c r="Y23" i="28"/>
  <c r="H91" i="28"/>
  <c r="H109" i="5"/>
  <c r="Y27" i="28" a="1"/>
  <c r="Y27" i="28"/>
  <c r="L91" i="28"/>
  <c r="L109" i="5"/>
  <c r="D33" i="28"/>
  <c r="I60" i="28"/>
  <c r="E42" i="28"/>
  <c r="M43" i="28"/>
  <c r="H62" i="28" a="1"/>
  <c r="H62" i="28"/>
  <c r="C83" i="28"/>
  <c r="I43" i="28"/>
  <c r="H44" i="28"/>
  <c r="E44" i="28"/>
  <c r="Y24" i="28" a="1"/>
  <c r="Y24" i="28"/>
  <c r="I91" i="28"/>
  <c r="I109" i="5"/>
  <c r="B37" i="28"/>
  <c r="G64" i="28"/>
  <c r="F41" i="28"/>
  <c r="F43" i="28"/>
  <c r="D85" i="28"/>
  <c r="B32" i="28"/>
  <c r="G59" i="28"/>
  <c r="C37" i="28"/>
  <c r="H64" i="28"/>
  <c r="G41" i="28"/>
  <c r="J43" i="28"/>
  <c r="C51" i="28"/>
  <c r="C58" i="28"/>
  <c r="D82" i="28"/>
  <c r="B86" i="28"/>
  <c r="D34" i="28"/>
  <c r="I61" i="28"/>
  <c r="K44" i="28"/>
  <c r="C30" i="28"/>
  <c r="H57" i="28"/>
  <c r="B35" i="28" a="1"/>
  <c r="B35" i="28"/>
  <c r="L44" i="28"/>
  <c r="Y18" i="28" a="1"/>
  <c r="Y18" i="28"/>
  <c r="Y22" i="28"/>
  <c r="C31" i="28"/>
  <c r="H58" i="28"/>
  <c r="C36" i="28"/>
  <c r="H63" i="28"/>
  <c r="M44" i="28"/>
  <c r="Y25" i="28" a="1"/>
  <c r="Y25" i="28"/>
  <c r="J91" i="28"/>
  <c r="J109" i="5"/>
  <c r="C32" i="28"/>
  <c r="H59" i="28"/>
  <c r="D37" i="28"/>
  <c r="I64" i="28"/>
  <c r="H41" i="28"/>
  <c r="L43" i="28"/>
  <c r="B52" i="28"/>
  <c r="B59" i="28"/>
  <c r="L41" i="28"/>
  <c r="K42" i="28"/>
  <c r="I44" i="28"/>
  <c r="D50" i="28"/>
  <c r="D57" i="28"/>
  <c r="Y17" i="28" a="1"/>
  <c r="Y17" i="28"/>
  <c r="Y21" i="28"/>
  <c r="Y28" i="28" a="1"/>
  <c r="Y28" i="28"/>
  <c r="M91" i="28"/>
  <c r="M109" i="5"/>
  <c r="D31" i="28"/>
  <c r="I58" i="28"/>
  <c r="B34" i="28"/>
  <c r="G61" i="28"/>
  <c r="D36" i="28"/>
  <c r="I63" i="28"/>
  <c r="F40" i="28"/>
  <c r="E41" i="28"/>
  <c r="M41" i="28"/>
  <c r="L42" i="28"/>
  <c r="K43" i="28"/>
  <c r="J44" i="28"/>
  <c r="B51" i="28"/>
  <c r="B58" i="28"/>
  <c r="G62" i="28" a="1"/>
  <c r="G62" i="28"/>
  <c r="D51" i="28"/>
  <c r="D58" i="28"/>
  <c r="I62" i="28" a="1"/>
  <c r="I62" i="28"/>
  <c r="Y15" i="28" a="1"/>
  <c r="Y15" i="28"/>
  <c r="Y19" i="28"/>
  <c r="D30" i="28"/>
  <c r="I57" i="28"/>
  <c r="D32" i="28"/>
  <c r="I59" i="28"/>
  <c r="C35" i="28" a="1"/>
  <c r="C35" i="28"/>
  <c r="B38" i="28"/>
  <c r="G65" i="28"/>
  <c r="J40" i="28"/>
  <c r="I41" i="28"/>
  <c r="H42" i="28"/>
  <c r="G43" i="28"/>
  <c r="F44" i="28"/>
  <c r="C52" i="28"/>
  <c r="C59" i="28"/>
  <c r="B33" i="28"/>
  <c r="G60" i="28"/>
  <c r="D35" i="28" a="1"/>
  <c r="D35" i="28"/>
  <c r="C38" i="28"/>
  <c r="H65" i="28"/>
  <c r="K40" i="28"/>
  <c r="J41" i="28"/>
  <c r="I42" i="28"/>
  <c r="H43" i="28"/>
  <c r="G44" i="28"/>
  <c r="B50" i="28"/>
  <c r="D52" i="28"/>
  <c r="D59" i="28"/>
  <c r="B84" i="28"/>
  <c r="Y16" i="28" a="1"/>
  <c r="Y16" i="28"/>
  <c r="F91" i="28"/>
  <c r="F109" i="5"/>
  <c r="B31" i="28"/>
  <c r="G58" i="28"/>
  <c r="C33" i="28"/>
  <c r="H60" i="28"/>
  <c r="B36" i="28"/>
  <c r="G63" i="28"/>
  <c r="D38" i="28"/>
  <c r="I65" i="28"/>
  <c r="K41" i="28"/>
  <c r="Y26" i="28" a="1"/>
  <c r="Y26" i="28"/>
  <c r="K91" i="28"/>
  <c r="K109" i="5"/>
  <c r="H45" i="27"/>
  <c r="J42" i="27"/>
  <c r="I45" i="27"/>
  <c r="J45" i="27"/>
  <c r="L40" i="27"/>
  <c r="F45" i="27"/>
  <c r="M40" i="27"/>
  <c r="E45" i="27"/>
  <c r="H62" i="27" a="1"/>
  <c r="H62" i="27"/>
  <c r="E40" i="27"/>
  <c r="G45" i="27"/>
  <c r="D82" i="27"/>
  <c r="M45" i="27"/>
  <c r="I43" i="27"/>
  <c r="K42" i="27"/>
  <c r="E43" i="27"/>
  <c r="L45" i="27"/>
  <c r="H40" i="27"/>
  <c r="F43" i="27"/>
  <c r="C34" i="27"/>
  <c r="H61" i="27"/>
  <c r="M43" i="27"/>
  <c r="C51" i="27"/>
  <c r="C58" i="27"/>
  <c r="G40" i="27"/>
  <c r="M42" i="27"/>
  <c r="I62" i="27" a="1"/>
  <c r="I62" i="27"/>
  <c r="C50" i="27"/>
  <c r="C57" i="27"/>
  <c r="H44" i="27"/>
  <c r="E42" i="27"/>
  <c r="L43" i="27"/>
  <c r="K45" i="27"/>
  <c r="C85" i="27"/>
  <c r="F41" i="27"/>
  <c r="J43" i="27"/>
  <c r="F42" i="27"/>
  <c r="D34" i="27"/>
  <c r="I61" i="27"/>
  <c r="G42" i="27"/>
  <c r="Y17" i="27" a="1"/>
  <c r="Y17" i="27"/>
  <c r="Y21" i="27"/>
  <c r="C31" i="27"/>
  <c r="H58" i="27"/>
  <c r="I44" i="27"/>
  <c r="D50" i="27"/>
  <c r="D57" i="27"/>
  <c r="Y25" i="27" a="1"/>
  <c r="Y25" i="27"/>
  <c r="J91" i="27"/>
  <c r="J108" i="5"/>
  <c r="B37" i="27"/>
  <c r="G64" i="27"/>
  <c r="Y18" i="27" a="1"/>
  <c r="Y18" i="27"/>
  <c r="Y22" i="27"/>
  <c r="L44" i="27"/>
  <c r="Y27" i="27" a="1"/>
  <c r="Y27" i="27"/>
  <c r="L91" i="27"/>
  <c r="L108" i="5"/>
  <c r="D33" i="27"/>
  <c r="I60" i="27"/>
  <c r="C36" i="27"/>
  <c r="H63" i="27"/>
  <c r="L41" i="27"/>
  <c r="Y28" i="27" a="1"/>
  <c r="Y28" i="27"/>
  <c r="M91" i="27"/>
  <c r="M108" i="5"/>
  <c r="D31" i="27"/>
  <c r="I58" i="27"/>
  <c r="B34" i="27"/>
  <c r="G61" i="27"/>
  <c r="D36" i="27"/>
  <c r="I63" i="27"/>
  <c r="F40" i="27"/>
  <c r="E41" i="27"/>
  <c r="M41" i="27"/>
  <c r="L42" i="27"/>
  <c r="K43" i="27"/>
  <c r="J44" i="27"/>
  <c r="B51" i="27"/>
  <c r="B58" i="27"/>
  <c r="G62" i="27" a="1"/>
  <c r="G62" i="27"/>
  <c r="D51" i="27"/>
  <c r="D58" i="27"/>
  <c r="K44" i="27"/>
  <c r="Y15" i="27" a="1"/>
  <c r="Y15" i="27"/>
  <c r="Y19" i="27"/>
  <c r="C30" i="27"/>
  <c r="H57" i="27"/>
  <c r="C32" i="27"/>
  <c r="H59" i="27"/>
  <c r="D37" i="27"/>
  <c r="I64" i="27"/>
  <c r="H41" i="27"/>
  <c r="M44" i="27"/>
  <c r="D30" i="27"/>
  <c r="I57" i="27"/>
  <c r="D32" i="27"/>
  <c r="I59" i="27"/>
  <c r="C35" i="27" a="1"/>
  <c r="C35" i="27"/>
  <c r="B38" i="27"/>
  <c r="G65" i="27"/>
  <c r="J40" i="27"/>
  <c r="I41" i="27"/>
  <c r="H42" i="27"/>
  <c r="G43" i="27"/>
  <c r="F44" i="27"/>
  <c r="C52" i="27"/>
  <c r="C59" i="27"/>
  <c r="Y16" i="27" a="1"/>
  <c r="Y16" i="27"/>
  <c r="F91" i="27"/>
  <c r="F108" i="5"/>
  <c r="B33" i="27"/>
  <c r="G60" i="27"/>
  <c r="D35" i="27" a="1"/>
  <c r="D35" i="27"/>
  <c r="C38" i="27"/>
  <c r="H65" i="27"/>
  <c r="K40" i="27"/>
  <c r="J41" i="27"/>
  <c r="I42" i="27"/>
  <c r="H43" i="27"/>
  <c r="G44" i="27"/>
  <c r="B50" i="27"/>
  <c r="D52" i="27"/>
  <c r="D59" i="27"/>
  <c r="B84" i="27"/>
  <c r="Y24" i="27" a="1"/>
  <c r="Y24" i="27"/>
  <c r="I91" i="27"/>
  <c r="I108" i="5"/>
  <c r="B30" i="27"/>
  <c r="G57" i="27"/>
  <c r="B32" i="27"/>
  <c r="G59" i="27"/>
  <c r="C37" i="27"/>
  <c r="H64" i="27"/>
  <c r="G41" i="27"/>
  <c r="B35" i="27" a="1"/>
  <c r="B35" i="27"/>
  <c r="I40" i="27"/>
  <c r="E44" i="27"/>
  <c r="B52" i="27"/>
  <c r="B59" i="27"/>
  <c r="C83" i="27"/>
  <c r="B86" i="27"/>
  <c r="Y23" i="27" a="1"/>
  <c r="Y23" i="27"/>
  <c r="H91" i="27"/>
  <c r="H108" i="5"/>
  <c r="B31" i="27"/>
  <c r="G58" i="27"/>
  <c r="C33" i="27"/>
  <c r="H60" i="27"/>
  <c r="B36" i="27"/>
  <c r="G63" i="27"/>
  <c r="D38" i="27"/>
  <c r="I65" i="27"/>
  <c r="K41" i="27"/>
  <c r="B71" i="27"/>
  <c r="Y26" i="27" a="1"/>
  <c r="Y26" i="27"/>
  <c r="K91" i="27"/>
  <c r="K108" i="5"/>
  <c r="E45" i="26"/>
  <c r="H40" i="26"/>
  <c r="M45" i="26"/>
  <c r="M42" i="26"/>
  <c r="J45" i="26"/>
  <c r="H62" i="26" a="1"/>
  <c r="H62" i="26"/>
  <c r="J40" i="26"/>
  <c r="K40" i="26"/>
  <c r="F42" i="26"/>
  <c r="E42" i="26"/>
  <c r="D30" i="26"/>
  <c r="I57" i="26"/>
  <c r="I43" i="26"/>
  <c r="B84" i="26"/>
  <c r="G43" i="26"/>
  <c r="C37" i="26"/>
  <c r="H64" i="26"/>
  <c r="J43" i="26"/>
  <c r="C35" i="26" a="1"/>
  <c r="C35" i="26"/>
  <c r="I41" i="26"/>
  <c r="K44" i="26"/>
  <c r="I62" i="26" a="1"/>
  <c r="I62" i="26"/>
  <c r="C83" i="26"/>
  <c r="D52" i="26"/>
  <c r="D59" i="26"/>
  <c r="Y25" i="26" a="1"/>
  <c r="Y25" i="26"/>
  <c r="J91" i="26"/>
  <c r="J110" i="5"/>
  <c r="B30" i="26"/>
  <c r="G57" i="26"/>
  <c r="B37" i="26"/>
  <c r="G64" i="26"/>
  <c r="I40" i="26"/>
  <c r="K41" i="26"/>
  <c r="H43" i="26"/>
  <c r="L44" i="26"/>
  <c r="B32" i="26"/>
  <c r="G59" i="26"/>
  <c r="D38" i="26"/>
  <c r="I65" i="26"/>
  <c r="L40" i="26"/>
  <c r="H42" i="26"/>
  <c r="D32" i="26"/>
  <c r="I59" i="26"/>
  <c r="E40" i="26"/>
  <c r="M40" i="26"/>
  <c r="L43" i="26"/>
  <c r="C51" i="26"/>
  <c r="C58" i="26"/>
  <c r="J41" i="26"/>
  <c r="H44" i="26"/>
  <c r="K43" i="26"/>
  <c r="C34" i="26"/>
  <c r="H61" i="26"/>
  <c r="F40" i="26"/>
  <c r="F41" i="26"/>
  <c r="E43" i="26"/>
  <c r="M43" i="26"/>
  <c r="C52" i="26"/>
  <c r="C59" i="26"/>
  <c r="D82" i="26"/>
  <c r="C86" i="26"/>
  <c r="Y15" i="26" a="1"/>
  <c r="Y15" i="26"/>
  <c r="G91" i="26"/>
  <c r="G110" i="5"/>
  <c r="B38" i="26"/>
  <c r="G65" i="26"/>
  <c r="D34" i="26"/>
  <c r="I61" i="26"/>
  <c r="G40" i="26"/>
  <c r="G41" i="26"/>
  <c r="F43" i="26"/>
  <c r="F44" i="26"/>
  <c r="Y23" i="26" a="1"/>
  <c r="Y23" i="26"/>
  <c r="H91" i="26"/>
  <c r="H110" i="5"/>
  <c r="Y27" i="26" a="1"/>
  <c r="Y27" i="26"/>
  <c r="L91" i="26"/>
  <c r="L110" i="5"/>
  <c r="C31" i="26"/>
  <c r="H58" i="26"/>
  <c r="D33" i="26"/>
  <c r="I60" i="26"/>
  <c r="C36" i="26"/>
  <c r="H63" i="26"/>
  <c r="L41" i="26"/>
  <c r="K42" i="26"/>
  <c r="I44" i="26"/>
  <c r="H45" i="26"/>
  <c r="D50" i="26"/>
  <c r="D57" i="26"/>
  <c r="Y17" i="26" a="1"/>
  <c r="Y17" i="26"/>
  <c r="Y21" i="26"/>
  <c r="Y28" i="26" a="1"/>
  <c r="Y28" i="26"/>
  <c r="M91" i="26"/>
  <c r="M110" i="5"/>
  <c r="D31" i="26"/>
  <c r="I58" i="26"/>
  <c r="B34" i="26"/>
  <c r="G61" i="26"/>
  <c r="D36" i="26"/>
  <c r="I63" i="26"/>
  <c r="E41" i="26"/>
  <c r="M41" i="26"/>
  <c r="L42" i="26"/>
  <c r="J44" i="26"/>
  <c r="I45" i="26"/>
  <c r="B51" i="26"/>
  <c r="B58" i="26"/>
  <c r="G62" i="26" a="1"/>
  <c r="G62" i="26"/>
  <c r="K45" i="26"/>
  <c r="D51" i="26"/>
  <c r="D58" i="26"/>
  <c r="Y18" i="26" a="1"/>
  <c r="Y18" i="26"/>
  <c r="Y22" i="26"/>
  <c r="Y24" i="26" a="1"/>
  <c r="Y24" i="26"/>
  <c r="I91" i="26"/>
  <c r="I110" i="5"/>
  <c r="C30" i="26"/>
  <c r="H57" i="26"/>
  <c r="C32" i="26"/>
  <c r="H59" i="26"/>
  <c r="B35" i="26" a="1"/>
  <c r="B35" i="26"/>
  <c r="D37" i="26"/>
  <c r="I64" i="26"/>
  <c r="H41" i="26"/>
  <c r="G42" i="26"/>
  <c r="E44" i="26"/>
  <c r="M44" i="26"/>
  <c r="L45" i="26"/>
  <c r="B52" i="26"/>
  <c r="B59" i="26"/>
  <c r="B33" i="26"/>
  <c r="G60" i="26"/>
  <c r="D35" i="26" a="1"/>
  <c r="D35" i="26"/>
  <c r="C38" i="26"/>
  <c r="H65" i="26"/>
  <c r="I42" i="26"/>
  <c r="G44" i="26"/>
  <c r="F45" i="26"/>
  <c r="B50" i="26"/>
  <c r="B57" i="26"/>
  <c r="Y16" i="26" a="1"/>
  <c r="Y16" i="26"/>
  <c r="Y20" i="26"/>
  <c r="B31" i="26"/>
  <c r="G58" i="26"/>
  <c r="C33" i="26"/>
  <c r="H60" i="26"/>
  <c r="B36" i="26"/>
  <c r="G63" i="26"/>
  <c r="J42" i="26"/>
  <c r="G45" i="26"/>
  <c r="C50" i="26"/>
  <c r="C57" i="26"/>
  <c r="B71" i="26"/>
  <c r="Y26" i="26" a="1"/>
  <c r="Y26" i="26"/>
  <c r="K91" i="26"/>
  <c r="K110" i="5"/>
  <c r="G40" i="25"/>
  <c r="J42" i="25"/>
  <c r="E40" i="25"/>
  <c r="F41" i="25"/>
  <c r="H62" i="25" a="1"/>
  <c r="H62" i="25"/>
  <c r="L43" i="25"/>
  <c r="G42" i="25"/>
  <c r="K42" i="25"/>
  <c r="M42" i="25"/>
  <c r="H40" i="25"/>
  <c r="I45" i="25"/>
  <c r="M40" i="25"/>
  <c r="J43" i="25"/>
  <c r="J45" i="25"/>
  <c r="I62" i="25" a="1"/>
  <c r="I62" i="25"/>
  <c r="K45" i="25"/>
  <c r="E42" i="25"/>
  <c r="M43" i="25"/>
  <c r="L45" i="25"/>
  <c r="C87" i="25"/>
  <c r="L40" i="25"/>
  <c r="I43" i="25"/>
  <c r="F45" i="25"/>
  <c r="D33" i="25"/>
  <c r="I60" i="25"/>
  <c r="F42" i="25"/>
  <c r="E45" i="25"/>
  <c r="M45" i="25"/>
  <c r="D87" i="25"/>
  <c r="H44" i="25"/>
  <c r="H45" i="25"/>
  <c r="E43" i="25"/>
  <c r="C85" i="25"/>
  <c r="D34" i="25"/>
  <c r="I61" i="25"/>
  <c r="C50" i="25"/>
  <c r="C57" i="25"/>
  <c r="G45" i="25"/>
  <c r="Y23" i="25" a="1"/>
  <c r="Y23" i="25"/>
  <c r="H91" i="25"/>
  <c r="H107" i="5"/>
  <c r="Y27" i="25" a="1"/>
  <c r="Y27" i="25"/>
  <c r="L91" i="25"/>
  <c r="L107" i="5"/>
  <c r="C31" i="25"/>
  <c r="H58" i="25"/>
  <c r="C36" i="25"/>
  <c r="H63" i="25"/>
  <c r="L41" i="25"/>
  <c r="I44" i="25"/>
  <c r="D50" i="25"/>
  <c r="D57" i="25"/>
  <c r="Y17" i="25" a="1"/>
  <c r="Y17" i="25"/>
  <c r="Y21" i="25"/>
  <c r="Y28" i="25" a="1"/>
  <c r="Y28" i="25"/>
  <c r="M91" i="25"/>
  <c r="M107" i="5"/>
  <c r="D31" i="25"/>
  <c r="I58" i="25"/>
  <c r="B34" i="25"/>
  <c r="G61" i="25"/>
  <c r="D36" i="25"/>
  <c r="I63" i="25"/>
  <c r="F40" i="25"/>
  <c r="E41" i="25"/>
  <c r="M41" i="25"/>
  <c r="L42" i="25"/>
  <c r="K43" i="25"/>
  <c r="J44" i="25"/>
  <c r="B51" i="25"/>
  <c r="B58" i="25"/>
  <c r="G62" i="25" a="1"/>
  <c r="G62" i="25"/>
  <c r="B37" i="25"/>
  <c r="G64" i="25"/>
  <c r="Y25" i="25" a="1"/>
  <c r="Y25" i="25"/>
  <c r="J91" i="25"/>
  <c r="J107" i="5"/>
  <c r="C37" i="25"/>
  <c r="H64" i="25"/>
  <c r="G41" i="25"/>
  <c r="D51" i="25"/>
  <c r="D58" i="25"/>
  <c r="B35" i="25" a="1"/>
  <c r="B35" i="25"/>
  <c r="H41" i="25"/>
  <c r="F43" i="25"/>
  <c r="M44" i="25"/>
  <c r="Y15" i="25" a="1"/>
  <c r="Y15" i="25"/>
  <c r="Y19" i="25"/>
  <c r="D30" i="25"/>
  <c r="I57" i="25"/>
  <c r="D32" i="25"/>
  <c r="I59" i="25"/>
  <c r="C35" i="25" a="1"/>
  <c r="C35" i="25"/>
  <c r="B38" i="25"/>
  <c r="G65" i="25"/>
  <c r="J40" i="25"/>
  <c r="I41" i="25"/>
  <c r="H42" i="25"/>
  <c r="G43" i="25"/>
  <c r="F44" i="25"/>
  <c r="C52" i="25"/>
  <c r="C59" i="25"/>
  <c r="C86" i="25"/>
  <c r="K44" i="25"/>
  <c r="C51" i="25"/>
  <c r="C58" i="25"/>
  <c r="Y18" i="25" a="1"/>
  <c r="Y18" i="25"/>
  <c r="Y22" i="25"/>
  <c r="C30" i="25"/>
  <c r="H57" i="25"/>
  <c r="I40" i="25"/>
  <c r="B52" i="25"/>
  <c r="B59" i="25"/>
  <c r="B33" i="25"/>
  <c r="G60" i="25"/>
  <c r="D35" i="25" a="1"/>
  <c r="D35" i="25"/>
  <c r="C38" i="25"/>
  <c r="H65" i="25"/>
  <c r="K40" i="25"/>
  <c r="J41" i="25"/>
  <c r="I42" i="25"/>
  <c r="H43" i="25"/>
  <c r="G44" i="25"/>
  <c r="B50" i="25"/>
  <c r="B57" i="25"/>
  <c r="D52" i="25"/>
  <c r="D59" i="25"/>
  <c r="B84" i="25"/>
  <c r="C34" i="25"/>
  <c r="H61" i="25"/>
  <c r="B30" i="25"/>
  <c r="G57" i="25"/>
  <c r="B32" i="25"/>
  <c r="G59" i="25"/>
  <c r="L44" i="25"/>
  <c r="Y24" i="25" a="1"/>
  <c r="Y24" i="25"/>
  <c r="I91" i="25"/>
  <c r="I107" i="5"/>
  <c r="C32" i="25"/>
  <c r="H59" i="25"/>
  <c r="D37" i="25"/>
  <c r="I64" i="25"/>
  <c r="E44" i="25"/>
  <c r="C83" i="25"/>
  <c r="B86" i="25"/>
  <c r="Y16" i="25" a="1"/>
  <c r="Y16" i="25"/>
  <c r="Y20" i="25"/>
  <c r="B31" i="25"/>
  <c r="G58" i="25"/>
  <c r="C33" i="25"/>
  <c r="H60" i="25"/>
  <c r="B36" i="25"/>
  <c r="G63" i="25"/>
  <c r="D38" i="25"/>
  <c r="I65" i="25"/>
  <c r="K41" i="25"/>
  <c r="Y26" i="25" a="1"/>
  <c r="Y26" i="25"/>
  <c r="K91" i="25"/>
  <c r="K107" i="5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/>
  <c r="M40" i="24"/>
  <c r="J42" i="24"/>
  <c r="H40" i="24"/>
  <c r="I43" i="24"/>
  <c r="B36" i="24"/>
  <c r="G63" i="24"/>
  <c r="C51" i="24"/>
  <c r="C58" i="24"/>
  <c r="K44" i="24"/>
  <c r="G40" i="24"/>
  <c r="C38" i="24"/>
  <c r="H65" i="24"/>
  <c r="C85" i="24"/>
  <c r="I40" i="24"/>
  <c r="Y23" i="24" a="1"/>
  <c r="Y23" i="24"/>
  <c r="H91" i="24"/>
  <c r="H106" i="5"/>
  <c r="C35" i="24" a="1"/>
  <c r="C35" i="24"/>
  <c r="K41" i="24"/>
  <c r="C50" i="24"/>
  <c r="C57" i="24"/>
  <c r="C83" i="24"/>
  <c r="Y16" i="24" a="1"/>
  <c r="Y16" i="24"/>
  <c r="F91" i="24"/>
  <c r="F106" i="5"/>
  <c r="D32" i="24"/>
  <c r="I59" i="24"/>
  <c r="F40" i="24"/>
  <c r="H41" i="24"/>
  <c r="D85" i="24"/>
  <c r="D30" i="24"/>
  <c r="I57" i="24"/>
  <c r="F43" i="24"/>
  <c r="C33" i="24"/>
  <c r="H60" i="24"/>
  <c r="I41" i="24"/>
  <c r="H44" i="24"/>
  <c r="B86" i="24"/>
  <c r="D38" i="24"/>
  <c r="I65" i="24"/>
  <c r="G43" i="24"/>
  <c r="D34" i="24"/>
  <c r="I61" i="24"/>
  <c r="C31" i="24"/>
  <c r="H58" i="24"/>
  <c r="H43" i="24"/>
  <c r="D33" i="24"/>
  <c r="I60" i="24"/>
  <c r="J41" i="24"/>
  <c r="B83" i="24"/>
  <c r="Y15" i="24" a="1"/>
  <c r="Y15" i="24"/>
  <c r="G91" i="24"/>
  <c r="G106" i="5"/>
  <c r="C30" i="24"/>
  <c r="H57" i="24"/>
  <c r="C32" i="24"/>
  <c r="H59" i="24"/>
  <c r="B35" i="24" a="1"/>
  <c r="B35" i="24"/>
  <c r="C37" i="24"/>
  <c r="H64" i="24"/>
  <c r="G41" i="24"/>
  <c r="F42" i="24"/>
  <c r="E43" i="24"/>
  <c r="M43" i="24"/>
  <c r="L44" i="24"/>
  <c r="D51" i="24"/>
  <c r="D58" i="24"/>
  <c r="H62" i="24" a="1"/>
  <c r="H62" i="24"/>
  <c r="D37" i="24"/>
  <c r="I64" i="24"/>
  <c r="G42" i="24"/>
  <c r="E44" i="24"/>
  <c r="M44" i="24"/>
  <c r="B52" i="24"/>
  <c r="B59" i="24"/>
  <c r="B33" i="24"/>
  <c r="G60" i="24"/>
  <c r="D35" i="24" a="1"/>
  <c r="D35" i="24"/>
  <c r="B38" i="24"/>
  <c r="G65" i="24"/>
  <c r="H42" i="24"/>
  <c r="F44" i="24"/>
  <c r="C52" i="24"/>
  <c r="C59" i="24"/>
  <c r="I62" i="24" a="1"/>
  <c r="I62" i="24"/>
  <c r="Y27" i="24" a="1"/>
  <c r="Y27" i="24"/>
  <c r="L91" i="24"/>
  <c r="L106" i="5"/>
  <c r="B31" i="24"/>
  <c r="G58" i="24"/>
  <c r="I42" i="24"/>
  <c r="G44" i="24"/>
  <c r="B50" i="24"/>
  <c r="B57" i="24"/>
  <c r="D52" i="24"/>
  <c r="D59" i="24"/>
  <c r="Y17" i="24" a="1"/>
  <c r="Y17" i="24"/>
  <c r="Y21" i="24"/>
  <c r="Y28" i="24" a="1"/>
  <c r="Y28" i="24"/>
  <c r="M91" i="24"/>
  <c r="M106" i="5"/>
  <c r="D31" i="24"/>
  <c r="I58" i="24"/>
  <c r="B34" i="24"/>
  <c r="G61" i="24"/>
  <c r="C36" i="24"/>
  <c r="H63" i="24"/>
  <c r="L41" i="24"/>
  <c r="K42" i="24"/>
  <c r="J43" i="24"/>
  <c r="I44" i="24"/>
  <c r="D50" i="24"/>
  <c r="D57" i="24"/>
  <c r="D83" i="24"/>
  <c r="Y25" i="24" a="1"/>
  <c r="Y25" i="24"/>
  <c r="J91" i="24"/>
  <c r="J106" i="5"/>
  <c r="C34" i="24"/>
  <c r="H61" i="24"/>
  <c r="D36" i="24"/>
  <c r="I63" i="24"/>
  <c r="E41" i="24"/>
  <c r="M41" i="24"/>
  <c r="L42" i="24"/>
  <c r="K43" i="24"/>
  <c r="J44" i="24"/>
  <c r="B51" i="24"/>
  <c r="B58" i="24"/>
  <c r="B84" i="24"/>
  <c r="Y18" i="24" a="1"/>
  <c r="Y18" i="24"/>
  <c r="Y22" i="24"/>
  <c r="Y24" i="24" a="1"/>
  <c r="Y24" i="24"/>
  <c r="I91" i="24"/>
  <c r="I106" i="5"/>
  <c r="B30" i="24"/>
  <c r="G57" i="24"/>
  <c r="B32" i="24"/>
  <c r="G59" i="24"/>
  <c r="B37" i="24"/>
  <c r="G64" i="24"/>
  <c r="F41" i="24"/>
  <c r="E42" i="24"/>
  <c r="B71" i="24"/>
  <c r="Y26" i="24" a="1"/>
  <c r="Y26" i="24"/>
  <c r="K91" i="24"/>
  <c r="K106" i="5"/>
  <c r="Y26" i="21" a="1"/>
  <c r="Y26" i="21"/>
  <c r="K91" i="21"/>
  <c r="K103" i="5"/>
  <c r="Y26" i="23" a="1"/>
  <c r="K43" i="23"/>
  <c r="D35" i="23" a="1"/>
  <c r="D35" i="23"/>
  <c r="H44" i="23"/>
  <c r="D82" i="23"/>
  <c r="B86" i="23"/>
  <c r="I45" i="23"/>
  <c r="L45" i="23"/>
  <c r="L43" i="23"/>
  <c r="H40" i="23"/>
  <c r="L44" i="23"/>
  <c r="C85" i="23"/>
  <c r="C34" i="23"/>
  <c r="H61" i="23"/>
  <c r="C37" i="23"/>
  <c r="H64" i="23"/>
  <c r="J40" i="23"/>
  <c r="F41" i="23"/>
  <c r="E41" i="23"/>
  <c r="K45" i="23"/>
  <c r="F42" i="23"/>
  <c r="K41" i="23"/>
  <c r="C51" i="23"/>
  <c r="C58" i="23"/>
  <c r="F43" i="23"/>
  <c r="D30" i="23"/>
  <c r="I57" i="23"/>
  <c r="M41" i="23"/>
  <c r="D31" i="23"/>
  <c r="I58" i="23"/>
  <c r="G43" i="23"/>
  <c r="L41" i="23"/>
  <c r="I43" i="23"/>
  <c r="D34" i="23"/>
  <c r="I61" i="23"/>
  <c r="D52" i="23"/>
  <c r="D59" i="23"/>
  <c r="D38" i="23"/>
  <c r="I65" i="23"/>
  <c r="G45" i="23"/>
  <c r="C86" i="23"/>
  <c r="C33" i="23"/>
  <c r="H60" i="23"/>
  <c r="I40" i="23"/>
  <c r="F45" i="23"/>
  <c r="E42" i="23"/>
  <c r="L40" i="23"/>
  <c r="C82" i="23"/>
  <c r="Y18" i="23"/>
  <c r="Y22" i="23"/>
  <c r="C35" i="23" a="1"/>
  <c r="C35" i="23"/>
  <c r="H43" i="23"/>
  <c r="Y17" i="23"/>
  <c r="Y21" i="23"/>
  <c r="Y28" i="23" a="1"/>
  <c r="Y28" i="23"/>
  <c r="M91" i="23"/>
  <c r="M105" i="5"/>
  <c r="C36" i="23"/>
  <c r="H63" i="23"/>
  <c r="G41" i="23"/>
  <c r="M43" i="23"/>
  <c r="M45" i="23"/>
  <c r="C30" i="23"/>
  <c r="H57" i="23"/>
  <c r="D36" i="23"/>
  <c r="I63" i="23"/>
  <c r="I41" i="23"/>
  <c r="F44" i="23"/>
  <c r="C50" i="23"/>
  <c r="C57" i="23"/>
  <c r="C84" i="23"/>
  <c r="B50" i="23"/>
  <c r="B67" i="23" a="1"/>
  <c r="K44" i="23"/>
  <c r="C31" i="23"/>
  <c r="H58" i="23"/>
  <c r="C38" i="23"/>
  <c r="H65" i="23"/>
  <c r="I44" i="23"/>
  <c r="C52" i="23"/>
  <c r="C59" i="23"/>
  <c r="J44" i="23"/>
  <c r="H62" i="23" a="1"/>
  <c r="H62" i="23"/>
  <c r="C32" i="23"/>
  <c r="H59" i="23"/>
  <c r="F40" i="23"/>
  <c r="D51" i="23"/>
  <c r="D58" i="23"/>
  <c r="D32" i="23"/>
  <c r="I59" i="23"/>
  <c r="E43" i="23"/>
  <c r="E45" i="23"/>
  <c r="Y16" i="23"/>
  <c r="Y20" i="23"/>
  <c r="D33" i="23"/>
  <c r="I60" i="23"/>
  <c r="D37" i="23"/>
  <c r="I64" i="23"/>
  <c r="M40" i="23"/>
  <c r="G42" i="23"/>
  <c r="J43" i="23"/>
  <c r="M44" i="23"/>
  <c r="D50" i="23"/>
  <c r="G62" i="23" a="1"/>
  <c r="G62" i="23"/>
  <c r="Y23" i="23"/>
  <c r="H91" i="23"/>
  <c r="H105" i="5"/>
  <c r="B30" i="23"/>
  <c r="G57" i="23"/>
  <c r="B34" i="23"/>
  <c r="G61" i="23"/>
  <c r="B38" i="23"/>
  <c r="G65" i="23"/>
  <c r="H42" i="23"/>
  <c r="B51" i="23"/>
  <c r="B58" i="23"/>
  <c r="B84" i="23"/>
  <c r="Y15" i="23"/>
  <c r="G91" i="23"/>
  <c r="G105" i="5"/>
  <c r="I42" i="23"/>
  <c r="J42" i="23"/>
  <c r="I62" i="23" a="1"/>
  <c r="I62" i="23"/>
  <c r="Y25" i="23"/>
  <c r="J91" i="23"/>
  <c r="J105" i="5"/>
  <c r="B31" i="23"/>
  <c r="G58" i="23"/>
  <c r="B35" i="23" a="1"/>
  <c r="B35" i="23"/>
  <c r="E40" i="23"/>
  <c r="H41" i="23"/>
  <c r="K42" i="23"/>
  <c r="E44" i="23"/>
  <c r="H45" i="23"/>
  <c r="B52" i="23"/>
  <c r="B59" i="23"/>
  <c r="B85" i="23"/>
  <c r="Y24" i="23"/>
  <c r="I91" i="23"/>
  <c r="I105" i="5"/>
  <c r="L42" i="23"/>
  <c r="G40" i="23"/>
  <c r="J41" i="23"/>
  <c r="M42" i="23"/>
  <c r="G44" i="23"/>
  <c r="J45" i="23"/>
  <c r="B32" i="23"/>
  <c r="G59" i="23"/>
  <c r="B36" i="23"/>
  <c r="G63" i="23"/>
  <c r="Y26" i="23"/>
  <c r="K91" i="23"/>
  <c r="K105" i="5"/>
  <c r="Y27" i="23"/>
  <c r="L91" i="23"/>
  <c r="L105" i="5"/>
  <c r="B33" i="23"/>
  <c r="G60" i="23"/>
  <c r="B37" i="23"/>
  <c r="G64" i="23"/>
  <c r="K40" i="23"/>
  <c r="Y30" i="23"/>
  <c r="Y31" i="23"/>
  <c r="O91" i="23"/>
  <c r="O105" i="5"/>
  <c r="Y29" i="23"/>
  <c r="N91" i="23"/>
  <c r="N105" i="5"/>
  <c r="I43" i="22"/>
  <c r="G44" i="22"/>
  <c r="H62" i="22" a="1"/>
  <c r="H62" i="22"/>
  <c r="E44" i="22"/>
  <c r="C37" i="22"/>
  <c r="H64" i="22"/>
  <c r="F43" i="22"/>
  <c r="H43" i="22"/>
  <c r="D32" i="22"/>
  <c r="I59" i="22"/>
  <c r="I45" i="22"/>
  <c r="J43" i="22"/>
  <c r="D87" i="22"/>
  <c r="J45" i="22"/>
  <c r="E43" i="22"/>
  <c r="L45" i="22"/>
  <c r="Y27" i="22"/>
  <c r="L91" i="22"/>
  <c r="L104" i="5"/>
  <c r="G62" i="22" a="1"/>
  <c r="G62" i="22"/>
  <c r="D83" i="22"/>
  <c r="I41" i="22"/>
  <c r="G40" i="22"/>
  <c r="Y18" i="22"/>
  <c r="Y22" i="22"/>
  <c r="K40" i="22"/>
  <c r="F44" i="22"/>
  <c r="M42" i="22"/>
  <c r="C31" i="22"/>
  <c r="H58" i="22"/>
  <c r="M40" i="22"/>
  <c r="I44" i="22"/>
  <c r="D52" i="22"/>
  <c r="D59" i="22"/>
  <c r="H41" i="22"/>
  <c r="K44" i="22"/>
  <c r="C33" i="22"/>
  <c r="H60" i="22"/>
  <c r="C82" i="22"/>
  <c r="C35" i="22" a="1"/>
  <c r="C35" i="22"/>
  <c r="J41" i="22"/>
  <c r="M44" i="22"/>
  <c r="L40" i="22"/>
  <c r="L44" i="22"/>
  <c r="C36" i="22"/>
  <c r="H63" i="22"/>
  <c r="L41" i="22"/>
  <c r="H45" i="22"/>
  <c r="H40" i="22"/>
  <c r="H44" i="22"/>
  <c r="E40" i="22"/>
  <c r="F40" i="22"/>
  <c r="C86" i="22"/>
  <c r="C32" i="22"/>
  <c r="H59" i="22"/>
  <c r="I40" i="22"/>
  <c r="D86" i="22"/>
  <c r="Y17" i="22"/>
  <c r="Y21" i="22"/>
  <c r="B33" i="22"/>
  <c r="G60" i="22"/>
  <c r="D36" i="22"/>
  <c r="I63" i="22"/>
  <c r="J40" i="22"/>
  <c r="M41" i="22"/>
  <c r="G43" i="22"/>
  <c r="J44" i="22"/>
  <c r="M45" i="22"/>
  <c r="Y28" i="22" a="1"/>
  <c r="Y28" i="22"/>
  <c r="M91" i="22"/>
  <c r="M104" i="5"/>
  <c r="D33" i="22"/>
  <c r="I60" i="22"/>
  <c r="F42" i="22"/>
  <c r="C50" i="22"/>
  <c r="C57" i="22"/>
  <c r="I62" i="22" a="1"/>
  <c r="I62" i="22"/>
  <c r="B30" i="22"/>
  <c r="G57" i="22"/>
  <c r="B34" i="22"/>
  <c r="G61" i="22"/>
  <c r="D37" i="22"/>
  <c r="I64" i="22"/>
  <c r="G42" i="22"/>
  <c r="D50" i="22"/>
  <c r="D57" i="22"/>
  <c r="D84" i="22"/>
  <c r="Y16" i="22"/>
  <c r="Y20" i="22"/>
  <c r="Y15" i="22"/>
  <c r="G91" i="22"/>
  <c r="G104" i="5"/>
  <c r="Y23" i="22"/>
  <c r="H91" i="22"/>
  <c r="H104" i="5"/>
  <c r="C30" i="22"/>
  <c r="H57" i="22"/>
  <c r="C34" i="22"/>
  <c r="H61" i="22"/>
  <c r="B38" i="22"/>
  <c r="G65" i="22"/>
  <c r="E41" i="22"/>
  <c r="H42" i="22"/>
  <c r="K43" i="22"/>
  <c r="E45" i="22"/>
  <c r="B51" i="22"/>
  <c r="B58" i="22"/>
  <c r="B37" i="22"/>
  <c r="G64" i="22"/>
  <c r="E42" i="22"/>
  <c r="D30" i="22"/>
  <c r="I57" i="22"/>
  <c r="D34" i="22"/>
  <c r="I61" i="22"/>
  <c r="C38" i="22"/>
  <c r="H65" i="22"/>
  <c r="F41" i="22"/>
  <c r="I42" i="22"/>
  <c r="L43" i="22"/>
  <c r="F45" i="22"/>
  <c r="C51" i="22"/>
  <c r="C58" i="22"/>
  <c r="C85" i="22"/>
  <c r="B84" i="22"/>
  <c r="B31" i="22"/>
  <c r="G58" i="22"/>
  <c r="B35" i="22" a="1"/>
  <c r="B35" i="22"/>
  <c r="D38" i="22"/>
  <c r="I65" i="22"/>
  <c r="G41" i="22"/>
  <c r="J42" i="22"/>
  <c r="M43" i="22"/>
  <c r="G45" i="22"/>
  <c r="D51" i="22"/>
  <c r="D58" i="22"/>
  <c r="K42" i="22"/>
  <c r="B52" i="22"/>
  <c r="B59" i="22"/>
  <c r="Y24" i="22"/>
  <c r="I91" i="22"/>
  <c r="I104" i="5"/>
  <c r="D31" i="22"/>
  <c r="I58" i="22"/>
  <c r="D35" i="22" a="1"/>
  <c r="D35" i="22"/>
  <c r="L42" i="22"/>
  <c r="C52" i="22"/>
  <c r="C59" i="22"/>
  <c r="B50" i="22"/>
  <c r="B57" i="22"/>
  <c r="B32" i="22"/>
  <c r="G59" i="22"/>
  <c r="B36" i="22"/>
  <c r="G63" i="22"/>
  <c r="K41" i="22"/>
  <c r="K45" i="22"/>
  <c r="B71" i="22"/>
  <c r="Y30" i="22"/>
  <c r="Y31" i="22"/>
  <c r="O91" i="22"/>
  <c r="O104" i="5"/>
  <c r="Y29" i="22"/>
  <c r="N91" i="22"/>
  <c r="N104" i="5"/>
  <c r="Y25" i="22" a="1"/>
  <c r="Y25" i="22"/>
  <c r="J91" i="22"/>
  <c r="J104" i="5"/>
  <c r="Y26" i="22" a="1"/>
  <c r="Y26" i="22"/>
  <c r="K91" i="22"/>
  <c r="K104" i="5"/>
  <c r="J41" i="21"/>
  <c r="I45" i="21"/>
  <c r="J43" i="21"/>
  <c r="B85" i="21"/>
  <c r="C31" i="21"/>
  <c r="H58" i="21"/>
  <c r="I62" i="21" a="1"/>
  <c r="I62" i="21"/>
  <c r="C82" i="21"/>
  <c r="D82" i="21"/>
  <c r="Y23" i="21"/>
  <c r="H91" i="21"/>
  <c r="H103" i="5"/>
  <c r="M42" i="21"/>
  <c r="E43" i="21"/>
  <c r="J45" i="21"/>
  <c r="D50" i="21"/>
  <c r="D57" i="21"/>
  <c r="D31" i="21"/>
  <c r="I58" i="21"/>
  <c r="D52" i="21"/>
  <c r="D59" i="21"/>
  <c r="B32" i="21"/>
  <c r="G59" i="21"/>
  <c r="B34" i="21"/>
  <c r="G61" i="21"/>
  <c r="D37" i="21"/>
  <c r="I64" i="21"/>
  <c r="I41" i="21"/>
  <c r="C35" i="21" a="1"/>
  <c r="C35" i="21"/>
  <c r="M44" i="21"/>
  <c r="H45" i="21"/>
  <c r="Y24" i="21"/>
  <c r="I91" i="21"/>
  <c r="I103" i="5"/>
  <c r="D35" i="21" a="1"/>
  <c r="D35" i="21"/>
  <c r="L42" i="21"/>
  <c r="C52" i="21"/>
  <c r="C59" i="21"/>
  <c r="C86" i="21"/>
  <c r="J42" i="21"/>
  <c r="F40" i="21"/>
  <c r="E44" i="21"/>
  <c r="F44" i="21"/>
  <c r="G40" i="21"/>
  <c r="M40" i="21"/>
  <c r="G44" i="21"/>
  <c r="E40" i="21"/>
  <c r="B30" i="21"/>
  <c r="G57" i="21"/>
  <c r="H41" i="21"/>
  <c r="H40" i="21"/>
  <c r="H44" i="21"/>
  <c r="D51" i="21"/>
  <c r="D58" i="21"/>
  <c r="K44" i="21"/>
  <c r="E42" i="21"/>
  <c r="G42" i="21"/>
  <c r="C32" i="21"/>
  <c r="H59" i="21"/>
  <c r="K42" i="21"/>
  <c r="B52" i="21"/>
  <c r="B59" i="21"/>
  <c r="D32" i="21"/>
  <c r="I59" i="21"/>
  <c r="C36" i="21"/>
  <c r="H63" i="21"/>
  <c r="I40" i="21"/>
  <c r="L41" i="21"/>
  <c r="F43" i="21"/>
  <c r="I44" i="21"/>
  <c r="L45" i="21"/>
  <c r="C83" i="21"/>
  <c r="Y17" i="21"/>
  <c r="Y21" i="21"/>
  <c r="B33" i="21"/>
  <c r="G60" i="21"/>
  <c r="D36" i="21"/>
  <c r="I63" i="21"/>
  <c r="J40" i="21"/>
  <c r="M41" i="21"/>
  <c r="G43" i="21"/>
  <c r="J44" i="21"/>
  <c r="M45" i="21"/>
  <c r="G62" i="21" a="1"/>
  <c r="G62" i="21"/>
  <c r="Y27" i="21"/>
  <c r="L91" i="21"/>
  <c r="L103" i="5"/>
  <c r="C33" i="21"/>
  <c r="H60" i="21"/>
  <c r="B37" i="21"/>
  <c r="G64" i="21"/>
  <c r="K40" i="21"/>
  <c r="H43" i="21"/>
  <c r="B50" i="21"/>
  <c r="B57" i="21"/>
  <c r="H62" i="21" a="1"/>
  <c r="H62" i="21"/>
  <c r="B84" i="21"/>
  <c r="Y16" i="21"/>
  <c r="Y20" i="21"/>
  <c r="Y28" i="21" a="1"/>
  <c r="Y28" i="21"/>
  <c r="M91" i="21"/>
  <c r="M103" i="5"/>
  <c r="D33" i="21"/>
  <c r="I60" i="21"/>
  <c r="C37" i="21"/>
  <c r="H64" i="21"/>
  <c r="L40" i="21"/>
  <c r="F42" i="21"/>
  <c r="I43" i="21"/>
  <c r="L44" i="21"/>
  <c r="C50" i="21"/>
  <c r="C57" i="21"/>
  <c r="Y15" i="21"/>
  <c r="Y19" i="21"/>
  <c r="C30" i="21"/>
  <c r="H57" i="21"/>
  <c r="C34" i="21"/>
  <c r="H61" i="21"/>
  <c r="B38" i="21"/>
  <c r="G65" i="21"/>
  <c r="E41" i="21"/>
  <c r="H42" i="21"/>
  <c r="K43" i="21"/>
  <c r="E45" i="21"/>
  <c r="B51" i="21"/>
  <c r="B58" i="21"/>
  <c r="D30" i="21"/>
  <c r="I57" i="21"/>
  <c r="D34" i="21"/>
  <c r="I61" i="21"/>
  <c r="C38" i="21"/>
  <c r="H65" i="21"/>
  <c r="F41" i="21"/>
  <c r="I42" i="21"/>
  <c r="L43" i="21"/>
  <c r="F45" i="21"/>
  <c r="C51" i="21"/>
  <c r="C58" i="21"/>
  <c r="C85" i="21"/>
  <c r="Y25" i="21"/>
  <c r="J91" i="21"/>
  <c r="J103" i="5"/>
  <c r="B31" i="21"/>
  <c r="G58" i="21"/>
  <c r="B35" i="21" a="1"/>
  <c r="B35" i="21"/>
  <c r="D38" i="21"/>
  <c r="I65" i="21"/>
  <c r="G41" i="21"/>
  <c r="M43" i="21"/>
  <c r="G45" i="21"/>
  <c r="Y18" i="21"/>
  <c r="Y22" i="21"/>
  <c r="B36" i="21"/>
  <c r="G63" i="21"/>
  <c r="K41" i="21"/>
  <c r="K45" i="21"/>
  <c r="Y30" i="21"/>
  <c r="Y31" i="21"/>
  <c r="O91" i="21"/>
  <c r="O103" i="5"/>
  <c r="Y29" i="21"/>
  <c r="N91" i="21"/>
  <c r="N103" i="5"/>
  <c r="I43" i="20"/>
  <c r="H43" i="20"/>
  <c r="M41" i="20"/>
  <c r="E45" i="20"/>
  <c r="E43" i="20"/>
  <c r="F43" i="20"/>
  <c r="D33" i="20"/>
  <c r="I60" i="20"/>
  <c r="Y18" i="20"/>
  <c r="Y22" i="20"/>
  <c r="G43" i="20"/>
  <c r="B85" i="20"/>
  <c r="J43" i="20"/>
  <c r="K44" i="20"/>
  <c r="L44" i="20"/>
  <c r="H40" i="20"/>
  <c r="D82" i="20"/>
  <c r="B83" i="20"/>
  <c r="C30" i="20"/>
  <c r="H57" i="20"/>
  <c r="J45" i="20"/>
  <c r="I45" i="20"/>
  <c r="K43" i="20"/>
  <c r="K45" i="20"/>
  <c r="C34" i="20"/>
  <c r="H61" i="20"/>
  <c r="E41" i="20"/>
  <c r="E44" i="20"/>
  <c r="L45" i="20"/>
  <c r="B87" i="20"/>
  <c r="B36" i="20"/>
  <c r="G63" i="20"/>
  <c r="C36" i="20"/>
  <c r="H63" i="20"/>
  <c r="J41" i="20"/>
  <c r="F44" i="20"/>
  <c r="H62" i="20" a="1"/>
  <c r="H62" i="20"/>
  <c r="C87" i="20"/>
  <c r="M44" i="20"/>
  <c r="K40" i="20"/>
  <c r="I41" i="20"/>
  <c r="C37" i="20"/>
  <c r="H64" i="20"/>
  <c r="G44" i="20"/>
  <c r="E40" i="20"/>
  <c r="L41" i="20"/>
  <c r="H44" i="20"/>
  <c r="C32" i="20"/>
  <c r="H59" i="20"/>
  <c r="C33" i="20"/>
  <c r="H60" i="20"/>
  <c r="L40" i="20"/>
  <c r="C52" i="20"/>
  <c r="C59" i="20"/>
  <c r="K41" i="20"/>
  <c r="D32" i="20"/>
  <c r="I59" i="20"/>
  <c r="F40" i="20"/>
  <c r="I44" i="20"/>
  <c r="M43" i="20"/>
  <c r="J40" i="20"/>
  <c r="G40" i="20"/>
  <c r="J44" i="20"/>
  <c r="I40" i="20"/>
  <c r="M40" i="20"/>
  <c r="Y17" i="20"/>
  <c r="Y21" i="20"/>
  <c r="Y27" i="20"/>
  <c r="L91" i="20"/>
  <c r="L102" i="5"/>
  <c r="D36" i="20"/>
  <c r="I63" i="20"/>
  <c r="M45" i="20"/>
  <c r="D83" i="20"/>
  <c r="B33" i="20"/>
  <c r="G60" i="20"/>
  <c r="Y16" i="20"/>
  <c r="Y20" i="20"/>
  <c r="B30" i="20"/>
  <c r="G57" i="20"/>
  <c r="B34" i="20"/>
  <c r="G61" i="20"/>
  <c r="F42" i="20"/>
  <c r="C50" i="20"/>
  <c r="C57" i="20"/>
  <c r="I62" i="20" a="1"/>
  <c r="I62" i="20"/>
  <c r="D37" i="20"/>
  <c r="I64" i="20"/>
  <c r="G42" i="20"/>
  <c r="D50" i="20"/>
  <c r="D57" i="20"/>
  <c r="D84" i="20"/>
  <c r="Y23" i="20"/>
  <c r="H91" i="20"/>
  <c r="H102" i="5"/>
  <c r="D30" i="20"/>
  <c r="I57" i="20"/>
  <c r="D34" i="20"/>
  <c r="I61" i="20"/>
  <c r="B38" i="20"/>
  <c r="G65" i="20"/>
  <c r="H42" i="20"/>
  <c r="B51" i="20"/>
  <c r="B58" i="20"/>
  <c r="Y15" i="20"/>
  <c r="Y19" i="20"/>
  <c r="B31" i="20"/>
  <c r="G58" i="20"/>
  <c r="B35" i="20" a="1"/>
  <c r="B35" i="20"/>
  <c r="C38" i="20"/>
  <c r="H65" i="20"/>
  <c r="F41" i="20"/>
  <c r="I42" i="20"/>
  <c r="L43" i="20"/>
  <c r="F45" i="20"/>
  <c r="C51" i="20"/>
  <c r="C58" i="20"/>
  <c r="C85" i="20"/>
  <c r="Y26" i="20"/>
  <c r="K91" i="20"/>
  <c r="K102" i="5"/>
  <c r="C31" i="20"/>
  <c r="H58" i="20"/>
  <c r="D38" i="20"/>
  <c r="I65" i="20"/>
  <c r="G41" i="20"/>
  <c r="J42" i="20"/>
  <c r="G45" i="20"/>
  <c r="D51" i="20"/>
  <c r="D58" i="20"/>
  <c r="B37" i="20"/>
  <c r="G64" i="20"/>
  <c r="E42" i="20"/>
  <c r="D31" i="20"/>
  <c r="I58" i="20"/>
  <c r="C35" i="20" a="1"/>
  <c r="C35" i="20"/>
  <c r="H41" i="20"/>
  <c r="K42" i="20"/>
  <c r="H45" i="20"/>
  <c r="B52" i="20"/>
  <c r="B59" i="20"/>
  <c r="B84" i="20"/>
  <c r="Y24" i="20"/>
  <c r="I91" i="20"/>
  <c r="I102" i="5"/>
  <c r="B32" i="20"/>
  <c r="G59" i="20"/>
  <c r="D35" i="20" a="1"/>
  <c r="D35" i="20"/>
  <c r="L42" i="20"/>
  <c r="Y28" i="20" a="1"/>
  <c r="Y28" i="20"/>
  <c r="M91" i="20"/>
  <c r="M102" i="5"/>
  <c r="B50" i="20"/>
  <c r="M42" i="20"/>
  <c r="D52" i="20"/>
  <c r="D59" i="20"/>
  <c r="G62" i="20" a="1"/>
  <c r="G62" i="20"/>
  <c r="B71" i="20"/>
  <c r="Y30" i="20"/>
  <c r="Y31" i="20"/>
  <c r="O91" i="20"/>
  <c r="O102" i="5"/>
  <c r="Y29" i="20"/>
  <c r="N91" i="20"/>
  <c r="N102" i="5"/>
  <c r="Y25" i="20" a="1"/>
  <c r="Y25" i="20"/>
  <c r="J91" i="20"/>
  <c r="J102" i="5"/>
  <c r="K41" i="19"/>
  <c r="K45" i="19"/>
  <c r="I43" i="19"/>
  <c r="H43" i="19"/>
  <c r="C30" i="19"/>
  <c r="H57" i="19"/>
  <c r="Y18" i="19"/>
  <c r="Y22" i="19"/>
  <c r="L43" i="19"/>
  <c r="M43" i="19"/>
  <c r="F43" i="19"/>
  <c r="D30" i="19"/>
  <c r="I57" i="19"/>
  <c r="D31" i="19"/>
  <c r="I58" i="19"/>
  <c r="G45" i="19"/>
  <c r="G42" i="19"/>
  <c r="C35" i="19" a="1"/>
  <c r="C35" i="19"/>
  <c r="C36" i="19"/>
  <c r="H63" i="19"/>
  <c r="M45" i="19"/>
  <c r="G43" i="19"/>
  <c r="D36" i="19"/>
  <c r="I63" i="19"/>
  <c r="D52" i="19"/>
  <c r="D59" i="19"/>
  <c r="D37" i="19"/>
  <c r="I64" i="19"/>
  <c r="F41" i="19"/>
  <c r="J45" i="19"/>
  <c r="G41" i="19"/>
  <c r="C38" i="19"/>
  <c r="H65" i="19"/>
  <c r="J41" i="19"/>
  <c r="Y15" i="19"/>
  <c r="G91" i="19"/>
  <c r="G101" i="5"/>
  <c r="I44" i="19"/>
  <c r="J44" i="19"/>
  <c r="B33" i="19"/>
  <c r="G60" i="19"/>
  <c r="D38" i="19"/>
  <c r="I65" i="19"/>
  <c r="L44" i="19"/>
  <c r="B87" i="19"/>
  <c r="C50" i="19"/>
  <c r="C57" i="19"/>
  <c r="D51" i="19"/>
  <c r="D58" i="19"/>
  <c r="L41" i="19"/>
  <c r="C33" i="19"/>
  <c r="H60" i="19"/>
  <c r="G40" i="19"/>
  <c r="M44" i="19"/>
  <c r="D33" i="19"/>
  <c r="I60" i="19"/>
  <c r="I40" i="19"/>
  <c r="F45" i="19"/>
  <c r="C31" i="19"/>
  <c r="H58" i="19"/>
  <c r="B34" i="19"/>
  <c r="G61" i="19"/>
  <c r="J40" i="19"/>
  <c r="C82" i="19"/>
  <c r="E43" i="19"/>
  <c r="Y27" i="19"/>
  <c r="L91" i="19"/>
  <c r="L101" i="5"/>
  <c r="C34" i="19"/>
  <c r="H61" i="19"/>
  <c r="K40" i="19"/>
  <c r="B83" i="19"/>
  <c r="Y17" i="19"/>
  <c r="Y21" i="19"/>
  <c r="B30" i="19"/>
  <c r="G57" i="19"/>
  <c r="D34" i="19"/>
  <c r="I61" i="19"/>
  <c r="L40" i="19"/>
  <c r="J43" i="19"/>
  <c r="L45" i="19"/>
  <c r="Y16" i="19"/>
  <c r="F91" i="19"/>
  <c r="F101" i="5"/>
  <c r="G44" i="19"/>
  <c r="C51" i="19"/>
  <c r="C58" i="19"/>
  <c r="C37" i="19"/>
  <c r="H64" i="19"/>
  <c r="C32" i="19"/>
  <c r="H59" i="19"/>
  <c r="M40" i="19"/>
  <c r="D50" i="19"/>
  <c r="D57" i="19"/>
  <c r="D32" i="19"/>
  <c r="I59" i="19"/>
  <c r="M41" i="19"/>
  <c r="K44" i="19"/>
  <c r="I62" i="19" a="1"/>
  <c r="I62" i="19"/>
  <c r="Y23" i="19"/>
  <c r="H91" i="19"/>
  <c r="H101" i="5"/>
  <c r="B38" i="19"/>
  <c r="G65" i="19"/>
  <c r="E41" i="19"/>
  <c r="H42" i="19"/>
  <c r="K43" i="19"/>
  <c r="E45" i="19"/>
  <c r="B51" i="19"/>
  <c r="B58" i="19"/>
  <c r="B84" i="19"/>
  <c r="I42" i="19"/>
  <c r="B35" i="19" a="1"/>
  <c r="B35" i="19"/>
  <c r="J42" i="19"/>
  <c r="B31" i="19"/>
  <c r="G58" i="19"/>
  <c r="E40" i="19"/>
  <c r="H41" i="19"/>
  <c r="K42" i="19"/>
  <c r="E44" i="19"/>
  <c r="H45" i="19"/>
  <c r="B52" i="19"/>
  <c r="B59" i="19"/>
  <c r="B85" i="19"/>
  <c r="Y24" i="19"/>
  <c r="I91" i="19"/>
  <c r="I101" i="5"/>
  <c r="D35" i="19" a="1"/>
  <c r="D35" i="19"/>
  <c r="F40" i="19"/>
  <c r="I41" i="19"/>
  <c r="L42" i="19"/>
  <c r="F44" i="19"/>
  <c r="I45" i="19"/>
  <c r="C52" i="19"/>
  <c r="C59" i="19"/>
  <c r="M42" i="19"/>
  <c r="B36" i="19"/>
  <c r="G63" i="19"/>
  <c r="H40" i="19"/>
  <c r="H44" i="19"/>
  <c r="B32" i="19"/>
  <c r="G59" i="19"/>
  <c r="G62" i="19" a="1"/>
  <c r="G62" i="19"/>
  <c r="Y28" i="19" a="1"/>
  <c r="Y28" i="19"/>
  <c r="M91" i="19"/>
  <c r="M101" i="5"/>
  <c r="B37" i="19"/>
  <c r="G64" i="19"/>
  <c r="E42" i="19"/>
  <c r="B50" i="19"/>
  <c r="F42" i="19"/>
  <c r="H62" i="19" a="1"/>
  <c r="H62" i="19"/>
  <c r="Y31" i="19"/>
  <c r="O91" i="19"/>
  <c r="O101" i="5"/>
  <c r="Y29" i="19"/>
  <c r="N91" i="19"/>
  <c r="N101" i="5"/>
  <c r="Y30" i="19"/>
  <c r="Y26" i="19" a="1"/>
  <c r="Y26" i="19"/>
  <c r="K91" i="19"/>
  <c r="K101" i="5"/>
  <c r="Y25" i="19" a="1"/>
  <c r="Y25" i="19"/>
  <c r="J91" i="19"/>
  <c r="J101" i="5"/>
  <c r="B71" i="18"/>
  <c r="M43" i="18"/>
  <c r="M40" i="18"/>
  <c r="K44" i="18"/>
  <c r="D30" i="18"/>
  <c r="I57" i="18"/>
  <c r="J43" i="18"/>
  <c r="C30" i="18"/>
  <c r="H57" i="18"/>
  <c r="E44" i="18"/>
  <c r="E40" i="18"/>
  <c r="F40" i="18"/>
  <c r="K40" i="18"/>
  <c r="J42" i="18"/>
  <c r="L40" i="18"/>
  <c r="H44" i="18"/>
  <c r="I44" i="18"/>
  <c r="J44" i="18"/>
  <c r="Y15" i="18"/>
  <c r="Y19" i="18"/>
  <c r="D32" i="18"/>
  <c r="I59" i="18"/>
  <c r="H41" i="18"/>
  <c r="E45" i="18"/>
  <c r="C32" i="18"/>
  <c r="H59" i="18"/>
  <c r="I42" i="18"/>
  <c r="I41" i="18"/>
  <c r="B50" i="18"/>
  <c r="B57" i="18"/>
  <c r="D52" i="18"/>
  <c r="D59" i="18"/>
  <c r="Y23" i="18"/>
  <c r="H91" i="18"/>
  <c r="H100" i="5"/>
  <c r="B33" i="18"/>
  <c r="G60" i="18"/>
  <c r="I45" i="18"/>
  <c r="C34" i="18"/>
  <c r="H61" i="18"/>
  <c r="E42" i="18"/>
  <c r="D34" i="18"/>
  <c r="I61" i="18"/>
  <c r="C52" i="18"/>
  <c r="C59" i="18"/>
  <c r="D36" i="18"/>
  <c r="I63" i="18"/>
  <c r="B37" i="18"/>
  <c r="G64" i="18"/>
  <c r="E43" i="18"/>
  <c r="C37" i="18"/>
  <c r="H64" i="18"/>
  <c r="H43" i="18"/>
  <c r="C33" i="18"/>
  <c r="H60" i="18"/>
  <c r="Y18" i="18"/>
  <c r="Y22" i="18"/>
  <c r="Y25" i="18"/>
  <c r="J91" i="18"/>
  <c r="J100" i="5"/>
  <c r="I43" i="18"/>
  <c r="B52" i="18"/>
  <c r="B59" i="18"/>
  <c r="Y27" i="18"/>
  <c r="L91" i="18"/>
  <c r="L100" i="5"/>
  <c r="D37" i="18"/>
  <c r="I64" i="18"/>
  <c r="I62" i="18" a="1"/>
  <c r="I62" i="18"/>
  <c r="C86" i="18"/>
  <c r="Y28" i="18" a="1"/>
  <c r="Y28" i="18"/>
  <c r="M91" i="18"/>
  <c r="M100" i="5"/>
  <c r="C38" i="18"/>
  <c r="H65" i="18"/>
  <c r="F41" i="18"/>
  <c r="F43" i="18"/>
  <c r="L44" i="18"/>
  <c r="D86" i="18"/>
  <c r="Y16" i="18"/>
  <c r="Y20" i="18"/>
  <c r="B30" i="18"/>
  <c r="G57" i="18"/>
  <c r="B34" i="18"/>
  <c r="G61" i="18"/>
  <c r="D38" i="18"/>
  <c r="I65" i="18"/>
  <c r="G41" i="18"/>
  <c r="G43" i="18"/>
  <c r="M44" i="18"/>
  <c r="B36" i="18"/>
  <c r="G63" i="18"/>
  <c r="G40" i="18"/>
  <c r="B31" i="18"/>
  <c r="G58" i="18"/>
  <c r="B35" i="18" a="1"/>
  <c r="B35" i="18"/>
  <c r="J41" i="18"/>
  <c r="J45" i="18"/>
  <c r="C82" i="18"/>
  <c r="Y26" i="18"/>
  <c r="K91" i="18"/>
  <c r="K100" i="5"/>
  <c r="C31" i="18"/>
  <c r="H58" i="18"/>
  <c r="C35" i="18" a="1"/>
  <c r="C35" i="18"/>
  <c r="H40" i="18"/>
  <c r="K41" i="18"/>
  <c r="K43" i="18"/>
  <c r="K45" i="18"/>
  <c r="D82" i="18"/>
  <c r="Y24" i="18"/>
  <c r="I91" i="18"/>
  <c r="I100" i="5"/>
  <c r="D31" i="18"/>
  <c r="I58" i="18"/>
  <c r="D35" i="18" a="1"/>
  <c r="D35" i="18"/>
  <c r="I40" i="18"/>
  <c r="L41" i="18"/>
  <c r="F44" i="18"/>
  <c r="L45" i="18"/>
  <c r="B32" i="18"/>
  <c r="G59" i="18"/>
  <c r="C36" i="18"/>
  <c r="H63" i="18"/>
  <c r="J40" i="18"/>
  <c r="M41" i="18"/>
  <c r="G44" i="18"/>
  <c r="M45" i="18"/>
  <c r="Y17" i="18"/>
  <c r="Y21" i="18"/>
  <c r="E41" i="18"/>
  <c r="C51" i="18"/>
  <c r="C58" i="18"/>
  <c r="D33" i="18"/>
  <c r="I60" i="18"/>
  <c r="H62" i="18" a="1"/>
  <c r="H62" i="18"/>
  <c r="F42" i="18"/>
  <c r="C50" i="18"/>
  <c r="B84" i="18"/>
  <c r="G42" i="18"/>
  <c r="D50" i="18"/>
  <c r="D57" i="18"/>
  <c r="B38" i="18"/>
  <c r="G65" i="18"/>
  <c r="H42" i="18"/>
  <c r="B51" i="18"/>
  <c r="B58" i="18"/>
  <c r="L43" i="18"/>
  <c r="F45" i="18"/>
  <c r="B85" i="18"/>
  <c r="G45" i="18"/>
  <c r="D51" i="18"/>
  <c r="D58" i="18"/>
  <c r="K42" i="18"/>
  <c r="H45" i="18"/>
  <c r="L42" i="18"/>
  <c r="M42" i="18"/>
  <c r="G62" i="18" a="1"/>
  <c r="G62" i="18"/>
  <c r="Y30" i="18"/>
  <c r="Y31" i="18"/>
  <c r="O91" i="18"/>
  <c r="O100" i="5"/>
  <c r="Y29" i="18"/>
  <c r="N91" i="18"/>
  <c r="N100" i="5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E99" i="5"/>
  <c r="D91" i="17"/>
  <c r="D99" i="5"/>
  <c r="C91" i="17"/>
  <c r="C99" i="5"/>
  <c r="B91" i="17"/>
  <c r="B99" i="5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B74" i="17"/>
  <c r="I62" i="17" a="1"/>
  <c r="I62" i="17"/>
  <c r="H62" i="17" a="1"/>
  <c r="H62" i="17"/>
  <c r="G62" i="17" a="1"/>
  <c r="G62" i="17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/>
  <c r="C35" i="17" a="1"/>
  <c r="C35" i="17"/>
  <c r="B35" i="17" a="1"/>
  <c r="B35" i="17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/>
  <c r="Y28" i="17" a="1"/>
  <c r="Y28" i="17"/>
  <c r="M91" i="17"/>
  <c r="M99" i="5"/>
  <c r="Y27" i="17" a="1"/>
  <c r="Y27" i="17"/>
  <c r="L91" i="17"/>
  <c r="L99" i="5"/>
  <c r="D25" i="17"/>
  <c r="C25" i="17"/>
  <c r="B25" i="17"/>
  <c r="Y24" i="17" a="1"/>
  <c r="Y24" i="17"/>
  <c r="I91" i="17"/>
  <c r="I99" i="5"/>
  <c r="D24" i="17"/>
  <c r="C24" i="17"/>
  <c r="B24" i="17"/>
  <c r="Y23" i="17" a="1"/>
  <c r="Y23" i="17"/>
  <c r="H91" i="17"/>
  <c r="H99" i="5"/>
  <c r="D23" i="17"/>
  <c r="C23" i="17"/>
  <c r="B23" i="17"/>
  <c r="Y18" i="17" a="1"/>
  <c r="Y18" i="17"/>
  <c r="M18" i="17"/>
  <c r="L18" i="17"/>
  <c r="K18" i="17"/>
  <c r="J18" i="17"/>
  <c r="I18" i="17"/>
  <c r="H18" i="17"/>
  <c r="G18" i="17"/>
  <c r="F18" i="17"/>
  <c r="E18" i="17"/>
  <c r="Y17" i="17" a="1"/>
  <c r="Y17" i="17"/>
  <c r="Y21" i="17"/>
  <c r="M17" i="17"/>
  <c r="L17" i="17"/>
  <c r="K17" i="17"/>
  <c r="J17" i="17"/>
  <c r="I17" i="17"/>
  <c r="H17" i="17"/>
  <c r="G17" i="17"/>
  <c r="F17" i="17"/>
  <c r="E17" i="17"/>
  <c r="Y16" i="17" a="1"/>
  <c r="Y16" i="17"/>
  <c r="M16" i="17"/>
  <c r="L16" i="17"/>
  <c r="K16" i="17"/>
  <c r="J16" i="17"/>
  <c r="I16" i="17"/>
  <c r="H16" i="17"/>
  <c r="G16" i="17"/>
  <c r="F16" i="17"/>
  <c r="E16" i="17"/>
  <c r="Y15" i="17" a="1"/>
  <c r="Y15" i="17"/>
  <c r="M15" i="17"/>
  <c r="L15" i="17"/>
  <c r="K15" i="17"/>
  <c r="J15" i="17"/>
  <c r="I15" i="17"/>
  <c r="H15" i="17"/>
  <c r="G15" i="17"/>
  <c r="F15" i="17"/>
  <c r="E15" i="17"/>
  <c r="Y14" i="17"/>
  <c r="Y25" i="17" a="1"/>
  <c r="Y25" i="17"/>
  <c r="J91" i="17"/>
  <c r="J99" i="5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E98" i="5"/>
  <c r="D91" i="16"/>
  <c r="D98" i="5"/>
  <c r="C91" i="16"/>
  <c r="C98" i="5"/>
  <c r="B91" i="16"/>
  <c r="B98" i="5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I62" i="16" a="1"/>
  <c r="I62" i="16"/>
  <c r="H62" i="16" a="1"/>
  <c r="H62" i="16"/>
  <c r="G62" i="16" a="1"/>
  <c r="G62" i="16"/>
  <c r="D52" i="16"/>
  <c r="C52" i="16"/>
  <c r="B52" i="16"/>
  <c r="D51" i="16"/>
  <c r="C51" i="16"/>
  <c r="B51" i="16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/>
  <c r="C35" i="16" a="1"/>
  <c r="C35" i="16"/>
  <c r="B35" i="16" a="1"/>
  <c r="B35" i="16"/>
  <c r="D34" i="16"/>
  <c r="C34" i="16"/>
  <c r="B34" i="16"/>
  <c r="D33" i="16"/>
  <c r="C33" i="16"/>
  <c r="B33" i="16"/>
  <c r="D32" i="16"/>
  <c r="C32" i="16"/>
  <c r="B32" i="16"/>
  <c r="D31" i="16"/>
  <c r="C31" i="16"/>
  <c r="B31" i="16"/>
  <c r="D30" i="16"/>
  <c r="C30" i="16"/>
  <c r="B30" i="16"/>
  <c r="G57" i="16"/>
  <c r="Y28" i="16" a="1"/>
  <c r="Y28" i="16"/>
  <c r="M91" i="16"/>
  <c r="M98" i="5"/>
  <c r="Y27" i="16" a="1"/>
  <c r="Y27" i="16"/>
  <c r="L91" i="16"/>
  <c r="L98" i="5"/>
  <c r="D25" i="16"/>
  <c r="C25" i="16"/>
  <c r="B25" i="16"/>
  <c r="Y24" i="16" a="1"/>
  <c r="Y24" i="16"/>
  <c r="I91" i="16"/>
  <c r="I98" i="5"/>
  <c r="D24" i="16"/>
  <c r="C24" i="16"/>
  <c r="B24" i="16"/>
  <c r="Y23" i="16" a="1"/>
  <c r="Y23" i="16"/>
  <c r="H91" i="16"/>
  <c r="H98" i="5"/>
  <c r="D23" i="16"/>
  <c r="C23" i="16"/>
  <c r="B23" i="16"/>
  <c r="Y18" i="16" a="1"/>
  <c r="Y18" i="16"/>
  <c r="M18" i="16"/>
  <c r="L18" i="16"/>
  <c r="K18" i="16"/>
  <c r="J18" i="16"/>
  <c r="I18" i="16"/>
  <c r="H18" i="16"/>
  <c r="G18" i="16"/>
  <c r="F18" i="16"/>
  <c r="E18" i="16"/>
  <c r="Y17" i="16" a="1"/>
  <c r="Y17" i="16"/>
  <c r="M17" i="16"/>
  <c r="L17" i="16"/>
  <c r="K17" i="16"/>
  <c r="J17" i="16"/>
  <c r="I17" i="16"/>
  <c r="H17" i="16"/>
  <c r="G17" i="16"/>
  <c r="F17" i="16"/>
  <c r="E17" i="16"/>
  <c r="Y16" i="16" a="1"/>
  <c r="Y16" i="16"/>
  <c r="M16" i="16"/>
  <c r="L16" i="16"/>
  <c r="K16" i="16"/>
  <c r="J16" i="16"/>
  <c r="I16" i="16"/>
  <c r="H16" i="16"/>
  <c r="G16" i="16"/>
  <c r="F16" i="16"/>
  <c r="E16" i="16"/>
  <c r="Y15" i="16" a="1"/>
  <c r="Y15" i="16"/>
  <c r="M15" i="16"/>
  <c r="L15" i="16"/>
  <c r="K15" i="16"/>
  <c r="J15" i="16"/>
  <c r="I15" i="16"/>
  <c r="H15" i="16"/>
  <c r="G15" i="16"/>
  <c r="F15" i="16"/>
  <c r="E15" i="16"/>
  <c r="Y14" i="16"/>
  <c r="Y25" i="16" a="1"/>
  <c r="Y25" i="16"/>
  <c r="J91" i="16"/>
  <c r="J98" i="5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E97" i="5"/>
  <c r="D91" i="15"/>
  <c r="D97" i="5"/>
  <c r="C91" i="15"/>
  <c r="C97" i="5"/>
  <c r="B91" i="15"/>
  <c r="B97" i="5"/>
  <c r="B87" i="15"/>
  <c r="C84" i="15"/>
  <c r="B76" i="15"/>
  <c r="B75" i="15"/>
  <c r="B74" i="15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E96" i="5"/>
  <c r="D91" i="14"/>
  <c r="D96" i="5"/>
  <c r="C91" i="14"/>
  <c r="C96" i="5"/>
  <c r="B91" i="14"/>
  <c r="B96" i="5"/>
  <c r="B76" i="14"/>
  <c r="B75" i="14"/>
  <c r="B74" i="14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E95" i="5"/>
  <c r="D91" i="13"/>
  <c r="D95" i="5"/>
  <c r="C91" i="13"/>
  <c r="C95" i="5"/>
  <c r="B91" i="13"/>
  <c r="B95" i="5"/>
  <c r="B76" i="13"/>
  <c r="B75" i="13"/>
  <c r="B74" i="13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E94" i="5"/>
  <c r="D91" i="12"/>
  <c r="D94" i="5"/>
  <c r="C91" i="12"/>
  <c r="C94" i="5"/>
  <c r="B91" i="12"/>
  <c r="B94" i="5"/>
  <c r="C87" i="12"/>
  <c r="B85" i="12"/>
  <c r="B76" i="12"/>
  <c r="B75" i="12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E93" i="5"/>
  <c r="D91" i="11"/>
  <c r="D93" i="5"/>
  <c r="C91" i="11"/>
  <c r="C93" i="5"/>
  <c r="B91" i="11"/>
  <c r="B93" i="5"/>
  <c r="C87" i="11"/>
  <c r="B76" i="11"/>
  <c r="B75" i="11"/>
  <c r="B74" i="1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E92" i="5"/>
  <c r="D91" i="10"/>
  <c r="D92" i="5"/>
  <c r="C91" i="10"/>
  <c r="C92" i="5"/>
  <c r="B91" i="10"/>
  <c r="B92" i="5"/>
  <c r="B85" i="10"/>
  <c r="D84" i="10"/>
  <c r="B76" i="10"/>
  <c r="B75" i="10"/>
  <c r="B74" i="10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0" i="27" a="1"/>
  <c r="Y31" i="24" a="1"/>
  <c r="Y31" i="16" a="1"/>
  <c r="Y29" i="28" a="1"/>
  <c r="Y29" i="17" a="1"/>
  <c r="Y30" i="25" a="1"/>
  <c r="Y30" i="16" a="1"/>
  <c r="Y31" i="28" a="1"/>
  <c r="Y31" i="27" a="1"/>
  <c r="Y31" i="25" a="1"/>
  <c r="Y30" i="28" a="1"/>
  <c r="Y30" i="24" a="1"/>
  <c r="Y30" i="26" a="1"/>
  <c r="Y29" i="25" a="1"/>
  <c r="Y31" i="17" a="1"/>
  <c r="Y29" i="27" a="1"/>
  <c r="Y31" i="26" a="1"/>
  <c r="Y29" i="16" a="1"/>
  <c r="Y29" i="26" a="1"/>
  <c r="Y29" i="24" a="1"/>
  <c r="Y30" i="17" a="1"/>
  <c r="I60" i="16"/>
  <c r="B58" i="16"/>
  <c r="B67" i="19" a="1"/>
  <c r="B67" i="20" a="1"/>
  <c r="Y29" i="24"/>
  <c r="N91" i="24"/>
  <c r="N106" i="5"/>
  <c r="Y29" i="26"/>
  <c r="N91" i="26"/>
  <c r="N110" i="5"/>
  <c r="Y31" i="26"/>
  <c r="O91" i="26"/>
  <c r="O110" i="5"/>
  <c r="Y29" i="27"/>
  <c r="N91" i="27"/>
  <c r="N108" i="5"/>
  <c r="Y29" i="25"/>
  <c r="N91" i="25"/>
  <c r="N107" i="5"/>
  <c r="Y30" i="26"/>
  <c r="Y30" i="24"/>
  <c r="Y30" i="28"/>
  <c r="Y31" i="25"/>
  <c r="O91" i="25"/>
  <c r="O107" i="5"/>
  <c r="Y31" i="27"/>
  <c r="O91" i="27"/>
  <c r="O108" i="5"/>
  <c r="Y31" i="28"/>
  <c r="O91" i="28"/>
  <c r="O109" i="5"/>
  <c r="Y30" i="25"/>
  <c r="Y29" i="28"/>
  <c r="N91" i="28"/>
  <c r="N109" i="5"/>
  <c r="Y31" i="24"/>
  <c r="O91" i="24"/>
  <c r="O106" i="5"/>
  <c r="Y30" i="27"/>
  <c r="G91" i="28"/>
  <c r="G109" i="5"/>
  <c r="B67" i="28" a="1"/>
  <c r="B67" i="28"/>
  <c r="C74" i="28"/>
  <c r="Y20" i="28"/>
  <c r="B57" i="28"/>
  <c r="G67" i="28"/>
  <c r="C75" i="28"/>
  <c r="Y20" i="27"/>
  <c r="B67" i="27" a="1"/>
  <c r="B67" i="27"/>
  <c r="AB3" i="27"/>
  <c r="G91" i="27"/>
  <c r="G108" i="5"/>
  <c r="G67" i="27"/>
  <c r="B57" i="27"/>
  <c r="F91" i="26"/>
  <c r="F110" i="5"/>
  <c r="Y19" i="26"/>
  <c r="G67" i="26"/>
  <c r="B67" i="26" a="1"/>
  <c r="B67" i="26"/>
  <c r="F91" i="25"/>
  <c r="F107" i="5"/>
  <c r="G91" i="25"/>
  <c r="G107" i="5"/>
  <c r="G67" i="25"/>
  <c r="B67" i="25" a="1"/>
  <c r="B67" i="25"/>
  <c r="Y20" i="24"/>
  <c r="Y19" i="24"/>
  <c r="G67" i="24"/>
  <c r="AC3" i="24"/>
  <c r="B67" i="24" a="1"/>
  <c r="B67" i="24"/>
  <c r="C74" i="24"/>
  <c r="C58" i="17"/>
  <c r="Y21" i="16"/>
  <c r="B67" i="22" a="1"/>
  <c r="B67" i="22"/>
  <c r="C74" i="22"/>
  <c r="Y22" i="16"/>
  <c r="B67" i="18" a="1"/>
  <c r="B67" i="18"/>
  <c r="AB3" i="18"/>
  <c r="Y22" i="17"/>
  <c r="I63" i="16"/>
  <c r="C58" i="16"/>
  <c r="B67" i="17" a="1"/>
  <c r="I60" i="17"/>
  <c r="B67" i="21" a="1"/>
  <c r="I63" i="17"/>
  <c r="B58" i="17"/>
  <c r="B57" i="23"/>
  <c r="F91" i="23"/>
  <c r="F105" i="5"/>
  <c r="Y19" i="23"/>
  <c r="B67" i="23"/>
  <c r="C74" i="23"/>
  <c r="G67" i="23"/>
  <c r="C75" i="23"/>
  <c r="D57" i="23"/>
  <c r="F91" i="22"/>
  <c r="F104" i="5"/>
  <c r="G67" i="22"/>
  <c r="Y19" i="22"/>
  <c r="B67" i="21"/>
  <c r="AB3" i="21"/>
  <c r="G67" i="21"/>
  <c r="AC3" i="21"/>
  <c r="F91" i="21"/>
  <c r="F103" i="5"/>
  <c r="G91" i="21"/>
  <c r="G103" i="5"/>
  <c r="F91" i="20"/>
  <c r="F102" i="5"/>
  <c r="G91" i="20"/>
  <c r="G102" i="5"/>
  <c r="B67" i="20"/>
  <c r="C74" i="20"/>
  <c r="G67" i="20"/>
  <c r="C75" i="20"/>
  <c r="B57" i="20"/>
  <c r="Y19" i="19"/>
  <c r="Y20" i="19"/>
  <c r="B67" i="19"/>
  <c r="C74" i="19"/>
  <c r="B57" i="19"/>
  <c r="G67" i="19"/>
  <c r="G91" i="18"/>
  <c r="G100" i="5"/>
  <c r="F91" i="18"/>
  <c r="F100" i="5"/>
  <c r="G67" i="18"/>
  <c r="AC3" i="18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C74" i="17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Y30" i="16"/>
  <c r="Y29" i="17"/>
  <c r="N91" i="17"/>
  <c r="N99" i="5"/>
  <c r="Y31" i="16"/>
  <c r="O91" i="16"/>
  <c r="O98" i="5"/>
  <c r="Y30" i="17"/>
  <c r="Y29" i="16"/>
  <c r="N91" i="16"/>
  <c r="N98" i="5"/>
  <c r="Y31" i="17"/>
  <c r="O91" i="17"/>
  <c r="O99" i="5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/>
  <c r="K45" i="15"/>
  <c r="C87" i="15"/>
  <c r="D33" i="15"/>
  <c r="I60" i="15"/>
  <c r="K43" i="15"/>
  <c r="B83" i="15"/>
  <c r="D32" i="15"/>
  <c r="I59" i="15"/>
  <c r="I43" i="15"/>
  <c r="J45" i="15"/>
  <c r="B52" i="15"/>
  <c r="B59" i="15"/>
  <c r="F43" i="15"/>
  <c r="M45" i="15"/>
  <c r="D38" i="15"/>
  <c r="I65" i="15"/>
  <c r="F45" i="15"/>
  <c r="B36" i="15"/>
  <c r="G63" i="15"/>
  <c r="E45" i="15"/>
  <c r="E40" i="15"/>
  <c r="G45" i="15"/>
  <c r="L45" i="15"/>
  <c r="H41" i="15"/>
  <c r="D30" i="15"/>
  <c r="I57" i="15"/>
  <c r="H45" i="15"/>
  <c r="B31" i="15"/>
  <c r="G58" i="15"/>
  <c r="J40" i="15"/>
  <c r="G43" i="15"/>
  <c r="C35" i="15" a="1"/>
  <c r="C35" i="15"/>
  <c r="B38" i="15"/>
  <c r="G65" i="15"/>
  <c r="I41" i="15"/>
  <c r="F44" i="15"/>
  <c r="C52" i="15"/>
  <c r="C59" i="15"/>
  <c r="Y15" i="15" a="1"/>
  <c r="Y15" i="15"/>
  <c r="G91" i="15"/>
  <c r="G97" i="5"/>
  <c r="B33" i="15"/>
  <c r="G60" i="15"/>
  <c r="D35" i="15" a="1"/>
  <c r="D35" i="15"/>
  <c r="C38" i="15"/>
  <c r="H65" i="15"/>
  <c r="K40" i="15"/>
  <c r="J41" i="15"/>
  <c r="I42" i="15"/>
  <c r="H43" i="15"/>
  <c r="G44" i="15"/>
  <c r="B50" i="15"/>
  <c r="B57" i="15"/>
  <c r="D52" i="15"/>
  <c r="D59" i="15"/>
  <c r="Y27" i="15" a="1"/>
  <c r="Y27" i="15"/>
  <c r="L91" i="15"/>
  <c r="L97" i="5"/>
  <c r="I44" i="15"/>
  <c r="G62" i="15" a="1"/>
  <c r="G62" i="15"/>
  <c r="D31" i="15"/>
  <c r="I58" i="15"/>
  <c r="D36" i="15"/>
  <c r="I63" i="15"/>
  <c r="E41" i="15"/>
  <c r="J44" i="15"/>
  <c r="H62" i="15" a="1"/>
  <c r="H62" i="15"/>
  <c r="Y17" i="15" a="1"/>
  <c r="Y17" i="15"/>
  <c r="Y21" i="15"/>
  <c r="C34" i="15"/>
  <c r="H61" i="15"/>
  <c r="B37" i="15"/>
  <c r="G64" i="15"/>
  <c r="G40" i="15"/>
  <c r="F41" i="15"/>
  <c r="E42" i="15"/>
  <c r="M42" i="15"/>
  <c r="L43" i="15"/>
  <c r="K44" i="15"/>
  <c r="C51" i="15"/>
  <c r="C58" i="15"/>
  <c r="I62" i="15" a="1"/>
  <c r="I62" i="15"/>
  <c r="C83" i="15"/>
  <c r="B86" i="15"/>
  <c r="Y23" i="15" a="1"/>
  <c r="Y23" i="15"/>
  <c r="H91" i="15"/>
  <c r="H97" i="5"/>
  <c r="C31" i="15"/>
  <c r="H58" i="15"/>
  <c r="C36" i="15"/>
  <c r="H63" i="15"/>
  <c r="D50" i="15"/>
  <c r="D57" i="15"/>
  <c r="Y28" i="15" a="1"/>
  <c r="Y28" i="15"/>
  <c r="M91" i="15"/>
  <c r="M97" i="5"/>
  <c r="B34" i="15"/>
  <c r="G61" i="15"/>
  <c r="M41" i="15"/>
  <c r="B51" i="15"/>
  <c r="B58" i="15"/>
  <c r="B30" i="15"/>
  <c r="G57" i="15"/>
  <c r="B32" i="15"/>
  <c r="G59" i="15"/>
  <c r="D34" i="15"/>
  <c r="I61" i="15"/>
  <c r="C37" i="15"/>
  <c r="H64" i="15"/>
  <c r="H40" i="15"/>
  <c r="G41" i="15"/>
  <c r="F42" i="15"/>
  <c r="E43" i="15"/>
  <c r="M43" i="15"/>
  <c r="L44" i="15"/>
  <c r="D51" i="15"/>
  <c r="D58" i="15"/>
  <c r="H44" i="15"/>
  <c r="C50" i="15"/>
  <c r="C57" i="15"/>
  <c r="Y16" i="15" a="1"/>
  <c r="Y16" i="15"/>
  <c r="Y20" i="15"/>
  <c r="L41" i="15"/>
  <c r="Y25" i="15" a="1"/>
  <c r="Y25" i="15"/>
  <c r="J91" i="15"/>
  <c r="J97" i="5"/>
  <c r="Y18" i="15" a="1"/>
  <c r="Y18" i="15"/>
  <c r="Y22" i="15"/>
  <c r="Y24" i="15" a="1"/>
  <c r="Y24" i="15"/>
  <c r="I91" i="15"/>
  <c r="I97" i="5"/>
  <c r="C30" i="15"/>
  <c r="H57" i="15"/>
  <c r="C32" i="15"/>
  <c r="H59" i="15"/>
  <c r="B35" i="15" a="1"/>
  <c r="B35" i="15"/>
  <c r="D37" i="15"/>
  <c r="I64" i="15"/>
  <c r="I40" i="15"/>
  <c r="G42" i="15"/>
  <c r="E44" i="15"/>
  <c r="J42" i="13"/>
  <c r="G91" i="17"/>
  <c r="G99" i="5"/>
  <c r="Y19" i="17"/>
  <c r="Y20" i="17"/>
  <c r="F91" i="17"/>
  <c r="F99" i="5"/>
  <c r="B57" i="17"/>
  <c r="Y26" i="17" a="1"/>
  <c r="Y26" i="17"/>
  <c r="K91" i="17"/>
  <c r="K99" i="5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/>
  <c r="C74" i="16"/>
  <c r="B71" i="16"/>
  <c r="G91" i="16"/>
  <c r="G98" i="5"/>
  <c r="Y19" i="16"/>
  <c r="Y20" i="16"/>
  <c r="F91" i="16"/>
  <c r="F98" i="5"/>
  <c r="Y26" i="16" a="1"/>
  <c r="Y26" i="16"/>
  <c r="K91" i="16"/>
  <c r="K98" i="5"/>
  <c r="B57" i="16"/>
  <c r="Y26" i="15" a="1"/>
  <c r="Y26" i="15"/>
  <c r="K91" i="15"/>
  <c r="K97" i="5"/>
  <c r="K42" i="14"/>
  <c r="H40" i="14"/>
  <c r="G40" i="14"/>
  <c r="C36" i="14"/>
  <c r="H63" i="14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/>
  <c r="J43" i="14"/>
  <c r="D34" i="14"/>
  <c r="I61" i="14"/>
  <c r="J45" i="14"/>
  <c r="H42" i="14"/>
  <c r="M40" i="14"/>
  <c r="M42" i="14"/>
  <c r="L45" i="14"/>
  <c r="F44" i="14"/>
  <c r="M43" i="14"/>
  <c r="K44" i="14"/>
  <c r="I40" i="14"/>
  <c r="B52" i="14"/>
  <c r="B59" i="14"/>
  <c r="B30" i="14"/>
  <c r="G57" i="14"/>
  <c r="J40" i="14"/>
  <c r="I62" i="14" a="1"/>
  <c r="I62" i="14"/>
  <c r="C30" i="14"/>
  <c r="H57" i="14"/>
  <c r="C85" i="14"/>
  <c r="F43" i="14"/>
  <c r="Y25" i="14" a="1"/>
  <c r="Y25" i="14"/>
  <c r="J91" i="14"/>
  <c r="J96" i="5"/>
  <c r="B33" i="14"/>
  <c r="G60" i="14"/>
  <c r="B38" i="14"/>
  <c r="G65" i="14"/>
  <c r="G42" i="14"/>
  <c r="E44" i="14"/>
  <c r="B83" i="14"/>
  <c r="D52" i="14"/>
  <c r="D59" i="14"/>
  <c r="D30" i="14"/>
  <c r="I57" i="14"/>
  <c r="M44" i="14"/>
  <c r="Y24" i="14" a="1"/>
  <c r="Y24" i="14"/>
  <c r="I91" i="14"/>
  <c r="I96" i="5"/>
  <c r="B32" i="14"/>
  <c r="G59" i="14"/>
  <c r="B37" i="14"/>
  <c r="G64" i="14"/>
  <c r="I41" i="14"/>
  <c r="G43" i="14"/>
  <c r="D85" i="14"/>
  <c r="Y15" i="14" a="1"/>
  <c r="Y15" i="14"/>
  <c r="Y19" i="14"/>
  <c r="G41" i="14"/>
  <c r="L44" i="14"/>
  <c r="Y18" i="14" a="1"/>
  <c r="Y18" i="14"/>
  <c r="Y22" i="14"/>
  <c r="C32" i="14"/>
  <c r="H59" i="14"/>
  <c r="C37" i="14"/>
  <c r="H64" i="14"/>
  <c r="E42" i="14"/>
  <c r="L43" i="14"/>
  <c r="C51" i="14"/>
  <c r="C58" i="14"/>
  <c r="B86" i="14"/>
  <c r="B35" i="14" a="1"/>
  <c r="B35" i="14"/>
  <c r="F41" i="14"/>
  <c r="C35" i="14" a="1"/>
  <c r="C35" i="14"/>
  <c r="E43" i="14"/>
  <c r="D31" i="14"/>
  <c r="I58" i="14"/>
  <c r="D35" i="14" a="1"/>
  <c r="D35" i="14"/>
  <c r="H41" i="14"/>
  <c r="D32" i="14"/>
  <c r="I59" i="14"/>
  <c r="D37" i="14"/>
  <c r="I64" i="14"/>
  <c r="K40" i="14"/>
  <c r="F42" i="14"/>
  <c r="D51" i="14"/>
  <c r="D58" i="14"/>
  <c r="D82" i="14"/>
  <c r="C83" i="14"/>
  <c r="C34" i="14"/>
  <c r="H61" i="14"/>
  <c r="D36" i="14"/>
  <c r="I63" i="14"/>
  <c r="E41" i="14"/>
  <c r="M41" i="14"/>
  <c r="L42" i="14"/>
  <c r="K43" i="14"/>
  <c r="J44" i="14"/>
  <c r="B51" i="14"/>
  <c r="B58" i="14"/>
  <c r="H62" i="14" a="1"/>
  <c r="H62" i="14"/>
  <c r="Y16" i="14" a="1"/>
  <c r="Y16" i="14"/>
  <c r="F91" i="14"/>
  <c r="F96" i="5"/>
  <c r="Y23" i="14" a="1"/>
  <c r="Y23" i="14"/>
  <c r="H91" i="14"/>
  <c r="H96" i="5"/>
  <c r="B31" i="14"/>
  <c r="G58" i="14"/>
  <c r="C33" i="14"/>
  <c r="H60" i="14"/>
  <c r="C38" i="14"/>
  <c r="H65" i="14"/>
  <c r="J41" i="14"/>
  <c r="I42" i="14"/>
  <c r="H43" i="14"/>
  <c r="G44" i="14"/>
  <c r="B50" i="14"/>
  <c r="B57" i="14"/>
  <c r="D83" i="14"/>
  <c r="C52" i="14"/>
  <c r="C59" i="14"/>
  <c r="Y27" i="14" a="1"/>
  <c r="Y27" i="14"/>
  <c r="L91" i="14"/>
  <c r="L96" i="5"/>
  <c r="C31" i="14"/>
  <c r="H58" i="14"/>
  <c r="D33" i="14"/>
  <c r="I60" i="14"/>
  <c r="B36" i="14"/>
  <c r="G63" i="14"/>
  <c r="D38" i="14"/>
  <c r="I65" i="14"/>
  <c r="K41" i="14"/>
  <c r="J42" i="14"/>
  <c r="I43" i="14"/>
  <c r="H44" i="14"/>
  <c r="C50" i="14"/>
  <c r="C57" i="14"/>
  <c r="B84" i="14"/>
  <c r="Y17" i="14" a="1"/>
  <c r="Y17" i="14"/>
  <c r="Y21" i="14"/>
  <c r="Y28" i="14" a="1"/>
  <c r="Y28" i="14"/>
  <c r="M91" i="14"/>
  <c r="M96" i="5"/>
  <c r="B34" i="14"/>
  <c r="G61" i="14"/>
  <c r="L41" i="14"/>
  <c r="D50" i="14"/>
  <c r="D57" i="14"/>
  <c r="B71" i="14"/>
  <c r="Y26" i="14" a="1"/>
  <c r="Y26" i="14"/>
  <c r="K91" i="14"/>
  <c r="K96" i="5"/>
  <c r="H44" i="13"/>
  <c r="C50" i="13"/>
  <c r="C57" i="13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/>
  <c r="D87" i="13"/>
  <c r="L45" i="13"/>
  <c r="K41" i="13"/>
  <c r="M45" i="13"/>
  <c r="F41" i="13"/>
  <c r="E42" i="13"/>
  <c r="Y23" i="13" a="1"/>
  <c r="Y23" i="13"/>
  <c r="H91" i="13"/>
  <c r="H95" i="5"/>
  <c r="Y27" i="13" a="1"/>
  <c r="Y27" i="13"/>
  <c r="L91" i="13"/>
  <c r="L95" i="5"/>
  <c r="C31" i="13"/>
  <c r="H58" i="13"/>
  <c r="D33" i="13"/>
  <c r="I60" i="13"/>
  <c r="C36" i="13"/>
  <c r="H63" i="13"/>
  <c r="L41" i="13"/>
  <c r="J43" i="13"/>
  <c r="I44" i="13"/>
  <c r="D50" i="13"/>
  <c r="D57" i="13"/>
  <c r="Y17" i="13" a="1"/>
  <c r="Y17" i="13"/>
  <c r="Y21" i="13"/>
  <c r="Y28" i="13" a="1"/>
  <c r="Y28" i="13"/>
  <c r="M91" i="13"/>
  <c r="M95" i="5"/>
  <c r="D31" i="13"/>
  <c r="I58" i="13"/>
  <c r="B34" i="13"/>
  <c r="G61" i="13"/>
  <c r="D36" i="13"/>
  <c r="I63" i="13"/>
  <c r="F40" i="13"/>
  <c r="E41" i="13"/>
  <c r="M41" i="13"/>
  <c r="L42" i="13"/>
  <c r="K43" i="13"/>
  <c r="J44" i="13"/>
  <c r="B51" i="13"/>
  <c r="B58" i="13"/>
  <c r="G62" i="13" a="1"/>
  <c r="G62" i="13"/>
  <c r="C34" i="13"/>
  <c r="H61" i="13"/>
  <c r="H62" i="13" a="1"/>
  <c r="H62" i="13"/>
  <c r="C85" i="13"/>
  <c r="B30" i="13"/>
  <c r="G57" i="13"/>
  <c r="D34" i="13"/>
  <c r="I61" i="13"/>
  <c r="Y18" i="13" a="1"/>
  <c r="Y18" i="13"/>
  <c r="Y22" i="13"/>
  <c r="C30" i="13"/>
  <c r="H57" i="13"/>
  <c r="I40" i="13"/>
  <c r="F43" i="13"/>
  <c r="B52" i="13"/>
  <c r="B59" i="13"/>
  <c r="C83" i="13"/>
  <c r="Y15" i="13" a="1"/>
  <c r="Y15" i="13"/>
  <c r="G91" i="13"/>
  <c r="G95" i="5"/>
  <c r="D30" i="13"/>
  <c r="I57" i="13"/>
  <c r="D32" i="13"/>
  <c r="I59" i="13"/>
  <c r="C35" i="13" a="1"/>
  <c r="C35" i="13"/>
  <c r="B38" i="13"/>
  <c r="G65" i="13"/>
  <c r="J40" i="13"/>
  <c r="I41" i="13"/>
  <c r="H42" i="13"/>
  <c r="G43" i="13"/>
  <c r="F44" i="13"/>
  <c r="C52" i="13"/>
  <c r="C59" i="13"/>
  <c r="C86" i="13"/>
  <c r="B37" i="13"/>
  <c r="G64" i="13"/>
  <c r="L43" i="13"/>
  <c r="K44" i="13"/>
  <c r="Y25" i="13" a="1"/>
  <c r="Y25" i="13"/>
  <c r="J91" i="13"/>
  <c r="J95" i="5"/>
  <c r="B32" i="13"/>
  <c r="G59" i="13"/>
  <c r="C37" i="13"/>
  <c r="H64" i="13"/>
  <c r="G41" i="13"/>
  <c r="E43" i="13"/>
  <c r="M43" i="13"/>
  <c r="L44" i="13"/>
  <c r="D51" i="13"/>
  <c r="D58" i="13"/>
  <c r="Y24" i="13" a="1"/>
  <c r="Y24" i="13"/>
  <c r="I91" i="13"/>
  <c r="I95" i="5"/>
  <c r="C32" i="13"/>
  <c r="H59" i="13"/>
  <c r="D37" i="13"/>
  <c r="I64" i="13"/>
  <c r="E44" i="13"/>
  <c r="M44" i="13"/>
  <c r="B33" i="13"/>
  <c r="G60" i="13"/>
  <c r="D35" i="13" a="1"/>
  <c r="D35" i="13"/>
  <c r="C38" i="13"/>
  <c r="H65" i="13"/>
  <c r="K40" i="13"/>
  <c r="J41" i="13"/>
  <c r="I42" i="13"/>
  <c r="H43" i="13"/>
  <c r="G44" i="13"/>
  <c r="B50" i="13"/>
  <c r="B57" i="13"/>
  <c r="D52" i="13"/>
  <c r="D59" i="13"/>
  <c r="B84" i="13"/>
  <c r="D86" i="13"/>
  <c r="C51" i="13"/>
  <c r="C58" i="13"/>
  <c r="B35" i="13" a="1"/>
  <c r="B35" i="13"/>
  <c r="H41" i="13"/>
  <c r="B86" i="13"/>
  <c r="Y16" i="13" a="1"/>
  <c r="Y16" i="13"/>
  <c r="Y20" i="13"/>
  <c r="B31" i="13"/>
  <c r="G58" i="13"/>
  <c r="C33" i="13"/>
  <c r="H60" i="13"/>
  <c r="B36" i="13"/>
  <c r="G63" i="13"/>
  <c r="D38" i="13"/>
  <c r="I65" i="13"/>
  <c r="Y26" i="13" a="1"/>
  <c r="Y26" i="13"/>
  <c r="K91" i="13"/>
  <c r="K95" i="5"/>
  <c r="I44" i="12"/>
  <c r="H45" i="12"/>
  <c r="F45" i="12"/>
  <c r="I45" i="12"/>
  <c r="J40" i="12"/>
  <c r="D87" i="12"/>
  <c r="C36" i="12"/>
  <c r="H63" i="12"/>
  <c r="J45" i="12"/>
  <c r="K45" i="12"/>
  <c r="D82" i="12"/>
  <c r="L45" i="12"/>
  <c r="G42" i="12"/>
  <c r="F42" i="12"/>
  <c r="H42" i="12"/>
  <c r="M42" i="12"/>
  <c r="M45" i="12"/>
  <c r="E45" i="12"/>
  <c r="D52" i="12"/>
  <c r="D59" i="12"/>
  <c r="H40" i="12"/>
  <c r="G45" i="12"/>
  <c r="I40" i="12"/>
  <c r="G62" i="12" a="1"/>
  <c r="G62" i="12"/>
  <c r="J43" i="12"/>
  <c r="C32" i="12"/>
  <c r="H59" i="12"/>
  <c r="E40" i="12"/>
  <c r="M40" i="12"/>
  <c r="D31" i="12"/>
  <c r="I58" i="12"/>
  <c r="L40" i="12"/>
  <c r="F40" i="12"/>
  <c r="F41" i="12"/>
  <c r="K40" i="12"/>
  <c r="G40" i="12"/>
  <c r="E42" i="12"/>
  <c r="Y24" i="12" a="1"/>
  <c r="Y24" i="12"/>
  <c r="I91" i="12"/>
  <c r="I94" i="5"/>
  <c r="Y15" i="12" a="1"/>
  <c r="Y15" i="12"/>
  <c r="G91" i="12"/>
  <c r="G94" i="5"/>
  <c r="D30" i="12"/>
  <c r="I57" i="12"/>
  <c r="D37" i="12"/>
  <c r="I64" i="12"/>
  <c r="B83" i="12"/>
  <c r="B33" i="12"/>
  <c r="G60" i="12"/>
  <c r="B38" i="12"/>
  <c r="G65" i="12"/>
  <c r="G43" i="12"/>
  <c r="B86" i="12"/>
  <c r="C34" i="12"/>
  <c r="H61" i="12"/>
  <c r="D36" i="12"/>
  <c r="I63" i="12"/>
  <c r="E41" i="12"/>
  <c r="M41" i="12"/>
  <c r="L42" i="12"/>
  <c r="K43" i="12"/>
  <c r="J44" i="12"/>
  <c r="B51" i="12"/>
  <c r="B58" i="12"/>
  <c r="H62" i="12" a="1"/>
  <c r="H62" i="12"/>
  <c r="Y18" i="12" a="1"/>
  <c r="Y18" i="12"/>
  <c r="Y22" i="12"/>
  <c r="D34" i="12"/>
  <c r="I61" i="12"/>
  <c r="B37" i="12"/>
  <c r="G64" i="12"/>
  <c r="L43" i="12"/>
  <c r="C30" i="12"/>
  <c r="H57" i="12"/>
  <c r="C37" i="12"/>
  <c r="H64" i="12"/>
  <c r="G41" i="12"/>
  <c r="E43" i="12"/>
  <c r="L44" i="12"/>
  <c r="D51" i="12"/>
  <c r="D58" i="12"/>
  <c r="D32" i="12"/>
  <c r="I59" i="12"/>
  <c r="H41" i="12"/>
  <c r="B52" i="12"/>
  <c r="B59" i="12"/>
  <c r="D85" i="12"/>
  <c r="Y16" i="12" a="1"/>
  <c r="Y16" i="12"/>
  <c r="Y20" i="12"/>
  <c r="Y23" i="12" a="1"/>
  <c r="Y23" i="12"/>
  <c r="H91" i="12"/>
  <c r="H94" i="5"/>
  <c r="B31" i="12"/>
  <c r="G58" i="12"/>
  <c r="C33" i="12"/>
  <c r="H60" i="12"/>
  <c r="C38" i="12"/>
  <c r="H65" i="12"/>
  <c r="J41" i="12"/>
  <c r="I42" i="12"/>
  <c r="H43" i="12"/>
  <c r="G44" i="12"/>
  <c r="B50" i="12"/>
  <c r="D83" i="12"/>
  <c r="C86" i="12"/>
  <c r="B30" i="12"/>
  <c r="G57" i="12"/>
  <c r="K44" i="12"/>
  <c r="B35" i="12" a="1"/>
  <c r="B35" i="12"/>
  <c r="I62" i="12" a="1"/>
  <c r="I62" i="12"/>
  <c r="C35" i="12" a="1"/>
  <c r="C35" i="12"/>
  <c r="C52" i="12"/>
  <c r="C59" i="12"/>
  <c r="Y27" i="12" a="1"/>
  <c r="Y27" i="12"/>
  <c r="L91" i="12"/>
  <c r="L94" i="5"/>
  <c r="C31" i="12"/>
  <c r="H58" i="12"/>
  <c r="D33" i="12"/>
  <c r="I60" i="12"/>
  <c r="B36" i="12"/>
  <c r="G63" i="12"/>
  <c r="D38" i="12"/>
  <c r="I65" i="12"/>
  <c r="K41" i="12"/>
  <c r="J42" i="12"/>
  <c r="I43" i="12"/>
  <c r="H44" i="12"/>
  <c r="C50" i="12"/>
  <c r="C57" i="12"/>
  <c r="B84" i="12"/>
  <c r="Y25" i="12" a="1"/>
  <c r="Y25" i="12"/>
  <c r="J91" i="12"/>
  <c r="J94" i="5"/>
  <c r="B32" i="12"/>
  <c r="G59" i="12"/>
  <c r="C51" i="12"/>
  <c r="C58" i="12"/>
  <c r="M43" i="12"/>
  <c r="F43" i="12"/>
  <c r="E44" i="12"/>
  <c r="M44" i="12"/>
  <c r="D35" i="12" a="1"/>
  <c r="D35" i="12"/>
  <c r="I41" i="12"/>
  <c r="F44" i="12"/>
  <c r="C83" i="12"/>
  <c r="Y17" i="12" a="1"/>
  <c r="Y17" i="12"/>
  <c r="Y21" i="12"/>
  <c r="Y28" i="12" a="1"/>
  <c r="Y28" i="12"/>
  <c r="M91" i="12"/>
  <c r="M94" i="5"/>
  <c r="B34" i="12"/>
  <c r="G61" i="12"/>
  <c r="L41" i="12"/>
  <c r="D50" i="12"/>
  <c r="D57" i="12"/>
  <c r="B71" i="12"/>
  <c r="Y26" i="12" a="1"/>
  <c r="Y26" i="12"/>
  <c r="K91" i="12"/>
  <c r="K94" i="5"/>
  <c r="K42" i="11"/>
  <c r="H41" i="11"/>
  <c r="E40" i="11"/>
  <c r="I44" i="11"/>
  <c r="I40" i="11"/>
  <c r="C30" i="11"/>
  <c r="H57" i="1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/>
  <c r="L41" i="11"/>
  <c r="E43" i="11"/>
  <c r="B30" i="11"/>
  <c r="G57" i="11"/>
  <c r="F42" i="11"/>
  <c r="J43" i="11"/>
  <c r="D50" i="11"/>
  <c r="D57" i="11"/>
  <c r="C37" i="11"/>
  <c r="H64" i="11"/>
  <c r="G43" i="11"/>
  <c r="C32" i="11"/>
  <c r="H59" i="11"/>
  <c r="M43" i="11"/>
  <c r="F43" i="11"/>
  <c r="G41" i="11"/>
  <c r="H43" i="11"/>
  <c r="C85" i="11"/>
  <c r="L43" i="11"/>
  <c r="B83" i="11"/>
  <c r="B52" i="11"/>
  <c r="B59" i="11"/>
  <c r="Y18" i="11" a="1"/>
  <c r="Y18" i="11"/>
  <c r="Y22" i="11"/>
  <c r="D37" i="11"/>
  <c r="I64" i="11"/>
  <c r="I62" i="11" a="1"/>
  <c r="I62" i="11"/>
  <c r="D30" i="11"/>
  <c r="I57" i="11"/>
  <c r="D32" i="11"/>
  <c r="I59" i="11"/>
  <c r="B38" i="11"/>
  <c r="G65" i="11"/>
  <c r="M45" i="11"/>
  <c r="Y17" i="11" a="1"/>
  <c r="Y17" i="11"/>
  <c r="Y21" i="11"/>
  <c r="Y28" i="11" a="1"/>
  <c r="Y28" i="11"/>
  <c r="M91" i="11"/>
  <c r="M93" i="5"/>
  <c r="D31" i="11"/>
  <c r="I58" i="11"/>
  <c r="B34" i="11"/>
  <c r="G61" i="11"/>
  <c r="D36" i="11"/>
  <c r="I63" i="11"/>
  <c r="E41" i="11"/>
  <c r="M41" i="11"/>
  <c r="L42" i="11"/>
  <c r="J44" i="11"/>
  <c r="I45" i="11"/>
  <c r="B51" i="11"/>
  <c r="B58" i="11"/>
  <c r="G62" i="11" a="1"/>
  <c r="G62" i="11"/>
  <c r="Y25" i="11" a="1"/>
  <c r="Y25" i="11"/>
  <c r="J91" i="11"/>
  <c r="J93" i="5"/>
  <c r="Y15" i="11" a="1"/>
  <c r="Y15" i="11"/>
  <c r="Y19" i="11"/>
  <c r="C35" i="11" a="1"/>
  <c r="C35" i="11"/>
  <c r="E45" i="11"/>
  <c r="B86" i="11"/>
  <c r="D35" i="11" a="1"/>
  <c r="D35" i="11"/>
  <c r="I42" i="11"/>
  <c r="C34" i="11"/>
  <c r="H61" i="11"/>
  <c r="B37" i="11"/>
  <c r="G64" i="11"/>
  <c r="F41" i="11"/>
  <c r="E42" i="11"/>
  <c r="M42" i="11"/>
  <c r="K44" i="11"/>
  <c r="J45" i="11"/>
  <c r="C51" i="11"/>
  <c r="C58" i="11"/>
  <c r="H62" i="11" a="1"/>
  <c r="H62" i="11"/>
  <c r="D51" i="11"/>
  <c r="D58" i="11"/>
  <c r="Y24" i="11" a="1"/>
  <c r="Y24" i="11"/>
  <c r="I91" i="11"/>
  <c r="I93" i="5"/>
  <c r="E44" i="11"/>
  <c r="M44" i="11"/>
  <c r="L45" i="11"/>
  <c r="B33" i="11"/>
  <c r="G60" i="11"/>
  <c r="C38" i="11"/>
  <c r="H65" i="11"/>
  <c r="B50" i="11"/>
  <c r="B57" i="11"/>
  <c r="Y16" i="11" a="1"/>
  <c r="Y16" i="11"/>
  <c r="Y20" i="11"/>
  <c r="B31" i="11"/>
  <c r="G58" i="11"/>
  <c r="C33" i="11"/>
  <c r="H60" i="11"/>
  <c r="B36" i="11"/>
  <c r="G63" i="11"/>
  <c r="D38" i="11"/>
  <c r="I65" i="11"/>
  <c r="K41" i="11"/>
  <c r="J42" i="11"/>
  <c r="H44" i="11"/>
  <c r="G45" i="11"/>
  <c r="C50" i="11"/>
  <c r="C57" i="11"/>
  <c r="B84" i="11"/>
  <c r="D86" i="11"/>
  <c r="D34" i="11"/>
  <c r="I61" i="11"/>
  <c r="L44" i="11"/>
  <c r="B35" i="11" a="1"/>
  <c r="B35" i="11"/>
  <c r="I41" i="11"/>
  <c r="F44" i="11"/>
  <c r="C52" i="11"/>
  <c r="C59" i="11"/>
  <c r="C83" i="11"/>
  <c r="J41" i="11"/>
  <c r="G44" i="11"/>
  <c r="F45" i="11"/>
  <c r="D52" i="11"/>
  <c r="D59" i="11"/>
  <c r="D83" i="11"/>
  <c r="Y23" i="11" a="1"/>
  <c r="Y23" i="11"/>
  <c r="H91" i="11"/>
  <c r="H93" i="5"/>
  <c r="Y27" i="11" a="1"/>
  <c r="Y27" i="11"/>
  <c r="L91" i="11"/>
  <c r="L93" i="5"/>
  <c r="C31" i="11"/>
  <c r="H58" i="11"/>
  <c r="D33" i="11"/>
  <c r="I60" i="11"/>
  <c r="C36" i="11"/>
  <c r="H63" i="11"/>
  <c r="H45" i="11"/>
  <c r="Y26" i="11" a="1"/>
  <c r="Y26" i="11"/>
  <c r="K91" i="11"/>
  <c r="K93" i="5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/>
  <c r="D82" i="10"/>
  <c r="F45" i="10"/>
  <c r="E40" i="10"/>
  <c r="G45" i="10"/>
  <c r="C38" i="10"/>
  <c r="H65" i="10"/>
  <c r="J40" i="10"/>
  <c r="D50" i="10"/>
  <c r="D57" i="10"/>
  <c r="K40" i="10"/>
  <c r="D38" i="10"/>
  <c r="I65" i="10"/>
  <c r="B36" i="10"/>
  <c r="G63" i="10"/>
  <c r="B50" i="10"/>
  <c r="B57" i="10"/>
  <c r="B52" i="10"/>
  <c r="B59" i="10"/>
  <c r="Y15" i="10" a="1"/>
  <c r="Y15" i="10"/>
  <c r="Y19" i="10"/>
  <c r="D33" i="10"/>
  <c r="I60" i="10"/>
  <c r="G40" i="10"/>
  <c r="K41" i="10"/>
  <c r="J43" i="10"/>
  <c r="G62" i="10" a="1"/>
  <c r="G62" i="10"/>
  <c r="C31" i="10"/>
  <c r="H58" i="10"/>
  <c r="B33" i="10"/>
  <c r="G60" i="10"/>
  <c r="J41" i="10"/>
  <c r="I43" i="10"/>
  <c r="B34" i="10"/>
  <c r="G61" i="10"/>
  <c r="H40" i="10"/>
  <c r="L41" i="10"/>
  <c r="G44" i="10"/>
  <c r="D85" i="10"/>
  <c r="D52" i="10"/>
  <c r="D59" i="10"/>
  <c r="B31" i="10"/>
  <c r="G58" i="10"/>
  <c r="H43" i="10"/>
  <c r="D37" i="10"/>
  <c r="I64" i="10"/>
  <c r="D35" i="10" a="1"/>
  <c r="D35" i="10"/>
  <c r="I40" i="10"/>
  <c r="I42" i="10"/>
  <c r="C50" i="10"/>
  <c r="C57" i="10"/>
  <c r="Y28" i="10" a="1"/>
  <c r="Y28" i="10"/>
  <c r="M91" i="10"/>
  <c r="M92" i="5"/>
  <c r="D36" i="10"/>
  <c r="I63" i="10"/>
  <c r="M41" i="10"/>
  <c r="J44" i="10"/>
  <c r="Y18" i="10" a="1"/>
  <c r="Y18" i="10"/>
  <c r="Y22" i="10"/>
  <c r="D30" i="10"/>
  <c r="I57" i="10"/>
  <c r="D32" i="10"/>
  <c r="I59" i="10"/>
  <c r="C35" i="10" a="1"/>
  <c r="C35" i="10"/>
  <c r="B38" i="10"/>
  <c r="G65" i="10"/>
  <c r="I41" i="10"/>
  <c r="H42" i="10"/>
  <c r="G43" i="10"/>
  <c r="F44" i="10"/>
  <c r="C52" i="10"/>
  <c r="C59" i="10"/>
  <c r="C33" i="10"/>
  <c r="H60" i="10"/>
  <c r="H44" i="10"/>
  <c r="Y27" i="10" a="1"/>
  <c r="Y27" i="10"/>
  <c r="L91" i="10"/>
  <c r="L92" i="5"/>
  <c r="Y17" i="10" a="1"/>
  <c r="Y17" i="10"/>
  <c r="Y21" i="10"/>
  <c r="C34" i="10"/>
  <c r="H61" i="10"/>
  <c r="B37" i="10"/>
  <c r="G64" i="10"/>
  <c r="F41" i="10"/>
  <c r="E42" i="10"/>
  <c r="M42" i="10"/>
  <c r="L43" i="10"/>
  <c r="K44" i="10"/>
  <c r="C51" i="10"/>
  <c r="C58" i="10"/>
  <c r="D83" i="10"/>
  <c r="C86" i="10"/>
  <c r="Y23" i="10" a="1"/>
  <c r="Y23" i="10"/>
  <c r="H91" i="10"/>
  <c r="H92" i="5"/>
  <c r="C36" i="10"/>
  <c r="H63" i="10"/>
  <c r="I44" i="10"/>
  <c r="H62" i="10" a="1"/>
  <c r="H62" i="10"/>
  <c r="B51" i="10"/>
  <c r="B58" i="10"/>
  <c r="C83" i="10"/>
  <c r="B30" i="10"/>
  <c r="G57" i="10"/>
  <c r="B32" i="10"/>
  <c r="G59" i="10"/>
  <c r="D34" i="10"/>
  <c r="I61" i="10"/>
  <c r="C37" i="10"/>
  <c r="H64" i="10"/>
  <c r="G41" i="10"/>
  <c r="F42" i="10"/>
  <c r="E43" i="10"/>
  <c r="M43" i="10"/>
  <c r="L44" i="10"/>
  <c r="D51" i="10"/>
  <c r="D58" i="10"/>
  <c r="B84" i="10"/>
  <c r="Y16" i="10" a="1"/>
  <c r="Y16" i="10"/>
  <c r="Y20" i="10"/>
  <c r="B83" i="10"/>
  <c r="D31" i="10"/>
  <c r="I58" i="10"/>
  <c r="E41" i="10"/>
  <c r="K43" i="10"/>
  <c r="I62" i="10" a="1"/>
  <c r="I62" i="10"/>
  <c r="B86" i="10"/>
  <c r="Y25" i="10" a="1"/>
  <c r="Y25" i="10"/>
  <c r="J91" i="10"/>
  <c r="J92" i="5"/>
  <c r="Y24" i="10" a="1"/>
  <c r="Y24" i="10"/>
  <c r="I91" i="10"/>
  <c r="I92" i="5"/>
  <c r="C30" i="10"/>
  <c r="H57" i="10"/>
  <c r="B35" i="10" a="1"/>
  <c r="B35" i="10"/>
  <c r="E44" i="10"/>
  <c r="B71" i="10"/>
  <c r="Y26" i="10" a="1"/>
  <c r="Y26" i="10"/>
  <c r="K91" i="10"/>
  <c r="K92" i="5"/>
  <c r="E91" i="8"/>
  <c r="E91" i="5"/>
  <c r="D91" i="8"/>
  <c r="D91" i="5"/>
  <c r="C91" i="8"/>
  <c r="C91" i="5"/>
  <c r="B91" i="8"/>
  <c r="B91" i="5"/>
  <c r="B76" i="8"/>
  <c r="B75" i="8"/>
  <c r="B74" i="8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/>
  <c r="C4" i="8"/>
  <c r="C87" i="8"/>
  <c r="B4" i="8"/>
  <c r="D3" i="8"/>
  <c r="C3" i="8"/>
  <c r="B3" i="8"/>
  <c r="Y29" i="11" a="1"/>
  <c r="Y29" i="15" a="1"/>
  <c r="Y30" i="13" a="1"/>
  <c r="Y30" i="12" a="1"/>
  <c r="Y30" i="14" a="1"/>
  <c r="Y31" i="11" a="1"/>
  <c r="Y29" i="10" a="1"/>
  <c r="Y29" i="12" a="1"/>
  <c r="Y31" i="10" a="1"/>
  <c r="Y31" i="12" a="1"/>
  <c r="Y30" i="15" a="1"/>
  <c r="Y29" i="14" a="1"/>
  <c r="Y31" i="15" a="1"/>
  <c r="Y31" i="13" a="1"/>
  <c r="Y29" i="13" a="1"/>
  <c r="Y31" i="14" a="1"/>
  <c r="Y30" i="10" a="1"/>
  <c r="Y30" i="11" a="1"/>
  <c r="Q64" i="16" a="1"/>
  <c r="N65" i="28" a="1"/>
  <c r="Q60" i="16" a="1"/>
  <c r="P61" i="26" a="1"/>
  <c r="Q58" i="26" a="1"/>
  <c r="L65" i="22" a="1"/>
  <c r="M63" i="19" a="1"/>
  <c r="N63" i="24" a="1"/>
  <c r="N62" i="21" a="1"/>
  <c r="N60" i="28" a="1"/>
  <c r="O64" i="28" a="1"/>
  <c r="P65" i="17" a="1"/>
  <c r="N57" i="17" a="1"/>
  <c r="N63" i="21" a="1"/>
  <c r="Q65" i="21" a="1"/>
  <c r="M64" i="27" a="1"/>
  <c r="O59" i="27" a="1"/>
  <c r="O61" i="16" a="1"/>
  <c r="P61" i="18" a="1"/>
  <c r="O57" i="21" a="1"/>
  <c r="M63" i="20" a="1"/>
  <c r="L60" i="27" a="1"/>
  <c r="N61" i="22" a="1"/>
  <c r="Q60" i="24" a="1"/>
  <c r="N59" i="21" a="1"/>
  <c r="O61" i="20" a="1"/>
  <c r="L58" i="22" a="1"/>
  <c r="M62" i="26" a="1"/>
  <c r="P59" i="21" a="1"/>
  <c r="O63" i="25" a="1"/>
  <c r="L58" i="26" a="1"/>
  <c r="O60" i="20" a="1"/>
  <c r="Q63" i="27" a="1"/>
  <c r="M57" i="17" a="1"/>
  <c r="P57" i="25" a="1"/>
  <c r="N59" i="19" a="1"/>
  <c r="M65" i="18" a="1"/>
  <c r="N62" i="27" a="1"/>
  <c r="N65" i="26" a="1"/>
  <c r="L65" i="19" a="1"/>
  <c r="M64" i="24" a="1"/>
  <c r="L57" i="26" a="1"/>
  <c r="N60" i="20" a="1"/>
  <c r="Q58" i="27" a="1"/>
  <c r="N61" i="17" a="1"/>
  <c r="L65" i="18" a="1"/>
  <c r="O65" i="25" a="1"/>
  <c r="O60" i="17" a="1"/>
  <c r="P57" i="22" a="1"/>
  <c r="L65" i="17" a="1"/>
  <c r="L60" i="21" a="1"/>
  <c r="P60" i="26" a="1"/>
  <c r="Q64" i="25" a="1"/>
  <c r="M58" i="17" a="1"/>
  <c r="L59" i="22" a="1"/>
  <c r="M59" i="16" a="1"/>
  <c r="L58" i="17" a="1"/>
  <c r="O63" i="26" a="1"/>
  <c r="O60" i="23" a="1"/>
  <c r="N57" i="21" a="1"/>
  <c r="Q63" i="16" a="1"/>
  <c r="N64" i="27" a="1"/>
  <c r="L63" i="23" a="1"/>
  <c r="Q57" i="23" a="1"/>
  <c r="Q62" i="21" a="1"/>
  <c r="O58" i="22" a="1"/>
  <c r="O58" i="21" a="1"/>
  <c r="P65" i="10" a="1"/>
  <c r="O58" i="19" a="1"/>
  <c r="O58" i="26" a="1"/>
  <c r="L57" i="24" a="1"/>
  <c r="N65" i="24" a="1"/>
  <c r="M57" i="20" a="1"/>
  <c r="L64" i="21" a="1"/>
  <c r="Q61" i="20" a="1"/>
  <c r="N58" i="27" a="1"/>
  <c r="O64" i="19" a="1"/>
  <c r="Q58" i="24" a="1"/>
  <c r="Q59" i="24" a="1"/>
  <c r="Q64" i="27" a="1"/>
  <c r="N65" i="18" a="1"/>
  <c r="Q58" i="21" a="1"/>
  <c r="Q60" i="23" a="1"/>
  <c r="O64" i="24" a="1"/>
  <c r="P59" i="19" a="1"/>
  <c r="N64" i="22" a="1"/>
  <c r="P63" i="22" a="1"/>
  <c r="P65" i="28" a="1"/>
  <c r="P58" i="17" a="1"/>
  <c r="N59" i="25" a="1"/>
  <c r="M65" i="26" a="1"/>
  <c r="N60" i="17" a="1"/>
  <c r="O57" i="17" a="1"/>
  <c r="Q63" i="17" a="1"/>
  <c r="N60" i="23" a="1"/>
  <c r="O60" i="26" a="1"/>
  <c r="O64" i="18" a="1"/>
  <c r="P58" i="21" a="1"/>
  <c r="Q57" i="16" a="1"/>
  <c r="Q62" i="17" a="1"/>
  <c r="P59" i="22" a="1"/>
  <c r="P60" i="25" a="1"/>
  <c r="O63" i="20" a="1"/>
  <c r="L64" i="23" a="1"/>
  <c r="O64" i="20" a="1"/>
  <c r="O64" i="21" a="1"/>
  <c r="N58" i="26" a="1"/>
  <c r="L62" i="18" a="1"/>
  <c r="P61" i="24" a="1"/>
  <c r="L61" i="16" a="1"/>
  <c r="N59" i="16" a="1"/>
  <c r="O62" i="26" a="1"/>
  <c r="O57" i="25" a="1"/>
  <c r="M64" i="16" a="1"/>
  <c r="P60" i="23" a="1"/>
  <c r="M64" i="21" a="1"/>
  <c r="N58" i="18" a="1"/>
  <c r="P63" i="26" a="1"/>
  <c r="O62" i="17" a="1"/>
  <c r="M57" i="26" a="1"/>
  <c r="M65" i="27" a="1"/>
  <c r="Q64" i="28" a="1"/>
  <c r="P62" i="21" a="1"/>
  <c r="O61" i="21" a="1"/>
  <c r="Q65" i="22" a="1"/>
  <c r="P63" i="25" a="1"/>
  <c r="M58" i="24" a="1"/>
  <c r="O59" i="25" a="1"/>
  <c r="L61" i="20" a="1"/>
  <c r="M60" i="20" a="1"/>
  <c r="L62" i="23" a="1"/>
  <c r="M60" i="25" a="1"/>
  <c r="Q58" i="19" a="1"/>
  <c r="Q58" i="16" a="1"/>
  <c r="Q65" i="18" a="1"/>
  <c r="L58" i="20" a="1"/>
  <c r="N57" i="25" a="1"/>
  <c r="O59" i="17" a="1"/>
  <c r="P59" i="23" a="1"/>
  <c r="Q59" i="28" a="1"/>
  <c r="P65" i="26" a="1"/>
  <c r="M65" i="28" a="1"/>
  <c r="M61" i="20" a="1"/>
  <c r="M65" i="24" a="1"/>
  <c r="L59" i="19" a="1"/>
  <c r="P62" i="20" a="1"/>
  <c r="P63" i="20" a="1"/>
  <c r="P64" i="28" a="1"/>
  <c r="Q59" i="17" a="1"/>
  <c r="L60" i="26" a="1"/>
  <c r="M65" i="20" a="1"/>
  <c r="P64" i="24" a="1"/>
  <c r="M63" i="17" a="1"/>
  <c r="M62" i="17" a="1"/>
  <c r="M64" i="19" a="1"/>
  <c r="P60" i="28" a="1"/>
  <c r="O62" i="22" a="1"/>
  <c r="O61" i="25" a="1"/>
  <c r="N58" i="28" a="1"/>
  <c r="N59" i="20" a="1"/>
  <c r="L58" i="27" a="1"/>
  <c r="Q63" i="19" a="1"/>
  <c r="N65" i="21" a="1"/>
  <c r="N58" i="21" a="1"/>
  <c r="Q63" i="26" a="1"/>
  <c r="M59" i="25" a="1"/>
  <c r="O60" i="27" a="1"/>
  <c r="N58" i="19" a="1"/>
  <c r="L61" i="23" a="1"/>
  <c r="P61" i="27" a="1"/>
  <c r="M62" i="16" a="1"/>
  <c r="O62" i="25" a="1"/>
  <c r="M62" i="18" a="1"/>
  <c r="N59" i="23" a="1"/>
  <c r="Q62" i="20" a="1"/>
  <c r="N62" i="25" a="1"/>
  <c r="Q64" i="17" a="1"/>
  <c r="M57" i="24" a="1"/>
  <c r="L60" i="16" a="1"/>
  <c r="O57" i="24" a="1"/>
  <c r="O61" i="24" a="1"/>
  <c r="N57" i="24" a="1"/>
  <c r="P57" i="21" a="1"/>
  <c r="O62" i="16" a="1"/>
  <c r="M63" i="22" a="1"/>
  <c r="O61" i="23" a="1"/>
  <c r="Q61" i="21" a="1"/>
  <c r="N62" i="22" a="1"/>
  <c r="Q65" i="28" a="1"/>
  <c r="L65" i="28" a="1"/>
  <c r="M63" i="18" a="1"/>
  <c r="N63" i="26" a="1"/>
  <c r="M62" i="21" a="1"/>
  <c r="L59" i="24" a="1"/>
  <c r="M65" i="21" a="1"/>
  <c r="L57" i="28" a="1"/>
  <c r="N62" i="17" a="1"/>
  <c r="N59" i="26" a="1"/>
  <c r="P62" i="23" a="1"/>
  <c r="P57" i="17" a="1"/>
  <c r="N65" i="22" a="1"/>
  <c r="O59" i="21" a="1"/>
  <c r="N64" i="26" a="1"/>
  <c r="N61" i="16" a="1"/>
  <c r="N60" i="21" a="1"/>
  <c r="M60" i="22" a="1"/>
  <c r="Q58" i="22" a="1"/>
  <c r="P64" i="22" a="1"/>
  <c r="Q58" i="28" a="1"/>
  <c r="L57" i="19" a="1"/>
  <c r="O59" i="20" a="1"/>
  <c r="P62" i="18" a="1"/>
  <c r="P65" i="18" a="1"/>
  <c r="L57" i="22" a="1"/>
  <c r="O63" i="27" a="1"/>
  <c r="P63" i="17" a="1"/>
  <c r="L65" i="24" a="1"/>
  <c r="Q64" i="24" a="1"/>
  <c r="P58" i="27" a="1"/>
  <c r="L62" i="21" a="1"/>
  <c r="L61" i="28" a="1"/>
  <c r="O58" i="16" a="1"/>
  <c r="M61" i="25" a="1"/>
  <c r="M57" i="18" a="1"/>
  <c r="P61" i="19" a="1"/>
  <c r="P60" i="16" a="1"/>
  <c r="P58" i="28" a="1"/>
  <c r="N57" i="19" a="1"/>
  <c r="M59" i="24" a="1"/>
  <c r="Q57" i="26" a="1"/>
  <c r="M58" i="21" a="1"/>
  <c r="L58" i="28" a="1"/>
  <c r="N65" i="17" a="1"/>
  <c r="L64" i="25" a="1"/>
  <c r="N64" i="19" a="1"/>
  <c r="O59" i="22" a="1"/>
  <c r="N65" i="19" a="1"/>
  <c r="L65" i="23" a="1"/>
  <c r="N58" i="25" a="1"/>
  <c r="M60" i="24" a="1"/>
  <c r="L65" i="25" a="1"/>
  <c r="M61" i="21" a="1"/>
  <c r="O64" i="23" a="1"/>
  <c r="O57" i="20" a="1"/>
  <c r="Q60" i="25" a="1"/>
  <c r="N57" i="26" a="1"/>
  <c r="Q57" i="28" a="1"/>
  <c r="L60" i="25" a="1"/>
  <c r="M59" i="26" a="1"/>
  <c r="L57" i="18" a="1"/>
  <c r="M62" i="28" a="1"/>
  <c r="N60" i="16" a="1"/>
  <c r="P65" i="24" a="1"/>
  <c r="L59" i="16" a="1"/>
  <c r="L64" i="20" a="1"/>
  <c r="O57" i="23" a="1"/>
  <c r="M57" i="28" a="1"/>
  <c r="N58" i="22" a="1"/>
  <c r="L59" i="21" a="1"/>
  <c r="M64" i="20" a="1"/>
  <c r="M57" i="25" a="1"/>
  <c r="P57" i="28" a="1"/>
  <c r="Q59" i="16" a="1"/>
  <c r="O59" i="24" a="1"/>
  <c r="O63" i="16" a="1"/>
  <c r="N62" i="16" a="1"/>
  <c r="O64" i="22" a="1"/>
  <c r="O61" i="22" a="1"/>
  <c r="Q59" i="18" a="1"/>
  <c r="N57" i="22" a="1"/>
  <c r="N61" i="27" a="1"/>
  <c r="N59" i="17" a="1"/>
  <c r="P58" i="24" a="1"/>
  <c r="N60" i="18" a="1"/>
  <c r="L61" i="27" a="1"/>
  <c r="N60" i="22" a="1"/>
  <c r="L59" i="18" a="1"/>
  <c r="L63" i="19" a="1"/>
  <c r="P57" i="24" a="1"/>
  <c r="N60" i="27" a="1"/>
  <c r="O61" i="18" a="1"/>
  <c r="N64" i="18" a="1"/>
  <c r="L57" i="23" a="1"/>
  <c r="L61" i="17" a="1"/>
  <c r="L58" i="23" a="1"/>
  <c r="N64" i="23" a="1"/>
  <c r="M58" i="25" a="1"/>
  <c r="M60" i="23" a="1"/>
  <c r="O65" i="28" a="1"/>
  <c r="P65" i="16" a="1"/>
  <c r="M64" i="18" a="1"/>
  <c r="P60" i="20" a="1"/>
  <c r="Q58" i="18" a="1"/>
  <c r="Q61" i="24" a="1"/>
  <c r="O60" i="18" a="1"/>
  <c r="L61" i="24" a="1"/>
  <c r="O65" i="20" a="1"/>
  <c r="M60" i="26" a="1"/>
  <c r="P64" i="19" a="1"/>
  <c r="O58" i="17" a="1"/>
  <c r="Q61" i="28" a="1"/>
  <c r="P65" i="19" a="1"/>
  <c r="Q63" i="21" a="1"/>
  <c r="L62" i="24" a="1"/>
  <c r="M64" i="22" a="1"/>
  <c r="Q64" i="23" a="1"/>
  <c r="P60" i="27" a="1"/>
  <c r="N57" i="27" a="1"/>
  <c r="Q65" i="23" a="1"/>
  <c r="Q63" i="24" a="1"/>
  <c r="M65" i="16" a="1"/>
  <c r="L64" i="19" a="1"/>
  <c r="P60" i="19" a="1"/>
  <c r="P63" i="27" a="1"/>
  <c r="N65" i="27" a="1"/>
  <c r="N60" i="19" a="1"/>
  <c r="M62" i="20" a="1"/>
  <c r="Q60" i="17" a="1"/>
  <c r="O60" i="16" a="1"/>
  <c r="M63" i="28" a="1"/>
  <c r="L63" i="22" a="1"/>
  <c r="M65" i="25" a="1"/>
  <c r="M57" i="22" a="1"/>
  <c r="P58" i="16" a="1"/>
  <c r="L63" i="20" a="1"/>
  <c r="N62" i="18" a="1"/>
  <c r="Q64" i="22" a="1"/>
  <c r="N63" i="27" a="1"/>
  <c r="O63" i="18" a="1"/>
  <c r="O62" i="18" a="1"/>
  <c r="P62" i="28" a="1"/>
  <c r="M64" i="17" a="1"/>
  <c r="Q62" i="19" a="1"/>
  <c r="Q61" i="26" a="1"/>
  <c r="N58" i="23" a="1"/>
  <c r="N63" i="20" a="1"/>
  <c r="O65" i="21" a="1"/>
  <c r="L63" i="17" a="1"/>
  <c r="P63" i="21" a="1"/>
  <c r="O64" i="27" a="1"/>
  <c r="L62" i="22" a="1"/>
  <c r="O63" i="24" a="1"/>
  <c r="M60" i="17" a="1"/>
  <c r="P61" i="16" a="1"/>
  <c r="P61" i="28" a="1"/>
  <c r="M57" i="27" a="1"/>
  <c r="M57" i="19" a="1"/>
  <c r="L65" i="16" a="1"/>
  <c r="P60" i="17" a="1"/>
  <c r="N62" i="19" a="1"/>
  <c r="L63" i="26" a="1"/>
  <c r="P58" i="18" a="1"/>
  <c r="M63" i="24" a="1"/>
  <c r="Q57" i="21" a="1"/>
  <c r="N62" i="20" a="1"/>
  <c r="O59" i="28" a="1"/>
  <c r="O60" i="19" a="1"/>
  <c r="N60" i="24" a="1"/>
  <c r="P63" i="18" a="1"/>
  <c r="N63" i="22" a="1"/>
  <c r="P63" i="23" a="1"/>
  <c r="M60" i="28" a="1"/>
  <c r="O65" i="17" a="1"/>
  <c r="Q62" i="26" a="1"/>
  <c r="O57" i="28" a="1"/>
  <c r="N59" i="18" a="1"/>
  <c r="L64" i="28" a="1"/>
  <c r="N57" i="28" a="1"/>
  <c r="O62" i="23" a="1"/>
  <c r="M58" i="28" a="1"/>
  <c r="N63" i="12" a="1"/>
  <c r="O61" i="26" a="1"/>
  <c r="L64" i="16" a="1"/>
  <c r="O63" i="23" a="1"/>
  <c r="P62" i="19" a="1"/>
  <c r="L62" i="20" a="1"/>
  <c r="O59" i="18" a="1"/>
  <c r="O63" i="28" a="1"/>
  <c r="P57" i="19" a="1"/>
  <c r="L61" i="26" a="1"/>
  <c r="L58" i="18" a="1"/>
  <c r="Q62" i="16" a="1"/>
  <c r="M60" i="27" a="1"/>
  <c r="Q57" i="27" a="1"/>
  <c r="Q61" i="16" a="1"/>
  <c r="P64" i="25" a="1"/>
  <c r="Q61" i="18" a="1"/>
  <c r="Q57" i="17" a="1"/>
  <c r="Q60" i="19" a="1"/>
  <c r="N61" i="28" a="1"/>
  <c r="P57" i="16" a="1"/>
  <c r="O65" i="26" a="1"/>
  <c r="L60" i="22" a="1"/>
  <c r="P61" i="23" a="1"/>
  <c r="P64" i="21" a="1"/>
  <c r="L59" i="20" a="1"/>
  <c r="Q65" i="26" a="1"/>
  <c r="N63" i="25" a="1"/>
  <c r="Q58" i="20" a="1"/>
  <c r="M59" i="23" a="1"/>
  <c r="Q62" i="23" a="1"/>
  <c r="Q63" i="22" a="1"/>
  <c r="Q63" i="25" a="1"/>
  <c r="L59" i="27" a="1"/>
  <c r="M61" i="18" a="1"/>
  <c r="L60" i="28" a="1"/>
  <c r="O57" i="22" a="1"/>
  <c r="P57" i="27" a="1"/>
  <c r="L63" i="21" a="1"/>
  <c r="N58" i="16" a="1"/>
  <c r="N63" i="16" a="1"/>
  <c r="N62" i="28" a="1"/>
  <c r="O63" i="19" a="1"/>
  <c r="P62" i="27" a="1"/>
  <c r="P62" i="22" a="1"/>
  <c r="L64" i="17" a="1"/>
  <c r="O57" i="27" a="1"/>
  <c r="O65" i="22" a="1"/>
  <c r="P60" i="22" a="1"/>
  <c r="M59" i="28" a="1"/>
  <c r="P59" i="16" a="1"/>
  <c r="Q62" i="25" a="1"/>
  <c r="L60" i="18" a="1"/>
  <c r="L57" i="20" a="1"/>
  <c r="Q60" i="20" a="1"/>
  <c r="N59" i="27" a="1"/>
  <c r="Q62" i="22" a="1"/>
  <c r="L59" i="25" a="1"/>
  <c r="M63" i="23" a="1"/>
  <c r="P64" i="23" a="1"/>
  <c r="Q62" i="24" a="1"/>
  <c r="P64" i="17" a="1"/>
  <c r="M59" i="27" a="1"/>
  <c r="L58" i="24" a="1"/>
  <c r="O64" i="26" a="1"/>
  <c r="Q57" i="25" a="1"/>
  <c r="Q63" i="23" a="1"/>
  <c r="O65" i="27" a="1"/>
  <c r="M61" i="19" a="1"/>
  <c r="Q59" i="25" a="1"/>
  <c r="O57" i="16" a="1"/>
  <c r="N59" i="22" a="1"/>
  <c r="M59" i="17" a="1"/>
  <c r="M63" i="16" a="1"/>
  <c r="O63" i="21" a="1"/>
  <c r="P59" i="27" a="1"/>
  <c r="P59" i="18" a="1"/>
  <c r="P59" i="25" a="1"/>
  <c r="O60" i="28" a="1"/>
  <c r="Q59" i="23" a="1"/>
  <c r="Q61" i="25" a="1"/>
  <c r="P64" i="26" a="1"/>
  <c r="N62" i="23" a="1"/>
  <c r="M61" i="22" a="1"/>
  <c r="Q64" i="21" a="1"/>
  <c r="O57" i="19" a="1"/>
  <c r="M60" i="16" a="1"/>
  <c r="L62" i="26" a="1"/>
  <c r="L64" i="18" a="1"/>
  <c r="P58" i="25" a="1"/>
  <c r="P57" i="23" a="1"/>
  <c r="L61" i="21" a="1"/>
  <c r="P63" i="28" a="1"/>
  <c r="P63" i="16" a="1"/>
  <c r="Q58" i="25" a="1"/>
  <c r="L60" i="24" a="1"/>
  <c r="M63" i="26" a="1"/>
  <c r="Q61" i="23" a="1"/>
  <c r="L59" i="28" a="1"/>
  <c r="N57" i="16" a="1"/>
  <c r="O58" i="24" a="1"/>
  <c r="L64" i="22" a="1"/>
  <c r="O65" i="16" a="1"/>
  <c r="N59" i="28" a="1"/>
  <c r="P62" i="17" a="1"/>
  <c r="O64" i="25" a="1"/>
  <c r="M63" i="21" a="1"/>
  <c r="L58" i="16" a="1"/>
  <c r="M57" i="21" a="1"/>
  <c r="O61" i="27" a="1"/>
  <c r="L63" i="18" a="1"/>
  <c r="Q60" i="26" a="1"/>
  <c r="M59" i="21" a="1"/>
  <c r="O60" i="22" a="1"/>
  <c r="O65" i="24" a="1"/>
  <c r="N63" i="19" a="1"/>
  <c r="N57" i="20" a="1"/>
  <c r="P65" i="20" a="1"/>
  <c r="L62" i="19" a="1"/>
  <c r="O60" i="24" a="1"/>
  <c r="O58" i="18" a="1"/>
  <c r="O61" i="19" a="1"/>
  <c r="O58" i="28" a="1"/>
  <c r="O62" i="28" a="1"/>
  <c r="N64" i="10" a="1"/>
  <c r="N65" i="25" a="1"/>
  <c r="Q65" i="19" a="1"/>
  <c r="N64" i="24" a="1"/>
  <c r="N57" i="23" a="1"/>
  <c r="L58" i="21" a="1"/>
  <c r="P63" i="24" a="1"/>
  <c r="M64" i="25" a="1"/>
  <c r="N65" i="23" a="1"/>
  <c r="O62" i="20" a="1"/>
  <c r="N63" i="18" a="1"/>
  <c r="P61" i="22" a="1"/>
  <c r="N58" i="20" a="1"/>
  <c r="Q65" i="25" a="1"/>
  <c r="M57" i="16" a="1"/>
  <c r="P59" i="24" a="1"/>
  <c r="P61" i="25" a="1"/>
  <c r="Q61" i="22" a="1"/>
  <c r="M62" i="27" a="1"/>
  <c r="Q60" i="18" a="1"/>
  <c r="P60" i="24" a="1"/>
  <c r="Q65" i="20" a="1"/>
  <c r="M60" i="19" a="1"/>
  <c r="Q64" i="20" a="1"/>
  <c r="P64" i="27" a="1"/>
  <c r="Q57" i="18" a="1"/>
  <c r="Q62" i="18" a="1"/>
  <c r="M64" i="28" a="1"/>
  <c r="O60" i="21" a="1"/>
  <c r="M58" i="27" a="1"/>
  <c r="P57" i="20" a="1"/>
  <c r="L63" i="24" a="1"/>
  <c r="O58" i="23" a="1"/>
  <c r="N58" i="17" a="1"/>
  <c r="N64" i="21" a="1"/>
  <c r="M61" i="26" a="1"/>
  <c r="L60" i="19" a="1"/>
  <c r="Q65" i="24" a="1"/>
  <c r="P59" i="26" a="1"/>
  <c r="M61" i="23" a="1"/>
  <c r="O59" i="23" a="1"/>
  <c r="L65" i="20" a="1"/>
  <c r="M60" i="18" a="1"/>
  <c r="M64" i="26" a="1"/>
  <c r="Q59" i="20" a="1"/>
  <c r="Q57" i="19" a="1"/>
  <c r="M62" i="19" a="1"/>
  <c r="Q61" i="27" a="1"/>
  <c r="M65" i="19" a="1"/>
  <c r="O60" i="25" a="1"/>
  <c r="Q64" i="19" a="1"/>
  <c r="P61" i="21" a="1"/>
  <c r="Q58" i="23" a="1"/>
  <c r="N64" i="20" a="1"/>
  <c r="O62" i="27" a="1"/>
  <c r="P60" i="21" a="1"/>
  <c r="L57" i="21" a="1"/>
  <c r="L57" i="16" a="1"/>
  <c r="O58" i="20" a="1"/>
  <c r="L59" i="26" a="1"/>
  <c r="P58" i="26" a="1"/>
  <c r="M59" i="19" a="1"/>
  <c r="O62" i="21" a="1"/>
  <c r="O57" i="18" a="1"/>
  <c r="L57" i="27" a="1"/>
  <c r="P61" i="17" a="1"/>
  <c r="N64" i="25" a="1"/>
  <c r="N60" i="25" a="1"/>
  <c r="Q61" i="19" a="1"/>
  <c r="P59" i="20" a="1"/>
  <c r="M58" i="16" a="1"/>
  <c r="P65" i="21" a="1"/>
  <c r="O58" i="27" a="1"/>
  <c r="O63" i="17" a="1"/>
  <c r="P62" i="25" a="1"/>
  <c r="O58" i="25" a="1"/>
  <c r="P59" i="28" a="1"/>
  <c r="L58" i="19" a="1"/>
  <c r="N61" i="23" a="1"/>
  <c r="N61" i="20" a="1"/>
  <c r="N62" i="26" a="1"/>
  <c r="L59" i="23" a="1"/>
  <c r="Q60" i="22" a="1"/>
  <c r="N59" i="24" a="1"/>
  <c r="Q65" i="16" a="1"/>
  <c r="L62" i="25" a="1"/>
  <c r="N61" i="25" a="1"/>
  <c r="P58" i="20" a="1"/>
  <c r="P63" i="19" a="1"/>
  <c r="M60" i="21" a="1"/>
  <c r="N63" i="17" a="1"/>
  <c r="L60" i="23" a="1"/>
  <c r="P60" i="18" a="1"/>
  <c r="Q64" i="18" a="1"/>
  <c r="M58" i="22" a="1"/>
  <c r="M62" i="22" a="1"/>
  <c r="M63" i="27" a="1"/>
  <c r="L62" i="27" a="1"/>
  <c r="L59" i="17" a="1"/>
  <c r="N62" i="24" a="1"/>
  <c r="L65" i="27" a="1"/>
  <c r="M57" i="23" a="1"/>
  <c r="O61" i="17" a="1"/>
  <c r="Q57" i="20" a="1"/>
  <c r="O62" i="19" a="1"/>
  <c r="N58" i="24" a="1"/>
  <c r="N64" i="17" a="1"/>
  <c r="P57" i="18" a="1"/>
  <c r="N64" i="28" a="1"/>
  <c r="O61" i="28" a="1"/>
  <c r="O65" i="23" a="1"/>
  <c r="M62" i="24" a="1"/>
  <c r="P65" i="27" a="1"/>
  <c r="L61" i="22" a="1"/>
  <c r="Q63" i="28" a="1"/>
  <c r="N61" i="18" a="1"/>
  <c r="Q59" i="26" a="1"/>
  <c r="M59" i="20" a="1"/>
  <c r="P58" i="19" a="1"/>
  <c r="Q63" i="18" a="1"/>
  <c r="Q62" i="27" a="1"/>
  <c r="O65" i="18" a="1"/>
  <c r="P62" i="26" a="1"/>
  <c r="O59" i="19" a="1"/>
  <c r="O59" i="16" a="1"/>
  <c r="Q65" i="17" a="1"/>
  <c r="N61" i="21" a="1"/>
  <c r="M58" i="26" a="1"/>
  <c r="N64" i="16" a="1"/>
  <c r="P61" i="20" a="1"/>
  <c r="M58" i="19" a="1"/>
  <c r="L62" i="28" a="1"/>
  <c r="L60" i="17" a="1"/>
  <c r="M63" i="25" a="1"/>
  <c r="L61" i="19" a="1"/>
  <c r="Q59" i="22" a="1"/>
  <c r="P64" i="20" a="1"/>
  <c r="N65" i="20" a="1"/>
  <c r="P65" i="23" a="1"/>
  <c r="L60" i="20" a="1"/>
  <c r="M65" i="17" a="1"/>
  <c r="L63" i="25" a="1"/>
  <c r="M61" i="17" a="1"/>
  <c r="M61" i="16" a="1"/>
  <c r="Q59" i="27" a="1"/>
  <c r="L64" i="26" a="1"/>
  <c r="P59" i="17" a="1"/>
  <c r="P62" i="24" a="1"/>
  <c r="L57" i="25" a="1"/>
  <c r="N61" i="19" a="1"/>
  <c r="Q60" i="28" a="1"/>
  <c r="Q57" i="22" a="1"/>
  <c r="L61" i="25" a="1"/>
  <c r="O64" i="17" a="1"/>
  <c r="Q59" i="19" a="1"/>
  <c r="Q60" i="27" a="1"/>
  <c r="L65" i="21" a="1"/>
  <c r="L58" i="25" a="1"/>
  <c r="M62" i="25" a="1"/>
  <c r="M61" i="28" a="1"/>
  <c r="Q61" i="17" a="1"/>
  <c r="L62" i="16" a="1"/>
  <c r="N60" i="26" a="1"/>
  <c r="P58" i="22" a="1"/>
  <c r="M58" i="23" a="1"/>
  <c r="O62" i="24" a="1"/>
  <c r="M62" i="23" a="1"/>
  <c r="P64" i="18" a="1"/>
  <c r="L64" i="24" a="1"/>
  <c r="M65" i="22" a="1"/>
  <c r="O57" i="26" a="1"/>
  <c r="L57" i="17" a="1"/>
  <c r="P65" i="22" a="1"/>
  <c r="M65" i="23" a="1"/>
  <c r="L61" i="18" a="1"/>
  <c r="Q58" i="17" a="1"/>
  <c r="L64" i="27" a="1"/>
  <c r="M58" i="18" a="1"/>
  <c r="Q57" i="24" a="1"/>
  <c r="N61" i="24" a="1"/>
  <c r="L62" i="17" a="1"/>
  <c r="M58" i="20" a="1"/>
  <c r="O59" i="26" a="1"/>
  <c r="L63" i="16" a="1"/>
  <c r="N57" i="18" a="1"/>
  <c r="O64" i="16" a="1"/>
  <c r="N63" i="28" a="1"/>
  <c r="P64" i="16" a="1"/>
  <c r="O63" i="22" a="1"/>
  <c r="L63" i="28" a="1"/>
  <c r="Q63" i="20" a="1"/>
  <c r="N63" i="23" a="1"/>
  <c r="Q65" i="27" a="1"/>
  <c r="P58" i="23" a="1"/>
  <c r="M59" i="18" a="1"/>
  <c r="O65" i="19" a="1"/>
  <c r="P57" i="26" a="1"/>
  <c r="Q64" i="26" a="1"/>
  <c r="L63" i="27" a="1"/>
  <c r="M59" i="22" a="1"/>
  <c r="L65" i="26" a="1"/>
  <c r="N61" i="26" a="1"/>
  <c r="P62" i="16" a="1"/>
  <c r="N65" i="16" a="1"/>
  <c r="M64" i="23" a="1"/>
  <c r="M61" i="27" a="1"/>
  <c r="Q60" i="21" a="1"/>
  <c r="Q59" i="21" a="1"/>
  <c r="M61" i="24" a="1"/>
  <c r="Q62" i="28" a="1"/>
  <c r="P65" i="25" a="1"/>
  <c r="P61" i="14" a="1"/>
  <c r="M62" i="10" a="1"/>
  <c r="N59" i="13" a="1"/>
  <c r="L60" i="14" a="1"/>
  <c r="N63" i="14" a="1"/>
  <c r="N62" i="14" a="1"/>
  <c r="O63" i="10" a="1"/>
  <c r="Q57" i="11" a="1"/>
  <c r="Q63" i="11" a="1"/>
  <c r="M59" i="10" a="1"/>
  <c r="O62" i="11" a="1"/>
  <c r="Q61" i="14" a="1"/>
  <c r="P58" i="14" a="1"/>
  <c r="O62" i="12" a="1"/>
  <c r="N65" i="10" a="1"/>
  <c r="P59" i="10" a="1"/>
  <c r="N59" i="12" a="1"/>
  <c r="L59" i="10" a="1"/>
  <c r="P63" i="15" a="1"/>
  <c r="L60" i="15" a="1"/>
  <c r="Q57" i="10" a="1"/>
  <c r="N57" i="15" a="1"/>
  <c r="M63" i="14" a="1"/>
  <c r="O61" i="10" a="1"/>
  <c r="P60" i="10" a="1"/>
  <c r="L61" i="11" a="1"/>
  <c r="N61" i="14" a="1"/>
  <c r="N57" i="12" a="1"/>
  <c r="P57" i="12" a="1"/>
  <c r="P65" i="14" a="1"/>
  <c r="N65" i="15" a="1"/>
  <c r="Q64" i="12" a="1"/>
  <c r="L65" i="15" a="1"/>
  <c r="N61" i="10" a="1"/>
  <c r="M62" i="15" a="1"/>
  <c r="P65" i="11" a="1"/>
  <c r="O63" i="14" a="1"/>
  <c r="L64" i="11" a="1"/>
  <c r="O61" i="12" a="1"/>
  <c r="N60" i="11" a="1"/>
  <c r="O57" i="11" a="1"/>
  <c r="M62" i="11" a="1"/>
  <c r="Q57" i="13" a="1"/>
  <c r="Q59" i="12" a="1"/>
  <c r="O65" i="12" a="1"/>
  <c r="P63" i="13" a="1"/>
  <c r="M62" i="14" a="1"/>
  <c r="N61" i="11" a="1"/>
  <c r="L58" i="13" a="1"/>
  <c r="L59" i="15" a="1"/>
  <c r="N59" i="10" a="1"/>
  <c r="P64" i="15" a="1"/>
  <c r="M64" i="11" a="1"/>
  <c r="P62" i="13" a="1"/>
  <c r="M58" i="10" a="1"/>
  <c r="M63" i="12" a="1"/>
  <c r="L61" i="15" a="1"/>
  <c r="P61" i="13" a="1"/>
  <c r="O64" i="13" a="1"/>
  <c r="O57" i="14" a="1"/>
  <c r="Q65" i="12" a="1"/>
  <c r="N62" i="13" a="1"/>
  <c r="M60" i="10" a="1"/>
  <c r="O58" i="12" a="1"/>
  <c r="Q63" i="12" a="1"/>
  <c r="Q58" i="11" a="1"/>
  <c r="P59" i="11" a="1"/>
  <c r="M60" i="12" a="1"/>
  <c r="L58" i="15" a="1"/>
  <c r="P60" i="11" a="1"/>
  <c r="O59" i="12" a="1"/>
  <c r="P65" i="15" a="1"/>
  <c r="O60" i="11" a="1"/>
  <c r="M59" i="14" a="1"/>
  <c r="Q64" i="14" a="1"/>
  <c r="P58" i="13" a="1"/>
  <c r="O57" i="12" a="1"/>
  <c r="M61" i="14" a="1"/>
  <c r="M64" i="10" a="1"/>
  <c r="O61" i="14" a="1"/>
  <c r="P63" i="12" a="1"/>
  <c r="Q65" i="13" a="1"/>
  <c r="L60" i="13" a="1"/>
  <c r="L58" i="12" a="1"/>
  <c r="O60" i="13" a="1"/>
  <c r="P62" i="11" a="1"/>
  <c r="M65" i="15" a="1"/>
  <c r="O60" i="15" a="1"/>
  <c r="O59" i="14" a="1"/>
  <c r="N58" i="15" a="1"/>
  <c r="M64" i="12" a="1"/>
  <c r="O65" i="10" a="1"/>
  <c r="P65" i="13" a="1"/>
  <c r="Q61" i="13" a="1"/>
  <c r="L63" i="14" a="1"/>
  <c r="N57" i="14" a="1"/>
  <c r="L64" i="15" a="1"/>
  <c r="L61" i="12" a="1"/>
  <c r="L65" i="13" a="1"/>
  <c r="P59" i="12" a="1"/>
  <c r="L65" i="12" a="1"/>
  <c r="N62" i="11" a="1"/>
  <c r="Q60" i="15" a="1"/>
  <c r="L61" i="13" a="1"/>
  <c r="P65" i="12" a="1"/>
  <c r="M65" i="14" a="1"/>
  <c r="M61" i="12" a="1"/>
  <c r="L57" i="14" a="1"/>
  <c r="M65" i="11" a="1"/>
  <c r="N60" i="12" a="1"/>
  <c r="P64" i="13" a="1"/>
  <c r="L65" i="14" a="1"/>
  <c r="P64" i="14" a="1"/>
  <c r="M58" i="14" a="1"/>
  <c r="N63" i="13" a="1"/>
  <c r="N57" i="11" a="1"/>
  <c r="L62" i="11" a="1"/>
  <c r="O57" i="15" a="1"/>
  <c r="Q59" i="10" a="1"/>
  <c r="P61" i="11" a="1"/>
  <c r="M57" i="11" a="1"/>
  <c r="L57" i="12" a="1"/>
  <c r="O61" i="15" a="1"/>
  <c r="L64" i="10" a="1"/>
  <c r="O65" i="15" a="1"/>
  <c r="P57" i="10" a="1"/>
  <c r="P60" i="13" a="1"/>
  <c r="Q58" i="10" a="1"/>
  <c r="M65" i="10" a="1"/>
  <c r="N62" i="15" a="1"/>
  <c r="O63" i="11" a="1"/>
  <c r="N64" i="13" a="1"/>
  <c r="Q62" i="14" a="1"/>
  <c r="L60" i="11" a="1"/>
  <c r="N65" i="14" a="1"/>
  <c r="N59" i="15" a="1"/>
  <c r="L64" i="13" a="1"/>
  <c r="M57" i="15" a="1"/>
  <c r="N58" i="13" a="1"/>
  <c r="O62" i="14" a="1"/>
  <c r="M59" i="12" a="1"/>
  <c r="P58" i="11" a="1"/>
  <c r="M63" i="13" a="1"/>
  <c r="M57" i="13" a="1"/>
  <c r="P62" i="10" a="1"/>
  <c r="P62" i="12" a="1"/>
  <c r="O62" i="10" a="1"/>
  <c r="M60" i="14" a="1"/>
  <c r="Q61" i="10" a="1"/>
  <c r="Q64" i="11" a="1"/>
  <c r="M61" i="15" a="1"/>
  <c r="M65" i="13" a="1"/>
  <c r="O59" i="13" a="1"/>
  <c r="M59" i="11" a="1"/>
  <c r="M64" i="15" a="1"/>
  <c r="N58" i="11" a="1"/>
  <c r="O61" i="13" a="1"/>
  <c r="P59" i="14" a="1"/>
  <c r="O59" i="15" a="1"/>
  <c r="Q62" i="15" a="1"/>
  <c r="O60" i="12" a="1"/>
  <c r="O58" i="13" a="1"/>
  <c r="N65" i="11" a="1"/>
  <c r="L62" i="13" a="1"/>
  <c r="L59" i="12" a="1"/>
  <c r="M64" i="13" a="1"/>
  <c r="Q58" i="13" a="1"/>
  <c r="O63" i="13" a="1"/>
  <c r="O63" i="15" a="1"/>
  <c r="M59" i="15" a="1"/>
  <c r="Q57" i="14" a="1"/>
  <c r="P64" i="11" a="1"/>
  <c r="Q63" i="15" a="1"/>
  <c r="O64" i="12" a="1"/>
  <c r="O61" i="11" a="1"/>
  <c r="P57" i="13" a="1"/>
  <c r="O62" i="15" a="1"/>
  <c r="P62" i="14" a="1"/>
  <c r="N57" i="13" a="1"/>
  <c r="Q63" i="10" a="1"/>
  <c r="Q59" i="15" a="1"/>
  <c r="Q59" i="13" a="1"/>
  <c r="Q58" i="15" a="1"/>
  <c r="O63" i="12" a="1"/>
  <c r="P62" i="15" a="1"/>
  <c r="N61" i="12" a="1"/>
  <c r="M59" i="13" a="1"/>
  <c r="N59" i="11" a="1"/>
  <c r="N62" i="12" a="1"/>
  <c r="M60" i="13" a="1"/>
  <c r="L57" i="15" a="1"/>
  <c r="N64" i="11" a="1"/>
  <c r="P63" i="10" a="1"/>
  <c r="M62" i="13" a="1"/>
  <c r="O65" i="13" a="1"/>
  <c r="P63" i="11" a="1"/>
  <c r="P60" i="14" a="1"/>
  <c r="L59" i="11" a="1"/>
  <c r="M57" i="10" a="1"/>
  <c r="P58" i="15" a="1"/>
  <c r="Q60" i="13" a="1"/>
  <c r="L62" i="15" a="1"/>
  <c r="Q60" i="10" a="1"/>
  <c r="N59" i="14" a="1"/>
  <c r="P61" i="15" a="1"/>
  <c r="Q65" i="11" a="1"/>
  <c r="L63" i="12" a="1"/>
  <c r="L57" i="10" a="1"/>
  <c r="N60" i="14" a="1"/>
  <c r="N60" i="15" a="1"/>
  <c r="L62" i="10" a="1"/>
  <c r="O60" i="10" a="1"/>
  <c r="O64" i="10" a="1"/>
  <c r="O58" i="11" a="1"/>
  <c r="Q61" i="15" a="1"/>
  <c r="Q62" i="13" a="1"/>
  <c r="Q61" i="11" a="1"/>
  <c r="Q65" i="14" a="1"/>
  <c r="M58" i="15" a="1"/>
  <c r="N61" i="15" a="1"/>
  <c r="Q58" i="14" a="1"/>
  <c r="Q64" i="15" a="1"/>
  <c r="L63" i="15" a="1"/>
  <c r="O58" i="14" a="1"/>
  <c r="O57" i="13" a="1"/>
  <c r="M60" i="11" a="1"/>
  <c r="L61" i="14" a="1"/>
  <c r="O65" i="11" a="1"/>
  <c r="L60" i="10" a="1"/>
  <c r="Q60" i="14" a="1"/>
  <c r="Q62" i="10" a="1"/>
  <c r="P57" i="11" a="1"/>
  <c r="Q61" i="12" a="1"/>
  <c r="M57" i="14" a="1"/>
  <c r="Q64" i="13" a="1"/>
  <c r="M63" i="15" a="1"/>
  <c r="M61" i="13" a="1"/>
  <c r="L63" i="13" a="1"/>
  <c r="M58" i="11" a="1"/>
  <c r="P63" i="14" a="1"/>
  <c r="P59" i="13" a="1"/>
  <c r="L58" i="14" a="1"/>
  <c r="N58" i="12" a="1"/>
  <c r="N58" i="14" a="1"/>
  <c r="M57" i="12" a="1"/>
  <c r="P57" i="15" a="1"/>
  <c r="N63" i="10" a="1"/>
  <c r="O59" i="11" a="1"/>
  <c r="P64" i="10" a="1"/>
  <c r="Q59" i="14" a="1"/>
  <c r="O65" i="14" a="1"/>
  <c r="O58" i="10" a="1"/>
  <c r="M61" i="11" a="1"/>
  <c r="L65" i="11" a="1"/>
  <c r="Q62" i="12" a="1"/>
  <c r="O64" i="11" a="1"/>
  <c r="P60" i="12" a="1"/>
  <c r="N60" i="13" a="1"/>
  <c r="L59" i="14" a="1"/>
  <c r="L58" i="11" a="1"/>
  <c r="L65" i="10" a="1"/>
  <c r="P61" i="10" a="1"/>
  <c r="L57" i="13" a="1"/>
  <c r="N60" i="10" a="1"/>
  <c r="P59" i="15" a="1"/>
  <c r="P58" i="12" a="1"/>
  <c r="L57" i="11" a="1"/>
  <c r="L60" i="12" a="1"/>
  <c r="L59" i="13" a="1"/>
  <c r="P61" i="12" a="1"/>
  <c r="L64" i="14" a="1"/>
  <c r="N61" i="13" a="1"/>
  <c r="M62" i="12" a="1"/>
  <c r="N64" i="15" a="1"/>
  <c r="Q60" i="11" a="1"/>
  <c r="O57" i="10" a="1"/>
  <c r="N64" i="12" a="1"/>
  <c r="L62" i="12" a="1"/>
  <c r="Q64" i="10" a="1"/>
  <c r="P60" i="15" a="1"/>
  <c r="Q60" i="12" a="1"/>
  <c r="Q63" i="13" a="1"/>
  <c r="N63" i="11" a="1"/>
  <c r="Q58" i="12" a="1"/>
  <c r="N57" i="10" a="1"/>
  <c r="M58" i="13" a="1"/>
  <c r="L61" i="10" a="1"/>
  <c r="M63" i="10" a="1"/>
  <c r="L64" i="12" a="1"/>
  <c r="O64" i="14" a="1"/>
  <c r="O64" i="15" a="1"/>
  <c r="N64" i="14" a="1"/>
  <c r="L62" i="14" a="1"/>
  <c r="Q57" i="15" a="1"/>
  <c r="M58" i="12" a="1"/>
  <c r="Q62" i="11" a="1"/>
  <c r="N63" i="15" a="1"/>
  <c r="N65" i="13" a="1"/>
  <c r="O60" i="14" a="1"/>
  <c r="O62" i="13" a="1"/>
  <c r="O59" i="10" a="1"/>
  <c r="M64" i="14" a="1"/>
  <c r="P57" i="14" a="1"/>
  <c r="M60" i="15" a="1"/>
  <c r="Q59" i="11" a="1"/>
  <c r="N62" i="10" a="1"/>
  <c r="L63" i="11" a="1"/>
  <c r="M61" i="10" a="1"/>
  <c r="O58" i="15" a="1"/>
  <c r="Q57" i="12" a="1"/>
  <c r="P58" i="10" a="1"/>
  <c r="N65" i="12" a="1"/>
  <c r="Q65" i="10" a="1"/>
  <c r="N58" i="10" a="1"/>
  <c r="M63" i="11" a="1"/>
  <c r="M65" i="12" a="1"/>
  <c r="L63" i="10" a="1"/>
  <c r="Q65" i="15" a="1"/>
  <c r="P64" i="12" a="1"/>
  <c r="Q63" i="14" a="1"/>
  <c r="L58" i="10" a="1"/>
  <c r="P65" i="25"/>
  <c r="Q62" i="28"/>
  <c r="M61" i="24"/>
  <c r="Q59" i="21"/>
  <c r="Q60" i="21"/>
  <c r="M61" i="27"/>
  <c r="M64" i="23"/>
  <c r="N65" i="16"/>
  <c r="P62" i="16"/>
  <c r="N61" i="26"/>
  <c r="L65" i="26"/>
  <c r="M59" i="22"/>
  <c r="L63" i="27"/>
  <c r="Q64" i="26"/>
  <c r="P57" i="26"/>
  <c r="O65" i="19"/>
  <c r="M59" i="18"/>
  <c r="P58" i="23"/>
  <c r="Q65" i="27"/>
  <c r="N63" i="23"/>
  <c r="Q63" i="20"/>
  <c r="L63" i="28"/>
  <c r="O63" i="22"/>
  <c r="P64" i="16"/>
  <c r="N63" i="28"/>
  <c r="O64" i="16"/>
  <c r="N57" i="18"/>
  <c r="L63" i="16"/>
  <c r="O59" i="26"/>
  <c r="M58" i="20"/>
  <c r="L62" i="17"/>
  <c r="N61" i="24"/>
  <c r="Q57" i="24"/>
  <c r="M58" i="18"/>
  <c r="L64" i="27"/>
  <c r="Q58" i="17"/>
  <c r="L61" i="18"/>
  <c r="M65" i="23"/>
  <c r="P65" i="22"/>
  <c r="L57" i="17"/>
  <c r="O57" i="26"/>
  <c r="M65" i="22"/>
  <c r="L64" i="24"/>
  <c r="P64" i="18"/>
  <c r="M62" i="23"/>
  <c r="O62" i="24"/>
  <c r="M58" i="23"/>
  <c r="P58" i="22"/>
  <c r="N60" i="26"/>
  <c r="L62" i="16"/>
  <c r="Q61" i="17"/>
  <c r="M61" i="28"/>
  <c r="M62" i="25"/>
  <c r="L58" i="25"/>
  <c r="L65" i="21"/>
  <c r="Q60" i="27"/>
  <c r="Q59" i="19"/>
  <c r="O64" i="17"/>
  <c r="L61" i="25"/>
  <c r="Q57" i="22"/>
  <c r="Q60" i="28"/>
  <c r="N61" i="19"/>
  <c r="L57" i="25"/>
  <c r="P62" i="24"/>
  <c r="P59" i="17"/>
  <c r="L64" i="26"/>
  <c r="Q59" i="27"/>
  <c r="M61" i="16"/>
  <c r="M61" i="17"/>
  <c r="L63" i="25"/>
  <c r="M65" i="17"/>
  <c r="L60" i="20"/>
  <c r="P65" i="23"/>
  <c r="N65" i="20"/>
  <c r="P64" i="20"/>
  <c r="Q59" i="22"/>
  <c r="L61" i="19"/>
  <c r="M63" i="25"/>
  <c r="L60" i="17"/>
  <c r="L62" i="28"/>
  <c r="M58" i="19"/>
  <c r="P61" i="20"/>
  <c r="N64" i="16"/>
  <c r="M58" i="26"/>
  <c r="N61" i="21"/>
  <c r="Q65" i="17"/>
  <c r="O59" i="16"/>
  <c r="O59" i="19"/>
  <c r="P62" i="26"/>
  <c r="O65" i="18"/>
  <c r="Q62" i="27"/>
  <c r="Q63" i="18"/>
  <c r="P58" i="19"/>
  <c r="M59" i="20"/>
  <c r="Q59" i="26"/>
  <c r="N61" i="18"/>
  <c r="Q63" i="28"/>
  <c r="L61" i="22"/>
  <c r="P65" i="27"/>
  <c r="M62" i="24"/>
  <c r="O65" i="23"/>
  <c r="O61" i="28"/>
  <c r="N64" i="28"/>
  <c r="P57" i="18"/>
  <c r="N64" i="17"/>
  <c r="N58" i="24"/>
  <c r="O62" i="19"/>
  <c r="Q57" i="20"/>
  <c r="O61" i="17"/>
  <c r="M57" i="23"/>
  <c r="L65" i="27"/>
  <c r="N62" i="24"/>
  <c r="L59" i="17"/>
  <c r="L62" i="27"/>
  <c r="M63" i="27"/>
  <c r="M62" i="22"/>
  <c r="M58" i="22"/>
  <c r="Q64" i="18"/>
  <c r="P60" i="18"/>
  <c r="L60" i="23"/>
  <c r="N63" i="17"/>
  <c r="M60" i="21"/>
  <c r="P63" i="19"/>
  <c r="P58" i="20"/>
  <c r="N61" i="25"/>
  <c r="L62" i="25"/>
  <c r="Q65" i="16"/>
  <c r="N59" i="24"/>
  <c r="Q60" i="22"/>
  <c r="L59" i="23"/>
  <c r="N62" i="26"/>
  <c r="N61" i="20"/>
  <c r="N61" i="23"/>
  <c r="L58" i="19"/>
  <c r="P59" i="28"/>
  <c r="O58" i="25"/>
  <c r="P62" i="25"/>
  <c r="O63" i="17"/>
  <c r="O58" i="27"/>
  <c r="P65" i="21"/>
  <c r="M58" i="16"/>
  <c r="P59" i="20"/>
  <c r="Q61" i="19"/>
  <c r="N60" i="25"/>
  <c r="N64" i="25"/>
  <c r="P61" i="17"/>
  <c r="L57" i="27"/>
  <c r="O57" i="18"/>
  <c r="O62" i="21"/>
  <c r="M59" i="19"/>
  <c r="P58" i="26"/>
  <c r="L59" i="26"/>
  <c r="O58" i="20"/>
  <c r="L57" i="16"/>
  <c r="L57" i="21"/>
  <c r="P60" i="21"/>
  <c r="O62" i="27"/>
  <c r="N64" i="20"/>
  <c r="Q58" i="23"/>
  <c r="P61" i="21"/>
  <c r="Q64" i="19"/>
  <c r="O60" i="25"/>
  <c r="M65" i="19"/>
  <c r="Q61" i="27"/>
  <c r="M62" i="19"/>
  <c r="Q57" i="19"/>
  <c r="Q59" i="20"/>
  <c r="M64" i="26"/>
  <c r="M60" i="18"/>
  <c r="L65" i="20"/>
  <c r="O59" i="23"/>
  <c r="M61" i="23"/>
  <c r="P59" i="26"/>
  <c r="Q65" i="24"/>
  <c r="L60" i="19"/>
  <c r="M61" i="26"/>
  <c r="N64" i="21"/>
  <c r="N58" i="17"/>
  <c r="O58" i="23"/>
  <c r="L63" i="24"/>
  <c r="P57" i="20"/>
  <c r="M58" i="27"/>
  <c r="O60" i="21"/>
  <c r="M64" i="28"/>
  <c r="Q62" i="18"/>
  <c r="Q57" i="18"/>
  <c r="P64" i="27"/>
  <c r="Q64" i="20"/>
  <c r="M60" i="19"/>
  <c r="Q65" i="20"/>
  <c r="P60" i="24"/>
  <c r="Q60" i="18"/>
  <c r="M62" i="27"/>
  <c r="Q61" i="22"/>
  <c r="P61" i="25"/>
  <c r="P59" i="24"/>
  <c r="M57" i="16"/>
  <c r="Q65" i="25"/>
  <c r="N58" i="20"/>
  <c r="P61" i="22"/>
  <c r="N63" i="18"/>
  <c r="O62" i="20"/>
  <c r="N65" i="23"/>
  <c r="M64" i="25"/>
  <c r="P63" i="24"/>
  <c r="L58" i="21"/>
  <c r="N57" i="23"/>
  <c r="N64" i="24"/>
  <c r="Q65" i="19"/>
  <c r="N65" i="25"/>
  <c r="N64" i="10"/>
  <c r="O62" i="28"/>
  <c r="O58" i="28"/>
  <c r="O61" i="19"/>
  <c r="O58" i="18"/>
  <c r="O60" i="24"/>
  <c r="L62" i="19"/>
  <c r="P65" i="20"/>
  <c r="N57" i="20"/>
  <c r="N63" i="19"/>
  <c r="O65" i="24"/>
  <c r="O60" i="22"/>
  <c r="M59" i="21"/>
  <c r="Q60" i="26"/>
  <c r="L63" i="18"/>
  <c r="O61" i="27"/>
  <c r="M57" i="21"/>
  <c r="L58" i="16"/>
  <c r="M63" i="21"/>
  <c r="O64" i="25"/>
  <c r="P62" i="17"/>
  <c r="N59" i="28"/>
  <c r="O65" i="16"/>
  <c r="L64" i="22"/>
  <c r="O58" i="24"/>
  <c r="N57" i="16"/>
  <c r="L59" i="28"/>
  <c r="Q61" i="23"/>
  <c r="M63" i="26"/>
  <c r="L60" i="24"/>
  <c r="Q58" i="25"/>
  <c r="P63" i="16"/>
  <c r="P63" i="28"/>
  <c r="L61" i="21"/>
  <c r="P57" i="23"/>
  <c r="P58" i="25"/>
  <c r="L64" i="18"/>
  <c r="L62" i="26"/>
  <c r="M60" i="16"/>
  <c r="O57" i="19"/>
  <c r="Q64" i="21"/>
  <c r="M61" i="22"/>
  <c r="N62" i="23"/>
  <c r="P64" i="26"/>
  <c r="Q61" i="25"/>
  <c r="Q59" i="23"/>
  <c r="O60" i="28"/>
  <c r="P59" i="25"/>
  <c r="P59" i="18"/>
  <c r="P59" i="27"/>
  <c r="O63" i="21"/>
  <c r="M63" i="16"/>
  <c r="M59" i="17"/>
  <c r="N59" i="22"/>
  <c r="O57" i="16"/>
  <c r="Q59" i="25"/>
  <c r="M61" i="19"/>
  <c r="O65" i="27"/>
  <c r="Q63" i="23"/>
  <c r="Q57" i="25"/>
  <c r="O64" i="26"/>
  <c r="L58" i="24"/>
  <c r="M59" i="27"/>
  <c r="P64" i="17"/>
  <c r="Q62" i="24"/>
  <c r="P64" i="23"/>
  <c r="M63" i="23"/>
  <c r="L59" i="25"/>
  <c r="Q62" i="22"/>
  <c r="N59" i="27"/>
  <c r="Q60" i="20"/>
  <c r="L57" i="20"/>
  <c r="L60" i="18"/>
  <c r="Q62" i="25"/>
  <c r="P59" i="16"/>
  <c r="M59" i="28"/>
  <c r="P60" i="22"/>
  <c r="O65" i="22"/>
  <c r="O57" i="27"/>
  <c r="L64" i="17"/>
  <c r="P62" i="22"/>
  <c r="P62" i="27"/>
  <c r="O63" i="19"/>
  <c r="N62" i="28"/>
  <c r="N63" i="16"/>
  <c r="N58" i="16"/>
  <c r="L63" i="21"/>
  <c r="P57" i="27"/>
  <c r="O57" i="22"/>
  <c r="L60" i="28"/>
  <c r="M61" i="18"/>
  <c r="L59" i="27"/>
  <c r="Q63" i="25"/>
  <c r="Q63" i="22"/>
  <c r="Q62" i="23"/>
  <c r="M59" i="23"/>
  <c r="Q58" i="20"/>
  <c r="N63" i="25"/>
  <c r="Q65" i="26"/>
  <c r="L59" i="20"/>
  <c r="P64" i="21"/>
  <c r="P61" i="23"/>
  <c r="L60" i="22"/>
  <c r="O65" i="26"/>
  <c r="P57" i="16"/>
  <c r="N61" i="28"/>
  <c r="Q60" i="19"/>
  <c r="Q57" i="17"/>
  <c r="Q61" i="18"/>
  <c r="P64" i="25"/>
  <c r="Q61" i="16"/>
  <c r="Q57" i="27"/>
  <c r="M60" i="27"/>
  <c r="Q62" i="16"/>
  <c r="L58" i="18"/>
  <c r="L61" i="26"/>
  <c r="P57" i="19"/>
  <c r="O63" i="28"/>
  <c r="O59" i="18"/>
  <c r="L62" i="20"/>
  <c r="P62" i="19"/>
  <c r="O63" i="23"/>
  <c r="L64" i="16"/>
  <c r="O61" i="26"/>
  <c r="N63" i="12"/>
  <c r="M58" i="28"/>
  <c r="O62" i="23"/>
  <c r="N57" i="28"/>
  <c r="L64" i="28"/>
  <c r="N59" i="18"/>
  <c r="O57" i="28"/>
  <c r="Q62" i="26"/>
  <c r="O65" i="17"/>
  <c r="M60" i="28"/>
  <c r="P63" i="23"/>
  <c r="N63" i="22"/>
  <c r="P63" i="18"/>
  <c r="N60" i="24"/>
  <c r="O60" i="19"/>
  <c r="O59" i="28"/>
  <c r="N62" i="20"/>
  <c r="Q57" i="21"/>
  <c r="M63" i="24"/>
  <c r="P58" i="18"/>
  <c r="L63" i="26"/>
  <c r="N62" i="19"/>
  <c r="P60" i="17"/>
  <c r="L65" i="16"/>
  <c r="M57" i="19"/>
  <c r="M57" i="27"/>
  <c r="P61" i="28"/>
  <c r="P61" i="16"/>
  <c r="M60" i="17"/>
  <c r="O63" i="24"/>
  <c r="L62" i="22"/>
  <c r="O64" i="27"/>
  <c r="P63" i="21"/>
  <c r="L63" i="17"/>
  <c r="O65" i="21"/>
  <c r="N63" i="20"/>
  <c r="N58" i="23"/>
  <c r="Q61" i="26"/>
  <c r="Q62" i="19"/>
  <c r="M64" i="17"/>
  <c r="P62" i="28"/>
  <c r="O62" i="18"/>
  <c r="O63" i="18"/>
  <c r="N63" i="27"/>
  <c r="Q64" i="22"/>
  <c r="N62" i="18"/>
  <c r="L63" i="20"/>
  <c r="P58" i="16"/>
  <c r="M57" i="22"/>
  <c r="M65" i="25"/>
  <c r="L63" i="22"/>
  <c r="M63" i="28"/>
  <c r="O60" i="16"/>
  <c r="Q60" i="17"/>
  <c r="M62" i="20"/>
  <c r="N60" i="19"/>
  <c r="N65" i="27"/>
  <c r="P63" i="27"/>
  <c r="P60" i="19"/>
  <c r="L64" i="19"/>
  <c r="M65" i="16"/>
  <c r="Q63" i="24"/>
  <c r="Q65" i="23"/>
  <c r="N57" i="27"/>
  <c r="P60" i="27"/>
  <c r="Q64" i="23"/>
  <c r="M64" i="22"/>
  <c r="L62" i="24"/>
  <c r="Q63" i="21"/>
  <c r="P65" i="19"/>
  <c r="Q61" i="28"/>
  <c r="O58" i="17"/>
  <c r="P64" i="19"/>
  <c r="M60" i="26"/>
  <c r="O65" i="20"/>
  <c r="L61" i="24"/>
  <c r="O60" i="18"/>
  <c r="Q61" i="24"/>
  <c r="Q58" i="18"/>
  <c r="P60" i="20"/>
  <c r="M64" i="18"/>
  <c r="P65" i="16"/>
  <c r="O65" i="28"/>
  <c r="M60" i="23"/>
  <c r="M58" i="25"/>
  <c r="N64" i="23"/>
  <c r="L58" i="23"/>
  <c r="L61" i="17"/>
  <c r="L57" i="23"/>
  <c r="N64" i="18"/>
  <c r="O61" i="18"/>
  <c r="N60" i="27"/>
  <c r="P57" i="24"/>
  <c r="L63" i="19"/>
  <c r="L59" i="18"/>
  <c r="N60" i="22"/>
  <c r="L61" i="27"/>
  <c r="N60" i="18"/>
  <c r="P58" i="24"/>
  <c r="N59" i="17"/>
  <c r="N61" i="27"/>
  <c r="N57" i="22"/>
  <c r="Q59" i="18"/>
  <c r="O61" i="22"/>
  <c r="O64" i="22"/>
  <c r="N62" i="16"/>
  <c r="O63" i="16"/>
  <c r="O59" i="24"/>
  <c r="Q59" i="16"/>
  <c r="P57" i="28"/>
  <c r="M57" i="25"/>
  <c r="M64" i="20"/>
  <c r="L59" i="21"/>
  <c r="N58" i="22"/>
  <c r="M57" i="28"/>
  <c r="O57" i="23"/>
  <c r="L64" i="20"/>
  <c r="L59" i="16"/>
  <c r="P65" i="24"/>
  <c r="N60" i="16"/>
  <c r="M62" i="28"/>
  <c r="L57" i="18"/>
  <c r="M59" i="26"/>
  <c r="L60" i="25"/>
  <c r="Q57" i="28"/>
  <c r="N57" i="26"/>
  <c r="Q60" i="25"/>
  <c r="O57" i="20"/>
  <c r="O64" i="23"/>
  <c r="M61" i="21"/>
  <c r="L65" i="25"/>
  <c r="M60" i="24"/>
  <c r="N58" i="25"/>
  <c r="L65" i="23"/>
  <c r="N65" i="19"/>
  <c r="O59" i="22"/>
  <c r="N64" i="19"/>
  <c r="L64" i="25"/>
  <c r="N65" i="17"/>
  <c r="L58" i="28"/>
  <c r="M58" i="21"/>
  <c r="Q57" i="26"/>
  <c r="M59" i="24"/>
  <c r="N57" i="19"/>
  <c r="P58" i="28"/>
  <c r="P60" i="16"/>
  <c r="P61" i="19"/>
  <c r="M57" i="18"/>
  <c r="M61" i="25"/>
  <c r="O58" i="16"/>
  <c r="L61" i="28"/>
  <c r="L62" i="21"/>
  <c r="P58" i="27"/>
  <c r="Q64" i="24"/>
  <c r="L65" i="24"/>
  <c r="P63" i="17"/>
  <c r="O63" i="27"/>
  <c r="L57" i="22"/>
  <c r="P65" i="18"/>
  <c r="P62" i="18"/>
  <c r="O59" i="20"/>
  <c r="L57" i="19"/>
  <c r="Q58" i="28"/>
  <c r="P64" i="22"/>
  <c r="Q58" i="22"/>
  <c r="M60" i="22"/>
  <c r="N60" i="21"/>
  <c r="N61" i="16"/>
  <c r="N64" i="26"/>
  <c r="O59" i="21"/>
  <c r="N65" i="22"/>
  <c r="P57" i="17"/>
  <c r="P62" i="23"/>
  <c r="N59" i="26"/>
  <c r="N62" i="17"/>
  <c r="L57" i="28"/>
  <c r="M65" i="21"/>
  <c r="L59" i="24"/>
  <c r="M62" i="21"/>
  <c r="N63" i="26"/>
  <c r="M63" i="18"/>
  <c r="L65" i="28"/>
  <c r="Q65" i="28"/>
  <c r="N62" i="22"/>
  <c r="Q61" i="21"/>
  <c r="O61" i="23"/>
  <c r="M63" i="22"/>
  <c r="O62" i="16"/>
  <c r="P57" i="21"/>
  <c r="N57" i="24"/>
  <c r="O61" i="24"/>
  <c r="O57" i="24"/>
  <c r="L60" i="16"/>
  <c r="M57" i="24"/>
  <c r="Q64" i="17"/>
  <c r="N62" i="25"/>
  <c r="Q62" i="20"/>
  <c r="N59" i="23"/>
  <c r="M62" i="18"/>
  <c r="O62" i="25"/>
  <c r="M62" i="16"/>
  <c r="P61" i="27"/>
  <c r="L61" i="23"/>
  <c r="N58" i="19"/>
  <c r="O60" i="27"/>
  <c r="M59" i="25"/>
  <c r="Q63" i="26"/>
  <c r="N58" i="21"/>
  <c r="N65" i="21"/>
  <c r="Q63" i="19"/>
  <c r="L58" i="27"/>
  <c r="N59" i="20"/>
  <c r="N58" i="28"/>
  <c r="O61" i="25"/>
  <c r="O62" i="22"/>
  <c r="P60" i="28"/>
  <c r="M64" i="19"/>
  <c r="M62" i="17"/>
  <c r="M63" i="17"/>
  <c r="P64" i="24"/>
  <c r="M65" i="20"/>
  <c r="L60" i="26"/>
  <c r="Q59" i="17"/>
  <c r="P64" i="28"/>
  <c r="P63" i="20"/>
  <c r="P62" i="20"/>
  <c r="L59" i="19"/>
  <c r="M65" i="24"/>
  <c r="M61" i="20"/>
  <c r="M65" i="28"/>
  <c r="P65" i="26"/>
  <c r="Q59" i="28"/>
  <c r="P59" i="23"/>
  <c r="O59" i="17"/>
  <c r="N57" i="25"/>
  <c r="L58" i="20"/>
  <c r="Q65" i="18"/>
  <c r="Q58" i="16"/>
  <c r="Q58" i="19"/>
  <c r="M60" i="25"/>
  <c r="L62" i="23"/>
  <c r="M60" i="20"/>
  <c r="L61" i="20"/>
  <c r="O59" i="25"/>
  <c r="M58" i="24"/>
  <c r="P63" i="25"/>
  <c r="Q65" i="22"/>
  <c r="O61" i="21"/>
  <c r="P62" i="21"/>
  <c r="Q64" i="28"/>
  <c r="M65" i="27"/>
  <c r="M57" i="26"/>
  <c r="O62" i="17"/>
  <c r="P63" i="26"/>
  <c r="N58" i="18"/>
  <c r="M64" i="21"/>
  <c r="P60" i="23"/>
  <c r="M64" i="16"/>
  <c r="O57" i="25"/>
  <c r="O62" i="26"/>
  <c r="N59" i="16"/>
  <c r="L61" i="16"/>
  <c r="P61" i="24"/>
  <c r="L62" i="18"/>
  <c r="N58" i="26"/>
  <c r="O64" i="21"/>
  <c r="O64" i="20"/>
  <c r="L64" i="23"/>
  <c r="O63" i="20"/>
  <c r="P60" i="25"/>
  <c r="P59" i="22"/>
  <c r="Q62" i="17"/>
  <c r="Q57" i="16"/>
  <c r="P58" i="21"/>
  <c r="O64" i="18"/>
  <c r="O60" i="26"/>
  <c r="N60" i="23"/>
  <c r="Q63" i="17"/>
  <c r="O57" i="17"/>
  <c r="N60" i="17"/>
  <c r="M65" i="26"/>
  <c r="N59" i="25"/>
  <c r="P58" i="17"/>
  <c r="P65" i="28"/>
  <c r="P63" i="22"/>
  <c r="N64" i="22"/>
  <c r="P59" i="19"/>
  <c r="O64" i="24"/>
  <c r="Q60" i="23"/>
  <c r="Q58" i="21"/>
  <c r="N65" i="18"/>
  <c r="Q64" i="27"/>
  <c r="Q59" i="24"/>
  <c r="Q58" i="24"/>
  <c r="O64" i="19"/>
  <c r="N58" i="27"/>
  <c r="Q61" i="20"/>
  <c r="L64" i="21"/>
  <c r="M57" i="20"/>
  <c r="N65" i="24"/>
  <c r="L57" i="24"/>
  <c r="O58" i="26"/>
  <c r="O58" i="19"/>
  <c r="P65" i="10"/>
  <c r="O58" i="21"/>
  <c r="O58" i="22"/>
  <c r="Q62" i="21"/>
  <c r="Q57" i="23"/>
  <c r="L63" i="23"/>
  <c r="N64" i="27"/>
  <c r="Q63" i="16"/>
  <c r="N57" i="21"/>
  <c r="O60" i="23"/>
  <c r="O63" i="26"/>
  <c r="L58" i="17"/>
  <c r="M59" i="16"/>
  <c r="L59" i="22"/>
  <c r="M58" i="17"/>
  <c r="Q64" i="25"/>
  <c r="P60" i="26"/>
  <c r="L60" i="21"/>
  <c r="L65" i="17"/>
  <c r="P57" i="22"/>
  <c r="O60" i="17"/>
  <c r="O65" i="25"/>
  <c r="L65" i="18"/>
  <c r="N61" i="17"/>
  <c r="Q58" i="27"/>
  <c r="N60" i="20"/>
  <c r="L57" i="26"/>
  <c r="M64" i="24"/>
  <c r="L65" i="19"/>
  <c r="N65" i="26"/>
  <c r="N62" i="27"/>
  <c r="M65" i="18"/>
  <c r="N59" i="19"/>
  <c r="P57" i="25"/>
  <c r="M57" i="17"/>
  <c r="Q63" i="27"/>
  <c r="O60" i="20"/>
  <c r="L58" i="26"/>
  <c r="O63" i="25"/>
  <c r="P59" i="21"/>
  <c r="M62" i="26"/>
  <c r="L58" i="22"/>
  <c r="O61" i="20"/>
  <c r="N59" i="21"/>
  <c r="Q60" i="24"/>
  <c r="N61" i="22"/>
  <c r="L60" i="27"/>
  <c r="M63" i="20"/>
  <c r="O57" i="21"/>
  <c r="P61" i="18"/>
  <c r="O61" i="16"/>
  <c r="O59" i="27"/>
  <c r="M64" i="27"/>
  <c r="Q65" i="21"/>
  <c r="N63" i="21"/>
  <c r="N57" i="17"/>
  <c r="P65" i="17"/>
  <c r="O64" i="28"/>
  <c r="N60" i="28"/>
  <c r="N62" i="21"/>
  <c r="N63" i="24"/>
  <c r="M63" i="19"/>
  <c r="L65" i="22"/>
  <c r="Q58" i="26"/>
  <c r="P61" i="26"/>
  <c r="Q60" i="16"/>
  <c r="N65" i="28"/>
  <c r="Q64" i="16"/>
  <c r="AB3" i="28"/>
  <c r="AC3" i="28"/>
  <c r="C74" i="27"/>
  <c r="C75" i="27"/>
  <c r="AC3" i="27"/>
  <c r="C74" i="26"/>
  <c r="AB3" i="26"/>
  <c r="C75" i="26"/>
  <c r="AC3" i="26"/>
  <c r="C74" i="25"/>
  <c r="AB3" i="25"/>
  <c r="C75" i="25"/>
  <c r="AC3" i="25"/>
  <c r="C75" i="24"/>
  <c r="AB3" i="24"/>
  <c r="AB3" i="23"/>
  <c r="AC3" i="23"/>
  <c r="AB3" i="22"/>
  <c r="AC3" i="22"/>
  <c r="C75" i="22"/>
  <c r="C75" i="21"/>
  <c r="C74" i="21"/>
  <c r="AC3" i="20"/>
  <c r="AB3" i="20"/>
  <c r="AB3" i="19"/>
  <c r="AC3" i="19"/>
  <c r="C75" i="19"/>
  <c r="C75" i="18"/>
  <c r="C74" i="18"/>
  <c r="G67" i="17"/>
  <c r="C75" i="17"/>
  <c r="AB3" i="17"/>
  <c r="Y29" i="12"/>
  <c r="N91" i="12"/>
  <c r="N94" i="5"/>
  <c r="Y31" i="15"/>
  <c r="O91" i="15"/>
  <c r="O97" i="5"/>
  <c r="Y31" i="12"/>
  <c r="O91" i="12"/>
  <c r="O94" i="5"/>
  <c r="Y29" i="10"/>
  <c r="N91" i="10"/>
  <c r="N92" i="5"/>
  <c r="Y30" i="14"/>
  <c r="Y29" i="15"/>
  <c r="N91" i="15"/>
  <c r="N97" i="5"/>
  <c r="Y30" i="11"/>
  <c r="Y31" i="14"/>
  <c r="O91" i="14"/>
  <c r="O96" i="5"/>
  <c r="Y30" i="13"/>
  <c r="Y29" i="14"/>
  <c r="N91" i="14"/>
  <c r="N96" i="5"/>
  <c r="Y31" i="10"/>
  <c r="O91" i="10"/>
  <c r="O92" i="5"/>
  <c r="Y31" i="11"/>
  <c r="O91" i="11"/>
  <c r="O93" i="5"/>
  <c r="Y30" i="12"/>
  <c r="Y29" i="11"/>
  <c r="N91" i="11"/>
  <c r="N93" i="5"/>
  <c r="Y30" i="10"/>
  <c r="Y29" i="13"/>
  <c r="N91" i="13"/>
  <c r="N95" i="5"/>
  <c r="Y31" i="13"/>
  <c r="O91" i="13"/>
  <c r="O95" i="5"/>
  <c r="Y30" i="15"/>
  <c r="P65" i="15"/>
  <c r="M63" i="15"/>
  <c r="L58" i="15"/>
  <c r="L65" i="15"/>
  <c r="L64" i="15"/>
  <c r="N60" i="15"/>
  <c r="O62" i="15"/>
  <c r="F91" i="15"/>
  <c r="F97" i="5"/>
  <c r="N64" i="15"/>
  <c r="Q61" i="15"/>
  <c r="N63" i="15"/>
  <c r="N62" i="15"/>
  <c r="O63" i="15"/>
  <c r="L62" i="15"/>
  <c r="Q57" i="15"/>
  <c r="O61" i="15"/>
  <c r="Q60" i="15"/>
  <c r="Q64" i="15"/>
  <c r="O58" i="15"/>
  <c r="Q58" i="15"/>
  <c r="Q65" i="15"/>
  <c r="Q59" i="15"/>
  <c r="Q63" i="15"/>
  <c r="M60" i="15"/>
  <c r="O59" i="15"/>
  <c r="L57" i="15"/>
  <c r="Q62" i="15"/>
  <c r="Y19" i="15"/>
  <c r="P60" i="15"/>
  <c r="N61" i="15"/>
  <c r="P63" i="15"/>
  <c r="M62" i="15"/>
  <c r="P58" i="15"/>
  <c r="P61" i="15"/>
  <c r="N59" i="15"/>
  <c r="L61" i="15"/>
  <c r="M64" i="15"/>
  <c r="N58" i="15"/>
  <c r="M58" i="15"/>
  <c r="P62" i="15"/>
  <c r="L63" i="15"/>
  <c r="O65" i="15"/>
  <c r="N65" i="15"/>
  <c r="O57" i="15"/>
  <c r="N57" i="15"/>
  <c r="M59" i="15"/>
  <c r="M65" i="15"/>
  <c r="L59" i="15"/>
  <c r="M57" i="15"/>
  <c r="P59" i="15"/>
  <c r="P64" i="15"/>
  <c r="O64" i="15"/>
  <c r="M61" i="15"/>
  <c r="P57" i="15"/>
  <c r="L60" i="15"/>
  <c r="O60" i="15"/>
  <c r="B67" i="15" a="1"/>
  <c r="B67" i="15"/>
  <c r="C74" i="15"/>
  <c r="N62" i="13"/>
  <c r="G67" i="16"/>
  <c r="C75" i="16"/>
  <c r="AB3" i="16"/>
  <c r="G67" i="15"/>
  <c r="C75" i="15"/>
  <c r="N63" i="14"/>
  <c r="L59" i="14"/>
  <c r="L60" i="14"/>
  <c r="Q63" i="14"/>
  <c r="P61" i="14"/>
  <c r="L65" i="14"/>
  <c r="L58" i="14"/>
  <c r="Q65" i="14"/>
  <c r="Q57" i="14"/>
  <c r="O62" i="14"/>
  <c r="Q58" i="14"/>
  <c r="Q62" i="14"/>
  <c r="L57" i="14"/>
  <c r="L64" i="14"/>
  <c r="Q64" i="14"/>
  <c r="Q61" i="14"/>
  <c r="N60" i="14"/>
  <c r="N65" i="14"/>
  <c r="Q59" i="14"/>
  <c r="Q60" i="14"/>
  <c r="L61" i="14"/>
  <c r="P63" i="14"/>
  <c r="L62" i="14"/>
  <c r="O65" i="14"/>
  <c r="P58" i="14"/>
  <c r="Y20" i="14"/>
  <c r="N59" i="14"/>
  <c r="P64" i="14"/>
  <c r="M59" i="14"/>
  <c r="O64" i="14"/>
  <c r="N57" i="14"/>
  <c r="O57" i="14"/>
  <c r="O59" i="14"/>
  <c r="O58" i="14"/>
  <c r="N58" i="14"/>
  <c r="M61" i="14"/>
  <c r="M60" i="14"/>
  <c r="P65" i="14"/>
  <c r="L63" i="14"/>
  <c r="M58" i="14"/>
  <c r="P57" i="14"/>
  <c r="G91" i="14"/>
  <c r="G96" i="5"/>
  <c r="B67" i="14" a="1"/>
  <c r="B67" i="14"/>
  <c r="AB3" i="14"/>
  <c r="N61" i="14"/>
  <c r="N64" i="14"/>
  <c r="M64" i="14"/>
  <c r="M62" i="14"/>
  <c r="M65" i="14"/>
  <c r="M57" i="14"/>
  <c r="P60" i="14"/>
  <c r="O61" i="14"/>
  <c r="N62" i="14"/>
  <c r="P59" i="14"/>
  <c r="P62" i="14"/>
  <c r="M63" i="14"/>
  <c r="O60" i="14"/>
  <c r="O63" i="14"/>
  <c r="G67" i="14"/>
  <c r="AC3" i="14"/>
  <c r="P60" i="13"/>
  <c r="L59" i="13"/>
  <c r="L57" i="13"/>
  <c r="Q59" i="13"/>
  <c r="F91" i="13"/>
  <c r="F95" i="5"/>
  <c r="N58" i="13"/>
  <c r="Q60" i="13"/>
  <c r="L65" i="13"/>
  <c r="N63" i="13"/>
  <c r="L60" i="13"/>
  <c r="N65" i="13"/>
  <c r="Q62" i="13"/>
  <c r="M58" i="13"/>
  <c r="O61" i="13"/>
  <c r="Q64" i="13"/>
  <c r="Q61" i="13"/>
  <c r="N59" i="13"/>
  <c r="N57" i="13"/>
  <c r="Q58" i="13"/>
  <c r="Q57" i="13"/>
  <c r="Q65" i="13"/>
  <c r="L64" i="13"/>
  <c r="M63" i="13"/>
  <c r="Q63" i="13"/>
  <c r="B67" i="13" a="1"/>
  <c r="B67" i="13"/>
  <c r="C74" i="13"/>
  <c r="O60" i="13"/>
  <c r="L61" i="13"/>
  <c r="M57" i="13"/>
  <c r="M62" i="13"/>
  <c r="M61" i="13"/>
  <c r="M59" i="13"/>
  <c r="N64" i="13"/>
  <c r="O58" i="13"/>
  <c r="O59" i="13"/>
  <c r="P63" i="13"/>
  <c r="P61" i="13"/>
  <c r="P58" i="13"/>
  <c r="M60" i="13"/>
  <c r="L63" i="13"/>
  <c r="P64" i="13"/>
  <c r="O64" i="13"/>
  <c r="L62" i="13"/>
  <c r="O62" i="13"/>
  <c r="P65" i="13"/>
  <c r="O65" i="13"/>
  <c r="P62" i="13"/>
  <c r="M64" i="13"/>
  <c r="P59" i="13"/>
  <c r="M65" i="13"/>
  <c r="N61" i="13"/>
  <c r="N60" i="13"/>
  <c r="L58" i="13"/>
  <c r="P57" i="13"/>
  <c r="O57" i="13"/>
  <c r="O63" i="13"/>
  <c r="Y19" i="13"/>
  <c r="G67" i="13"/>
  <c r="P61" i="12"/>
  <c r="Q60" i="12"/>
  <c r="Q58" i="12"/>
  <c r="L62" i="12"/>
  <c r="Q61" i="12"/>
  <c r="Q63" i="12"/>
  <c r="Q62" i="12"/>
  <c r="Q64" i="12"/>
  <c r="N58" i="12"/>
  <c r="N59" i="12"/>
  <c r="Q57" i="12"/>
  <c r="Q65" i="12"/>
  <c r="N65" i="12"/>
  <c r="N60" i="12"/>
  <c r="Q59" i="12"/>
  <c r="L60" i="12"/>
  <c r="F91" i="12"/>
  <c r="F94" i="5"/>
  <c r="N57" i="12"/>
  <c r="L64" i="12"/>
  <c r="L65" i="12"/>
  <c r="L57" i="12"/>
  <c r="L63" i="12"/>
  <c r="O62" i="12"/>
  <c r="M58" i="12"/>
  <c r="L59" i="12"/>
  <c r="L58" i="12"/>
  <c r="L61" i="12"/>
  <c r="Y19" i="12"/>
  <c r="B67" i="12" a="1"/>
  <c r="B67" i="12"/>
  <c r="AB3" i="12"/>
  <c r="G67" i="12"/>
  <c r="AC3" i="12"/>
  <c r="P65" i="12"/>
  <c r="M62" i="12"/>
  <c r="M65" i="12"/>
  <c r="P57" i="12"/>
  <c r="P64" i="12"/>
  <c r="M57" i="12"/>
  <c r="O58" i="12"/>
  <c r="O57" i="12"/>
  <c r="M59" i="12"/>
  <c r="O59" i="12"/>
  <c r="M60" i="12"/>
  <c r="O65" i="12"/>
  <c r="P60" i="12"/>
  <c r="P58" i="12"/>
  <c r="O61" i="12"/>
  <c r="P59" i="12"/>
  <c r="P62" i="12"/>
  <c r="M64" i="12"/>
  <c r="M61" i="12"/>
  <c r="N62" i="12"/>
  <c r="P63" i="12"/>
  <c r="O60" i="12"/>
  <c r="O63" i="12"/>
  <c r="M63" i="12"/>
  <c r="N61" i="12"/>
  <c r="O64" i="12"/>
  <c r="N64" i="12"/>
  <c r="B57" i="12"/>
  <c r="N63" i="11"/>
  <c r="M60" i="11"/>
  <c r="L57" i="11"/>
  <c r="P61" i="11"/>
  <c r="Q63" i="11"/>
  <c r="L61" i="11"/>
  <c r="L63" i="11"/>
  <c r="L62" i="11"/>
  <c r="L58" i="11"/>
  <c r="G91" i="11"/>
  <c r="G93" i="5"/>
  <c r="N59" i="11"/>
  <c r="L65" i="11"/>
  <c r="L64" i="11"/>
  <c r="N60" i="11"/>
  <c r="O63" i="11"/>
  <c r="L60" i="11"/>
  <c r="L59" i="11"/>
  <c r="O61" i="11"/>
  <c r="O62" i="11"/>
  <c r="M59" i="11"/>
  <c r="O64" i="11"/>
  <c r="O65" i="11"/>
  <c r="O57" i="11"/>
  <c r="O60" i="11"/>
  <c r="N58" i="11"/>
  <c r="O58" i="11"/>
  <c r="M64" i="11"/>
  <c r="O59" i="11"/>
  <c r="M57" i="11"/>
  <c r="N65" i="11"/>
  <c r="Q60" i="11"/>
  <c r="P60" i="11"/>
  <c r="N57" i="11"/>
  <c r="N64" i="11"/>
  <c r="Q65" i="11"/>
  <c r="N61" i="11"/>
  <c r="P59" i="11"/>
  <c r="P58" i="11"/>
  <c r="P65" i="11"/>
  <c r="Q62" i="11"/>
  <c r="Q57" i="11"/>
  <c r="P64" i="11"/>
  <c r="N62" i="11"/>
  <c r="M58" i="11"/>
  <c r="M65" i="11"/>
  <c r="M63" i="11"/>
  <c r="Q58" i="11"/>
  <c r="Q64" i="11"/>
  <c r="M62" i="11"/>
  <c r="M61" i="11"/>
  <c r="P57" i="11"/>
  <c r="P63" i="11"/>
  <c r="Q61" i="11"/>
  <c r="Q59" i="11"/>
  <c r="P62" i="11"/>
  <c r="G67" i="11"/>
  <c r="AC3" i="11"/>
  <c r="B67" i="11" a="1"/>
  <c r="B67" i="11"/>
  <c r="F91" i="11"/>
  <c r="F93" i="5"/>
  <c r="Q57" i="10"/>
  <c r="M60" i="10"/>
  <c r="Q64" i="10"/>
  <c r="N59" i="10"/>
  <c r="Q63" i="10"/>
  <c r="L64" i="10"/>
  <c r="Q61" i="10"/>
  <c r="Q60" i="10"/>
  <c r="Q62" i="10"/>
  <c r="N63" i="10"/>
  <c r="N62" i="10"/>
  <c r="Q65" i="10"/>
  <c r="L58" i="10"/>
  <c r="L57" i="10"/>
  <c r="Q59" i="10"/>
  <c r="Q58" i="10"/>
  <c r="O58" i="10"/>
  <c r="L65" i="10"/>
  <c r="L63" i="10"/>
  <c r="L62" i="10"/>
  <c r="F91" i="10"/>
  <c r="F92" i="5"/>
  <c r="O61" i="10"/>
  <c r="L60" i="10"/>
  <c r="M63" i="10"/>
  <c r="L59" i="10"/>
  <c r="O60" i="10"/>
  <c r="M62" i="10"/>
  <c r="N61" i="10"/>
  <c r="P59" i="10"/>
  <c r="L61" i="10"/>
  <c r="M64" i="10"/>
  <c r="O62" i="10"/>
  <c r="G91" i="10"/>
  <c r="G92" i="5"/>
  <c r="M57" i="10"/>
  <c r="O57" i="10"/>
  <c r="N57" i="10"/>
  <c r="M58" i="10"/>
  <c r="O65" i="10"/>
  <c r="O59" i="10"/>
  <c r="P62" i="10"/>
  <c r="P57" i="10"/>
  <c r="N60" i="10"/>
  <c r="M65" i="10"/>
  <c r="P64" i="10"/>
  <c r="N58" i="10"/>
  <c r="P63" i="10"/>
  <c r="M61" i="10"/>
  <c r="O63" i="10"/>
  <c r="M59" i="10"/>
  <c r="O64" i="10"/>
  <c r="P58" i="10"/>
  <c r="P61" i="10"/>
  <c r="N65" i="10"/>
  <c r="P60" i="10"/>
  <c r="B67" i="10" a="1"/>
  <c r="B67" i="10"/>
  <c r="C74" i="10"/>
  <c r="G67" i="10"/>
  <c r="AC3" i="10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L67" i="22"/>
  <c r="AD3" i="22"/>
  <c r="L67" i="20"/>
  <c r="Y12" i="20"/>
  <c r="P91" i="20"/>
  <c r="P102" i="5"/>
  <c r="L67" i="17"/>
  <c r="C76" i="17"/>
  <c r="L67" i="24"/>
  <c r="Y12" i="24"/>
  <c r="P91" i="24"/>
  <c r="P106" i="5"/>
  <c r="L67" i="19"/>
  <c r="Y12" i="19"/>
  <c r="P91" i="19"/>
  <c r="P101" i="5"/>
  <c r="L67" i="23"/>
  <c r="AD3" i="23"/>
  <c r="L67" i="28"/>
  <c r="B71" i="28"/>
  <c r="L67" i="21"/>
  <c r="B71" i="21"/>
  <c r="L67" i="25"/>
  <c r="Y12" i="25"/>
  <c r="P91" i="25"/>
  <c r="P107" i="5"/>
  <c r="L67" i="16"/>
  <c r="C76" i="16"/>
  <c r="L67" i="26"/>
  <c r="AD3" i="26"/>
  <c r="L67" i="18"/>
  <c r="Y12" i="18"/>
  <c r="P91" i="18"/>
  <c r="P100" i="5"/>
  <c r="L67" i="27"/>
  <c r="AD3" i="27"/>
  <c r="AC3" i="17"/>
  <c r="L67" i="15"/>
  <c r="C76" i="15"/>
  <c r="AB3" i="15"/>
  <c r="AC3" i="16"/>
  <c r="AC3" i="15"/>
  <c r="C74" i="14"/>
  <c r="L67" i="14"/>
  <c r="AD3" i="14"/>
  <c r="C75" i="14"/>
  <c r="AB3" i="13"/>
  <c r="L67" i="13"/>
  <c r="Y12" i="13"/>
  <c r="P91" i="13"/>
  <c r="P95" i="5"/>
  <c r="C75" i="13"/>
  <c r="AC3" i="13"/>
  <c r="C75" i="12"/>
  <c r="C74" i="12"/>
  <c r="L67" i="12"/>
  <c r="AD3" i="12"/>
  <c r="L67" i="11"/>
  <c r="B71" i="11"/>
  <c r="C75" i="11"/>
  <c r="C74" i="11"/>
  <c r="AB3" i="11"/>
  <c r="L67" i="10"/>
  <c r="C76" i="10"/>
  <c r="AB3" i="10"/>
  <c r="C75" i="10"/>
  <c r="H44" i="8"/>
  <c r="E44" i="8"/>
  <c r="D32" i="8"/>
  <c r="I59" i="8"/>
  <c r="G44" i="8"/>
  <c r="I44" i="8"/>
  <c r="D33" i="8"/>
  <c r="I60" i="8"/>
  <c r="D37" i="8"/>
  <c r="I64" i="8"/>
  <c r="D52" i="8"/>
  <c r="D59" i="8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/>
  <c r="D38" i="8"/>
  <c r="I65" i="8"/>
  <c r="D35" i="8" a="1"/>
  <c r="D35" i="8"/>
  <c r="B85" i="8"/>
  <c r="F43" i="8"/>
  <c r="I43" i="8"/>
  <c r="M43" i="8"/>
  <c r="E43" i="8"/>
  <c r="H43" i="8"/>
  <c r="L43" i="8"/>
  <c r="K43" i="8"/>
  <c r="J43" i="8"/>
  <c r="G43" i="8"/>
  <c r="C82" i="8"/>
  <c r="C36" i="8"/>
  <c r="H63" i="8"/>
  <c r="C51" i="8"/>
  <c r="C58" i="8"/>
  <c r="C31" i="8"/>
  <c r="H58" i="8"/>
  <c r="C35" i="8" a="1"/>
  <c r="C35" i="8"/>
  <c r="H62" i="8" a="1"/>
  <c r="H62" i="8"/>
  <c r="C34" i="8"/>
  <c r="H61" i="8"/>
  <c r="C30" i="8"/>
  <c r="H57" i="8"/>
  <c r="D51" i="8"/>
  <c r="D58" i="8"/>
  <c r="C38" i="8"/>
  <c r="H65" i="8"/>
  <c r="B51" i="8"/>
  <c r="B58" i="8"/>
  <c r="C32" i="8"/>
  <c r="H59" i="8"/>
  <c r="C33" i="8"/>
  <c r="H60" i="8"/>
  <c r="C37" i="8"/>
  <c r="H64" i="8"/>
  <c r="K44" i="8"/>
  <c r="B52" i="8"/>
  <c r="B59" i="8"/>
  <c r="C52" i="8"/>
  <c r="C59" i="8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/>
  <c r="Y27" i="8" a="1"/>
  <c r="Y27" i="8"/>
  <c r="L91" i="8"/>
  <c r="L91" i="5"/>
  <c r="Y15" i="8" a="1"/>
  <c r="Y15" i="8"/>
  <c r="B82" i="8"/>
  <c r="I40" i="8"/>
  <c r="B36" i="8"/>
  <c r="G63" i="8"/>
  <c r="Y24" i="8" a="1"/>
  <c r="Y24" i="8"/>
  <c r="I91" i="8"/>
  <c r="I91" i="5"/>
  <c r="G40" i="8"/>
  <c r="Y25" i="8" a="1"/>
  <c r="Y25" i="8"/>
  <c r="J91" i="8"/>
  <c r="J91" i="5"/>
  <c r="M40" i="8"/>
  <c r="B33" i="8"/>
  <c r="G60" i="8"/>
  <c r="H40" i="8"/>
  <c r="B34" i="8"/>
  <c r="G61" i="8"/>
  <c r="B30" i="8"/>
  <c r="G57" i="8"/>
  <c r="Y26" i="8" a="1"/>
  <c r="Y26" i="8"/>
  <c r="K91" i="8"/>
  <c r="K91" i="5"/>
  <c r="Y17" i="8" a="1"/>
  <c r="Y17" i="8"/>
  <c r="Y21" i="8"/>
  <c r="G62" i="8" a="1"/>
  <c r="G62" i="8"/>
  <c r="B38" i="8"/>
  <c r="G65" i="8"/>
  <c r="E40" i="8"/>
  <c r="D50" i="8"/>
  <c r="D57" i="8"/>
  <c r="L40" i="8"/>
  <c r="B37" i="8"/>
  <c r="G64" i="8"/>
  <c r="C50" i="8"/>
  <c r="C57" i="8"/>
  <c r="K40" i="8"/>
  <c r="B35" i="8" a="1"/>
  <c r="B35" i="8"/>
  <c r="Y18" i="8" a="1"/>
  <c r="Y18" i="8"/>
  <c r="Y22" i="8"/>
  <c r="F40" i="8"/>
  <c r="B31" i="8"/>
  <c r="G58" i="8"/>
  <c r="Y16" i="8" a="1"/>
  <c r="Y16" i="8"/>
  <c r="Y28" i="8" a="1"/>
  <c r="Y28" i="8"/>
  <c r="M91" i="8"/>
  <c r="M91" i="5"/>
  <c r="Y23" i="8" a="1"/>
  <c r="Y23" i="8"/>
  <c r="H91" i="8"/>
  <c r="H91" i="5"/>
  <c r="D34" i="8"/>
  <c r="I61" i="8"/>
  <c r="D30" i="8"/>
  <c r="I57" i="8"/>
  <c r="F41" i="8"/>
  <c r="K41" i="8"/>
  <c r="J41" i="8"/>
  <c r="I41" i="8"/>
  <c r="B83" i="8"/>
  <c r="M41" i="8"/>
  <c r="E41" i="8"/>
  <c r="H41" i="8"/>
  <c r="L41" i="8"/>
  <c r="G41" i="8"/>
  <c r="D31" i="8"/>
  <c r="I58" i="8"/>
  <c r="D36" i="8"/>
  <c r="I63" i="8"/>
  <c r="B76" i="5"/>
  <c r="B75" i="5"/>
  <c r="B74" i="5"/>
  <c r="B41" i="5"/>
  <c r="B83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44" i="5"/>
  <c r="C86" i="5"/>
  <c r="B4" i="5"/>
  <c r="B40" i="5"/>
  <c r="D3" i="5"/>
  <c r="C3" i="5"/>
  <c r="B3" i="5"/>
  <c r="Y31" i="8" a="1"/>
  <c r="Y30" i="8" a="1"/>
  <c r="Y29" i="8" a="1"/>
  <c r="O63" i="8" a="1"/>
  <c r="O59" i="8" a="1"/>
  <c r="Q57" i="8" a="1"/>
  <c r="L65" i="8" a="1"/>
  <c r="M61" i="8" a="1"/>
  <c r="L57" i="8" a="1"/>
  <c r="M65" i="8" a="1"/>
  <c r="Q60" i="8" a="1"/>
  <c r="O58" i="8" a="1"/>
  <c r="N58" i="8" a="1"/>
  <c r="O65" i="8" a="1"/>
  <c r="Q63" i="8" a="1"/>
  <c r="M63" i="8" a="1"/>
  <c r="O57" i="8" a="1"/>
  <c r="P60" i="8" a="1"/>
  <c r="Q62" i="8" a="1"/>
  <c r="N63" i="8" a="1"/>
  <c r="O62" i="8" a="1"/>
  <c r="P61" i="8" a="1"/>
  <c r="Q61" i="8" a="1"/>
  <c r="Q64" i="8" a="1"/>
  <c r="L64" i="8" a="1"/>
  <c r="N57" i="8" a="1"/>
  <c r="Q58" i="8" a="1"/>
  <c r="N61" i="8" a="1"/>
  <c r="P63" i="8" a="1"/>
  <c r="M59" i="8" a="1"/>
  <c r="O60" i="8" a="1"/>
  <c r="L58" i="8" a="1"/>
  <c r="L63" i="8" a="1"/>
  <c r="Q59" i="8" a="1"/>
  <c r="O61" i="8" a="1"/>
  <c r="P58" i="8" a="1"/>
  <c r="Q65" i="8" a="1"/>
  <c r="P57" i="8" a="1"/>
  <c r="M64" i="8" a="1"/>
  <c r="P65" i="8" a="1"/>
  <c r="P59" i="8" a="1"/>
  <c r="M57" i="8" a="1"/>
  <c r="N65" i="8" a="1"/>
  <c r="L62" i="8" a="1"/>
  <c r="P62" i="8" a="1"/>
  <c r="M62" i="8" a="1"/>
  <c r="N60" i="8" a="1"/>
  <c r="N64" i="8" a="1"/>
  <c r="P64" i="8" a="1"/>
  <c r="M60" i="8" a="1"/>
  <c r="N62" i="8" a="1"/>
  <c r="L60" i="8" a="1"/>
  <c r="M58" i="8" a="1"/>
  <c r="L61" i="8" a="1"/>
  <c r="L59" i="8" a="1"/>
  <c r="O64" i="8" a="1"/>
  <c r="N59" i="8" a="1"/>
  <c r="C76" i="22"/>
  <c r="Y12" i="22"/>
  <c r="P91" i="22"/>
  <c r="P104" i="5"/>
  <c r="AD3" i="17"/>
  <c r="Y12" i="26"/>
  <c r="P91" i="26"/>
  <c r="P110" i="5"/>
  <c r="B71" i="17"/>
  <c r="AD3" i="25"/>
  <c r="C76" i="20"/>
  <c r="AD3" i="20"/>
  <c r="Y12" i="16"/>
  <c r="P91" i="16"/>
  <c r="P98" i="5"/>
  <c r="AD3" i="16"/>
  <c r="AD3" i="18"/>
  <c r="Y12" i="17"/>
  <c r="P91" i="17"/>
  <c r="P99" i="5"/>
  <c r="AD3" i="24"/>
  <c r="Y12" i="21"/>
  <c r="P91" i="21"/>
  <c r="P103" i="5"/>
  <c r="AD3" i="21"/>
  <c r="C76" i="18"/>
  <c r="C76" i="24"/>
  <c r="AD3" i="19"/>
  <c r="Y12" i="23"/>
  <c r="P91" i="23"/>
  <c r="P105" i="5"/>
  <c r="Y12" i="28"/>
  <c r="P91" i="28"/>
  <c r="P109" i="5"/>
  <c r="B71" i="23"/>
  <c r="AD3" i="28"/>
  <c r="C76" i="28"/>
  <c r="C76" i="19"/>
  <c r="C76" i="27"/>
  <c r="B71" i="19"/>
  <c r="C76" i="23"/>
  <c r="Y12" i="27"/>
  <c r="P91" i="27"/>
  <c r="P108" i="5"/>
  <c r="C76" i="26"/>
  <c r="C76" i="21"/>
  <c r="B71" i="25"/>
  <c r="C76" i="25"/>
  <c r="D45" i="5"/>
  <c r="D87" i="5"/>
  <c r="C45" i="5"/>
  <c r="C87" i="5"/>
  <c r="B42" i="5"/>
  <c r="B84" i="5"/>
  <c r="Y31" i="8"/>
  <c r="O91" i="8"/>
  <c r="O91" i="5"/>
  <c r="Y30" i="8"/>
  <c r="Y29" i="8"/>
  <c r="N91" i="8"/>
  <c r="N91" i="5"/>
  <c r="B71" i="15"/>
  <c r="Y12" i="15"/>
  <c r="P91" i="15"/>
  <c r="P97" i="5"/>
  <c r="AD3" i="15"/>
  <c r="Y12" i="14"/>
  <c r="P91" i="14"/>
  <c r="P96" i="5"/>
  <c r="C76" i="14"/>
  <c r="C76" i="13"/>
  <c r="B71" i="13"/>
  <c r="AD3" i="13"/>
  <c r="C76" i="12"/>
  <c r="Y12" i="12"/>
  <c r="P91" i="12"/>
  <c r="P94" i="5"/>
  <c r="AD3" i="11"/>
  <c r="C76" i="11"/>
  <c r="Y12" i="11"/>
  <c r="P91" i="11"/>
  <c r="P93" i="5"/>
  <c r="Y12" i="10"/>
  <c r="P91" i="10"/>
  <c r="P92" i="5"/>
  <c r="AD3" i="10"/>
  <c r="Y20" i="8"/>
  <c r="F91" i="8"/>
  <c r="F91" i="5"/>
  <c r="Y19" i="8"/>
  <c r="G91" i="8"/>
  <c r="G91" i="5"/>
  <c r="P57" i="8"/>
  <c r="P60" i="8"/>
  <c r="P61" i="8"/>
  <c r="P59" i="8"/>
  <c r="O61" i="8"/>
  <c r="M60" i="8"/>
  <c r="L60" i="8"/>
  <c r="N57" i="8"/>
  <c r="O57" i="8"/>
  <c r="Q59" i="8"/>
  <c r="Q61" i="8"/>
  <c r="Q58" i="8"/>
  <c r="P62" i="8"/>
  <c r="P58" i="8"/>
  <c r="M61" i="8"/>
  <c r="N59" i="8"/>
  <c r="N64" i="8"/>
  <c r="O59" i="8"/>
  <c r="O58" i="8"/>
  <c r="O62" i="8"/>
  <c r="N58" i="8"/>
  <c r="O63" i="8"/>
  <c r="Q62" i="8"/>
  <c r="M57" i="8"/>
  <c r="N62" i="8"/>
  <c r="Q63" i="8"/>
  <c r="L65" i="8"/>
  <c r="L62" i="8"/>
  <c r="M62" i="8"/>
  <c r="L64" i="8"/>
  <c r="M59" i="8"/>
  <c r="M63" i="8"/>
  <c r="L58" i="8"/>
  <c r="P64" i="8"/>
  <c r="N60" i="8"/>
  <c r="O64" i="8"/>
  <c r="Q57" i="8"/>
  <c r="O65" i="8"/>
  <c r="M65" i="8"/>
  <c r="L63" i="8"/>
  <c r="N63" i="8"/>
  <c r="Q64" i="8"/>
  <c r="L59" i="8"/>
  <c r="N65" i="8"/>
  <c r="P63" i="8"/>
  <c r="Q60" i="8"/>
  <c r="M64" i="8"/>
  <c r="M58" i="8"/>
  <c r="L57" i="8"/>
  <c r="L61" i="8"/>
  <c r="P65" i="8"/>
  <c r="N61" i="8"/>
  <c r="O60" i="8"/>
  <c r="Q65" i="8"/>
  <c r="G67" i="8"/>
  <c r="B67" i="8" a="1"/>
  <c r="B67" i="8"/>
  <c r="B57" i="8"/>
  <c r="B82" i="5"/>
  <c r="B43" i="5"/>
  <c r="B85" i="5"/>
  <c r="D40" i="5"/>
  <c r="D82" i="5"/>
  <c r="B44" i="5"/>
  <c r="B86" i="5"/>
  <c r="D41" i="5"/>
  <c r="D83" i="5"/>
  <c r="C40" i="5"/>
  <c r="D42" i="5"/>
  <c r="D84" i="5"/>
  <c r="C41" i="5"/>
  <c r="C83" i="5"/>
  <c r="D43" i="5"/>
  <c r="D85" i="5"/>
  <c r="B45" i="5"/>
  <c r="B87" i="5"/>
  <c r="C42" i="5"/>
  <c r="C84" i="5"/>
  <c r="D44" i="5"/>
  <c r="C43" i="5"/>
  <c r="C85" i="5"/>
  <c r="C75" i="8"/>
  <c r="AC3" i="8"/>
  <c r="AB3" i="8"/>
  <c r="C74" i="8"/>
  <c r="Y23" i="5" a="1"/>
  <c r="Y23" i="5"/>
  <c r="Y28" i="5" a="1"/>
  <c r="Y28" i="5"/>
  <c r="Y27" i="5" a="1"/>
  <c r="Y27" i="5"/>
  <c r="Y26" i="5" a="1"/>
  <c r="Y26" i="5"/>
  <c r="Y25" i="5" a="1"/>
  <c r="Y25" i="5"/>
  <c r="Y24" i="5" a="1"/>
  <c r="Y24" i="5"/>
  <c r="Y17" i="5" a="1"/>
  <c r="Y17" i="5"/>
  <c r="Y21" i="5"/>
  <c r="Y18" i="5" a="1"/>
  <c r="Y18" i="5"/>
  <c r="Y22" i="5"/>
  <c r="Y15" i="5" a="1"/>
  <c r="Y15" i="5"/>
  <c r="Y19" i="5"/>
  <c r="Y16" i="5" a="1"/>
  <c r="Y16" i="5"/>
  <c r="I45" i="5"/>
  <c r="H45" i="5"/>
  <c r="F45" i="5"/>
  <c r="J45" i="5"/>
  <c r="J40" i="5"/>
  <c r="E45" i="5"/>
  <c r="B36" i="5"/>
  <c r="G63" i="5"/>
  <c r="L45" i="5"/>
  <c r="B31" i="5"/>
  <c r="G58" i="5"/>
  <c r="K45" i="5"/>
  <c r="K44" i="5"/>
  <c r="D86" i="5"/>
  <c r="I40" i="5"/>
  <c r="C82" i="5"/>
  <c r="B35" i="5" a="1"/>
  <c r="B35" i="5"/>
  <c r="M45" i="5"/>
  <c r="G62" i="5" a="1"/>
  <c r="G62" i="5"/>
  <c r="B33" i="5"/>
  <c r="G60" i="5"/>
  <c r="B37" i="5"/>
  <c r="G64" i="5"/>
  <c r="L44" i="5"/>
  <c r="B34" i="5"/>
  <c r="G61" i="5"/>
  <c r="G45" i="5"/>
  <c r="B32" i="5"/>
  <c r="G59" i="5"/>
  <c r="E40" i="5"/>
  <c r="B50" i="5"/>
  <c r="B38" i="5"/>
  <c r="G65" i="5"/>
  <c r="G40" i="5"/>
  <c r="F44" i="5"/>
  <c r="H44" i="5"/>
  <c r="M44" i="5"/>
  <c r="I41" i="5"/>
  <c r="D34" i="5"/>
  <c r="I61" i="5"/>
  <c r="F43" i="5"/>
  <c r="E44" i="5"/>
  <c r="I43" i="5"/>
  <c r="K41" i="5"/>
  <c r="H40" i="5"/>
  <c r="L40" i="5"/>
  <c r="B30" i="5"/>
  <c r="G57" i="5"/>
  <c r="I44" i="5"/>
  <c r="J44" i="5"/>
  <c r="H42" i="5"/>
  <c r="C52" i="5"/>
  <c r="C59" i="5"/>
  <c r="J43" i="5"/>
  <c r="G44" i="5"/>
  <c r="B52" i="5"/>
  <c r="G42" i="5"/>
  <c r="H41" i="5"/>
  <c r="D30" i="5"/>
  <c r="I57" i="5"/>
  <c r="C37" i="5"/>
  <c r="H64" i="5"/>
  <c r="C38" i="5"/>
  <c r="H65" i="5"/>
  <c r="G41" i="5"/>
  <c r="D36" i="5"/>
  <c r="I63" i="5"/>
  <c r="K40" i="5"/>
  <c r="C34" i="5"/>
  <c r="H61" i="5"/>
  <c r="C35" i="5" a="1"/>
  <c r="C35" i="5"/>
  <c r="D33" i="5"/>
  <c r="I60" i="5"/>
  <c r="B51" i="5"/>
  <c r="D38" i="5"/>
  <c r="I65" i="5"/>
  <c r="E41" i="5"/>
  <c r="D31" i="5"/>
  <c r="I58" i="5"/>
  <c r="L42" i="5"/>
  <c r="C33" i="5"/>
  <c r="H60" i="5"/>
  <c r="E43" i="5"/>
  <c r="L41" i="5"/>
  <c r="K43" i="5"/>
  <c r="F42" i="5"/>
  <c r="M40" i="5"/>
  <c r="H43" i="5"/>
  <c r="K42" i="5"/>
  <c r="C36" i="5"/>
  <c r="H63" i="5"/>
  <c r="D32" i="5"/>
  <c r="I59" i="5"/>
  <c r="I42" i="5"/>
  <c r="D52" i="5"/>
  <c r="D59" i="5"/>
  <c r="C50" i="5"/>
  <c r="C57" i="5"/>
  <c r="J41" i="5"/>
  <c r="C31" i="5"/>
  <c r="H58" i="5"/>
  <c r="D37" i="5"/>
  <c r="I64" i="5"/>
  <c r="D50" i="5"/>
  <c r="D57" i="5"/>
  <c r="H62" i="5" a="1"/>
  <c r="H62" i="5"/>
  <c r="D35" i="5" a="1"/>
  <c r="D35" i="5"/>
  <c r="M42" i="5"/>
  <c r="C30" i="5"/>
  <c r="H57" i="5"/>
  <c r="C51" i="5"/>
  <c r="C58" i="5"/>
  <c r="I62" i="5" a="1"/>
  <c r="I62" i="5"/>
  <c r="L43" i="5"/>
  <c r="F40" i="5"/>
  <c r="E42" i="5"/>
  <c r="F41" i="5"/>
  <c r="M41" i="5"/>
  <c r="C32" i="5"/>
  <c r="H59" i="5"/>
  <c r="D51" i="5"/>
  <c r="D58" i="5"/>
  <c r="J42" i="5"/>
  <c r="G43" i="5"/>
  <c r="M43" i="5"/>
  <c r="Y31" i="5" a="1"/>
  <c r="Y30" i="5" a="1"/>
  <c r="Y29" i="5" a="1"/>
  <c r="N60" i="5" a="1"/>
  <c r="N58" i="5" a="1"/>
  <c r="O65" i="5" a="1"/>
  <c r="Q57" i="5" a="1"/>
  <c r="P63" i="5" a="1"/>
  <c r="Q62" i="5" a="1"/>
  <c r="M63" i="5" a="1"/>
  <c r="M58" i="5" a="1"/>
  <c r="O58" i="5" a="1"/>
  <c r="N61" i="5" a="1"/>
  <c r="L63" i="5" a="1"/>
  <c r="P60" i="5" a="1"/>
  <c r="O63" i="5" a="1"/>
  <c r="Q61" i="5" a="1"/>
  <c r="Q64" i="5" a="1"/>
  <c r="Q65" i="5" a="1"/>
  <c r="L57" i="5" a="1"/>
  <c r="M59" i="5" a="1"/>
  <c r="N64" i="5" a="1"/>
  <c r="O61" i="5" a="1"/>
  <c r="M65" i="5" a="1"/>
  <c r="M57" i="5" a="1"/>
  <c r="N59" i="5" a="1"/>
  <c r="M61" i="5" a="1"/>
  <c r="O64" i="5" a="1"/>
  <c r="L58" i="5" a="1"/>
  <c r="L59" i="5" a="1"/>
  <c r="P61" i="5" a="1"/>
  <c r="P58" i="5" a="1"/>
  <c r="P62" i="5" a="1"/>
  <c r="O59" i="5" a="1"/>
  <c r="Q59" i="5" a="1"/>
  <c r="N62" i="5" a="1"/>
  <c r="P57" i="5" a="1"/>
  <c r="L65" i="5" a="1"/>
  <c r="O60" i="5" a="1"/>
  <c r="Q58" i="5" a="1"/>
  <c r="N57" i="5" a="1"/>
  <c r="Q63" i="5" a="1"/>
  <c r="N63" i="5" a="1"/>
  <c r="P64" i="5" a="1"/>
  <c r="Q60" i="5" a="1"/>
  <c r="O57" i="5" a="1"/>
  <c r="M62" i="5" a="1"/>
  <c r="L60" i="5" a="1"/>
  <c r="P65" i="5" a="1"/>
  <c r="O62" i="5" a="1"/>
  <c r="M64" i="5" a="1"/>
  <c r="L62" i="5" a="1"/>
  <c r="L61" i="5" a="1"/>
  <c r="L64" i="5" a="1"/>
  <c r="N65" i="5" a="1"/>
  <c r="P59" i="5" a="1"/>
  <c r="M60" i="5" a="1"/>
  <c r="Y31" i="5"/>
  <c r="Y30" i="5"/>
  <c r="Y29" i="5"/>
  <c r="B58" i="5"/>
  <c r="B59" i="5"/>
  <c r="B57" i="5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G67" i="5"/>
  <c r="C75" i="5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/>
  <c r="C74" i="5"/>
  <c r="AC3" i="5"/>
  <c r="L67" i="5"/>
  <c r="AD3" i="5"/>
  <c r="AB3" i="5"/>
  <c r="C76" i="5"/>
  <c r="B71" i="5"/>
  <c r="Y12" i="5"/>
  <c r="L67" i="8"/>
  <c r="Y12" i="8"/>
  <c r="P91" i="8"/>
  <c r="P91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R91" i="5"/>
  <c r="S91" i="5" a="1"/>
  <c r="S91" i="5"/>
  <c r="T91" i="5"/>
  <c r="C118" i="5"/>
  <c r="D118" i="5"/>
  <c r="E118" i="5"/>
  <c r="F118" i="5"/>
  <c r="G118" i="5"/>
  <c r="F121" i="5"/>
  <c r="G121" i="5"/>
  <c r="AD3" i="8"/>
  <c r="C76" i="8"/>
  <c r="B71" i="8"/>
  <c r="C125" i="5" a="1"/>
  <c r="C125" i="5"/>
  <c r="D125" i="5" a="1"/>
  <c r="D125" i="5"/>
  <c r="E125" i="5"/>
  <c r="F12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<sst xmlns="http://schemas.openxmlformats.org/spreadsheetml/2006/main" count="3182" uniqueCount="88">
  <si>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</si>
  <si>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</si>
  <si>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</si>
  <si>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</si>
  <si>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</si>
  <si>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</si>
  <si>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</si>
  <si>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</si>
  <si>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</si>
  <si>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</si>
  <si>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</si>
  <si>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</si>
  <si>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</si>
  <si>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</si>
  <si>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</si>
  <si>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</si>
  <si>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</si>
  <si>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</si>
  <si>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</si>
  <si>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</si>
  <si>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</si>
  <si>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</si>
  <si>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</si>
  <si>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</si>
  <si>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</si>
  <si>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</si>
  <si>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</si>
  <si>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</si>
  <si>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</si>
  <si>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</si>
  <si>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</si>
  <si>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</si>
  <si>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</si>
  <si>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</si>
  <si>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</si>
  <si>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</si>
  <si>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</si>
  <si>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</si>
  <si>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</si>
  <si>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</si>
  <si>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</si>
  <si>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</si>
  <si>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</si>
  <si>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</si>
  <si>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</si>
  <si>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</si>
  <si>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</si>
  <si>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</si>
  <si>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</si>
  <si>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</si>
  <si>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</si>
  <si>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</si>
  <si>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</si>
  <si>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</si>
  <si>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</si>
  <si>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</si>
  <si>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</si>
  <si>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</si>
  <si>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</si>
  <si>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</si>
  <si>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</si>
  <si>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</si>
  <si>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</si>
  <si>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</si>
  <si>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</si>
  <si>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</si>
  <si>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</si>
  <si>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</si>
  <si>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</si>
  <si>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</si>
  <si>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</si>
  <si>
    <t>összeg legjobb</t>
  </si>
  <si>
    <t>szorzat legjobb</t>
  </si>
  <si>
    <t>leggyengébb KPI</t>
  </si>
  <si>
    <t>Döntés</t>
  </si>
  <si>
    <t>Irányok</t>
  </si>
  <si>
    <t>Y0</t>
  </si>
  <si>
    <t>Minmax legjobb</t>
  </si>
  <si>
    <t>Sorszám</t>
  </si>
  <si>
    <t>Y</t>
  </si>
  <si>
    <t>leggyengébb kpi max</t>
  </si>
  <si>
    <t>Zöldmax kontroll</t>
  </si>
  <si>
    <t>összeg v. Szorzat</t>
  </si>
  <si>
    <t>összeg legjobb Q</t>
  </si>
  <si>
    <t>szorzat legjobb Q</t>
  </si>
  <si>
    <t>döntés</t>
  </si>
  <si>
    <t>Különbség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</si>
</sst>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4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3"/>
      <color theme="1"/>
      <name val="Helvetica Neue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4" xfId="0" applyFill="1" applyBorder="1"/>
    <xf numFmtId="0" fontId="0" fillId="8" borderId="0" xfId="0" applyFill="1"/>
    <xf numFmtId="0" fontId="3" fillId="0" borderId="0" xfId="0" applyFont="1"/>
    <xf numFmtId="0" fontId="0" fillId="0" borderId="0" xfId="0" applyAlignment="1">
      <alignment wrapText="1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1"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A22" zoomScale="84" zoomScaleNormal="84" workbookViewId="0">
      <selection activeCell="G118" sqref="G118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6" max="6" width="11.83593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18" max="19" width="13.4375" bestFit="1" customWidth="1"/>
    <col min="20" max="20" width="23.179687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 ca="1">B67</f>
        <v>4.7845294681913675</v>
      </c>
      <c r="AC3" s="1">
        <f ca="1">G67</f>
        <v>0.42594714836497821</v>
      </c>
      <c r="AD3" s="1">
        <f ca="1">L67</f>
        <v>2.192201650812093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6.1463307834430108</v>
      </c>
      <c r="AC4" s="1">
        <v>0.52638709266104067</v>
      </c>
      <c r="AD4" s="1">
        <v>2.1622311481127228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7.2068463896439727</v>
      </c>
      <c r="AC5" s="1">
        <v>0.18277966682115254</v>
      </c>
      <c r="AD5" s="1">
        <v>1.1586898047651482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5.5809524487650846</v>
      </c>
      <c r="AC6" s="1">
        <v>0.62416345590779576</v>
      </c>
      <c r="AD6" s="1">
        <v>1.6685957576027433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3.5913639805861712</v>
      </c>
      <c r="AC7" s="1">
        <v>0.68444932343305731</v>
      </c>
      <c r="AD7" s="1">
        <v>2.1234652929456344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5.5054651521675488</v>
      </c>
      <c r="AC8" s="1">
        <v>0.92688658757724829</v>
      </c>
      <c r="AD8" s="1">
        <v>2.4739762257869966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2.9203086590923202</v>
      </c>
      <c r="AC9" s="1">
        <v>1.0492329112017664</v>
      </c>
      <c r="AD9" s="1">
        <v>1.6649126705478581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1.4722655526159492</v>
      </c>
      <c r="AC10" s="1">
        <v>0.79925425354238833</v>
      </c>
      <c r="AD10" s="1">
        <v>2.5811265352478516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4.9278850622385537</v>
      </c>
      <c r="AC11" s="1">
        <v>0.63946656108671529</v>
      </c>
      <c r="AD11" s="1">
        <v>1.3990813183388962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1.2937512742829114</v>
      </c>
      <c r="AA12">
        <v>9</v>
      </c>
      <c r="AB12" s="1">
        <v>5.9036191777200928</v>
      </c>
      <c r="AC12" s="1">
        <v>0.35487941368520909</v>
      </c>
      <c r="AD12" s="1">
        <v>2.1369252825623684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8.5937720396951942</v>
      </c>
      <c r="AC13" s="1">
        <v>0.4121202175302876</v>
      </c>
      <c r="AD13" s="1">
        <v>2.7372470940893372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5.3668188035041888</v>
      </c>
      <c r="AC14" s="1">
        <v>0.55456905454599981</v>
      </c>
      <c r="AD14" s="1">
        <v>2.1278458580722899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7.3838300346337942</v>
      </c>
      <c r="AC15" s="1">
        <v>0.99267899462752074</v>
      </c>
      <c r="AD15" s="1">
        <v>1.5205970327110219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7</v>
      </c>
      <c r="AA16">
        <v>13</v>
      </c>
      <c r="AB16" s="1">
        <v>1.8542421584884421</v>
      </c>
      <c r="AC16" s="1">
        <v>0.3952943713527734</v>
      </c>
      <c r="AD16" s="1">
        <v>2.8361900110484033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6</v>
      </c>
      <c r="AA17">
        <v>14</v>
      </c>
      <c r="AB17" s="1">
        <v>5.0050346054225425</v>
      </c>
      <c r="AC17" s="1">
        <v>0.99043881006319501</v>
      </c>
      <c r="AD17" s="1">
        <v>2.0752269257668483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5</v>
      </c>
      <c r="AA18">
        <v>15</v>
      </c>
      <c r="AB18" s="1">
        <v>0.6377885988707731</v>
      </c>
      <c r="AC18" s="1">
        <v>0.96285418177201365</v>
      </c>
      <c r="AD18" s="1">
        <v>1.2428430169708058</v>
      </c>
    </row>
    <row r="19" spans="1:30" ht="17.25" thickBot="1" x14ac:dyDescent="0.3">
      <c r="X19" s="55" t="s">
        <v>45</v>
      </c>
      <c r="Y19" s="3">
        <f ca="1">Y15/$Y$14</f>
        <v>0</v>
      </c>
      <c r="AA19">
        <v>16</v>
      </c>
      <c r="AB19" s="1">
        <v>7.9574305220210793</v>
      </c>
      <c r="AC19" s="1">
        <v>0.50770181182541618</v>
      </c>
      <c r="AD19" s="1">
        <v>1.3732231758970348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 ca="1">Y16/$Y$14</f>
        <v>0.3888888888888889</v>
      </c>
      <c r="AA20">
        <v>17</v>
      </c>
      <c r="AB20" s="1">
        <v>4.1263970364671128</v>
      </c>
      <c r="AC20" s="1">
        <v>0.4395020331122711</v>
      </c>
      <c r="AD20" s="1">
        <v>1.7123089283392514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 ca="1">Y17/$Y$14</f>
        <v>0.33333333333333331</v>
      </c>
      <c r="AA21">
        <v>18</v>
      </c>
      <c r="AB21" s="1">
        <v>7.5793082881421121</v>
      </c>
      <c r="AC21" s="1">
        <v>1.7107490211772407</v>
      </c>
      <c r="AD21" s="1">
        <v>2.6865812278056742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0.27777777777777779</v>
      </c>
      <c r="AA22">
        <v>19</v>
      </c>
      <c r="AB22" s="1">
        <v>1.7567499621432781</v>
      </c>
      <c r="AC22" s="1">
        <v>1.0174713033340652</v>
      </c>
      <c r="AD22" s="1">
        <v>2.4891609535755559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8.7936476178196166E-3</v>
      </c>
      <c r="AA23">
        <v>20</v>
      </c>
      <c r="AB23" s="1">
        <v>6.7274065914265577</v>
      </c>
      <c r="AC23" s="1">
        <v>0.63210673307609011</v>
      </c>
      <c r="AD23" s="1">
        <v>2.4685387771329483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0.54748397591453779</v>
      </c>
      <c r="AA24">
        <v>21</v>
      </c>
      <c r="AB24" s="1">
        <v>2.4720712455771601</v>
      </c>
      <c r="AC24" s="1">
        <v>0.52323512619999502</v>
      </c>
      <c r="AD24" s="1">
        <v>2.1867007745217393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0.27676718345896645</v>
      </c>
      <c r="AA25">
        <v>22</v>
      </c>
      <c r="AB25" s="1">
        <v>6.7460784219364891</v>
      </c>
      <c r="AC25" s="1">
        <v>0.45880346379057452</v>
      </c>
      <c r="AD25" s="1">
        <v>2.0882153408375612</v>
      </c>
    </row>
    <row r="26" spans="1:30" x14ac:dyDescent="0.25">
      <c r="X26" s="55" t="s">
        <v>50</v>
      </c>
      <c r="Y26" s="3" cm="1">
        <f t="array" aca="1" ref="Y26" ca="1">SQRT( SUMPRODUCT((ABS(B13:D18 - B40:D45)-AVERAGE(ABS(B13:D18 - B40:D45)))^2) / $Y$14 )</f>
        <v>0.16040330209753079</v>
      </c>
      <c r="AA26">
        <v>23</v>
      </c>
      <c r="AB26" s="1">
        <v>8.6160442537162094</v>
      </c>
      <c r="AC26" s="1">
        <v>0.45118282440615942</v>
      </c>
      <c r="AD26" s="1">
        <v>2.3987819862332525</v>
      </c>
    </row>
    <row r="27" spans="1:30" ht="17.25" thickBot="1" x14ac:dyDescent="0.3">
      <c r="X27" s="55" t="s">
        <v>51</v>
      </c>
      <c r="Y27" s="3" cm="1">
        <f t="array" aca="1" ref="Y27" ca="1">MEDIAN(ABS(B13:D18 - B40:D45))</f>
        <v>0.26789693375340851</v>
      </c>
      <c r="AA27">
        <v>24</v>
      </c>
      <c r="AB27" s="1">
        <v>6.8992231331220779</v>
      </c>
      <c r="AC27" s="1">
        <v>0.29451466728398906</v>
      </c>
      <c r="AD27" s="1">
        <v>1.8110814694142792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aca="1" ref="Y28" ca="1">IFERROR(_xlfn.MODE.SNGL(ROUND(ABS(B13:D18 - B40:D45),1)), MEDIAN(ROUND(ABS(B13:D18 - B40:D45),1)))</f>
        <v>0.5</v>
      </c>
      <c r="AA28">
        <v>25</v>
      </c>
      <c r="AB28" s="1">
        <v>7.1774403186300901</v>
      </c>
      <c r="AC28" s="1">
        <v>0.41403450706458478</v>
      </c>
      <c r="AD28" s="1">
        <v>1.188652042970084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0.14556059439455801</v>
      </c>
      <c r="AA29">
        <v>26</v>
      </c>
      <c r="AB29" s="1">
        <v>3.5250344382281344</v>
      </c>
      <c r="AC29" s="1">
        <v>0.39481722779508138</v>
      </c>
      <c r="AD29" s="1">
        <v>1.1796611038482503</v>
      </c>
    </row>
    <row r="30" spans="1:30" x14ac:dyDescent="0.25">
      <c r="A30" s="25" t="s">
        <v>3</v>
      </c>
      <c r="B30" s="2">
        <f ca="1">MAX(B40:B45)</f>
        <v>0.58131336472734119</v>
      </c>
      <c r="C30" s="2">
        <f ca="1">MAX(C40:C45)</f>
        <v>0.61856297470117638</v>
      </c>
      <c r="D30" s="2">
        <f ca="1">MAX(D40:D45)</f>
        <v>0.64748397591453777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0.26789693375340851</v>
      </c>
      <c r="AA30">
        <v>27</v>
      </c>
      <c r="AB30" s="1">
        <v>5.7569592130122302</v>
      </c>
      <c r="AC30" s="1">
        <v>0.71112570183639257</v>
      </c>
      <c r="AD30" s="1">
        <v>3.0888166080164257</v>
      </c>
    </row>
    <row r="31" spans="1:30" ht="17.25" thickBot="1" x14ac:dyDescent="0.3">
      <c r="A31" s="25" t="s">
        <v>4</v>
      </c>
      <c r="B31" s="2">
        <f ca="1">MIN(B40:B45)</f>
        <v>0.12160199451089473</v>
      </c>
      <c r="C31" s="2">
        <f t="shared" ref="C31:D31" ca="1" si="19">MIN(C40:C45)</f>
        <v>0.2240759681451239</v>
      </c>
      <c r="D31" s="2">
        <f t="shared" ca="1" si="19"/>
        <v>0.22074842986047205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0.40108243392605941</v>
      </c>
      <c r="AA31">
        <v>28</v>
      </c>
      <c r="AB31" s="1">
        <v>3.1570251253639272</v>
      </c>
      <c r="AC31" s="1">
        <v>0.66872473676325672</v>
      </c>
      <c r="AD31" s="1">
        <v>3.0483081845260953</v>
      </c>
    </row>
    <row r="32" spans="1:30" x14ac:dyDescent="0.25">
      <c r="A32" s="25" t="s">
        <v>5</v>
      </c>
      <c r="B32" s="2">
        <f ca="1">AVERAGE(B40:B45)</f>
        <v>0.32343915060655637</v>
      </c>
      <c r="C32" s="2">
        <f t="shared" ref="C32:D32" ca="1" si="20">AVERAGE(C40:C45)</f>
        <v>0.40161385335418354</v>
      </c>
      <c r="D32" s="2">
        <f t="shared" ca="1" si="20"/>
        <v>0.53145224752871689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3.2322912128348853</v>
      </c>
      <c r="AC32" s="1">
        <v>0.47084579006961458</v>
      </c>
      <c r="AD32" s="1">
        <v>3.2729901277792695</v>
      </c>
    </row>
    <row r="33" spans="1:30" x14ac:dyDescent="0.25">
      <c r="A33" s="25" t="s">
        <v>6</v>
      </c>
      <c r="B33" s="2">
        <f ca="1">STDEV(B40:B45)</f>
        <v>0.17034986032229626</v>
      </c>
      <c r="C33" s="2">
        <f t="shared" ref="C33:D33" ca="1" si="21">STDEV(C40:C45)</f>
        <v>0.14111399139788303</v>
      </c>
      <c r="D33" s="2">
        <f t="shared" ca="1" si="21"/>
        <v>0.15971951719667762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3.198380721339865</v>
      </c>
      <c r="AC33" s="1">
        <v>0.7148943339608973</v>
      </c>
      <c r="AD33" s="1">
        <v>2.1943949159526461</v>
      </c>
    </row>
    <row r="34" spans="1:30" x14ac:dyDescent="0.25">
      <c r="A34" s="25" t="s">
        <v>7</v>
      </c>
      <c r="B34" s="2">
        <f ca="1">MEDIAN(B40:B45)</f>
        <v>0.29550088625092591</v>
      </c>
      <c r="C34" s="2">
        <f t="shared" ref="C34:D34" ca="1" si="22">MEDIAN(C40:C45)</f>
        <v>0.39129880107570503</v>
      </c>
      <c r="D34" s="2">
        <f t="shared" ca="1" si="22"/>
        <v>0.58361299033419334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6.599289778476539</v>
      </c>
      <c r="AC34" s="1">
        <v>1.0599515626298204</v>
      </c>
      <c r="AD34" s="1">
        <v>1.9422969276554456</v>
      </c>
    </row>
    <row r="35" spans="1:30" x14ac:dyDescent="0.25">
      <c r="A35" s="25" t="s">
        <v>8</v>
      </c>
      <c r="B35" s="2" cm="1">
        <f t="array" aca="1" ref="B35" ca="1">IFERROR(_xlfn.MODE.SNGL(ROUND(B40:B45,1)),0)</f>
        <v>0.3</v>
      </c>
      <c r="C35" s="2" cm="1">
        <f t="array" aca="1" ref="C35" ca="1">IFERROR(_xlfn.MODE.SNGL(ROUND(C40:C45,1)),0)</f>
        <v>0.4</v>
      </c>
      <c r="D35" s="2" cm="1">
        <f t="array" aca="1" ref="D35" ca="1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6.9294611505461123</v>
      </c>
      <c r="AC35" s="1">
        <v>1.7273793519943663</v>
      </c>
      <c r="AD35" s="1">
        <v>2.5141396486854517</v>
      </c>
    </row>
    <row r="36" spans="1:30" x14ac:dyDescent="0.25">
      <c r="A36" s="25" t="s">
        <v>9</v>
      </c>
      <c r="B36" s="2">
        <f ca="1">QUARTILE(B40:B45,1)</f>
        <v>0.21074083381598332</v>
      </c>
      <c r="C36" s="2">
        <f t="shared" ref="C36:D36" ca="1" si="23">QUARTILE(C40:C45,1)</f>
        <v>0.31193827523200918</v>
      </c>
      <c r="D36" s="2">
        <f t="shared" ca="1" si="23"/>
        <v>0.53053771611763834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6.0115709933692036</v>
      </c>
      <c r="AC36" s="1">
        <v>0.87293060344508244</v>
      </c>
      <c r="AD36" s="1">
        <v>1.9210759076828599</v>
      </c>
    </row>
    <row r="37" spans="1:30" x14ac:dyDescent="0.25">
      <c r="A37" s="25" t="s">
        <v>10</v>
      </c>
      <c r="B37" s="2">
        <f ca="1">QUARTILE(B40:B45,2)</f>
        <v>0.29550088625092591</v>
      </c>
      <c r="C37" s="2">
        <f t="shared" ref="C37:D37" ca="1" si="24">QUARTILE(C40:C45,2)</f>
        <v>0.39129880107570503</v>
      </c>
      <c r="D37" s="2">
        <f t="shared" ca="1" si="24"/>
        <v>0.58361299033419334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4.3075038643527099</v>
      </c>
      <c r="AC37" s="1">
        <v>0.21312131296825429</v>
      </c>
      <c r="AD37" s="1">
        <v>1.6951408409842896</v>
      </c>
    </row>
    <row r="38" spans="1:30" x14ac:dyDescent="0.25">
      <c r="A38" s="25" t="s">
        <v>11</v>
      </c>
      <c r="B38" s="2">
        <f ca="1">QUARTILE(B40:B45,3)</f>
        <v>0.42204793823391751</v>
      </c>
      <c r="C38" s="2">
        <f t="shared" ref="C38:D38" ca="1" si="25">QUARTILE(C40:C45,3)</f>
        <v>0.47204605665138649</v>
      </c>
      <c r="D38" s="2">
        <f t="shared" ca="1" si="25"/>
        <v>0.62621010309613689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1.8035473214080153</v>
      </c>
      <c r="AC38" s="1">
        <v>1.056074351573552</v>
      </c>
      <c r="AD38" s="1">
        <v>1.535800297532482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2.1484273911302219</v>
      </c>
      <c r="AC39" s="1">
        <v>0.54993319511374195</v>
      </c>
      <c r="AD39" s="1">
        <v>1.7812257885133271</v>
      </c>
    </row>
    <row r="40" spans="1:30" x14ac:dyDescent="0.25">
      <c r="A40" s="25">
        <v>1</v>
      </c>
      <c r="B40" s="23">
        <f ca="1">B4 + (B3-B4)*RAND() + 0*$K$47</f>
        <v>0.58131336472734119</v>
      </c>
      <c r="C40" s="23">
        <f ca="1">C4 + (C3-C4)*RAND() + 0*$K$47</f>
        <v>0.61856297470117638</v>
      </c>
      <c r="D40" s="23">
        <f ca="1">D4 + (D3-D4)*RAND() + 0*$K$47</f>
        <v>0.51328387271349507</v>
      </c>
      <c r="E40" s="2">
        <f ca="1">MAX(B40:D40)</f>
        <v>0.61856297470117638</v>
      </c>
      <c r="F40" s="2">
        <f ca="1">MIN(B40:D40)</f>
        <v>0.51328387271349507</v>
      </c>
      <c r="G40" s="2">
        <f ca="1">AVERAGE(B40:D40)</f>
        <v>0.57105340404733751</v>
      </c>
      <c r="H40" s="2">
        <f ca="1">STDEV(B40:D40)</f>
        <v>5.3384196385255878E-2</v>
      </c>
      <c r="I40" s="2">
        <f ca="1">MEDIAN(B40:D40)</f>
        <v>0.58131336472734119</v>
      </c>
      <c r="J40" s="2">
        <f t="shared" ref="J40:J41" ca="1" si="26">IFERROR(
  _xlfn.MODE.SNGL(ROUND(B40,1),ROUND(C40,1),ROUND(D40,1)),
  MEDIAN(   ROUND(B40,1),ROUND(C40,1),ROUND(D40,1))
)</f>
        <v>0.6</v>
      </c>
      <c r="K40" s="2">
        <f ca="1">QUARTILE(B40:D40,1)</f>
        <v>0.54729861872041807</v>
      </c>
      <c r="L40" s="2">
        <f ca="1">QUARTILE(B40:D40,2)</f>
        <v>0.58131336472734119</v>
      </c>
      <c r="M40" s="3">
        <f ca="1">QUARTILE(B40:D40,3)</f>
        <v>0.59993816971425873</v>
      </c>
      <c r="AA40">
        <v>37</v>
      </c>
      <c r="AB40" s="1">
        <v>2.1898981135869402</v>
      </c>
      <c r="AC40" s="1">
        <v>0.52889738955228416</v>
      </c>
      <c r="AD40" s="1">
        <v>1.9175546115628783</v>
      </c>
    </row>
    <row r="41" spans="1:30" x14ac:dyDescent="0.25">
      <c r="A41" s="25">
        <v>2</v>
      </c>
      <c r="B41" s="23">
        <f ca="1">B4 + (B3-B4)*RAND() + 0*$K$47</f>
        <v>0.26934427811739214</v>
      </c>
      <c r="C41" s="23">
        <f ca="1">C4 + (C3-C4)*RAND() + 0*$K$47</f>
        <v>0.41723089280564063</v>
      </c>
      <c r="D41" s="23">
        <f ca="1">D4 + (D3-D4)*RAND() + 0*$K$47</f>
        <v>0.22074842986047205</v>
      </c>
      <c r="E41" s="2">
        <f t="shared" ref="E41:E45" ca="1" si="27">MAX(B41:D41)</f>
        <v>0.41723089280564063</v>
      </c>
      <c r="F41" s="2">
        <f t="shared" ref="F41:F45" ca="1" si="28">MIN(B41:D41)</f>
        <v>0.22074842986047205</v>
      </c>
      <c r="G41" s="2">
        <f t="shared" ref="G41:G45" ca="1" si="29">AVERAGE(B41:D41)</f>
        <v>0.30244120026116827</v>
      </c>
      <c r="H41" s="2">
        <f t="shared" ref="H41:H45" ca="1" si="30">STDEV(B41:D41)</f>
        <v>0.10233715968695471</v>
      </c>
      <c r="I41" s="2">
        <f t="shared" ref="I41:I45" ca="1" si="31">MEDIAN(B41:D41)</f>
        <v>0.26934427811739214</v>
      </c>
      <c r="J41" s="2">
        <f t="shared" ca="1" si="26"/>
        <v>0.3</v>
      </c>
      <c r="K41" s="2">
        <f t="shared" ref="K41:K45" ca="1" si="32">QUARTILE(B41:D41,1)</f>
        <v>0.2450463539889321</v>
      </c>
      <c r="L41" s="2">
        <f t="shared" ref="L41:L45" ca="1" si="33">QUARTILE(B41:D41,2)</f>
        <v>0.26934427811739214</v>
      </c>
      <c r="M41" s="3">
        <f t="shared" ref="M41:M45" ca="1" si="34">QUARTILE(B41:D41,3)</f>
        <v>0.34328758546151639</v>
      </c>
      <c r="AA41">
        <v>38</v>
      </c>
      <c r="AB41" s="1">
        <v>2.6174574122021452</v>
      </c>
      <c r="AC41" s="1">
        <v>0.2729662401730979</v>
      </c>
      <c r="AD41" s="1">
        <v>1.3114554516470089</v>
      </c>
    </row>
    <row r="42" spans="1:30" x14ac:dyDescent="0.25">
      <c r="A42" s="25">
        <v>3</v>
      </c>
      <c r="B42" s="23">
        <f ca="1">B4 + (B3-B4)*RAND() + 0*$K$47</f>
        <v>0.32165749438445967</v>
      </c>
      <c r="C42" s="23">
        <f ca="1">C4 + (C3-C4)*RAND() + 0*$K$47</f>
        <v>0.36536670934576942</v>
      </c>
      <c r="D42" s="23">
        <f ca="1">D4 + (D3-D4)*RAND() + 0*$K$47</f>
        <v>0.58229924633006824</v>
      </c>
      <c r="E42" s="2">
        <f t="shared" ca="1" si="27"/>
        <v>0.58229924633006824</v>
      </c>
      <c r="F42" s="2">
        <f t="shared" ca="1" si="28"/>
        <v>0.32165749438445967</v>
      </c>
      <c r="G42" s="2">
        <f t="shared" ca="1" si="29"/>
        <v>0.42310781668676584</v>
      </c>
      <c r="H42" s="2">
        <f t="shared" ca="1" si="30"/>
        <v>0.13958530482125378</v>
      </c>
      <c r="I42" s="2">
        <f t="shared" ca="1" si="31"/>
        <v>0.36536670934576942</v>
      </c>
      <c r="J42" s="2">
        <f ca="1">IFERROR(
  _xlfn.MODE.SNGL(ROUND(B42,1),ROUND(C42,1),ROUND(D42,1)),
  MEDIAN(   ROUND(B42,1),ROUND(C42,1),ROUND(D42,1))
)</f>
        <v>0.4</v>
      </c>
      <c r="K42" s="2">
        <f t="shared" ca="1" si="32"/>
        <v>0.34351210186511455</v>
      </c>
      <c r="L42" s="2">
        <f t="shared" ca="1" si="33"/>
        <v>0.36536670934576942</v>
      </c>
      <c r="M42" s="3">
        <f t="shared" ca="1" si="34"/>
        <v>0.47383297783791883</v>
      </c>
      <c r="AA42">
        <v>39</v>
      </c>
      <c r="AB42" s="1">
        <v>4.1121926410180354</v>
      </c>
      <c r="AC42" s="1">
        <v>0.84546758243531484</v>
      </c>
      <c r="AD42" s="1">
        <v>1.3753529667352939</v>
      </c>
    </row>
    <row r="43" spans="1:30" x14ac:dyDescent="0.25">
      <c r="A43" s="25">
        <v>4</v>
      </c>
      <c r="B43" s="23">
        <f ca="1">B4 + (B3-B4)*RAND() + 0*$K$47</f>
        <v>0.19120635238218039</v>
      </c>
      <c r="C43" s="23">
        <f ca="1">C4 + (C3-C4)*RAND() + 0*$K$47</f>
        <v>0.2240759681451239</v>
      </c>
      <c r="D43" s="23">
        <f ca="1">D4 + (D3-D4)*RAND() + 0*$K$47</f>
        <v>0.58492673433831843</v>
      </c>
      <c r="E43" s="2">
        <f t="shared" ca="1" si="27"/>
        <v>0.58492673433831843</v>
      </c>
      <c r="F43" s="2">
        <f t="shared" ca="1" si="28"/>
        <v>0.19120635238218039</v>
      </c>
      <c r="G43" s="2">
        <f t="shared" ca="1" si="29"/>
        <v>0.33340301828854085</v>
      </c>
      <c r="H43" s="2">
        <f t="shared" ca="1" si="30"/>
        <v>0.21844504506103529</v>
      </c>
      <c r="I43" s="2">
        <f t="shared" ca="1" si="31"/>
        <v>0.2240759681451239</v>
      </c>
      <c r="J43" s="2">
        <f ca="1">IFERROR(
  _xlfn.MODE.SNGL(ROUND(B43,1),ROUND(C43,1),ROUND(D43,1)),
  MEDIAN(   ROUND(B43,1),ROUND(C43,1),ROUND(D43,1))
)</f>
        <v>0.2</v>
      </c>
      <c r="K43" s="2">
        <f t="shared" ca="1" si="32"/>
        <v>0.20764116026365215</v>
      </c>
      <c r="L43" s="2">
        <f t="shared" ca="1" si="33"/>
        <v>0.2240759681451239</v>
      </c>
      <c r="M43" s="3">
        <f t="shared" ca="1" si="34"/>
        <v>0.40450135124172115</v>
      </c>
      <c r="AA43">
        <v>40</v>
      </c>
      <c r="AB43" s="1">
        <v>0.39239307186912831</v>
      </c>
      <c r="AC43" s="1">
        <v>0.53842221479887442</v>
      </c>
      <c r="AD43" s="1">
        <v>2.0384419435733436</v>
      </c>
    </row>
    <row r="44" spans="1:30" x14ac:dyDescent="0.25">
      <c r="A44" s="25">
        <v>5</v>
      </c>
      <c r="B44" s="23">
        <f ca="1">B4 + (B3-B4)*RAND() + 0*$K$47</f>
        <v>0.12160199451089473</v>
      </c>
      <c r="C44" s="23">
        <f ca="1">C4 + (C3-C4)*RAND() + 0*$K$47</f>
        <v>0.49031777793330178</v>
      </c>
      <c r="D44" s="23">
        <f ca="1">D4 + (D3-D4)*RAND() + 0*$K$47</f>
        <v>0.64748397591453777</v>
      </c>
      <c r="E44" s="2">
        <f t="shared" ca="1" si="27"/>
        <v>0.64748397591453777</v>
      </c>
      <c r="F44" s="2">
        <f t="shared" ca="1" si="28"/>
        <v>0.12160199451089473</v>
      </c>
      <c r="G44" s="2">
        <f t="shared" ca="1" si="29"/>
        <v>0.41980124945291147</v>
      </c>
      <c r="H44" s="2">
        <f t="shared" ca="1" si="30"/>
        <v>0.26993962321776638</v>
      </c>
      <c r="I44" s="2">
        <f t="shared" ca="1" si="31"/>
        <v>0.49031777793330178</v>
      </c>
      <c r="J44" s="2">
        <f t="shared" ref="J44:J45" ca="1" si="35">IFERROR(
  _xlfn.MODE.SNGL(ROUND(B44,1),ROUND(C44,1),ROUND(D44,1)),
  MEDIAN(   ROUND(B44,1),ROUND(C44,1),ROUND(D44,1))
)</f>
        <v>0.5</v>
      </c>
      <c r="K44" s="2">
        <f t="shared" ca="1" si="32"/>
        <v>0.30595988622209824</v>
      </c>
      <c r="L44" s="2">
        <f t="shared" ca="1" si="33"/>
        <v>0.49031777793330178</v>
      </c>
      <c r="M44" s="3">
        <f t="shared" ca="1" si="34"/>
        <v>0.56890087692391977</v>
      </c>
      <c r="AA44">
        <v>41</v>
      </c>
      <c r="AB44" s="1">
        <v>0.680216645128361</v>
      </c>
      <c r="AC44" s="1">
        <v>0.81885846140907048</v>
      </c>
      <c r="AD44" s="1">
        <v>1.1696960170401693</v>
      </c>
    </row>
    <row r="45" spans="1:30" ht="17.25" thickBot="1" x14ac:dyDescent="0.3">
      <c r="A45" s="27">
        <v>6</v>
      </c>
      <c r="B45" s="24">
        <f ca="1">B4 + (B3-B4)*RAND() + 0*$K$47</f>
        <v>0.45551141951707008</v>
      </c>
      <c r="C45" s="24">
        <f ca="1">C4 + (C3-C4)*RAND() + 0*$K$47</f>
        <v>0.29412879719408908</v>
      </c>
      <c r="D45" s="24">
        <f ca="1">D4 + (D3-D4)*RAND() + 0*$K$47</f>
        <v>0.63997122601540968</v>
      </c>
      <c r="E45" s="4">
        <f t="shared" ca="1" si="27"/>
        <v>0.63997122601540968</v>
      </c>
      <c r="F45" s="4">
        <f t="shared" ca="1" si="28"/>
        <v>0.29412879719408908</v>
      </c>
      <c r="G45" s="4">
        <f t="shared" ca="1" si="29"/>
        <v>0.46320381424218954</v>
      </c>
      <c r="H45" s="4">
        <f t="shared" ca="1" si="30"/>
        <v>0.17304949030757891</v>
      </c>
      <c r="I45" s="4">
        <f t="shared" ca="1" si="31"/>
        <v>0.45551141951707008</v>
      </c>
      <c r="J45" s="4">
        <f t="shared" ca="1" si="35"/>
        <v>0.5</v>
      </c>
      <c r="K45" s="4">
        <f t="shared" ca="1" si="32"/>
        <v>0.37482010835557955</v>
      </c>
      <c r="L45" s="4">
        <f t="shared" ca="1" si="33"/>
        <v>0.45551141951707008</v>
      </c>
      <c r="M45" s="5">
        <f t="shared" ca="1" si="34"/>
        <v>0.54774132276623988</v>
      </c>
      <c r="AA45">
        <v>42</v>
      </c>
      <c r="AB45" s="1">
        <v>4.8872563334819548</v>
      </c>
      <c r="AC45" s="1">
        <v>0.45535804782299699</v>
      </c>
      <c r="AD45" s="1">
        <v>1.6666956346104167</v>
      </c>
    </row>
    <row r="46" spans="1:30" ht="17.25" thickBot="1" x14ac:dyDescent="0.3">
      <c r="AA46">
        <v>43</v>
      </c>
      <c r="AB46" s="1">
        <v>5.5205967602278809</v>
      </c>
      <c r="AC46" s="1">
        <v>0.56987830861948174</v>
      </c>
      <c r="AD46" s="1">
        <v>1.5064098844647389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1.8207602043533093</v>
      </c>
      <c r="AC47" s="1">
        <v>0.35230819890735038</v>
      </c>
      <c r="AD47" s="1">
        <v>1.3095283967575166</v>
      </c>
    </row>
    <row r="48" spans="1:30" x14ac:dyDescent="0.25">
      <c r="A48" s="96"/>
      <c r="B48" s="97"/>
      <c r="C48" s="97"/>
      <c r="D48" s="98"/>
      <c r="AA48">
        <v>45</v>
      </c>
      <c r="AB48" s="1">
        <v>0.68114558662574642</v>
      </c>
      <c r="AC48" s="1">
        <v>1.0266901932926056</v>
      </c>
      <c r="AD48" s="1">
        <v>2.4389726184868699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2.7964124477562513</v>
      </c>
      <c r="AC49" s="1">
        <v>0.4788378885669321</v>
      </c>
      <c r="AD49" s="1">
        <v>2.7428343720558197</v>
      </c>
    </row>
    <row r="50" spans="1:30" x14ac:dyDescent="0.25">
      <c r="A50" s="25" t="s">
        <v>0</v>
      </c>
      <c r="B50" s="2">
        <f ca="1">IFERROR(CORREL($B$40:$B$45,B40:B45),0)</f>
        <v>0.99999999999999989</v>
      </c>
      <c r="C50" s="2">
        <f t="shared" ref="C50:D50" ca="1" si="36">IFERROR(CORREL($B$40:$B$45,C40:C45),0)</f>
        <v>0.38722606685499372</v>
      </c>
      <c r="D50" s="3">
        <f t="shared" ca="1" si="36"/>
        <v>-3.0332852802052921E-2</v>
      </c>
      <c r="AA50">
        <v>47</v>
      </c>
      <c r="AB50" s="1">
        <v>4.6943731107762012</v>
      </c>
      <c r="AC50" s="1">
        <v>0.39086420993429549</v>
      </c>
      <c r="AD50" s="1">
        <v>1.1916331377658238</v>
      </c>
    </row>
    <row r="51" spans="1:30" x14ac:dyDescent="0.25">
      <c r="A51" s="25" t="s">
        <v>1</v>
      </c>
      <c r="B51" s="2">
        <f ca="1">IFERROR(CORREL($C$40:$C$45,B40:B45),0)</f>
        <v>0.38722606685499372</v>
      </c>
      <c r="C51" s="2">
        <f ca="1">IFERROR(CORREL($C$40:$C$45,C40:C45),0)</f>
        <v>1</v>
      </c>
      <c r="D51" s="3">
        <f ca="1">IFERROR(CORREL($C$40:$C$45,D40:D45),0)</f>
        <v>-0.19080453489055987</v>
      </c>
      <c r="AA51">
        <v>48</v>
      </c>
      <c r="AB51" s="1">
        <v>2.102096022193106</v>
      </c>
      <c r="AC51" s="1">
        <v>0.54903779652254925</v>
      </c>
      <c r="AD51" s="1">
        <v>0.88717247235074015</v>
      </c>
    </row>
    <row r="52" spans="1:30" ht="17.25" thickBot="1" x14ac:dyDescent="0.3">
      <c r="A52" s="27" t="s">
        <v>2</v>
      </c>
      <c r="B52" s="5">
        <f t="shared" ref="B52:C52" ca="1" si="37">IFERROR(CORREL($D$40:$D$45,B40:B45),0)</f>
        <v>-3.0332852802052921E-2</v>
      </c>
      <c r="C52" s="5">
        <f t="shared" ca="1" si="37"/>
        <v>-0.19080453489055987</v>
      </c>
      <c r="D52" s="5">
        <f ca="1">IFERROR(CORREL($D$40:$D$45,D40:D45),0)</f>
        <v>0.99999999999999989</v>
      </c>
      <c r="AA52">
        <v>49</v>
      </c>
      <c r="AB52" s="1">
        <v>5.6201076385783439</v>
      </c>
      <c r="AC52" s="1">
        <v>0.51401219190348968</v>
      </c>
      <c r="AD52" s="1">
        <v>2.6324979563071689</v>
      </c>
    </row>
    <row r="53" spans="1:30" ht="17.25" thickBot="1" x14ac:dyDescent="0.3">
      <c r="AA53">
        <v>50</v>
      </c>
      <c r="AB53" s="1">
        <v>6.5637042193191633</v>
      </c>
      <c r="AC53" s="1">
        <v>0.97606584185868273</v>
      </c>
      <c r="AD53" s="1">
        <v>2.8043033476488683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1.4910845160207149</v>
      </c>
      <c r="AC54" s="1">
        <v>0.6066443558615785</v>
      </c>
      <c r="AD54" s="1">
        <v>1.7792083522830666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1.6430625485390675</v>
      </c>
      <c r="AC55" s="1">
        <v>0.56059953337430568</v>
      </c>
      <c r="AD55" s="1">
        <v>2.6021379488407383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5.3523216885482938</v>
      </c>
      <c r="AC56" s="1">
        <v>0.83701591928910757</v>
      </c>
      <c r="AD56" s="1">
        <v>0.89591460855782667</v>
      </c>
    </row>
    <row r="57" spans="1:30" x14ac:dyDescent="0.25">
      <c r="A57" s="6" t="s">
        <v>0</v>
      </c>
      <c r="B57" s="11">
        <f ca="1">(B23-B50)^2</f>
        <v>1.1093356479670479E-31</v>
      </c>
      <c r="C57" s="11">
        <f t="shared" ref="C57:D57" ca="1" si="38">(C23-C50)^2</f>
        <v>1.2253770528100396</v>
      </c>
      <c r="D57" s="12">
        <f t="shared" ca="1" si="38"/>
        <v>0.5192009738192116</v>
      </c>
      <c r="F57" s="6" t="s">
        <v>3</v>
      </c>
      <c r="G57" s="2">
        <f t="shared" ref="G57:I61" ca="1" si="39">B3-B30</f>
        <v>1.8686635272658791E-2</v>
      </c>
      <c r="H57" s="2">
        <f t="shared" ca="1" si="39"/>
        <v>8.1437025298823573E-2</v>
      </c>
      <c r="I57" s="3">
        <f t="shared" ca="1" si="39"/>
        <v>0.25251602408546225</v>
      </c>
      <c r="K57" s="7" t="s">
        <v>3</v>
      </c>
      <c r="L57" s="2" cm="1">
        <f t="array" aca="1" ref="L57" ca="1">INDIRECT("E"&amp; (13+COLUMNS($A:A)-1)) - INDIRECT("E"&amp; (40+COLUMNS($A:A)-1))</f>
        <v>0.28143702529882364</v>
      </c>
      <c r="M57" s="2" cm="1">
        <f t="array" aca="1" ref="M57" ca="1">INDIRECT("E"&amp; (13+COLUMNS($A:B)-1)) - INDIRECT("E"&amp; (40+COLUMNS($A:B)-1))</f>
        <v>0.18276910719435935</v>
      </c>
      <c r="N57" s="2" cm="1">
        <f t="array" aca="1" ref="N57" ca="1">INDIRECT("E"&amp; (13+COLUMNS($A:C)-1)) - INDIRECT("E"&amp; (40+COLUMNS($A:C)-1))</f>
        <v>0.2177007536699318</v>
      </c>
      <c r="O57" s="2" cm="1">
        <f t="array" aca="1" ref="O57" ca="1">INDIRECT("E"&amp; (13+COLUMNS($A:D)-1)) - INDIRECT("E"&amp; (40+COLUMNS($A:D)-1))</f>
        <v>0.11507326566168152</v>
      </c>
      <c r="P57" s="2" cm="1">
        <f t="array" aca="1" ref="P57" ca="1">INDIRECT("E"&amp; (13+COLUMNS($A:E)-1)) - INDIRECT("E"&amp; (40+COLUMNS($A:E)-1))</f>
        <v>-4.748397591453779E-2</v>
      </c>
      <c r="Q57" s="3" cm="1">
        <f t="array" aca="1" ref="Q57" ca="1">INDIRECT("E"&amp; (13+COLUMNS($A:F)-1)) - INDIRECT("E"&amp; (40+COLUMNS($A:F)-1))</f>
        <v>6.0028773984590278E-2</v>
      </c>
      <c r="AA57">
        <v>54</v>
      </c>
      <c r="AB57" s="1">
        <v>2.8741145291778434</v>
      </c>
      <c r="AC57" s="1">
        <v>1.3853010886131647</v>
      </c>
      <c r="AD57" s="1">
        <v>1.7183549025758273</v>
      </c>
    </row>
    <row r="58" spans="1:30" x14ac:dyDescent="0.25">
      <c r="A58" s="6" t="s">
        <v>1</v>
      </c>
      <c r="B58" s="11">
        <f ca="1">(B24-B51)^2</f>
        <v>1.2253770528100396</v>
      </c>
      <c r="C58" s="11">
        <f t="shared" ref="C58:D58" ca="1" si="40">(C24-C51)^2</f>
        <v>4.9303806576313238E-32</v>
      </c>
      <c r="D58" s="12">
        <f t="shared" ca="1" si="40"/>
        <v>0.64768670746643231</v>
      </c>
      <c r="F58" s="6" t="s">
        <v>4</v>
      </c>
      <c r="G58" s="2">
        <f t="shared" ca="1" si="39"/>
        <v>-2.1601994510894729E-2</v>
      </c>
      <c r="H58" s="2">
        <f t="shared" ca="1" si="39"/>
        <v>-0.12407596814512389</v>
      </c>
      <c r="I58" s="3">
        <f t="shared" ca="1" si="39"/>
        <v>-0.12074842986047205</v>
      </c>
      <c r="K58" s="7" t="s">
        <v>4</v>
      </c>
      <c r="L58" s="2" cm="1">
        <f t="array" aca="1" ref="L58" ca="1">INDIRECT("F"&amp; (13+COLUMNS($A:A)-1)) - INDIRECT("F"&amp; (40+COLUMNS($A:A)-1))</f>
        <v>-0.41328387271349509</v>
      </c>
      <c r="M58" s="2" cm="1">
        <f t="array" aca="1" ref="M58" ca="1">INDIRECT("F"&amp; (13+COLUMNS($A:B)-1)) - INDIRECT("F"&amp; (40+COLUMNS($A:B)-1))</f>
        <v>-0.12074842986047205</v>
      </c>
      <c r="N58" s="2" cm="1">
        <f t="array" aca="1" ref="N58" ca="1">INDIRECT("F"&amp; (13+COLUMNS($A:C)-1)) - INDIRECT("F"&amp; (40+COLUMNS($A:C)-1))</f>
        <v>0.17834250561554033</v>
      </c>
      <c r="O58" s="2" cm="1">
        <f t="array" aca="1" ref="O58" ca="1">INDIRECT("F"&amp; (13+COLUMNS($A:D)-1)) - INDIRECT("F"&amp; (40+COLUMNS($A:D)-1))</f>
        <v>8.7936476178196166E-3</v>
      </c>
      <c r="P58" s="2" cm="1">
        <f t="array" aca="1" ref="P58" ca="1">INDIRECT("F"&amp; (13+COLUMNS($A:E)-1)) - INDIRECT("F"&amp; (40+COLUMNS($A:E)-1))</f>
        <v>-2.1601994510894729E-2</v>
      </c>
      <c r="Q58" s="3" cm="1">
        <f t="array" aca="1" ref="Q58" ca="1">INDIRECT("F"&amp; (13+COLUMNS($A:F)-1)) - INDIRECT("F"&amp; (40+COLUMNS($A:F)-1))</f>
        <v>-0.19412879719408907</v>
      </c>
      <c r="AA58">
        <v>55</v>
      </c>
      <c r="AB58" s="1">
        <v>6.3279390462755494</v>
      </c>
      <c r="AC58" s="1">
        <v>0.42290833437197217</v>
      </c>
      <c r="AD58" s="1">
        <v>0.78422512237820197</v>
      </c>
    </row>
    <row r="59" spans="1:30" ht="17.25" thickBot="1" x14ac:dyDescent="0.3">
      <c r="A59" s="9" t="s">
        <v>2</v>
      </c>
      <c r="B59" s="13">
        <f ca="1">(B25-B52)^2</f>
        <v>0.5192009738192116</v>
      </c>
      <c r="C59" s="13">
        <f t="shared" ref="C59:D59" ca="1" si="41">(C25-C52)^2</f>
        <v>0.64768670746643231</v>
      </c>
      <c r="D59" s="14">
        <f t="shared" ca="1" si="41"/>
        <v>1.2325951644078309E-32</v>
      </c>
      <c r="F59" s="6" t="s">
        <v>5</v>
      </c>
      <c r="G59" s="2">
        <f t="shared" ca="1" si="39"/>
        <v>2.6560849393443664E-2</v>
      </c>
      <c r="H59" s="2">
        <f t="shared" ca="1" si="39"/>
        <v>4.8386146645816475E-2</v>
      </c>
      <c r="I59" s="3">
        <f t="shared" ca="1" si="39"/>
        <v>5.1881085804616478E-2</v>
      </c>
      <c r="K59" s="7" t="s">
        <v>5</v>
      </c>
      <c r="L59" s="2" cm="1">
        <f t="array" aca="1" ref="L59" ca="1">INDIRECT("G"&amp; (13+COLUMNS($A:A)-1)) - INDIRECT("G"&amp; (40+COLUMNS($A:A)-1))</f>
        <v>-0.10438673738067089</v>
      </c>
      <c r="M59" s="2" cm="1">
        <f t="array" aca="1" ref="M59" ca="1">INDIRECT("G"&amp; (13+COLUMNS($A:B)-1)) - INDIRECT("G"&amp; (40+COLUMNS($A:B)-1))</f>
        <v>3.089213307216504E-2</v>
      </c>
      <c r="N59" s="2" cm="1">
        <f t="array" aca="1" ref="N59" ca="1">INDIRECT("G"&amp; (13+COLUMNS($A:C)-1)) - INDIRECT("G"&amp; (40+COLUMNS($A:C)-1))</f>
        <v>0.17689218331323414</v>
      </c>
      <c r="O59" s="2" cm="1">
        <f t="array" aca="1" ref="O59" ca="1">INDIRECT("G"&amp; (13+COLUMNS($A:D)-1)) - INDIRECT("G"&amp; (40+COLUMNS($A:D)-1))</f>
        <v>0.19993031504479247</v>
      </c>
      <c r="P59" s="2" cm="1">
        <f t="array" aca="1" ref="P59" ca="1">INDIRECT("G"&amp; (13+COLUMNS($A:E)-1)) - INDIRECT("G"&amp; (40+COLUMNS($A:E)-1))</f>
        <v>-8.6467916119578159E-2</v>
      </c>
      <c r="Q59" s="3" cm="1">
        <f t="array" aca="1" ref="Q59" ca="1">INDIRECT("G"&amp; (13+COLUMNS($A:F)-1)) - INDIRECT("G"&amp; (40+COLUMNS($A:F)-1))</f>
        <v>3.6796185757810462E-2</v>
      </c>
      <c r="AA59">
        <v>56</v>
      </c>
      <c r="AB59" s="1">
        <v>6.9660172717199824</v>
      </c>
      <c r="AC59" s="1">
        <v>1.5116787041950315</v>
      </c>
      <c r="AD59" s="1">
        <v>2.0068886828516526</v>
      </c>
    </row>
    <row r="60" spans="1:30" x14ac:dyDescent="0.25">
      <c r="A60" s="33"/>
      <c r="F60" s="6" t="s">
        <v>6</v>
      </c>
      <c r="G60" s="2">
        <f t="shared" ca="1" si="39"/>
        <v>7.2549295707526135E-2</v>
      </c>
      <c r="H60" s="2">
        <f t="shared" ca="1" si="39"/>
        <v>9.3406796593288322E-2</v>
      </c>
      <c r="I60" s="3">
        <f t="shared" ca="1" si="39"/>
        <v>0.15279714902556815</v>
      </c>
      <c r="K60" s="7" t="s">
        <v>6</v>
      </c>
      <c r="L60" s="2" cm="1">
        <f t="array" aca="1" ref="L60" ca="1">INDIRECT("H"&amp; (13+COLUMNS($A:A)-1)) - INDIRECT("H"&amp; (40+COLUMNS($A:A)-1))</f>
        <v>0.35076099204748229</v>
      </c>
      <c r="M60" s="2" cm="1">
        <f t="array" aca="1" ref="M60" ca="1">INDIRECT("H"&amp; (13+COLUMNS($A:B)-1)) - INDIRECT("H"&amp; (40+COLUMNS($A:B)-1))</f>
        <v>0.1493239881554036</v>
      </c>
      <c r="N60" s="2" cm="1">
        <f t="array" aca="1" ref="N60" ca="1">INDIRECT("H"&amp; (13+COLUMNS($A:C)-1)) - INDIRECT("H"&amp; (40+COLUMNS($A:C)-1))</f>
        <v>3.3619775935634033E-2</v>
      </c>
      <c r="O60" s="2" cm="1">
        <f t="array" aca="1" ref="O60" ca="1">INDIRECT("H"&amp; (13+COLUMNS($A:D)-1)) - INDIRECT("H"&amp; (40+COLUMNS($A:D)-1))</f>
        <v>7.0230089533777573E-2</v>
      </c>
      <c r="P60" s="2" cm="1">
        <f t="array" aca="1" ref="P60" ca="1">INDIRECT("H"&amp; (13+COLUMNS($A:E)-1)) - INDIRECT("H"&amp; (40+COLUMNS($A:E)-1))</f>
        <v>-1.8278475375407999E-2</v>
      </c>
      <c r="Q60" s="3" cm="1">
        <f t="array" aca="1" ref="Q60" ca="1">INDIRECT("H"&amp; (13+COLUMNS($A:F)-1)) - INDIRECT("H"&amp; (40+COLUMNS($A:F)-1))</f>
        <v>0.17336067120619644</v>
      </c>
      <c r="AA60">
        <v>57</v>
      </c>
      <c r="AB60" s="1">
        <v>2.7007809637935898</v>
      </c>
      <c r="AC60" s="1">
        <v>1.1079362565143813</v>
      </c>
      <c r="AD60" s="1">
        <v>2.5819042908193133</v>
      </c>
    </row>
    <row r="61" spans="1:30" x14ac:dyDescent="0.25">
      <c r="F61" s="6" t="s">
        <v>7</v>
      </c>
      <c r="G61" s="2">
        <f t="shared" ca="1" si="39"/>
        <v>5.4499113749074068E-2</v>
      </c>
      <c r="H61" s="2">
        <f t="shared" ca="1" si="39"/>
        <v>5.8701198924294984E-2</v>
      </c>
      <c r="I61" s="3">
        <f t="shared" ca="1" si="39"/>
        <v>0.11638700966580662</v>
      </c>
      <c r="K61" s="7" t="s">
        <v>7</v>
      </c>
      <c r="L61" s="2" cm="1">
        <f t="array" aca="1" ref="L61" ca="1">INDIRECT("I"&amp; (13+COLUMNS($A:A)-1)) - INDIRECT("I"&amp; (40+COLUMNS($A:A)-1))</f>
        <v>-0.18131336472734116</v>
      </c>
      <c r="M61" s="2" cm="1">
        <f t="array" aca="1" ref="M61" ca="1">INDIRECT("I"&amp; (13+COLUMNS($A:B)-1)) - INDIRECT("I"&amp; (40+COLUMNS($A:B)-1))</f>
        <v>3.0655721882607845E-2</v>
      </c>
      <c r="N61" s="2" cm="1">
        <f t="array" aca="1" ref="N61" ca="1">INDIRECT("I"&amp; (13+COLUMNS($A:C)-1)) - INDIRECT("I"&amp; (40+COLUMNS($A:C)-1))</f>
        <v>0.13463329065423058</v>
      </c>
      <c r="O61" s="2" cm="1">
        <f t="array" aca="1" ref="O61" ca="1">INDIRECT("I"&amp; (13+COLUMNS($A:D)-1)) - INDIRECT("I"&amp; (40+COLUMNS($A:D)-1))</f>
        <v>0.47592403185487608</v>
      </c>
      <c r="P61" s="2" cm="1">
        <f t="array" aca="1" ref="P61" ca="1">INDIRECT("I"&amp; (13+COLUMNS($A:E)-1)) - INDIRECT("I"&amp; (40+COLUMNS($A:E)-1))</f>
        <v>-0.19031777793330179</v>
      </c>
      <c r="Q61" s="3" cm="1">
        <f t="array" aca="1" ref="Q61" ca="1">INDIRECT("I"&amp; (13+COLUMNS($A:F)-1)) - INDIRECT("I"&amp; (40+COLUMNS($A:F)-1))</f>
        <v>0.24448858048292987</v>
      </c>
      <c r="AA61">
        <v>58</v>
      </c>
      <c r="AB61" s="1">
        <v>1.0165137796600292</v>
      </c>
      <c r="AC61" s="1">
        <v>0.65869204108352464</v>
      </c>
      <c r="AD61" s="1">
        <v>1.0715780011652134</v>
      </c>
    </row>
    <row r="62" spans="1:30" x14ac:dyDescent="0.25">
      <c r="F62" s="6" t="s">
        <v>8</v>
      </c>
      <c r="G62" s="2" cm="1">
        <f t="array" aca="1" ref="G62" ca="1">IFERROR( _xlfn.MODE.SNGL( ROUND(B40:B45, 1) )
        -_xlfn.MODE.SNGL( ROUND(B13:B18, 1) ), 0 )</f>
        <v>0.19999999999999998</v>
      </c>
      <c r="H62" s="2" cm="1">
        <f t="array" aca="1" ref="H62" ca="1">IFERROR( _xlfn.MODE.SNGL( ROUND(C40:C45, 1) )
        -_xlfn.MODE.SNGL( ROUND(C13:C18, 1) ), 0 )</f>
        <v>-0.29999999999999993</v>
      </c>
      <c r="I62" s="3" cm="1">
        <f t="array" aca="1" ref="I62" ca="1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-0.2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1.8765741775240341</v>
      </c>
      <c r="AC62" s="1">
        <v>1.2205653542743413</v>
      </c>
      <c r="AD62" s="1">
        <v>2.9607418263453127</v>
      </c>
    </row>
    <row r="63" spans="1:30" x14ac:dyDescent="0.25">
      <c r="F63" s="6" t="s">
        <v>9</v>
      </c>
      <c r="G63" s="2">
        <f t="shared" ref="G63:I65" ca="1" si="42">B9-B36</f>
        <v>-8.5740833815983325E-2</v>
      </c>
      <c r="H63" s="2">
        <f t="shared" ca="1" si="42"/>
        <v>1.3061724767990834E-2</v>
      </c>
      <c r="I63" s="3">
        <f t="shared" ca="1" si="42"/>
        <v>-0.13053771611763837</v>
      </c>
      <c r="K63" s="7" t="s">
        <v>9</v>
      </c>
      <c r="L63" s="2" cm="1">
        <f t="array" aca="1" ref="L63" ca="1">INDIRECT("K"&amp; (13+COLUMNS($A:A)-1)) - INDIRECT("K"&amp; (40+COLUMNS($A:A)-1))</f>
        <v>-0.29729861872041807</v>
      </c>
      <c r="M63" s="2" cm="1">
        <f t="array" aca="1" ref="M63" ca="1">INDIRECT("K"&amp; (13+COLUMNS($A:B)-1)) - INDIRECT("K"&amp; (40+COLUMNS($A:B)-1))</f>
        <v>-4.5046353988932086E-2</v>
      </c>
      <c r="N63" s="2" cm="1">
        <f t="array" aca="1" ref="N63" ca="1">INDIRECT("K"&amp; (13+COLUMNS($A:C)-1)) - INDIRECT("K"&amp; (40+COLUMNS($A:C)-1))</f>
        <v>0.15648789813488545</v>
      </c>
      <c r="O63" s="2" cm="1">
        <f t="array" aca="1" ref="O63" ca="1">INDIRECT("K"&amp; (13+COLUMNS($A:D)-1)) - INDIRECT("K"&amp; (40+COLUMNS($A:D)-1))</f>
        <v>0.24235883973634781</v>
      </c>
      <c r="P63" s="2" cm="1">
        <f t="array" aca="1" ref="P63" ca="1">INDIRECT("K"&amp; (13+COLUMNS($A:E)-1)) - INDIRECT("K"&amp; (40+COLUMNS($A:E)-1))</f>
        <v>-0.10595988622209823</v>
      </c>
      <c r="Q63" s="3" cm="1">
        <f t="array" aca="1" ref="Q63" ca="1">INDIRECT("K"&amp; (13+COLUMNS($A:F)-1)) - INDIRECT("K"&amp; (40+COLUMNS($A:F)-1))</f>
        <v>2.5179891644420471E-2</v>
      </c>
      <c r="AA63">
        <v>60</v>
      </c>
      <c r="AB63" s="1">
        <v>4.2763529887564413</v>
      </c>
      <c r="AC63" s="1">
        <v>0.61376400516054275</v>
      </c>
      <c r="AD63" s="1">
        <v>2.0761497411354779</v>
      </c>
    </row>
    <row r="64" spans="1:30" x14ac:dyDescent="0.25">
      <c r="A64" s="33"/>
      <c r="F64" s="6" t="s">
        <v>10</v>
      </c>
      <c r="G64" s="2">
        <f t="shared" ca="1" si="42"/>
        <v>5.4499113749074068E-2</v>
      </c>
      <c r="H64" s="2">
        <f t="shared" ca="1" si="42"/>
        <v>5.8701198924294984E-2</v>
      </c>
      <c r="I64" s="3">
        <f t="shared" ca="1" si="42"/>
        <v>0.11638700966580662</v>
      </c>
      <c r="K64" s="7" t="s">
        <v>10</v>
      </c>
      <c r="L64" s="2" cm="1">
        <f t="array" aca="1" ref="L64" ca="1">INDIRECT("L"&amp; (13+COLUMNS($A:A)-1)) - INDIRECT("L"&amp; (40+COLUMNS($A:A)-1))</f>
        <v>-0.18131336472734116</v>
      </c>
      <c r="M64" s="2" cm="1">
        <f t="array" aca="1" ref="M64" ca="1">INDIRECT("L"&amp; (13+COLUMNS($A:B)-1)) - INDIRECT("L"&amp; (40+COLUMNS($A:B)-1))</f>
        <v>3.0655721882607845E-2</v>
      </c>
      <c r="N64" s="2" cm="1">
        <f t="array" aca="1" ref="N64" ca="1">INDIRECT("L"&amp; (13+COLUMNS($A:C)-1)) - INDIRECT("L"&amp; (40+COLUMNS($A:C)-1))</f>
        <v>0.13463329065423058</v>
      </c>
      <c r="O64" s="2" cm="1">
        <f t="array" aca="1" ref="O64" ca="1">INDIRECT("L"&amp; (13+COLUMNS($A:D)-1)) - INDIRECT("L"&amp; (40+COLUMNS($A:D)-1))</f>
        <v>0.47592403185487608</v>
      </c>
      <c r="P64" s="2" cm="1">
        <f t="array" aca="1" ref="P64" ca="1">INDIRECT("L"&amp; (13+COLUMNS($A:E)-1)) - INDIRECT("L"&amp; (40+COLUMNS($A:E)-1))</f>
        <v>-0.19031777793330179</v>
      </c>
      <c r="Q64" s="3" cm="1">
        <f t="array" aca="1" ref="Q64" ca="1">INDIRECT("L"&amp; (13+COLUMNS($A:F)-1)) - INDIRECT("L"&amp; (40+COLUMNS($A:F)-1))</f>
        <v>0.24448858048292987</v>
      </c>
      <c r="AA64">
        <v>61</v>
      </c>
      <c r="AB64" s="1">
        <v>0.86501330298837587</v>
      </c>
      <c r="AC64" s="1">
        <v>1.1406536706543311</v>
      </c>
      <c r="AD64" s="1">
        <v>1.1641651317534272</v>
      </c>
    </row>
    <row r="65" spans="1:30" ht="17.25" thickBot="1" x14ac:dyDescent="0.3">
      <c r="A65" s="33"/>
      <c r="F65" s="9" t="s">
        <v>11</v>
      </c>
      <c r="G65" s="4">
        <f t="shared" ca="1" si="42"/>
        <v>0.15295206176608245</v>
      </c>
      <c r="H65" s="4">
        <f t="shared" ca="1" si="42"/>
        <v>0.17795394334861342</v>
      </c>
      <c r="I65" s="5">
        <f t="shared" ca="1" si="42"/>
        <v>0.14878989690386313</v>
      </c>
      <c r="K65" s="7" t="s">
        <v>11</v>
      </c>
      <c r="L65" s="2" cm="1">
        <f t="array" aca="1" ref="L65" ca="1">INDIRECT("M"&amp; (13+COLUMNS($A:A)-1)) - INDIRECT("M"&amp; (40+COLUMNS($A:A)-1))</f>
        <v>5.0061830285741293E-2</v>
      </c>
      <c r="M65" s="2" cm="1">
        <f t="array" aca="1" ref="M65" ca="1">INDIRECT("M"&amp; (13+COLUMNS($A:B)-1)) - INDIRECT("M"&amp; (40+COLUMNS($A:B)-1))</f>
        <v>0.10671241453848357</v>
      </c>
      <c r="N65" s="2" cm="1">
        <f t="array" aca="1" ref="N65" ca="1">INDIRECT("M"&amp; (13+COLUMNS($A:C)-1)) - INDIRECT("M"&amp; (40+COLUMNS($A:C)-1))</f>
        <v>0.17616702216208119</v>
      </c>
      <c r="O65" s="2" cm="1">
        <f t="array" aca="1" ref="O65" ca="1">INDIRECT("M"&amp; (13+COLUMNS($A:D)-1)) - INDIRECT("M"&amp; (40+COLUMNS($A:D)-1))</f>
        <v>0.2954986487582788</v>
      </c>
      <c r="P65" s="2" cm="1">
        <f t="array" aca="1" ref="P65" ca="1">INDIRECT("M"&amp; (13+COLUMNS($A:E)-1)) - INDIRECT("M"&amp; (40+COLUMNS($A:E)-1))</f>
        <v>-0.11890087692391982</v>
      </c>
      <c r="Q65" s="3" cm="1">
        <f t="array" aca="1" ref="Q65" ca="1">INDIRECT("M"&amp; (13+COLUMNS($A:F)-1)) - INDIRECT("M"&amp; (40+COLUMNS($A:F)-1))</f>
        <v>0.15225867723376008</v>
      </c>
      <c r="AA65">
        <v>62</v>
      </c>
      <c r="AB65" s="1">
        <v>4.4978105187114776</v>
      </c>
      <c r="AC65" s="1">
        <v>1.0424890615878122</v>
      </c>
      <c r="AD65" s="1">
        <v>1.6683584492186896</v>
      </c>
    </row>
    <row r="66" spans="1:30" x14ac:dyDescent="0.25">
      <c r="A66" s="33"/>
      <c r="J66" s="1"/>
      <c r="Q66" s="34"/>
      <c r="AA66">
        <v>63</v>
      </c>
      <c r="AB66" s="1">
        <v>1.9482698064394222</v>
      </c>
      <c r="AC66" s="1">
        <v>0.32799162285151418</v>
      </c>
      <c r="AD66" s="1">
        <v>1.2268437480963816</v>
      </c>
    </row>
    <row r="67" spans="1:30" ht="17.25" thickBot="1" x14ac:dyDescent="0.3">
      <c r="A67" s="9" t="s">
        <v>16</v>
      </c>
      <c r="B67" s="35" cm="1">
        <f t="array" aca="1" ref="B67" ca="1">SUMPRODUCT((B23:D25-B50:D52)^2)</f>
        <v>4.7845294681913675</v>
      </c>
      <c r="C67" s="36"/>
      <c r="D67" s="36"/>
      <c r="E67" s="36"/>
      <c r="F67" s="37" t="s">
        <v>15</v>
      </c>
      <c r="G67" s="35">
        <f ca="1">SUMPRODUCT(G57:I65, G57:I65)</f>
        <v>0.42594714836497821</v>
      </c>
      <c r="H67" s="36"/>
      <c r="I67" s="36"/>
      <c r="J67" s="36"/>
      <c r="K67" s="37" t="s">
        <v>14</v>
      </c>
      <c r="L67" s="35">
        <f ca="1">SUMPRODUCT(L57:Q65, L57:Q65)</f>
        <v>2.192201650812093</v>
      </c>
      <c r="M67" s="36"/>
      <c r="N67" s="36"/>
      <c r="O67" s="36"/>
      <c r="P67" s="36"/>
      <c r="Q67" s="38"/>
      <c r="AA67">
        <v>64</v>
      </c>
      <c r="AB67" s="1">
        <v>0.34379575781907168</v>
      </c>
      <c r="AC67" s="1">
        <v>0.6224737410107567</v>
      </c>
      <c r="AD67" s="1">
        <v>1.882415251322699</v>
      </c>
    </row>
    <row r="68" spans="1:30" x14ac:dyDescent="0.25">
      <c r="AA68">
        <v>65</v>
      </c>
      <c r="AB68" s="1">
        <v>8.8080388190173355</v>
      </c>
      <c r="AC68" s="1">
        <v>0.7102125807553108</v>
      </c>
      <c r="AD68" s="1">
        <v>2.5550927042549496</v>
      </c>
    </row>
    <row r="69" spans="1:30" x14ac:dyDescent="0.25">
      <c r="AA69">
        <v>66</v>
      </c>
      <c r="AB69" s="1">
        <v>1.233894612234413</v>
      </c>
      <c r="AC69" s="1">
        <v>1.0819481303092084</v>
      </c>
      <c r="AD69" s="1">
        <v>1.7246265047108891</v>
      </c>
    </row>
    <row r="70" spans="1:30" x14ac:dyDescent="0.25">
      <c r="AA70">
        <v>67</v>
      </c>
      <c r="AB70" s="1">
        <v>1.4367309048671286</v>
      </c>
      <c r="AC70" s="1">
        <v>0.28487543668580667</v>
      </c>
      <c r="AD70" s="1">
        <v>3.1872821605448736</v>
      </c>
    </row>
    <row r="71" spans="1:30" x14ac:dyDescent="0.25">
      <c r="A71" s="16" t="s">
        <v>13</v>
      </c>
      <c r="B71" s="17">
        <f ca="1">(1+C74)*(1+C75)*(1+C76)-1</f>
        <v>1.8765175254725692</v>
      </c>
      <c r="AA71">
        <v>68</v>
      </c>
      <c r="AB71" s="1">
        <v>2.5599626422557238</v>
      </c>
      <c r="AC71" s="1">
        <v>0.80402810287307336</v>
      </c>
      <c r="AD71" s="1">
        <v>2.3731568614041936</v>
      </c>
    </row>
    <row r="72" spans="1:30" ht="17.25" thickBot="1" x14ac:dyDescent="0.3">
      <c r="AA72">
        <v>69</v>
      </c>
      <c r="AB72" s="1">
        <v>3.4911277762527111</v>
      </c>
      <c r="AC72" s="1">
        <v>1.0368264935823435</v>
      </c>
      <c r="AD72" s="1">
        <v>1.8903787710073199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1.5716785369223456</v>
      </c>
      <c r="AC73" s="1">
        <v>0.65642505030834908</v>
      </c>
      <c r="AD73" s="1">
        <v>0.59293901769770507</v>
      </c>
    </row>
    <row r="74" spans="1:30" x14ac:dyDescent="0.25">
      <c r="A74" s="39" t="s">
        <v>17</v>
      </c>
      <c r="B74" s="2">
        <f>MAX(AB4:AB203)</f>
        <v>8.8080388190173355</v>
      </c>
      <c r="C74" s="3">
        <f ca="1">IFERROR(B67/$B$74, 0)</f>
        <v>0.54320031581390682</v>
      </c>
      <c r="AA74">
        <v>71</v>
      </c>
      <c r="AB74" s="1">
        <v>2.2361735690283844</v>
      </c>
      <c r="AC74" s="1">
        <v>1.0168823821494322</v>
      </c>
      <c r="AD74" s="1">
        <v>1.62983089935018</v>
      </c>
    </row>
    <row r="75" spans="1:30" x14ac:dyDescent="0.25">
      <c r="A75" s="39" t="s">
        <v>18</v>
      </c>
      <c r="B75" s="2">
        <f>MAX(AC4:AC203)</f>
        <v>2.0304172235313565</v>
      </c>
      <c r="C75" s="3">
        <f ca="1">IFERROR(G67/$B$75, 0)</f>
        <v>0.20978306499201155</v>
      </c>
      <c r="AA75">
        <v>72</v>
      </c>
      <c r="AB75" s="1">
        <v>5.976120019637726</v>
      </c>
      <c r="AC75" s="1">
        <v>1.1560533995692543</v>
      </c>
      <c r="AD75" s="1">
        <v>2.2694670193377657</v>
      </c>
    </row>
    <row r="76" spans="1:30" x14ac:dyDescent="0.25">
      <c r="A76" s="39" t="s">
        <v>19</v>
      </c>
      <c r="B76" s="2">
        <f>MAX(AD4:AD203)</f>
        <v>4.0538679852400676</v>
      </c>
      <c r="C76" s="3">
        <f ca="1">IFERROR(L67/$B$76, 0)</f>
        <v>0.54076789347699294</v>
      </c>
      <c r="AA76">
        <v>73</v>
      </c>
      <c r="AB76" s="1">
        <v>5.7432654410692008</v>
      </c>
      <c r="AC76" s="1">
        <v>1.3293716057260807</v>
      </c>
      <c r="AD76" s="1">
        <v>2.5381730057458691</v>
      </c>
    </row>
    <row r="77" spans="1:30" x14ac:dyDescent="0.25">
      <c r="A77" s="33"/>
      <c r="C77" s="34"/>
      <c r="AA77">
        <v>74</v>
      </c>
      <c r="AB77" s="1">
        <v>6.5235903497257004</v>
      </c>
      <c r="AC77" s="1">
        <v>1.3303162893815601</v>
      </c>
      <c r="AD77" s="1">
        <v>1.8939891304247436</v>
      </c>
    </row>
    <row r="78" spans="1:30" ht="17.25" thickBot="1" x14ac:dyDescent="0.3">
      <c r="A78" s="40" t="s">
        <v>25</v>
      </c>
      <c r="B78" s="41"/>
      <c r="C78" s="38"/>
      <c r="AA78">
        <v>75</v>
      </c>
      <c r="AB78" s="1">
        <v>1.8054115971479998</v>
      </c>
      <c r="AC78" s="1">
        <v>1.765977793476964</v>
      </c>
      <c r="AD78" s="1">
        <v>3.3138858193295828</v>
      </c>
    </row>
    <row r="79" spans="1:30" ht="17.25" thickBot="1" x14ac:dyDescent="0.3">
      <c r="AA79">
        <v>76</v>
      </c>
      <c r="AB79" s="1">
        <v>2.9620755464111501</v>
      </c>
      <c r="AC79" s="1">
        <v>1.2576135695977309</v>
      </c>
      <c r="AD79" s="1">
        <v>2.235272693947338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7.5890971102119824</v>
      </c>
      <c r="AC80" s="1">
        <v>0.31689486602129446</v>
      </c>
      <c r="AD80" s="1">
        <v>1.8901015538925898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8.6362925187759032</v>
      </c>
      <c r="AC81" s="1">
        <v>0.82254755784597078</v>
      </c>
      <c r="AD81" s="1">
        <v>2.4100794358816047</v>
      </c>
    </row>
    <row r="82" spans="1:30" x14ac:dyDescent="0.25">
      <c r="A82" s="46">
        <v>1</v>
      </c>
      <c r="B82" s="42">
        <f t="shared" ref="B82:D87" ca="1" si="43">B13-B40</f>
        <v>-0.48131336472734121</v>
      </c>
      <c r="C82" s="42">
        <f t="shared" ca="1" si="43"/>
        <v>-0.21856297470117636</v>
      </c>
      <c r="D82" s="42">
        <f t="shared" ca="1" si="43"/>
        <v>0.38671612728650495</v>
      </c>
      <c r="AA82">
        <v>79</v>
      </c>
      <c r="AB82" s="1">
        <v>3.8312387223686173</v>
      </c>
      <c r="AC82" s="1">
        <v>0.39120319094337025</v>
      </c>
      <c r="AD82" s="1">
        <v>2.523650666864548</v>
      </c>
    </row>
    <row r="83" spans="1:30" x14ac:dyDescent="0.25">
      <c r="A83" s="46">
        <v>2</v>
      </c>
      <c r="B83" s="42">
        <f t="shared" ca="1" si="43"/>
        <v>0.33065572188260783</v>
      </c>
      <c r="C83" s="42">
        <f t="shared" ca="1" si="43"/>
        <v>-0.31723089280564065</v>
      </c>
      <c r="D83" s="42">
        <f t="shared" ca="1" si="43"/>
        <v>7.9251570139527938E-2</v>
      </c>
      <c r="AA83">
        <v>80</v>
      </c>
      <c r="AB83" s="1">
        <v>4.9730429444600013</v>
      </c>
      <c r="AC83" s="1">
        <v>0.90232135752681319</v>
      </c>
      <c r="AD83" s="1">
        <v>1.1883777453942379</v>
      </c>
    </row>
    <row r="84" spans="1:30" x14ac:dyDescent="0.25">
      <c r="A84" s="46">
        <v>3</v>
      </c>
      <c r="B84" s="42">
        <f t="shared" ca="1" si="43"/>
        <v>0.17834250561554033</v>
      </c>
      <c r="C84" s="42">
        <f t="shared" ca="1" si="43"/>
        <v>0.13463329065423058</v>
      </c>
      <c r="D84" s="42">
        <f t="shared" ca="1" si="43"/>
        <v>0.2177007536699318</v>
      </c>
      <c r="AA84">
        <v>81</v>
      </c>
      <c r="AB84" s="1">
        <v>1.4159327945577957</v>
      </c>
      <c r="AC84" s="1">
        <v>0.53875471308151013</v>
      </c>
      <c r="AD84" s="1">
        <v>2.4337091255311063</v>
      </c>
    </row>
    <row r="85" spans="1:30" x14ac:dyDescent="0.25">
      <c r="A85" s="46">
        <v>4</v>
      </c>
      <c r="B85" s="42">
        <f t="shared" ca="1" si="43"/>
        <v>8.7936476178196166E-3</v>
      </c>
      <c r="C85" s="42">
        <f t="shared" ca="1" si="43"/>
        <v>0.47592403185487608</v>
      </c>
      <c r="D85" s="42">
        <f t="shared" ca="1" si="43"/>
        <v>0.11507326566168152</v>
      </c>
      <c r="AA85">
        <v>82</v>
      </c>
      <c r="AB85" s="1">
        <v>1.3618429917021488</v>
      </c>
      <c r="AC85" s="1">
        <v>0.66897470024445727</v>
      </c>
      <c r="AD85" s="1">
        <v>2.0369372641745374</v>
      </c>
    </row>
    <row r="86" spans="1:30" x14ac:dyDescent="0.25">
      <c r="A86" s="46">
        <v>5</v>
      </c>
      <c r="B86" s="42">
        <f t="shared" ca="1" si="43"/>
        <v>0.47839800548910527</v>
      </c>
      <c r="C86" s="42">
        <f t="shared" ca="1" si="43"/>
        <v>-0.19031777793330179</v>
      </c>
      <c r="D86" s="42">
        <f t="shared" ca="1" si="43"/>
        <v>-0.54748397591453779</v>
      </c>
      <c r="AA86">
        <v>83</v>
      </c>
      <c r="AB86" s="1">
        <v>6.9732969791598043</v>
      </c>
      <c r="AC86" s="1">
        <v>0.24587823077858059</v>
      </c>
      <c r="AD86" s="1">
        <v>1.2993973896931075</v>
      </c>
    </row>
    <row r="87" spans="1:30" ht="17.25" thickBot="1" x14ac:dyDescent="0.3">
      <c r="A87" s="47">
        <v>6</v>
      </c>
      <c r="B87" s="42">
        <f t="shared" ca="1" si="43"/>
        <v>-0.3555114195170701</v>
      </c>
      <c r="C87" s="42">
        <f t="shared" ca="1" si="43"/>
        <v>0.40587120280591088</v>
      </c>
      <c r="D87" s="42">
        <f t="shared" ca="1" si="43"/>
        <v>6.0028773984590278E-2</v>
      </c>
      <c r="AA87">
        <v>84</v>
      </c>
      <c r="AB87" s="1">
        <v>4.8375378201392669</v>
      </c>
      <c r="AC87" s="1">
        <v>0.3923292587152562</v>
      </c>
      <c r="AD87" s="1">
        <v>2.3258933058906588</v>
      </c>
    </row>
    <row r="88" spans="1:30" x14ac:dyDescent="0.25">
      <c r="AA88">
        <v>85</v>
      </c>
      <c r="AB88" s="1">
        <v>1.7416182999710743</v>
      </c>
      <c r="AC88" s="1">
        <v>1.0030907326204614</v>
      </c>
      <c r="AD88" s="1">
        <v>1.9542706923802788</v>
      </c>
    </row>
    <row r="89" spans="1:30" ht="17.25" thickBot="1" x14ac:dyDescent="0.3">
      <c r="AA89">
        <v>86</v>
      </c>
      <c r="AB89" s="1">
        <v>4.1900576152029725</v>
      </c>
      <c r="AC89" s="1">
        <v>0.63128425768475716</v>
      </c>
      <c r="AD89" s="1">
        <v>2.1235610225468995</v>
      </c>
    </row>
    <row r="90" spans="1:30" ht="18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Q90" s="61" t="s">
        <v>73</v>
      </c>
      <c r="R90" s="62" t="s">
        <v>71</v>
      </c>
      <c r="S90" s="62" t="s">
        <v>72</v>
      </c>
      <c r="T90" s="62" t="s">
        <v>74</v>
      </c>
      <c r="U90" s="63"/>
      <c r="AA90">
        <v>87</v>
      </c>
      <c r="AB90" s="1">
        <v>6.0723049541675582</v>
      </c>
      <c r="AC90" s="1">
        <v>0.58599347005590008</v>
      </c>
      <c r="AD90" s="1">
        <v>2.3113629310855006</v>
      </c>
    </row>
    <row r="91" spans="1:30" x14ac:dyDescent="0.25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Q91" s="1">
        <f ca="1">MIN(
 IF(MAX($F$91:$F$110)=MIN($F$91:$F$110),1,(F91-MIN($F$91:$F$110))/(MAX($F$91:$F$110)-MIN($F$91:$F$110))),
 IF(MAX($G$91:$G$110)=MIN($G$91:$G$110),1,(G91-MIN($G$91:$G$110))/(MAX($G$91:$G$110)-MIN($G$91:$G$110))),
 IF(MAX($H$91:$H$110)=MIN($H$91:$H$110),1,(H91-MIN($H$91:$H$110))/(MAX($H$91:$H$110)-MIN($H$91:$H$110))),
 IF(MAX($I$91:$I$110)=MIN($I$91:$I$110),1,(MAX($I$91:$I$110)-I91)/(MAX($I$91:$I$110)-MIN($I$91:$I$110))),
 IF(MAX($J$91:$J$110)=MIN($J$91:$J$110),1,(MAX($J$91:$J$110)-J91)/(MAX($J$91:$J$110)-MIN($J$91:$J$110))),
 IF(MAX($K$91:$K$110)=MIN($K$91:$K$110),1,(MAX($K$91:$K$110)-K91)/(MAX($K$91:$K$110)-MIN($K$91:$K$110))),
 IF(MAX($L$91:$L$110)=MIN($L$91:$L$110),1,(MAX($L$91:$L$110)-L91)/(MAX($L$91:$L$110)-MIN($L$91:$L$110))),
 IF(MAX($M$91:$M$110)=MIN($M$91:$M$110),1,(MAX($M$91:$M$110)-M91)/(MAX($M$91:$M$110)-MIN($M$91:$M$110))),
 IF(MAX($N$91:$N$110)=MIN($N$91:$N$110),1,(MAX($N$91:$N$110)-N91)/(MAX($N$91:$N$110)-MIN($N$91:$N$110))),
 IF(MAX($O$91:$O$110)=MIN($O$91:$O$110),1,(MAX($O$91:$O$110)-O91)/(MAX($O$91:$O$110)-MIN($O$91:$O$110))),
 IF(MAX($P$91:$P$110)=MIN($P$91:$P$110),1,(MAX($P$91:$P$110)-P91)/(MAX($P$91:$P$110)-MIN($P$91:$P$110)))
)</f>
        <v>0.22222222222222221</v>
      </c>
      <c r="R91" s="1">
        <f ca="1">MAX(IF($B$91:$B$110="összeg", $Q$91:$Q$110))</f>
        <v>0.26190448412503975</v>
      </c>
      <c r="S91" s="1" cm="1">
        <f t="array" aca="1" ref="S91" ca="1">MAX(IF($B$91:$B$110="szorzat", $Q$91:$Q$110*1))</f>
        <v>0.2496585021236587</v>
      </c>
      <c r="T91" t="str">
        <f ca="1">IF(R91&gt;S91,"ÖSSZEG perspektivikusabb",
  IF(S91&gt;R91,"SZORZAT perspektivikusabb",
    "EGYFORMÁN PERSPEKTIVIKUS"))</f>
        <v>ÖSSZEG perspektivikusabb</v>
      </c>
      <c r="AA91">
        <v>88</v>
      </c>
      <c r="AB91" s="1">
        <v>4.3752779343237505</v>
      </c>
      <c r="AC91" s="1">
        <v>2.0124196459331327</v>
      </c>
      <c r="AD91" s="1">
        <v>2.6615318386279698</v>
      </c>
    </row>
    <row r="92" spans="1:30" x14ac:dyDescent="0.25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Q92" s="1">
        <f t="shared" ref="Q92:Q110" ca="1" si="44">MIN(
 IF(MAX($F$91:$F$110)=MIN($F$91:$F$110),1,(F92-MIN($F$91:$F$110))/(MAX($F$91:$F$110)-MIN($F$91:$F$110))),
 IF(MAX($G$91:$G$110)=MIN($G$91:$G$110),1,(G92-MIN($G$91:$G$110))/(MAX($G$91:$G$110)-MIN($G$91:$G$110))),
 IF(MAX($H$91:$H$110)=MIN($H$91:$H$110),1,(H92-MIN($H$91:$H$110))/(MAX($H$91:$H$110)-MIN($H$91:$H$110))),
 IF(MAX($I$91:$I$110)=MIN($I$91:$I$110),1,(MAX($I$91:$I$110)-I92)/(MAX($I$91:$I$110)-MIN($I$91:$I$110))),
 IF(MAX($J$91:$J$110)=MIN($J$91:$J$110),1,(MAX($J$91:$J$110)-J92)/(MAX($J$91:$J$110)-MIN($J$91:$J$110))),
 IF(MAX($K$91:$K$110)=MIN($K$91:$K$110),1,(MAX($K$91:$K$110)-K92)/(MAX($K$91:$K$110)-MIN($K$91:$K$110))),
 IF(MAX($L$91:$L$110)=MIN($L$91:$L$110),1,(MAX($L$91:$L$110)-L92)/(MAX($L$91:$L$110)-MIN($L$91:$L$110))),
 IF(MAX($M$91:$M$110)=MIN($M$91:$M$110),1,(MAX($M$91:$M$110)-M92)/(MAX($M$91:$M$110)-MIN($M$91:$M$110))),
 IF(MAX($N$91:$N$110)=MIN($N$91:$N$110),1,(MAX($N$91:$N$110)-N92)/(MAX($N$91:$N$110)-MIN($N$91:$N$110))),
 IF(MAX($O$91:$O$110)=MIN($O$91:$O$110),1,(MAX($O$91:$O$110)-O92)/(MAX($O$91:$O$110)-MIN($O$91:$O$110))),
 IF(MAX($P$91:$P$110)=MIN($P$91:$P$110),1,(MAX($P$91:$P$110)-P92)/(MAX($P$91:$P$110)-MIN($P$91:$P$110)))
)</f>
        <v>0.16714750545562629</v>
      </c>
      <c r="AA92">
        <v>89</v>
      </c>
      <c r="AB92" s="1">
        <v>2.7062622930299591</v>
      </c>
      <c r="AC92" s="1">
        <v>0.43191891945713068</v>
      </c>
      <c r="AD92" s="1">
        <v>1.4168346102772011</v>
      </c>
    </row>
    <row r="93" spans="1:30" x14ac:dyDescent="0.25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Q93" s="1">
        <f t="shared" ca="1" si="44"/>
        <v>0.26190448412503975</v>
      </c>
      <c r="AA93">
        <v>90</v>
      </c>
      <c r="AB93" s="1">
        <v>6.9372600943485834</v>
      </c>
      <c r="AC93" s="1">
        <v>0.78914293290474635</v>
      </c>
      <c r="AD93" s="1">
        <v>3.9256193928060594</v>
      </c>
    </row>
    <row r="94" spans="1:30" x14ac:dyDescent="0.25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Q94" s="1">
        <f t="shared" ca="1" si="44"/>
        <v>0.1921845081818811</v>
      </c>
      <c r="AA94">
        <v>91</v>
      </c>
      <c r="AB94" s="1">
        <v>4.1128666330607047</v>
      </c>
      <c r="AC94" s="1">
        <v>0.62209026877259699</v>
      </c>
      <c r="AD94" s="1">
        <v>2.1909322540263805</v>
      </c>
    </row>
    <row r="95" spans="1:30" x14ac:dyDescent="0.25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Q95" s="1">
        <f t="shared" ca="1" si="44"/>
        <v>0</v>
      </c>
      <c r="AA95">
        <v>92</v>
      </c>
      <c r="AB95" s="1">
        <v>6.1603632298532371</v>
      </c>
      <c r="AC95" s="1">
        <v>0.48059013124159339</v>
      </c>
      <c r="AD95" s="1">
        <v>3.4604578879373729</v>
      </c>
    </row>
    <row r="96" spans="1:30" x14ac:dyDescent="0.25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Q96" s="1">
        <f t="shared" ca="1" si="44"/>
        <v>0.13750144285849486</v>
      </c>
      <c r="AA96">
        <v>93</v>
      </c>
      <c r="AB96" s="1">
        <v>6.3644788867091018</v>
      </c>
      <c r="AC96" s="1">
        <v>1.1558973232878786</v>
      </c>
      <c r="AD96" s="1">
        <v>2.1492519895510123</v>
      </c>
    </row>
    <row r="97" spans="1:30" x14ac:dyDescent="0.25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Q97" s="1">
        <f t="shared" ca="1" si="44"/>
        <v>0.16843021278322245</v>
      </c>
      <c r="AA97">
        <v>94</v>
      </c>
      <c r="AB97" s="1">
        <v>5.6433134589469001</v>
      </c>
      <c r="AC97" s="1">
        <v>1.0553527689380457</v>
      </c>
      <c r="AD97" s="1">
        <v>3.744930801218076</v>
      </c>
    </row>
    <row r="98" spans="1:30" x14ac:dyDescent="0.25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Q98" s="1">
        <f t="shared" ca="1" si="44"/>
        <v>2.4841492720286136E-2</v>
      </c>
      <c r="AA98">
        <v>95</v>
      </c>
      <c r="AB98" s="1">
        <v>7.4855174483457319</v>
      </c>
      <c r="AC98" s="1">
        <v>1.3077082006003036</v>
      </c>
      <c r="AD98" s="1">
        <v>1.5649262310235104</v>
      </c>
    </row>
    <row r="99" spans="1:30" x14ac:dyDescent="0.25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Q99" s="1">
        <f t="shared" ca="1" si="44"/>
        <v>0.24770628694942826</v>
      </c>
      <c r="AA99">
        <v>96</v>
      </c>
      <c r="AB99" s="1">
        <v>0.77672733925334614</v>
      </c>
      <c r="AC99" s="1">
        <v>1.1117580184292992</v>
      </c>
      <c r="AD99" s="1">
        <v>1.5467810134796152</v>
      </c>
    </row>
    <row r="100" spans="1:30" x14ac:dyDescent="0.25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Q100" s="1">
        <f t="shared" ca="1" si="44"/>
        <v>0</v>
      </c>
      <c r="AA100">
        <v>97</v>
      </c>
      <c r="AB100" s="1">
        <v>4.0260357820845298</v>
      </c>
      <c r="AC100" s="1">
        <v>0.83205910212961731</v>
      </c>
      <c r="AD100" s="1">
        <v>3.6927903148871217</v>
      </c>
    </row>
    <row r="101" spans="1:30" x14ac:dyDescent="0.25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Q101" s="1">
        <f t="shared" ca="1" si="44"/>
        <v>0.12959666084786875</v>
      </c>
      <c r="AA101">
        <v>98</v>
      </c>
      <c r="AB101" s="1">
        <v>1.4596214995913961</v>
      </c>
      <c r="AC101" s="1">
        <v>0.57242794924117812</v>
      </c>
      <c r="AD101" s="1">
        <v>2.3450957736565887</v>
      </c>
    </row>
    <row r="102" spans="1:30" x14ac:dyDescent="0.25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Q102" s="1">
        <f t="shared" ca="1" si="44"/>
        <v>0</v>
      </c>
      <c r="AA102">
        <v>99</v>
      </c>
      <c r="AB102" s="1">
        <v>1.2402739870575168</v>
      </c>
      <c r="AC102" s="1">
        <v>0.42335860845142287</v>
      </c>
      <c r="AD102" s="1">
        <v>1.7586905375828219</v>
      </c>
    </row>
    <row r="103" spans="1:30" x14ac:dyDescent="0.25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Q103" s="1">
        <f t="shared" ca="1" si="44"/>
        <v>0</v>
      </c>
      <c r="AA103">
        <v>100</v>
      </c>
      <c r="AB103" s="1">
        <v>6.3353522660064128</v>
      </c>
      <c r="AC103" s="1">
        <v>0.49307391673038525</v>
      </c>
      <c r="AD103" s="1">
        <v>2.0005997043898671</v>
      </c>
    </row>
    <row r="104" spans="1:30" x14ac:dyDescent="0.25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Q104" s="1">
        <f t="shared" ca="1" si="44"/>
        <v>0</v>
      </c>
      <c r="AA104">
        <v>101</v>
      </c>
      <c r="AB104" s="1">
        <v>2.4873514925719293</v>
      </c>
      <c r="AC104" s="1">
        <v>0.68761346942894919</v>
      </c>
      <c r="AD104" s="1">
        <v>1.4138442100022377</v>
      </c>
    </row>
    <row r="105" spans="1:30" x14ac:dyDescent="0.25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Q105" s="1">
        <f t="shared" ca="1" si="44"/>
        <v>0.16657276767559911</v>
      </c>
      <c r="AA105">
        <v>102</v>
      </c>
      <c r="AB105" s="1">
        <v>5.1418081090591086</v>
      </c>
      <c r="AC105" s="1">
        <v>0.82530678837966054</v>
      </c>
      <c r="AD105" s="1">
        <v>1.964006246043428</v>
      </c>
    </row>
    <row r="106" spans="1:30" x14ac:dyDescent="0.25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Q106" s="1">
        <f t="shared" ca="1" si="44"/>
        <v>0</v>
      </c>
      <c r="AA106">
        <v>103</v>
      </c>
      <c r="AB106" s="1">
        <v>0.74129934856560453</v>
      </c>
      <c r="AC106" s="1">
        <v>1.1701647611535555</v>
      </c>
      <c r="AD106" s="1">
        <v>1.323595965948589</v>
      </c>
    </row>
    <row r="107" spans="1:30" x14ac:dyDescent="0.25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Q107" s="1">
        <f t="shared" ca="1" si="44"/>
        <v>0.24514341455338107</v>
      </c>
      <c r="AA107">
        <v>104</v>
      </c>
      <c r="AB107" s="1">
        <v>5.2063769706736487</v>
      </c>
      <c r="AC107" s="1">
        <v>1.1739395735339153</v>
      </c>
      <c r="AD107" s="1">
        <v>3.0571782224833113</v>
      </c>
    </row>
    <row r="108" spans="1:30" x14ac:dyDescent="0.25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Q108" s="1">
        <f t="shared" ca="1" si="44"/>
        <v>0.2496585021236587</v>
      </c>
      <c r="AA108">
        <v>105</v>
      </c>
      <c r="AB108" s="1">
        <v>6.4863163600802674</v>
      </c>
      <c r="AC108" s="1">
        <v>0.70857982692247701</v>
      </c>
      <c r="AD108" s="1">
        <v>3.1555363606634277</v>
      </c>
    </row>
    <row r="109" spans="1:30" x14ac:dyDescent="0.25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Q109" s="1">
        <f t="shared" ca="1" si="44"/>
        <v>0.18546757414701126</v>
      </c>
      <c r="AA109">
        <v>106</v>
      </c>
      <c r="AB109" s="1">
        <v>2.2692023194247071</v>
      </c>
      <c r="AC109" s="1">
        <v>0.6611666609707737</v>
      </c>
      <c r="AD109" s="1">
        <v>2.628041855607691</v>
      </c>
    </row>
    <row r="110" spans="1:30" ht="17.25" thickBot="1" x14ac:dyDescent="0.3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Q110" s="1">
        <f t="shared" ca="1" si="44"/>
        <v>0.15426034407886438</v>
      </c>
      <c r="AA110">
        <v>107</v>
      </c>
      <c r="AB110" s="1">
        <v>5.6825263169107156</v>
      </c>
      <c r="AC110" s="1">
        <v>1.0056003879800699</v>
      </c>
      <c r="AD110" s="1">
        <v>2.1583779472827023</v>
      </c>
    </row>
    <row r="111" spans="1:30" x14ac:dyDescent="0.25">
      <c r="AA111">
        <v>108</v>
      </c>
      <c r="AB111" s="1">
        <v>2.0014343217439823</v>
      </c>
      <c r="AC111" s="1">
        <v>0.46193907459246092</v>
      </c>
      <c r="AD111" s="1">
        <v>2.4705481398898645</v>
      </c>
    </row>
    <row r="112" spans="1:30" x14ac:dyDescent="0.25">
      <c r="AA112">
        <v>109</v>
      </c>
      <c r="AB112" s="1">
        <v>0.5696010605096159</v>
      </c>
      <c r="AC112" s="1">
        <v>0.62541523414043909</v>
      </c>
      <c r="AD112" s="1">
        <v>2.7685320848117021</v>
      </c>
    </row>
    <row r="113" spans="2:30" x14ac:dyDescent="0.25">
      <c r="C113" t="s">
        <v>39</v>
      </c>
      <c r="D113" t="s">
        <v>45</v>
      </c>
      <c r="E113" t="s">
        <v>58</v>
      </c>
      <c r="F113" t="s">
        <v>59</v>
      </c>
      <c r="G113" t="s">
        <v>60</v>
      </c>
      <c r="H113" t="s">
        <v>61</v>
      </c>
      <c r="I113" t="s">
        <v>62</v>
      </c>
      <c r="J113" t="s">
        <v>63</v>
      </c>
      <c r="K113" t="s">
        <v>64</v>
      </c>
      <c r="L113" t="s">
        <v>65</v>
      </c>
      <c r="M113" t="s">
        <v>66</v>
      </c>
      <c r="AA113">
        <v>110</v>
      </c>
      <c r="AB113" s="1">
        <v>4.3099928588201042</v>
      </c>
      <c r="AC113" s="1">
        <v>0.59599642614830373</v>
      </c>
      <c r="AD113" s="1">
        <v>2.6709382325892337</v>
      </c>
    </row>
    <row r="114" spans="2:30" x14ac:dyDescent="0.25">
      <c r="B114" t="s">
        <v>75</v>
      </c>
      <c r="C114">
        <v>1</v>
      </c>
      <c r="D114">
        <v>1</v>
      </c>
      <c r="E114">
        <v>-1</v>
      </c>
      <c r="F114">
        <v>-1</v>
      </c>
      <c r="G114">
        <v>-1</v>
      </c>
      <c r="H114">
        <v>-1</v>
      </c>
      <c r="I114">
        <v>-1</v>
      </c>
      <c r="J114">
        <v>-1</v>
      </c>
      <c r="K114">
        <v>-1</v>
      </c>
      <c r="L114">
        <v>-1</v>
      </c>
      <c r="M114">
        <v>-1</v>
      </c>
      <c r="AA114">
        <v>111</v>
      </c>
      <c r="AB114" s="1">
        <v>8.6993909778697489</v>
      </c>
      <c r="AC114" s="1">
        <v>2.0236202776598877</v>
      </c>
      <c r="AD114" s="1">
        <v>2.6834912978417433</v>
      </c>
    </row>
    <row r="115" spans="2:30" x14ac:dyDescent="0.25">
      <c r="B115" t="s">
        <v>76</v>
      </c>
      <c r="C115">
        <v>1000000</v>
      </c>
      <c r="AA115">
        <v>112</v>
      </c>
      <c r="AB115" s="1">
        <v>2.2937677743203029</v>
      </c>
      <c r="AC115" s="1">
        <v>0.44868943321120569</v>
      </c>
      <c r="AD115" s="1">
        <v>2.0157461013127236</v>
      </c>
    </row>
    <row r="116" spans="2:30" x14ac:dyDescent="0.25">
      <c r="AA116">
        <v>113</v>
      </c>
      <c r="AB116" s="1">
        <v>3.8126503994062451</v>
      </c>
      <c r="AC116" s="1">
        <v>0.48190871362529103</v>
      </c>
      <c r="AD116" s="1">
        <v>1.0401828386826046</v>
      </c>
    </row>
    <row r="117" spans="2:30" ht="30" x14ac:dyDescent="0.25">
      <c r="C117" t="s">
        <v>78</v>
      </c>
      <c r="D117" t="s">
        <v>57</v>
      </c>
      <c r="E117" t="s">
        <v>39</v>
      </c>
      <c r="F117" s="64" t="s">
        <v>80</v>
      </c>
      <c r="G117" t="s">
        <v>79</v>
      </c>
      <c r="AA117">
        <v>114</v>
      </c>
      <c r="AB117" s="1">
        <v>4.6290447580557421</v>
      </c>
      <c r="AC117" s="1">
        <v>1.0148215449764502</v>
      </c>
      <c r="AD117" s="1">
        <v>2.4926155230577285</v>
      </c>
    </row>
    <row r="118" spans="2:30" ht="30" x14ac:dyDescent="0.25">
      <c r="B118" s="64" t="s">
        <v>77</v>
      </c>
      <c r="C118">
        <f ca="1">INDEX($A$91:$A$110, MATCH(MAX($Q$91:$Q$110), $Q$91:$Q$110, 0))</f>
        <v>3</v>
      </c>
      <c r="D118" t="str">
        <f ca="1">INDEX($B$91:$B$110, MATCH(MAX($Q$91:$Q$110), $Q$91:$Q$110, 0))</f>
        <v>összeg</v>
      </c>
      <c r="E118">
        <f ca="1">INDEX($F$91:$F$110, MATCH(MAX($Q$91:$Q$110), $Q$91:$Q$110, 0))</f>
        <v>12</v>
      </c>
      <c r="F118" s="1">
        <f ca="1">MAX($Q$91:$Q$110)</f>
        <v>0.26190448412503975</v>
      </c>
      <c r="G118" s="1">
        <f ca="1">$C$115*(1-F118)</f>
        <v>738095.51587496023</v>
      </c>
      <c r="AA118">
        <v>115</v>
      </c>
      <c r="AB118" s="1">
        <v>4.5233645877224014</v>
      </c>
      <c r="AC118" s="1">
        <v>1.1564696430489121</v>
      </c>
      <c r="AD118" s="1">
        <v>2.0374716337444809</v>
      </c>
    </row>
    <row r="119" spans="2:30" x14ac:dyDescent="0.25">
      <c r="AA119">
        <v>116</v>
      </c>
      <c r="AB119" s="1">
        <v>2.1338173046442521</v>
      </c>
      <c r="AC119" s="1">
        <v>0.2580222274941566</v>
      </c>
      <c r="AD119" s="1">
        <v>1.1421147877780433</v>
      </c>
    </row>
    <row r="120" spans="2:30" ht="30" x14ac:dyDescent="0.25">
      <c r="C120" t="s">
        <v>78</v>
      </c>
      <c r="D120" t="s">
        <v>57</v>
      </c>
      <c r="E120" t="s">
        <v>39</v>
      </c>
      <c r="F120" s="64" t="s">
        <v>80</v>
      </c>
      <c r="G120" t="s">
        <v>79</v>
      </c>
      <c r="AA120">
        <v>117</v>
      </c>
      <c r="AB120" s="1">
        <v>0.7295128839457502</v>
      </c>
      <c r="AC120" s="1">
        <v>1.0625243477487567</v>
      </c>
      <c r="AD120" s="1">
        <v>1.8116312174697022</v>
      </c>
    </row>
    <row r="121" spans="2:30" ht="30" x14ac:dyDescent="0.25">
      <c r="B121" s="64" t="s">
        <v>81</v>
      </c>
      <c r="C121">
        <f>INDEX($A$91:$A$110, MATCH(MAX($F$91:$F$110), $F$91:$F$110, 0))</f>
        <v>2</v>
      </c>
      <c r="D121" t="str">
        <f>INDEX($B$91:$B$110, MATCH(MAX($F$91:$F$110), $F$91:$F$110, 0))</f>
        <v>szorzat</v>
      </c>
      <c r="E121">
        <f>MAX($F$91:$F$110)</f>
        <v>14</v>
      </c>
      <c r="F121" s="1">
        <f ca="1">INDEX($Q$91:$Q$110, MATCH(MAX($F$91:$F$110), $F$91:$F$110, 0))</f>
        <v>0.16714750545562629</v>
      </c>
      <c r="G121" s="1">
        <f ca="1">$C$115*(1-F121)</f>
        <v>832852.49454437371</v>
      </c>
      <c r="AA121">
        <v>118</v>
      </c>
      <c r="AB121" s="1">
        <v>7.519649216936017</v>
      </c>
      <c r="AC121" s="1">
        <v>0.47475455702622238</v>
      </c>
      <c r="AD121" s="1">
        <v>3.0340175734805972</v>
      </c>
    </row>
    <row r="122" spans="2:30" x14ac:dyDescent="0.25">
      <c r="AA122">
        <v>119</v>
      </c>
      <c r="AB122" s="1">
        <v>1.0233768396276495</v>
      </c>
      <c r="AC122" s="1">
        <v>0.58601257772529691</v>
      </c>
      <c r="AD122" s="1">
        <v>3.6016629836000771</v>
      </c>
    </row>
    <row r="123" spans="2:30" x14ac:dyDescent="0.25">
      <c r="AA123">
        <v>120</v>
      </c>
      <c r="AB123" s="1">
        <v>5.6336980798939962</v>
      </c>
      <c r="AC123" s="1">
        <v>0.72812391596752279</v>
      </c>
      <c r="AD123" s="1">
        <v>1.4520871778513504</v>
      </c>
    </row>
    <row r="124" spans="2:30" ht="45" x14ac:dyDescent="0.25">
      <c r="C124" s="64" t="s">
        <v>83</v>
      </c>
      <c r="D124" s="64" t="s">
        <v>84</v>
      </c>
      <c r="E124" s="64" t="s">
        <v>85</v>
      </c>
      <c r="F124" s="64" t="s">
        <v>86</v>
      </c>
      <c r="AA124">
        <v>121</v>
      </c>
      <c r="AB124" s="1">
        <v>2.624439504349509</v>
      </c>
      <c r="AC124" s="1">
        <v>0.28172884553211963</v>
      </c>
      <c r="AD124" s="1">
        <v>2.0740630717362745</v>
      </c>
    </row>
    <row r="125" spans="2:30" ht="30" x14ac:dyDescent="0.25">
      <c r="B125" s="64" t="s">
        <v>82</v>
      </c>
      <c r="C125" s="1" cm="1">
        <f t="array" aca="1" ref="C125" ca="1">MAX(IF($B$91:$B$110="összeg", $Q$91:$Q$110*1))</f>
        <v>0.26190448412503975</v>
      </c>
      <c r="D125" s="1" cm="1">
        <f t="array" aca="1" ref="D125" ca="1">MAX(IF($B$91:$B$110="szorzat", $Q$91:$Q$110*1))</f>
        <v>0.2496585021236587</v>
      </c>
      <c r="E125" t="str">
        <f ca="1">IF(C125&gt;D125,"ÖSSZEG perspektivikusabb",
   IF(D125&gt;C125,"SZORZAT perspektivikusabb",
     "EGYFORMÁN PERSPEKTIVIKUS"))</f>
        <v>ÖSSZEG perspektivikusabb</v>
      </c>
      <c r="F125" s="1">
        <f ca="1">ABS(C125-D125)</f>
        <v>1.2245982001381051E-2</v>
      </c>
      <c r="AA125">
        <v>122</v>
      </c>
      <c r="AB125" s="1">
        <v>7.5040821402576139</v>
      </c>
      <c r="AC125" s="1">
        <v>0.92665988610559635</v>
      </c>
      <c r="AD125" s="1">
        <v>3.2838297719150091</v>
      </c>
    </row>
    <row r="126" spans="2:30" x14ac:dyDescent="0.25">
      <c r="AA126">
        <v>123</v>
      </c>
      <c r="AB126" s="1">
        <v>6.7864669767131076</v>
      </c>
      <c r="AC126" s="1">
        <v>0.45352597277898832</v>
      </c>
      <c r="AD126" s="1">
        <v>2.8310263404738341</v>
      </c>
    </row>
    <row r="127" spans="2:30" x14ac:dyDescent="0.25">
      <c r="AA127">
        <v>124</v>
      </c>
      <c r="AB127" s="1">
        <v>4.6061962276045945</v>
      </c>
      <c r="AC127" s="1">
        <v>0.66004106049643341</v>
      </c>
      <c r="AD127" s="1">
        <v>2.5062680315298018</v>
      </c>
    </row>
    <row r="128" spans="2:30" x14ac:dyDescent="0.25">
      <c r="AA128">
        <v>125</v>
      </c>
      <c r="AB128" s="1">
        <v>3.3182759513579834</v>
      </c>
      <c r="AC128" s="1">
        <v>0.49589574616212184</v>
      </c>
      <c r="AD128" s="1">
        <v>1.147165048560872</v>
      </c>
    </row>
    <row r="129" spans="27:30" x14ac:dyDescent="0.25">
      <c r="AA129">
        <v>126</v>
      </c>
      <c r="AB129" s="1">
        <v>5.3792465743430222</v>
      </c>
      <c r="AC129" s="1">
        <v>0.35055963948927776</v>
      </c>
      <c r="AD129" s="1">
        <v>2.1202921992025701</v>
      </c>
    </row>
    <row r="130" spans="27:30" x14ac:dyDescent="0.25">
      <c r="AA130">
        <v>127</v>
      </c>
      <c r="AB130" s="1">
        <v>3.5755563101387944</v>
      </c>
      <c r="AC130" s="1">
        <v>0.69240252872172947</v>
      </c>
      <c r="AD130" s="1">
        <v>2.3772628901773079</v>
      </c>
    </row>
    <row r="131" spans="27:30" x14ac:dyDescent="0.25">
      <c r="AA131">
        <v>128</v>
      </c>
      <c r="AB131" s="1">
        <v>5.0958647537699724</v>
      </c>
      <c r="AC131" s="1">
        <v>0.63389274248928962</v>
      </c>
      <c r="AD131" s="1">
        <v>2.2953397127181505</v>
      </c>
    </row>
    <row r="132" spans="27:30" x14ac:dyDescent="0.25">
      <c r="AA132">
        <v>129</v>
      </c>
      <c r="AB132" s="1">
        <v>5.0240089087063575</v>
      </c>
      <c r="AC132" s="1">
        <v>0.84473096288282923</v>
      </c>
      <c r="AD132" s="1">
        <v>3.3671824978647087</v>
      </c>
    </row>
    <row r="133" spans="27:30" x14ac:dyDescent="0.25">
      <c r="AA133">
        <v>130</v>
      </c>
      <c r="AB133" s="1">
        <v>6.1351372950670555</v>
      </c>
      <c r="AC133" s="1">
        <v>0.61346494094915383</v>
      </c>
      <c r="AD133" s="1">
        <v>2.814476102185214</v>
      </c>
    </row>
    <row r="134" spans="27:30" x14ac:dyDescent="0.25">
      <c r="AA134">
        <v>131</v>
      </c>
      <c r="AB134" s="1">
        <v>6.0084621675984522</v>
      </c>
      <c r="AC134" s="1">
        <v>1.0586799690894453</v>
      </c>
      <c r="AD134" s="1">
        <v>2.2183210628530969</v>
      </c>
    </row>
    <row r="135" spans="27:30" x14ac:dyDescent="0.25">
      <c r="AA135">
        <v>132</v>
      </c>
      <c r="AB135" s="1">
        <v>2.1096743826542039</v>
      </c>
      <c r="AC135" s="1">
        <v>0.66475097660743232</v>
      </c>
      <c r="AD135" s="1">
        <v>2.545055287130201</v>
      </c>
    </row>
    <row r="136" spans="27:30" x14ac:dyDescent="0.25">
      <c r="AA136">
        <v>133</v>
      </c>
      <c r="AB136" s="1">
        <v>6.9010042697916028</v>
      </c>
      <c r="AC136" s="1">
        <v>0.49787759008359028</v>
      </c>
      <c r="AD136" s="1">
        <v>0.86851538013593022</v>
      </c>
    </row>
    <row r="137" spans="27:30" x14ac:dyDescent="0.25">
      <c r="AA137">
        <v>134</v>
      </c>
      <c r="AB137" s="1">
        <v>0.832368118430306</v>
      </c>
      <c r="AC137" s="1">
        <v>0.93251240243217604</v>
      </c>
      <c r="AD137" s="1">
        <v>1.7362362453066869</v>
      </c>
    </row>
    <row r="138" spans="27:30" x14ac:dyDescent="0.25">
      <c r="AA138">
        <v>135</v>
      </c>
      <c r="AB138" s="1">
        <v>5.5296729907488471</v>
      </c>
      <c r="AC138" s="1">
        <v>0.87894668522055364</v>
      </c>
      <c r="AD138" s="1">
        <v>1.4626462589945957</v>
      </c>
    </row>
    <row r="139" spans="27:30" x14ac:dyDescent="0.25">
      <c r="AA139">
        <v>136</v>
      </c>
      <c r="AB139" s="1">
        <v>4.2187837682175315</v>
      </c>
      <c r="AC139" s="1">
        <v>0.73351574152858734</v>
      </c>
      <c r="AD139" s="1">
        <v>2.9007954666327374</v>
      </c>
    </row>
    <row r="140" spans="27:30" x14ac:dyDescent="0.25">
      <c r="AA140">
        <v>137</v>
      </c>
      <c r="AB140" s="1">
        <v>1.7826644304134376</v>
      </c>
      <c r="AC140" s="1">
        <v>0.26274036909514192</v>
      </c>
      <c r="AD140" s="1">
        <v>1.0978858999687129</v>
      </c>
    </row>
    <row r="141" spans="27:30" x14ac:dyDescent="0.25">
      <c r="AA141">
        <v>138</v>
      </c>
      <c r="AB141" s="1">
        <v>0.61445797245457756</v>
      </c>
      <c r="AC141" s="1">
        <v>0.71251497989811541</v>
      </c>
      <c r="AD141" s="1">
        <v>2.2191036408020333</v>
      </c>
    </row>
    <row r="142" spans="27:30" x14ac:dyDescent="0.25">
      <c r="AA142">
        <v>139</v>
      </c>
      <c r="AB142" s="1">
        <v>1.163965709586664</v>
      </c>
      <c r="AC142" s="1">
        <v>1.1584871953958462</v>
      </c>
      <c r="AD142" s="1">
        <v>1.5023476798087714</v>
      </c>
    </row>
    <row r="143" spans="27:30" x14ac:dyDescent="0.25">
      <c r="AA143">
        <v>140</v>
      </c>
      <c r="AB143" s="1">
        <v>5.366926815565864</v>
      </c>
      <c r="AC143" s="1">
        <v>0.83435607538447587</v>
      </c>
      <c r="AD143" s="1">
        <v>3.386961288556293</v>
      </c>
    </row>
    <row r="144" spans="27:30" x14ac:dyDescent="0.25">
      <c r="AA144">
        <v>141</v>
      </c>
      <c r="AB144" s="1">
        <v>6.7214415003017818</v>
      </c>
      <c r="AC144" s="1">
        <v>0.74208726481787601</v>
      </c>
      <c r="AD144" s="1">
        <v>1.5217265503627941</v>
      </c>
    </row>
    <row r="145" spans="27:30" x14ac:dyDescent="0.25">
      <c r="AA145">
        <v>142</v>
      </c>
      <c r="AB145" s="1">
        <v>6.2301623558578285</v>
      </c>
      <c r="AC145" s="1">
        <v>0.47380002726806142</v>
      </c>
      <c r="AD145" s="1">
        <v>0.98106587011018132</v>
      </c>
    </row>
    <row r="146" spans="27:30" x14ac:dyDescent="0.25">
      <c r="AA146">
        <v>143</v>
      </c>
      <c r="AB146" s="1">
        <v>8.0461052905223038</v>
      </c>
      <c r="AC146" s="1">
        <v>1.0444772901551824</v>
      </c>
      <c r="AD146" s="1">
        <v>2.61600405622691</v>
      </c>
    </row>
    <row r="147" spans="27:30" x14ac:dyDescent="0.25">
      <c r="AA147">
        <v>144</v>
      </c>
      <c r="AB147" s="1">
        <v>5.0555937219395295</v>
      </c>
      <c r="AC147" s="1">
        <v>0.7013456623165385</v>
      </c>
      <c r="AD147" s="1">
        <v>1.2057564642750269</v>
      </c>
    </row>
    <row r="148" spans="27:30" x14ac:dyDescent="0.25">
      <c r="AA148">
        <v>145</v>
      </c>
      <c r="AB148" s="1">
        <v>3.108360060999261</v>
      </c>
      <c r="AC148" s="1">
        <v>0.32792355212009872</v>
      </c>
      <c r="AD148" s="1">
        <v>1.1440320452613857</v>
      </c>
    </row>
    <row r="149" spans="27:30" x14ac:dyDescent="0.25">
      <c r="AA149">
        <v>146</v>
      </c>
      <c r="AB149" s="1">
        <v>2.9049228326934258</v>
      </c>
      <c r="AC149" s="1">
        <v>0.52588201602990015</v>
      </c>
      <c r="AD149" s="1">
        <v>1.4338838583738853</v>
      </c>
    </row>
    <row r="150" spans="27:30" x14ac:dyDescent="0.25">
      <c r="AA150">
        <v>147</v>
      </c>
      <c r="AB150" s="1">
        <v>3.9148281165776</v>
      </c>
      <c r="AC150" s="1">
        <v>0.54477117146464182</v>
      </c>
      <c r="AD150" s="1">
        <v>2.7915172511306312</v>
      </c>
    </row>
    <row r="151" spans="27:30" x14ac:dyDescent="0.25">
      <c r="AA151">
        <v>148</v>
      </c>
      <c r="AB151" s="1">
        <v>0.83302452592730747</v>
      </c>
      <c r="AC151" s="1">
        <v>0.9690359185048868</v>
      </c>
      <c r="AD151" s="1">
        <v>1.8078881193383392</v>
      </c>
    </row>
    <row r="152" spans="27:30" x14ac:dyDescent="0.25">
      <c r="AA152">
        <v>149</v>
      </c>
      <c r="AB152" s="1">
        <v>7.9093928338340449</v>
      </c>
      <c r="AC152" s="1">
        <v>0.58162104282730254</v>
      </c>
      <c r="AD152" s="1">
        <v>2.3354965659236706</v>
      </c>
    </row>
    <row r="153" spans="27:30" x14ac:dyDescent="0.25">
      <c r="AA153">
        <v>150</v>
      </c>
      <c r="AB153" s="1">
        <v>7.7725564541603127</v>
      </c>
      <c r="AC153" s="1">
        <v>0.53304522269517896</v>
      </c>
      <c r="AD153" s="1">
        <v>1.565680179251113</v>
      </c>
    </row>
    <row r="154" spans="27:30" x14ac:dyDescent="0.25">
      <c r="AA154">
        <v>151</v>
      </c>
      <c r="AB154" s="1">
        <v>5.2005384191204165</v>
      </c>
      <c r="AC154" s="1">
        <v>0.91982156409817462</v>
      </c>
      <c r="AD154" s="1">
        <v>2.0375726977914908</v>
      </c>
    </row>
    <row r="155" spans="27:30" x14ac:dyDescent="0.25">
      <c r="AA155">
        <v>152</v>
      </c>
      <c r="AB155" s="1">
        <v>4.8623826327139641</v>
      </c>
      <c r="AC155" s="1">
        <v>1.0726429253224032</v>
      </c>
      <c r="AD155" s="1">
        <v>3.1399670330660778</v>
      </c>
    </row>
    <row r="156" spans="27:30" x14ac:dyDescent="0.25">
      <c r="AA156">
        <v>153</v>
      </c>
      <c r="AB156" s="1">
        <v>0.9422149006706052</v>
      </c>
      <c r="AC156" s="1">
        <v>0.53541609377678956</v>
      </c>
      <c r="AD156" s="1">
        <v>0.72408350501507157</v>
      </c>
    </row>
    <row r="157" spans="27:30" x14ac:dyDescent="0.25">
      <c r="AA157">
        <v>154</v>
      </c>
      <c r="AB157" s="1">
        <v>4.1468473679571254</v>
      </c>
      <c r="AC157" s="1">
        <v>1.1091421511264601</v>
      </c>
      <c r="AD157" s="1">
        <v>1.7206331101408163</v>
      </c>
    </row>
    <row r="158" spans="27:30" x14ac:dyDescent="0.25">
      <c r="AA158">
        <v>155</v>
      </c>
      <c r="AB158" s="1">
        <v>2.3908770972466611</v>
      </c>
      <c r="AC158" s="1">
        <v>0.36110740107013739</v>
      </c>
      <c r="AD158" s="1">
        <v>1.5084183870638184</v>
      </c>
    </row>
    <row r="159" spans="27:30" x14ac:dyDescent="0.25">
      <c r="AA159">
        <v>156</v>
      </c>
      <c r="AB159" s="1">
        <v>7.3524772624410968</v>
      </c>
      <c r="AC159" s="1">
        <v>0.60335014383183971</v>
      </c>
      <c r="AD159" s="1">
        <v>2.4639523325080059</v>
      </c>
    </row>
    <row r="160" spans="27:30" x14ac:dyDescent="0.25">
      <c r="AA160">
        <v>157</v>
      </c>
      <c r="AB160" s="1">
        <v>0.3286941125241698</v>
      </c>
      <c r="AC160" s="1">
        <v>0.93163842296866661</v>
      </c>
      <c r="AD160" s="1">
        <v>1.4623331521936567</v>
      </c>
    </row>
    <row r="161" spans="27:30" x14ac:dyDescent="0.25">
      <c r="AA161">
        <v>158</v>
      </c>
      <c r="AB161" s="1">
        <v>1.8919317237296744</v>
      </c>
      <c r="AC161" s="1">
        <v>0.25861852962558995</v>
      </c>
      <c r="AD161" s="1">
        <v>3.2298843035152713</v>
      </c>
    </row>
    <row r="162" spans="27:30" x14ac:dyDescent="0.25">
      <c r="AA162">
        <v>159</v>
      </c>
      <c r="AB162" s="1">
        <v>2.5176370022026884</v>
      </c>
      <c r="AC162" s="1">
        <v>0.61306632694536556</v>
      </c>
      <c r="AD162" s="1">
        <v>1.9639731971249057</v>
      </c>
    </row>
    <row r="163" spans="27:30" x14ac:dyDescent="0.25">
      <c r="AA163">
        <v>160</v>
      </c>
      <c r="AB163" s="1">
        <v>0.31943308506173274</v>
      </c>
      <c r="AC163" s="1">
        <v>0.79951143593047058</v>
      </c>
      <c r="AD163" s="1">
        <v>1.7958967461965136</v>
      </c>
    </row>
    <row r="164" spans="27:30" x14ac:dyDescent="0.25">
      <c r="AA164">
        <v>161</v>
      </c>
      <c r="AB164" s="1">
        <v>6.9687263004354421</v>
      </c>
      <c r="AC164" s="1">
        <v>1.2875481079706879</v>
      </c>
      <c r="AD164" s="1">
        <v>2.0932964485828527</v>
      </c>
    </row>
    <row r="165" spans="27:30" x14ac:dyDescent="0.25">
      <c r="AA165">
        <v>162</v>
      </c>
      <c r="AB165" s="1">
        <v>2.8782849543823397</v>
      </c>
      <c r="AC165" s="1">
        <v>0.77017070859375258</v>
      </c>
      <c r="AD165" s="1">
        <v>1.7604861952832738</v>
      </c>
    </row>
    <row r="166" spans="27:30" x14ac:dyDescent="0.25">
      <c r="AA166">
        <v>163</v>
      </c>
      <c r="AB166" s="1">
        <v>6.6541647567715891</v>
      </c>
      <c r="AC166" s="1">
        <v>0.71463987141606622</v>
      </c>
      <c r="AD166" s="1">
        <v>1.5885554305414522</v>
      </c>
    </row>
    <row r="167" spans="27:30" x14ac:dyDescent="0.25">
      <c r="AA167">
        <v>164</v>
      </c>
      <c r="AB167" s="1">
        <v>5.418212905953645</v>
      </c>
      <c r="AC167" s="1">
        <v>0.41228420160973361</v>
      </c>
      <c r="AD167" s="1">
        <v>2.1566523578565384</v>
      </c>
    </row>
    <row r="168" spans="27:30" x14ac:dyDescent="0.25">
      <c r="AA168">
        <v>165</v>
      </c>
      <c r="AB168" s="1">
        <v>6.7106701529957302</v>
      </c>
      <c r="AC168" s="1">
        <v>0.47341283496778935</v>
      </c>
      <c r="AD168" s="1">
        <v>3.296074150462788</v>
      </c>
    </row>
    <row r="169" spans="27:30" x14ac:dyDescent="0.25">
      <c r="AA169">
        <v>166</v>
      </c>
      <c r="AB169" s="1">
        <v>5.7374911562928341</v>
      </c>
      <c r="AC169" s="1">
        <v>0.61181447624821561</v>
      </c>
      <c r="AD169" s="1">
        <v>2.2162745218462594</v>
      </c>
    </row>
    <row r="170" spans="27:30" x14ac:dyDescent="0.25">
      <c r="AA170">
        <v>167</v>
      </c>
      <c r="AB170" s="1">
        <v>6.5218096519238102</v>
      </c>
      <c r="AC170" s="1">
        <v>1.0139228673906489</v>
      </c>
      <c r="AD170" s="1">
        <v>3.8311109664814542</v>
      </c>
    </row>
    <row r="171" spans="27:30" x14ac:dyDescent="0.25">
      <c r="AA171">
        <v>168</v>
      </c>
      <c r="AB171" s="1">
        <v>5.5121291771960896</v>
      </c>
      <c r="AC171" s="1">
        <v>0.70318555178115549</v>
      </c>
      <c r="AD171" s="1">
        <v>1.5592241518941536</v>
      </c>
    </row>
    <row r="172" spans="27:30" x14ac:dyDescent="0.25">
      <c r="AA172">
        <v>169</v>
      </c>
      <c r="AB172" s="1">
        <v>3.7517804714404823</v>
      </c>
      <c r="AC172" s="1">
        <v>0.36297069167544022</v>
      </c>
      <c r="AD172" s="1">
        <v>1.7030062394122292</v>
      </c>
    </row>
    <row r="173" spans="27:30" x14ac:dyDescent="0.25">
      <c r="AA173">
        <v>170</v>
      </c>
      <c r="AB173" s="1">
        <v>2.8982978492612337</v>
      </c>
      <c r="AC173" s="1">
        <v>0.44274815666397682</v>
      </c>
      <c r="AD173" s="1">
        <v>3.6732868742106186</v>
      </c>
    </row>
    <row r="174" spans="27:30" x14ac:dyDescent="0.25">
      <c r="AA174">
        <v>171</v>
      </c>
      <c r="AB174" s="1">
        <v>2.2342692150688275</v>
      </c>
      <c r="AC174" s="1">
        <v>0.38857165842673158</v>
      </c>
      <c r="AD174" s="1">
        <v>1.2517786516711498</v>
      </c>
    </row>
    <row r="175" spans="27:30" x14ac:dyDescent="0.25">
      <c r="AA175">
        <v>172</v>
      </c>
      <c r="AB175" s="1">
        <v>0.47511802409603343</v>
      </c>
      <c r="AC175" s="1">
        <v>0.19912431915875914</v>
      </c>
      <c r="AD175" s="1">
        <v>1.0610890439932987</v>
      </c>
    </row>
    <row r="176" spans="27:30" x14ac:dyDescent="0.25">
      <c r="AA176">
        <v>173</v>
      </c>
      <c r="AB176" s="1">
        <v>5.1480401815567607</v>
      </c>
      <c r="AC176" s="1">
        <v>1.2661673140296714</v>
      </c>
      <c r="AD176" s="1">
        <v>3.405429167720631</v>
      </c>
    </row>
    <row r="177" spans="27:30" x14ac:dyDescent="0.25">
      <c r="AA177">
        <v>174</v>
      </c>
      <c r="AB177" s="1">
        <v>7.6774847183752151</v>
      </c>
      <c r="AC177" s="1">
        <v>0.42334951911845864</v>
      </c>
      <c r="AD177" s="1">
        <v>1.7454109786910834</v>
      </c>
    </row>
    <row r="178" spans="27:30" x14ac:dyDescent="0.25">
      <c r="AA178">
        <v>175</v>
      </c>
      <c r="AB178" s="1">
        <v>2.1975132766446115</v>
      </c>
      <c r="AC178" s="1">
        <v>0.74205962144939586</v>
      </c>
      <c r="AD178" s="1">
        <v>1.2782034774360997</v>
      </c>
    </row>
    <row r="179" spans="27:30" x14ac:dyDescent="0.25">
      <c r="AA179">
        <v>176</v>
      </c>
      <c r="AB179" s="1">
        <v>3.4232679257108312</v>
      </c>
      <c r="AC179" s="1">
        <v>0.75175330179157407</v>
      </c>
      <c r="AD179" s="1">
        <v>2.0344124783594815</v>
      </c>
    </row>
    <row r="180" spans="27:30" x14ac:dyDescent="0.25">
      <c r="AA180">
        <v>177</v>
      </c>
      <c r="AB180" s="1">
        <v>2.9179425232286023</v>
      </c>
      <c r="AC180" s="1">
        <v>0.5130583580187924</v>
      </c>
      <c r="AD180" s="1">
        <v>1.9944772178134968</v>
      </c>
    </row>
    <row r="181" spans="27:30" x14ac:dyDescent="0.25">
      <c r="AA181">
        <v>178</v>
      </c>
      <c r="AB181" s="1">
        <v>7.5975244344933355</v>
      </c>
      <c r="AC181" s="1">
        <v>0.99738887547613586</v>
      </c>
      <c r="AD181" s="1">
        <v>1.6566904091440273</v>
      </c>
    </row>
    <row r="182" spans="27:30" x14ac:dyDescent="0.25">
      <c r="AA182">
        <v>179</v>
      </c>
      <c r="AB182" s="1">
        <v>1.3755283446358244</v>
      </c>
      <c r="AC182" s="1">
        <v>0.38686188197157978</v>
      </c>
      <c r="AD182" s="1">
        <v>1.5085650360119602</v>
      </c>
    </row>
    <row r="183" spans="27:30" x14ac:dyDescent="0.25">
      <c r="AA183">
        <v>180</v>
      </c>
      <c r="AB183" s="1">
        <v>5.4191067137901197</v>
      </c>
      <c r="AC183" s="1">
        <v>0.60019575207703935</v>
      </c>
      <c r="AD183" s="1">
        <v>1.649898432209727</v>
      </c>
    </row>
    <row r="184" spans="27:30" x14ac:dyDescent="0.25">
      <c r="AA184">
        <v>181</v>
      </c>
      <c r="AB184" s="1">
        <v>4.7514810708502946</v>
      </c>
      <c r="AC184" s="1">
        <v>0.69262052554795595</v>
      </c>
      <c r="AD184" s="1">
        <v>1.2203711638023491</v>
      </c>
    </row>
    <row r="185" spans="27:30" x14ac:dyDescent="0.25">
      <c r="AA185">
        <v>182</v>
      </c>
      <c r="AB185" s="1">
        <v>2.7427201008731479</v>
      </c>
      <c r="AC185" s="1">
        <v>0.41069602737626393</v>
      </c>
      <c r="AD185" s="1">
        <v>1.9475470894562559</v>
      </c>
    </row>
    <row r="186" spans="27:30" x14ac:dyDescent="0.25">
      <c r="AA186">
        <v>183</v>
      </c>
      <c r="AB186" s="1">
        <v>5.7476152469773139</v>
      </c>
      <c r="AC186" s="1">
        <v>0.60015335276274218</v>
      </c>
      <c r="AD186" s="1">
        <v>2.0120324338157043</v>
      </c>
    </row>
    <row r="187" spans="27:30" x14ac:dyDescent="0.25">
      <c r="AA187">
        <v>184</v>
      </c>
      <c r="AB187" s="1">
        <v>2.2645306777995304</v>
      </c>
      <c r="AC187" s="1">
        <v>0.28331907528783012</v>
      </c>
      <c r="AD187" s="1">
        <v>2.7155867069836326</v>
      </c>
    </row>
    <row r="188" spans="27:30" x14ac:dyDescent="0.25">
      <c r="AA188">
        <v>185</v>
      </c>
      <c r="AB188" s="1">
        <v>2.0995733954365066</v>
      </c>
      <c r="AC188" s="1">
        <v>0.48061169651198854</v>
      </c>
      <c r="AD188" s="1">
        <v>2.3183712542135013</v>
      </c>
    </row>
    <row r="189" spans="27:30" x14ac:dyDescent="0.25">
      <c r="AA189">
        <v>186</v>
      </c>
      <c r="AB189" s="1">
        <v>0.833953024896947</v>
      </c>
      <c r="AC189" s="1">
        <v>0.35697102045163392</v>
      </c>
      <c r="AD189" s="1">
        <v>2.0209333741532753</v>
      </c>
    </row>
    <row r="190" spans="27:30" x14ac:dyDescent="0.25">
      <c r="AA190">
        <v>187</v>
      </c>
      <c r="AB190" s="1">
        <v>2.6575427970579359</v>
      </c>
      <c r="AC190" s="1">
        <v>1.1640190648508029</v>
      </c>
      <c r="AD190" s="1">
        <v>2.9765546352048751</v>
      </c>
    </row>
    <row r="191" spans="27:30" x14ac:dyDescent="0.25">
      <c r="AA191">
        <v>188</v>
      </c>
      <c r="AB191" s="1">
        <v>5.8786706673460936</v>
      </c>
      <c r="AC191" s="1">
        <v>0.5276283777075218</v>
      </c>
      <c r="AD191" s="1">
        <v>1.2796910964862862</v>
      </c>
    </row>
    <row r="192" spans="27:30" x14ac:dyDescent="0.25">
      <c r="AA192">
        <v>189</v>
      </c>
      <c r="AB192" s="1">
        <v>5.7965171153532644</v>
      </c>
      <c r="AC192" s="1">
        <v>0.66987028640324753</v>
      </c>
      <c r="AD192" s="1">
        <v>4.0538679852400676</v>
      </c>
    </row>
    <row r="193" spans="27:30" x14ac:dyDescent="0.25">
      <c r="AA193">
        <v>190</v>
      </c>
      <c r="AB193" s="1">
        <v>0.29346124573810595</v>
      </c>
      <c r="AC193" s="1">
        <v>0.70007011056860358</v>
      </c>
      <c r="AD193" s="1">
        <v>2.4961002401874919</v>
      </c>
    </row>
    <row r="194" spans="27:30" x14ac:dyDescent="0.25">
      <c r="AA194">
        <v>191</v>
      </c>
      <c r="AB194" s="1">
        <v>2.2576058520331461</v>
      </c>
      <c r="AC194" s="1">
        <v>0.83869910370499245</v>
      </c>
      <c r="AD194" s="1">
        <v>1.7180485377115182</v>
      </c>
    </row>
    <row r="195" spans="27:30" x14ac:dyDescent="0.25">
      <c r="AA195">
        <v>192</v>
      </c>
      <c r="AB195" s="1">
        <v>2.2784873624950053</v>
      </c>
      <c r="AC195" s="1">
        <v>2.0304172235313565</v>
      </c>
      <c r="AD195" s="1">
        <v>3.2950755373847924</v>
      </c>
    </row>
    <row r="196" spans="27:30" x14ac:dyDescent="0.25">
      <c r="AA196">
        <v>193</v>
      </c>
      <c r="AB196" s="1">
        <v>4.8795440650087318</v>
      </c>
      <c r="AC196" s="1">
        <v>0.98526966144456141</v>
      </c>
      <c r="AD196" s="1">
        <v>2.1449261089187681</v>
      </c>
    </row>
    <row r="197" spans="27:30" x14ac:dyDescent="0.25">
      <c r="AA197">
        <v>194</v>
      </c>
      <c r="AB197" s="1">
        <v>8.163277997283215</v>
      </c>
      <c r="AC197" s="1">
        <v>0.66070642582877603</v>
      </c>
      <c r="AD197" s="1">
        <v>1.7594408212490147</v>
      </c>
    </row>
    <row r="198" spans="27:30" x14ac:dyDescent="0.25">
      <c r="AA198">
        <v>195</v>
      </c>
      <c r="AB198" s="1">
        <v>2.7276545197341959</v>
      </c>
      <c r="AC198" s="1">
        <v>0.50548763851695078</v>
      </c>
      <c r="AD198" s="1">
        <v>3.1964681925600424</v>
      </c>
    </row>
    <row r="199" spans="27:30" x14ac:dyDescent="0.25">
      <c r="AA199">
        <v>196</v>
      </c>
      <c r="AB199" s="1">
        <v>0.51892829670687957</v>
      </c>
      <c r="AC199" s="1">
        <v>1.0261016866407384</v>
      </c>
      <c r="AD199" s="1">
        <v>2.0464792372821297</v>
      </c>
    </row>
    <row r="200" spans="27:30" x14ac:dyDescent="0.25">
      <c r="AA200">
        <v>197</v>
      </c>
      <c r="AB200" s="1">
        <v>1.1352302002515087</v>
      </c>
      <c r="AC200" s="1">
        <v>0.69346584994638183</v>
      </c>
      <c r="AD200" s="1">
        <v>1.8949839904964068</v>
      </c>
    </row>
    <row r="201" spans="27:30" x14ac:dyDescent="0.25">
      <c r="AA201">
        <v>198</v>
      </c>
      <c r="AB201" s="1">
        <v>0.28718763694862642</v>
      </c>
      <c r="AC201" s="1">
        <v>0.45742153693413751</v>
      </c>
      <c r="AD201" s="1">
        <v>1.8767721167765796</v>
      </c>
    </row>
    <row r="202" spans="27:30" x14ac:dyDescent="0.25">
      <c r="AA202">
        <v>199</v>
      </c>
      <c r="AB202" s="1">
        <v>1.9142860932717582</v>
      </c>
      <c r="AC202" s="1">
        <v>1.0647033419123755</v>
      </c>
      <c r="AD202" s="1">
        <v>2.7928868547028314</v>
      </c>
    </row>
    <row r="203" spans="27:30" x14ac:dyDescent="0.25">
      <c r="AA203">
        <v>200</v>
      </c>
      <c r="AB203" s="1">
        <v>4.6790447984276184</v>
      </c>
      <c r="AC203" s="1">
        <v>0.50208527441849227</v>
      </c>
      <c r="AD203" s="1">
        <v>1.6184226365368013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3">
      <formula>ABS(B57)&gt;0.4</formula>
    </cfRule>
    <cfRule type="expression" dxfId="313" priority="14">
      <formula>AND(ABS(B57)&gt;0.2, ABS(B57)&lt;=0.4)</formula>
    </cfRule>
    <cfRule type="expression" dxfId="312" priority="15">
      <formula>ABS(B57)&lt;=0.2</formula>
    </cfRule>
  </conditionalFormatting>
  <conditionalFormatting sqref="B82:D87">
    <cfRule type="expression" dxfId="311" priority="1">
      <formula>ABS(B82)&lt;=0.2</formula>
    </cfRule>
    <cfRule type="expression" dxfId="310" priority="2">
      <formula>ABS(B82)&gt;0.4</formula>
    </cfRule>
    <cfRule type="expression" dxfId="309" priority="3">
      <formula>AND(ABS(B82)&gt;0.2, ABS(B82)&lt;=0.4)</formula>
    </cfRule>
  </conditionalFormatting>
  <conditionalFormatting sqref="E40:M45">
    <cfRule type="expression" dxfId="308" priority="4">
      <formula>ABS(IFERROR(E13-E40,0))&gt;0.4</formula>
    </cfRule>
    <cfRule type="expression" dxfId="307" priority="5">
      <formula>AND(ABS(IFERROR(E13-E40,0))&gt;0.2, ABS(IFERROR(E13-E40,0))&lt;=0.4)</formula>
    </cfRule>
    <cfRule type="expression" dxfId="306" priority="6">
      <formula>ABS(IFERROR(E13-E40,0))&lt;=0.2</formula>
    </cfRule>
  </conditionalFormatting>
  <conditionalFormatting sqref="G57:I65">
    <cfRule type="expression" dxfId="305" priority="10">
      <formula>ABS(G57)&lt;=0.2</formula>
    </cfRule>
    <cfRule type="expression" dxfId="304" priority="11">
      <formula>AND(ABS(G57)&gt;0.2, ABS(G57)&lt;=0.4)</formula>
    </cfRule>
    <cfRule type="expression" dxfId="303" priority="12">
      <formula>ABS(G57)&gt;0.4</formula>
    </cfRule>
  </conditionalFormatting>
  <conditionalFormatting sqref="L57:Q65">
    <cfRule type="expression" dxfId="302" priority="7">
      <formula>ABS(L57)&gt;0.4</formula>
    </cfRule>
    <cfRule type="expression" dxfId="301" priority="8">
      <formula>AND(ABS(L57)&gt;0.2, ABS(L57)&lt;=0.4)</formula>
    </cfRule>
    <cfRule type="expression" dxfId="300" priority="9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7.25" thickBot="1" x14ac:dyDescent="0.3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 x14ac:dyDescent="0.25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7.25" thickBot="1" x14ac:dyDescent="0.3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 x14ac:dyDescent="0.25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 x14ac:dyDescent="0.25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 x14ac:dyDescent="0.25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 x14ac:dyDescent="0.25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 x14ac:dyDescent="0.25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 x14ac:dyDescent="0.25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 x14ac:dyDescent="0.25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 x14ac:dyDescent="0.25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 x14ac:dyDescent="0.25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 x14ac:dyDescent="0.25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 x14ac:dyDescent="0.25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 x14ac:dyDescent="0.25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7.25" thickBot="1" x14ac:dyDescent="0.3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7.25" thickBot="1" x14ac:dyDescent="0.3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 x14ac:dyDescent="0.25">
      <c r="A48" s="96"/>
      <c r="B48" s="97"/>
      <c r="C48" s="97"/>
      <c r="D48" s="98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 x14ac:dyDescent="0.25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7.25" thickBot="1" x14ac:dyDescent="0.3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 x14ac:dyDescent="0.25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7.25" thickBot="1" x14ac:dyDescent="0.3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 x14ac:dyDescent="0.25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 x14ac:dyDescent="0.25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 x14ac:dyDescent="0.25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 x14ac:dyDescent="0.25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7.25" thickBot="1" x14ac:dyDescent="0.3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 x14ac:dyDescent="0.25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7.25" thickBot="1" x14ac:dyDescent="0.3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 x14ac:dyDescent="0.25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 x14ac:dyDescent="0.25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 x14ac:dyDescent="0.25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 x14ac:dyDescent="0.25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7.25" thickBot="1" x14ac:dyDescent="0.3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 x14ac:dyDescent="0.25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 x14ac:dyDescent="0.25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 x14ac:dyDescent="0.25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 x14ac:dyDescent="0.25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7.25" thickBot="1" x14ac:dyDescent="0.3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7.25" thickBot="1" x14ac:dyDescent="0.3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 x14ac:dyDescent="0.25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 x14ac:dyDescent="0.25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 x14ac:dyDescent="0.25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 x14ac:dyDescent="0.25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 x14ac:dyDescent="0.25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7.25" thickBot="1" x14ac:dyDescent="0.3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 x14ac:dyDescent="0.25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7.25" thickBot="1" x14ac:dyDescent="0.3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 x14ac:dyDescent="0.25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 x14ac:dyDescent="0.25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 x14ac:dyDescent="0.25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 x14ac:dyDescent="0.25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 x14ac:dyDescent="0.25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 x14ac:dyDescent="0.25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 x14ac:dyDescent="0.25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 x14ac:dyDescent="0.25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 x14ac:dyDescent="0.25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 x14ac:dyDescent="0.25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 x14ac:dyDescent="0.25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 x14ac:dyDescent="0.25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 x14ac:dyDescent="0.25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 x14ac:dyDescent="0.25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 x14ac:dyDescent="0.25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 x14ac:dyDescent="0.25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 x14ac:dyDescent="0.25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 x14ac:dyDescent="0.25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 x14ac:dyDescent="0.25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 x14ac:dyDescent="0.25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 x14ac:dyDescent="0.25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 x14ac:dyDescent="0.25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 x14ac:dyDescent="0.25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 x14ac:dyDescent="0.25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 x14ac:dyDescent="0.25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 x14ac:dyDescent="0.25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 x14ac:dyDescent="0.25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 x14ac:dyDescent="0.25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 x14ac:dyDescent="0.25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 x14ac:dyDescent="0.25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 x14ac:dyDescent="0.25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 x14ac:dyDescent="0.25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 x14ac:dyDescent="0.25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 x14ac:dyDescent="0.25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 x14ac:dyDescent="0.25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 x14ac:dyDescent="0.25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 x14ac:dyDescent="0.25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 x14ac:dyDescent="0.25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 x14ac:dyDescent="0.25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 x14ac:dyDescent="0.25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 x14ac:dyDescent="0.25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 x14ac:dyDescent="0.25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 x14ac:dyDescent="0.25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 x14ac:dyDescent="0.25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 x14ac:dyDescent="0.25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 x14ac:dyDescent="0.25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 x14ac:dyDescent="0.25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 x14ac:dyDescent="0.25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 x14ac:dyDescent="0.25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 x14ac:dyDescent="0.25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 x14ac:dyDescent="0.25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 x14ac:dyDescent="0.25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 x14ac:dyDescent="0.25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 x14ac:dyDescent="0.25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 x14ac:dyDescent="0.25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 x14ac:dyDescent="0.25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 x14ac:dyDescent="0.25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 x14ac:dyDescent="0.25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 x14ac:dyDescent="0.25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 x14ac:dyDescent="0.25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 x14ac:dyDescent="0.25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 x14ac:dyDescent="0.25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 x14ac:dyDescent="0.25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 x14ac:dyDescent="0.25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 x14ac:dyDescent="0.25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 x14ac:dyDescent="0.25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 x14ac:dyDescent="0.25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 x14ac:dyDescent="0.25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 x14ac:dyDescent="0.25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 x14ac:dyDescent="0.25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 x14ac:dyDescent="0.25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 x14ac:dyDescent="0.25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 x14ac:dyDescent="0.25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 x14ac:dyDescent="0.25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 x14ac:dyDescent="0.25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 x14ac:dyDescent="0.25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 x14ac:dyDescent="0.25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 x14ac:dyDescent="0.25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 x14ac:dyDescent="0.25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 x14ac:dyDescent="0.25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 x14ac:dyDescent="0.25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 x14ac:dyDescent="0.25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 x14ac:dyDescent="0.25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 x14ac:dyDescent="0.25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 x14ac:dyDescent="0.25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 x14ac:dyDescent="0.25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 x14ac:dyDescent="0.25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 x14ac:dyDescent="0.25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 x14ac:dyDescent="0.25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 x14ac:dyDescent="0.25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 x14ac:dyDescent="0.25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 x14ac:dyDescent="0.25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 x14ac:dyDescent="0.25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 x14ac:dyDescent="0.25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 x14ac:dyDescent="0.25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 x14ac:dyDescent="0.25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 x14ac:dyDescent="0.25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 x14ac:dyDescent="0.25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 x14ac:dyDescent="0.25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 x14ac:dyDescent="0.25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 x14ac:dyDescent="0.25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 x14ac:dyDescent="0.25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 x14ac:dyDescent="0.25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 x14ac:dyDescent="0.25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 x14ac:dyDescent="0.25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 x14ac:dyDescent="0.25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 x14ac:dyDescent="0.25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 x14ac:dyDescent="0.25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 x14ac:dyDescent="0.25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 x14ac:dyDescent="0.25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 x14ac:dyDescent="0.25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 x14ac:dyDescent="0.25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 x14ac:dyDescent="0.25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7.25" thickBot="1" x14ac:dyDescent="0.3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 x14ac:dyDescent="0.25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7.25" thickBot="1" x14ac:dyDescent="0.3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 x14ac:dyDescent="0.25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 x14ac:dyDescent="0.25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 x14ac:dyDescent="0.25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 x14ac:dyDescent="0.25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 x14ac:dyDescent="0.25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 x14ac:dyDescent="0.25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 x14ac:dyDescent="0.25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 x14ac:dyDescent="0.25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 x14ac:dyDescent="0.25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 x14ac:dyDescent="0.25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 x14ac:dyDescent="0.25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7.25" thickBot="1" x14ac:dyDescent="0.3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7.25" thickBot="1" x14ac:dyDescent="0.3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 x14ac:dyDescent="0.25">
      <c r="A48" s="96"/>
      <c r="B48" s="97"/>
      <c r="C48" s="97"/>
      <c r="D48" s="98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 x14ac:dyDescent="0.25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7.25" thickBot="1" x14ac:dyDescent="0.3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 x14ac:dyDescent="0.25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7.25" thickBot="1" x14ac:dyDescent="0.3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 x14ac:dyDescent="0.25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 x14ac:dyDescent="0.25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 x14ac:dyDescent="0.25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 x14ac:dyDescent="0.25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7.25" thickBot="1" x14ac:dyDescent="0.3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 x14ac:dyDescent="0.25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7.25" thickBot="1" x14ac:dyDescent="0.3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 x14ac:dyDescent="0.25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 x14ac:dyDescent="0.25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 x14ac:dyDescent="0.25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 x14ac:dyDescent="0.25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7.25" thickBot="1" x14ac:dyDescent="0.3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 x14ac:dyDescent="0.25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 x14ac:dyDescent="0.25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 x14ac:dyDescent="0.25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 x14ac:dyDescent="0.25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7.25" thickBot="1" x14ac:dyDescent="0.3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7.25" thickBot="1" x14ac:dyDescent="0.3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 x14ac:dyDescent="0.25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 x14ac:dyDescent="0.25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 x14ac:dyDescent="0.25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 x14ac:dyDescent="0.25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 x14ac:dyDescent="0.25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7.25" thickBot="1" x14ac:dyDescent="0.3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 x14ac:dyDescent="0.25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7.25" thickBot="1" x14ac:dyDescent="0.3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 x14ac:dyDescent="0.25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 x14ac:dyDescent="0.25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 x14ac:dyDescent="0.25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 x14ac:dyDescent="0.25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 x14ac:dyDescent="0.25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 x14ac:dyDescent="0.25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 x14ac:dyDescent="0.25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 x14ac:dyDescent="0.25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 x14ac:dyDescent="0.25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 x14ac:dyDescent="0.25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 x14ac:dyDescent="0.25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 x14ac:dyDescent="0.25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 x14ac:dyDescent="0.25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 x14ac:dyDescent="0.25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 x14ac:dyDescent="0.25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 x14ac:dyDescent="0.25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 x14ac:dyDescent="0.25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 x14ac:dyDescent="0.25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 x14ac:dyDescent="0.25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 x14ac:dyDescent="0.25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 x14ac:dyDescent="0.25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 x14ac:dyDescent="0.25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 x14ac:dyDescent="0.25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 x14ac:dyDescent="0.25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 x14ac:dyDescent="0.25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 x14ac:dyDescent="0.25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 x14ac:dyDescent="0.25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 x14ac:dyDescent="0.25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 x14ac:dyDescent="0.25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 x14ac:dyDescent="0.25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 x14ac:dyDescent="0.25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 x14ac:dyDescent="0.25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 x14ac:dyDescent="0.25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 x14ac:dyDescent="0.25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 x14ac:dyDescent="0.25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 x14ac:dyDescent="0.25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 x14ac:dyDescent="0.25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 x14ac:dyDescent="0.25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 x14ac:dyDescent="0.25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 x14ac:dyDescent="0.25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 x14ac:dyDescent="0.25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 x14ac:dyDescent="0.25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 x14ac:dyDescent="0.25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 x14ac:dyDescent="0.25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 x14ac:dyDescent="0.25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 x14ac:dyDescent="0.25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 x14ac:dyDescent="0.25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 x14ac:dyDescent="0.25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 x14ac:dyDescent="0.25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 x14ac:dyDescent="0.25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 x14ac:dyDescent="0.25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 x14ac:dyDescent="0.25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 x14ac:dyDescent="0.25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 x14ac:dyDescent="0.25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 x14ac:dyDescent="0.25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 x14ac:dyDescent="0.25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 x14ac:dyDescent="0.25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 x14ac:dyDescent="0.25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 x14ac:dyDescent="0.25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 x14ac:dyDescent="0.25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 x14ac:dyDescent="0.25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 x14ac:dyDescent="0.25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 x14ac:dyDescent="0.25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 x14ac:dyDescent="0.25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 x14ac:dyDescent="0.25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 x14ac:dyDescent="0.25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 x14ac:dyDescent="0.25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 x14ac:dyDescent="0.25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 x14ac:dyDescent="0.25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 x14ac:dyDescent="0.25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 x14ac:dyDescent="0.25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 x14ac:dyDescent="0.25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 x14ac:dyDescent="0.25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 x14ac:dyDescent="0.25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 x14ac:dyDescent="0.25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 x14ac:dyDescent="0.25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 x14ac:dyDescent="0.25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 x14ac:dyDescent="0.25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 x14ac:dyDescent="0.25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 x14ac:dyDescent="0.25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 x14ac:dyDescent="0.25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 x14ac:dyDescent="0.25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 x14ac:dyDescent="0.25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 x14ac:dyDescent="0.25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 x14ac:dyDescent="0.25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 x14ac:dyDescent="0.25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 x14ac:dyDescent="0.25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 x14ac:dyDescent="0.25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 x14ac:dyDescent="0.25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 x14ac:dyDescent="0.25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 x14ac:dyDescent="0.25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 x14ac:dyDescent="0.25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 x14ac:dyDescent="0.25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 x14ac:dyDescent="0.25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 x14ac:dyDescent="0.25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 x14ac:dyDescent="0.25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 x14ac:dyDescent="0.25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 x14ac:dyDescent="0.25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 x14ac:dyDescent="0.25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 x14ac:dyDescent="0.25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 x14ac:dyDescent="0.25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 x14ac:dyDescent="0.25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 x14ac:dyDescent="0.25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 x14ac:dyDescent="0.25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 x14ac:dyDescent="0.25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 x14ac:dyDescent="0.25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 x14ac:dyDescent="0.25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 x14ac:dyDescent="0.25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 x14ac:dyDescent="0.25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 x14ac:dyDescent="0.25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 x14ac:dyDescent="0.25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 x14ac:dyDescent="0.25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 x14ac:dyDescent="0.25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7.25" thickBot="1" x14ac:dyDescent="0.3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 x14ac:dyDescent="0.25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7.25" thickBot="1" x14ac:dyDescent="0.3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 x14ac:dyDescent="0.25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 x14ac:dyDescent="0.25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 x14ac:dyDescent="0.25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 x14ac:dyDescent="0.25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 x14ac:dyDescent="0.25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 x14ac:dyDescent="0.25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 x14ac:dyDescent="0.25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 x14ac:dyDescent="0.25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 x14ac:dyDescent="0.25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 x14ac:dyDescent="0.25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 x14ac:dyDescent="0.25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7.25" thickBot="1" x14ac:dyDescent="0.3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7.25" thickBot="1" x14ac:dyDescent="0.3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 x14ac:dyDescent="0.25">
      <c r="A48" s="96"/>
      <c r="B48" s="97"/>
      <c r="C48" s="97"/>
      <c r="D48" s="98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 x14ac:dyDescent="0.25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7.25" thickBot="1" x14ac:dyDescent="0.3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 x14ac:dyDescent="0.25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7.25" thickBot="1" x14ac:dyDescent="0.3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 x14ac:dyDescent="0.25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 x14ac:dyDescent="0.25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 x14ac:dyDescent="0.25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 x14ac:dyDescent="0.25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7.25" thickBot="1" x14ac:dyDescent="0.3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 x14ac:dyDescent="0.25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7.25" thickBot="1" x14ac:dyDescent="0.3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 x14ac:dyDescent="0.25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 x14ac:dyDescent="0.25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 x14ac:dyDescent="0.25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 x14ac:dyDescent="0.25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7.25" thickBot="1" x14ac:dyDescent="0.3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 x14ac:dyDescent="0.25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 x14ac:dyDescent="0.25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 x14ac:dyDescent="0.25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 x14ac:dyDescent="0.25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7.25" thickBot="1" x14ac:dyDescent="0.3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7.25" thickBot="1" x14ac:dyDescent="0.3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 x14ac:dyDescent="0.25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 x14ac:dyDescent="0.25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 x14ac:dyDescent="0.25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 x14ac:dyDescent="0.25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 x14ac:dyDescent="0.25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7.25" thickBot="1" x14ac:dyDescent="0.3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 x14ac:dyDescent="0.25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7.25" thickBot="1" x14ac:dyDescent="0.3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 x14ac:dyDescent="0.25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 x14ac:dyDescent="0.25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 x14ac:dyDescent="0.25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 x14ac:dyDescent="0.25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 x14ac:dyDescent="0.25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 x14ac:dyDescent="0.25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 x14ac:dyDescent="0.25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 x14ac:dyDescent="0.25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 x14ac:dyDescent="0.25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 x14ac:dyDescent="0.25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 x14ac:dyDescent="0.25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 x14ac:dyDescent="0.25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 x14ac:dyDescent="0.25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 x14ac:dyDescent="0.25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 x14ac:dyDescent="0.25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 x14ac:dyDescent="0.25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 x14ac:dyDescent="0.25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 x14ac:dyDescent="0.25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 x14ac:dyDescent="0.25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 x14ac:dyDescent="0.25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 x14ac:dyDescent="0.25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 x14ac:dyDescent="0.25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 x14ac:dyDescent="0.25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 x14ac:dyDescent="0.25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 x14ac:dyDescent="0.25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 x14ac:dyDescent="0.25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 x14ac:dyDescent="0.25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 x14ac:dyDescent="0.25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 x14ac:dyDescent="0.25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 x14ac:dyDescent="0.25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 x14ac:dyDescent="0.25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 x14ac:dyDescent="0.25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 x14ac:dyDescent="0.25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 x14ac:dyDescent="0.25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 x14ac:dyDescent="0.25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 x14ac:dyDescent="0.25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 x14ac:dyDescent="0.25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 x14ac:dyDescent="0.25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 x14ac:dyDescent="0.25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 x14ac:dyDescent="0.25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 x14ac:dyDescent="0.25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 x14ac:dyDescent="0.25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 x14ac:dyDescent="0.25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 x14ac:dyDescent="0.25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 x14ac:dyDescent="0.25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 x14ac:dyDescent="0.25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 x14ac:dyDescent="0.25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 x14ac:dyDescent="0.25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 x14ac:dyDescent="0.25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 x14ac:dyDescent="0.25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 x14ac:dyDescent="0.25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 x14ac:dyDescent="0.25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 x14ac:dyDescent="0.25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 x14ac:dyDescent="0.25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 x14ac:dyDescent="0.25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 x14ac:dyDescent="0.25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 x14ac:dyDescent="0.25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 x14ac:dyDescent="0.25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 x14ac:dyDescent="0.25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 x14ac:dyDescent="0.25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 x14ac:dyDescent="0.25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 x14ac:dyDescent="0.25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 x14ac:dyDescent="0.25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 x14ac:dyDescent="0.25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 x14ac:dyDescent="0.25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 x14ac:dyDescent="0.25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 x14ac:dyDescent="0.25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 x14ac:dyDescent="0.25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 x14ac:dyDescent="0.25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 x14ac:dyDescent="0.25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 x14ac:dyDescent="0.25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 x14ac:dyDescent="0.25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 x14ac:dyDescent="0.25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 x14ac:dyDescent="0.25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 x14ac:dyDescent="0.25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 x14ac:dyDescent="0.25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 x14ac:dyDescent="0.25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 x14ac:dyDescent="0.25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 x14ac:dyDescent="0.25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 x14ac:dyDescent="0.25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 x14ac:dyDescent="0.25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 x14ac:dyDescent="0.25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 x14ac:dyDescent="0.25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 x14ac:dyDescent="0.25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 x14ac:dyDescent="0.25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 x14ac:dyDescent="0.25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 x14ac:dyDescent="0.25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 x14ac:dyDescent="0.25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 x14ac:dyDescent="0.25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 x14ac:dyDescent="0.25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 x14ac:dyDescent="0.25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 x14ac:dyDescent="0.25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 x14ac:dyDescent="0.25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 x14ac:dyDescent="0.25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 x14ac:dyDescent="0.25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 x14ac:dyDescent="0.25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 x14ac:dyDescent="0.25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 x14ac:dyDescent="0.25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 x14ac:dyDescent="0.25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 x14ac:dyDescent="0.25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 x14ac:dyDescent="0.25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 x14ac:dyDescent="0.25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 x14ac:dyDescent="0.25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 x14ac:dyDescent="0.25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 x14ac:dyDescent="0.25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 x14ac:dyDescent="0.25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 x14ac:dyDescent="0.25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 x14ac:dyDescent="0.25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 x14ac:dyDescent="0.25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 x14ac:dyDescent="0.25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 x14ac:dyDescent="0.25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 x14ac:dyDescent="0.25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 x14ac:dyDescent="0.25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7.25" thickBot="1" x14ac:dyDescent="0.3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 x14ac:dyDescent="0.25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7.25" thickBot="1" x14ac:dyDescent="0.3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 x14ac:dyDescent="0.25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 x14ac:dyDescent="0.25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 x14ac:dyDescent="0.25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 x14ac:dyDescent="0.25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 x14ac:dyDescent="0.25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 x14ac:dyDescent="0.25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 x14ac:dyDescent="0.25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 x14ac:dyDescent="0.25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 x14ac:dyDescent="0.25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 x14ac:dyDescent="0.25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 x14ac:dyDescent="0.25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 x14ac:dyDescent="0.25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7.25" thickBot="1" x14ac:dyDescent="0.3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7.25" thickBot="1" x14ac:dyDescent="0.3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 x14ac:dyDescent="0.25">
      <c r="A48" s="96"/>
      <c r="B48" s="97"/>
      <c r="C48" s="97"/>
      <c r="D48" s="98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 x14ac:dyDescent="0.25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7.25" thickBot="1" x14ac:dyDescent="0.3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 x14ac:dyDescent="0.25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7.25" thickBot="1" x14ac:dyDescent="0.3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 x14ac:dyDescent="0.25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 x14ac:dyDescent="0.25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 x14ac:dyDescent="0.25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 x14ac:dyDescent="0.25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7.25" thickBot="1" x14ac:dyDescent="0.3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 x14ac:dyDescent="0.25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7.25" thickBot="1" x14ac:dyDescent="0.3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 x14ac:dyDescent="0.25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 x14ac:dyDescent="0.25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 x14ac:dyDescent="0.25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 x14ac:dyDescent="0.25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7.25" thickBot="1" x14ac:dyDescent="0.3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 x14ac:dyDescent="0.25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 x14ac:dyDescent="0.25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 x14ac:dyDescent="0.25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 x14ac:dyDescent="0.25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7.25" thickBot="1" x14ac:dyDescent="0.3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7.25" thickBot="1" x14ac:dyDescent="0.3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 x14ac:dyDescent="0.25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 x14ac:dyDescent="0.25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 x14ac:dyDescent="0.25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 x14ac:dyDescent="0.25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 x14ac:dyDescent="0.25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7.25" thickBot="1" x14ac:dyDescent="0.3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 x14ac:dyDescent="0.25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7.25" thickBot="1" x14ac:dyDescent="0.3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 x14ac:dyDescent="0.25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 x14ac:dyDescent="0.25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 x14ac:dyDescent="0.25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 x14ac:dyDescent="0.25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 x14ac:dyDescent="0.25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 x14ac:dyDescent="0.25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 x14ac:dyDescent="0.25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 x14ac:dyDescent="0.25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 x14ac:dyDescent="0.25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 x14ac:dyDescent="0.25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 x14ac:dyDescent="0.25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 x14ac:dyDescent="0.25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 x14ac:dyDescent="0.25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 x14ac:dyDescent="0.25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 x14ac:dyDescent="0.25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 x14ac:dyDescent="0.25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 x14ac:dyDescent="0.25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 x14ac:dyDescent="0.25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 x14ac:dyDescent="0.25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 x14ac:dyDescent="0.25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 x14ac:dyDescent="0.25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 x14ac:dyDescent="0.25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 x14ac:dyDescent="0.25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 x14ac:dyDescent="0.25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 x14ac:dyDescent="0.25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 x14ac:dyDescent="0.25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 x14ac:dyDescent="0.25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 x14ac:dyDescent="0.25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 x14ac:dyDescent="0.25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 x14ac:dyDescent="0.25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 x14ac:dyDescent="0.25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 x14ac:dyDescent="0.25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 x14ac:dyDescent="0.25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 x14ac:dyDescent="0.25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 x14ac:dyDescent="0.25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 x14ac:dyDescent="0.25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 x14ac:dyDescent="0.25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 x14ac:dyDescent="0.25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 x14ac:dyDescent="0.25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 x14ac:dyDescent="0.25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 x14ac:dyDescent="0.25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 x14ac:dyDescent="0.25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 x14ac:dyDescent="0.25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 x14ac:dyDescent="0.25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 x14ac:dyDescent="0.25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 x14ac:dyDescent="0.25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 x14ac:dyDescent="0.25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 x14ac:dyDescent="0.25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 x14ac:dyDescent="0.25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 x14ac:dyDescent="0.25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 x14ac:dyDescent="0.25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 x14ac:dyDescent="0.25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 x14ac:dyDescent="0.25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 x14ac:dyDescent="0.25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 x14ac:dyDescent="0.25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 x14ac:dyDescent="0.25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 x14ac:dyDescent="0.25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 x14ac:dyDescent="0.25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 x14ac:dyDescent="0.25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 x14ac:dyDescent="0.25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 x14ac:dyDescent="0.25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 x14ac:dyDescent="0.25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 x14ac:dyDescent="0.25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 x14ac:dyDescent="0.25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 x14ac:dyDescent="0.25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 x14ac:dyDescent="0.25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 x14ac:dyDescent="0.25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 x14ac:dyDescent="0.25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 x14ac:dyDescent="0.25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 x14ac:dyDescent="0.25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 x14ac:dyDescent="0.25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 x14ac:dyDescent="0.25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 x14ac:dyDescent="0.25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 x14ac:dyDescent="0.25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 x14ac:dyDescent="0.25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 x14ac:dyDescent="0.25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 x14ac:dyDescent="0.25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 x14ac:dyDescent="0.25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 x14ac:dyDescent="0.25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 x14ac:dyDescent="0.25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 x14ac:dyDescent="0.25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 x14ac:dyDescent="0.25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 x14ac:dyDescent="0.25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 x14ac:dyDescent="0.25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 x14ac:dyDescent="0.25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 x14ac:dyDescent="0.25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 x14ac:dyDescent="0.25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 x14ac:dyDescent="0.25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 x14ac:dyDescent="0.25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 x14ac:dyDescent="0.25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 x14ac:dyDescent="0.25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 x14ac:dyDescent="0.25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 x14ac:dyDescent="0.25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 x14ac:dyDescent="0.25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 x14ac:dyDescent="0.25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 x14ac:dyDescent="0.25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 x14ac:dyDescent="0.25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 x14ac:dyDescent="0.25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 x14ac:dyDescent="0.25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 x14ac:dyDescent="0.25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 x14ac:dyDescent="0.25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 x14ac:dyDescent="0.25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 x14ac:dyDescent="0.25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 x14ac:dyDescent="0.25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 x14ac:dyDescent="0.25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 x14ac:dyDescent="0.25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 x14ac:dyDescent="0.25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 x14ac:dyDescent="0.25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 x14ac:dyDescent="0.25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 x14ac:dyDescent="0.25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 x14ac:dyDescent="0.25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 x14ac:dyDescent="0.25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 x14ac:dyDescent="0.25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7.25" thickBot="1" x14ac:dyDescent="0.3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 x14ac:dyDescent="0.25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7.25" thickBot="1" x14ac:dyDescent="0.3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 x14ac:dyDescent="0.25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 x14ac:dyDescent="0.25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 x14ac:dyDescent="0.25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 x14ac:dyDescent="0.25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 x14ac:dyDescent="0.25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 x14ac:dyDescent="0.25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 x14ac:dyDescent="0.25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 x14ac:dyDescent="0.25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 x14ac:dyDescent="0.25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 x14ac:dyDescent="0.25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 x14ac:dyDescent="0.25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7.25" thickBot="1" x14ac:dyDescent="0.3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7.25" thickBot="1" x14ac:dyDescent="0.3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 x14ac:dyDescent="0.25">
      <c r="A48" s="96"/>
      <c r="B48" s="97"/>
      <c r="C48" s="97"/>
      <c r="D48" s="98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 x14ac:dyDescent="0.25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7.25" thickBot="1" x14ac:dyDescent="0.3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 x14ac:dyDescent="0.25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7.25" thickBot="1" x14ac:dyDescent="0.3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 x14ac:dyDescent="0.25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 x14ac:dyDescent="0.25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 x14ac:dyDescent="0.25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 x14ac:dyDescent="0.25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7.25" thickBot="1" x14ac:dyDescent="0.3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 x14ac:dyDescent="0.25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7.25" thickBot="1" x14ac:dyDescent="0.3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 x14ac:dyDescent="0.25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 x14ac:dyDescent="0.25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 x14ac:dyDescent="0.25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 x14ac:dyDescent="0.25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7.25" thickBot="1" x14ac:dyDescent="0.3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 x14ac:dyDescent="0.25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 x14ac:dyDescent="0.25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 x14ac:dyDescent="0.25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 x14ac:dyDescent="0.25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7.25" thickBot="1" x14ac:dyDescent="0.3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7.25" thickBot="1" x14ac:dyDescent="0.3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 x14ac:dyDescent="0.25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 x14ac:dyDescent="0.25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 x14ac:dyDescent="0.25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 x14ac:dyDescent="0.25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 x14ac:dyDescent="0.25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7.25" thickBot="1" x14ac:dyDescent="0.3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 x14ac:dyDescent="0.25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7.25" thickBot="1" x14ac:dyDescent="0.3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 x14ac:dyDescent="0.25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 x14ac:dyDescent="0.25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 x14ac:dyDescent="0.25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 x14ac:dyDescent="0.25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 x14ac:dyDescent="0.25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 x14ac:dyDescent="0.25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 x14ac:dyDescent="0.25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 x14ac:dyDescent="0.25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 x14ac:dyDescent="0.25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 x14ac:dyDescent="0.25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 x14ac:dyDescent="0.25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 x14ac:dyDescent="0.25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 x14ac:dyDescent="0.25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 x14ac:dyDescent="0.25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 x14ac:dyDescent="0.25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 x14ac:dyDescent="0.25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 x14ac:dyDescent="0.25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 x14ac:dyDescent="0.25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 x14ac:dyDescent="0.25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 x14ac:dyDescent="0.25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 x14ac:dyDescent="0.25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 x14ac:dyDescent="0.25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 x14ac:dyDescent="0.25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 x14ac:dyDescent="0.25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 x14ac:dyDescent="0.25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 x14ac:dyDescent="0.25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 x14ac:dyDescent="0.25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 x14ac:dyDescent="0.25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 x14ac:dyDescent="0.25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 x14ac:dyDescent="0.25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 x14ac:dyDescent="0.25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 x14ac:dyDescent="0.25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 x14ac:dyDescent="0.25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 x14ac:dyDescent="0.25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 x14ac:dyDescent="0.25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 x14ac:dyDescent="0.25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 x14ac:dyDescent="0.25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 x14ac:dyDescent="0.25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 x14ac:dyDescent="0.25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 x14ac:dyDescent="0.25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 x14ac:dyDescent="0.25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 x14ac:dyDescent="0.25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 x14ac:dyDescent="0.25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 x14ac:dyDescent="0.25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 x14ac:dyDescent="0.25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 x14ac:dyDescent="0.25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 x14ac:dyDescent="0.25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 x14ac:dyDescent="0.25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 x14ac:dyDescent="0.25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 x14ac:dyDescent="0.25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 x14ac:dyDescent="0.25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 x14ac:dyDescent="0.25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 x14ac:dyDescent="0.25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 x14ac:dyDescent="0.25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 x14ac:dyDescent="0.25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 x14ac:dyDescent="0.25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 x14ac:dyDescent="0.25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 x14ac:dyDescent="0.25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 x14ac:dyDescent="0.25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 x14ac:dyDescent="0.25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 x14ac:dyDescent="0.25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 x14ac:dyDescent="0.25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 x14ac:dyDescent="0.25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 x14ac:dyDescent="0.25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 x14ac:dyDescent="0.25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 x14ac:dyDescent="0.25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 x14ac:dyDescent="0.25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 x14ac:dyDescent="0.25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 x14ac:dyDescent="0.25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 x14ac:dyDescent="0.25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 x14ac:dyDescent="0.25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 x14ac:dyDescent="0.25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 x14ac:dyDescent="0.25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 x14ac:dyDescent="0.25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 x14ac:dyDescent="0.25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 x14ac:dyDescent="0.25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 x14ac:dyDescent="0.25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 x14ac:dyDescent="0.25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 x14ac:dyDescent="0.25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 x14ac:dyDescent="0.25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 x14ac:dyDescent="0.25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 x14ac:dyDescent="0.25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 x14ac:dyDescent="0.25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 x14ac:dyDescent="0.25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 x14ac:dyDescent="0.25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 x14ac:dyDescent="0.25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 x14ac:dyDescent="0.25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 x14ac:dyDescent="0.25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 x14ac:dyDescent="0.25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 x14ac:dyDescent="0.25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 x14ac:dyDescent="0.25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 x14ac:dyDescent="0.25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 x14ac:dyDescent="0.25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 x14ac:dyDescent="0.25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 x14ac:dyDescent="0.25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 x14ac:dyDescent="0.25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 x14ac:dyDescent="0.25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 x14ac:dyDescent="0.25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 x14ac:dyDescent="0.25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 x14ac:dyDescent="0.25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 x14ac:dyDescent="0.25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 x14ac:dyDescent="0.25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 x14ac:dyDescent="0.25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 x14ac:dyDescent="0.25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 x14ac:dyDescent="0.25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 x14ac:dyDescent="0.25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 x14ac:dyDescent="0.25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 x14ac:dyDescent="0.25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 x14ac:dyDescent="0.25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 x14ac:dyDescent="0.25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 x14ac:dyDescent="0.25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 x14ac:dyDescent="0.25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7.25" thickBot="1" x14ac:dyDescent="0.3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 x14ac:dyDescent="0.25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7.25" thickBot="1" x14ac:dyDescent="0.3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 x14ac:dyDescent="0.25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 x14ac:dyDescent="0.25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 x14ac:dyDescent="0.25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 x14ac:dyDescent="0.25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 x14ac:dyDescent="0.25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 x14ac:dyDescent="0.25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 x14ac:dyDescent="0.25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 x14ac:dyDescent="0.25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 x14ac:dyDescent="0.25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 x14ac:dyDescent="0.25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 x14ac:dyDescent="0.25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 x14ac:dyDescent="0.25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7.25" thickBot="1" x14ac:dyDescent="0.3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7.25" thickBot="1" x14ac:dyDescent="0.3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 x14ac:dyDescent="0.25">
      <c r="A48" s="96"/>
      <c r="B48" s="97"/>
      <c r="C48" s="97"/>
      <c r="D48" s="98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 x14ac:dyDescent="0.25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7.25" thickBot="1" x14ac:dyDescent="0.3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 x14ac:dyDescent="0.25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7.25" thickBot="1" x14ac:dyDescent="0.3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 x14ac:dyDescent="0.25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 x14ac:dyDescent="0.25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 x14ac:dyDescent="0.25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 x14ac:dyDescent="0.25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7.25" thickBot="1" x14ac:dyDescent="0.3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 x14ac:dyDescent="0.25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7.25" thickBot="1" x14ac:dyDescent="0.3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 x14ac:dyDescent="0.25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 x14ac:dyDescent="0.25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 x14ac:dyDescent="0.25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 x14ac:dyDescent="0.25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7.25" thickBot="1" x14ac:dyDescent="0.3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 x14ac:dyDescent="0.25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 x14ac:dyDescent="0.25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 x14ac:dyDescent="0.25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 x14ac:dyDescent="0.25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7.25" thickBot="1" x14ac:dyDescent="0.3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7.25" thickBot="1" x14ac:dyDescent="0.3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 x14ac:dyDescent="0.25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 x14ac:dyDescent="0.25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 x14ac:dyDescent="0.25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 x14ac:dyDescent="0.25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 x14ac:dyDescent="0.25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7.25" thickBot="1" x14ac:dyDescent="0.3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 x14ac:dyDescent="0.25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7.25" thickBot="1" x14ac:dyDescent="0.3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 x14ac:dyDescent="0.25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 x14ac:dyDescent="0.25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 x14ac:dyDescent="0.25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 x14ac:dyDescent="0.25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 x14ac:dyDescent="0.25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 x14ac:dyDescent="0.25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 x14ac:dyDescent="0.25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 x14ac:dyDescent="0.25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 x14ac:dyDescent="0.25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 x14ac:dyDescent="0.25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 x14ac:dyDescent="0.25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 x14ac:dyDescent="0.25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 x14ac:dyDescent="0.25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 x14ac:dyDescent="0.25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 x14ac:dyDescent="0.25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 x14ac:dyDescent="0.25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 x14ac:dyDescent="0.25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 x14ac:dyDescent="0.25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 x14ac:dyDescent="0.25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 x14ac:dyDescent="0.25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 x14ac:dyDescent="0.25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 x14ac:dyDescent="0.25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 x14ac:dyDescent="0.25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 x14ac:dyDescent="0.25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 x14ac:dyDescent="0.25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 x14ac:dyDescent="0.25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 x14ac:dyDescent="0.25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 x14ac:dyDescent="0.25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 x14ac:dyDescent="0.25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 x14ac:dyDescent="0.25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 x14ac:dyDescent="0.25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 x14ac:dyDescent="0.25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 x14ac:dyDescent="0.25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 x14ac:dyDescent="0.25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 x14ac:dyDescent="0.25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 x14ac:dyDescent="0.25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 x14ac:dyDescent="0.25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 x14ac:dyDescent="0.25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 x14ac:dyDescent="0.25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 x14ac:dyDescent="0.25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 x14ac:dyDescent="0.25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 x14ac:dyDescent="0.25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 x14ac:dyDescent="0.25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 x14ac:dyDescent="0.25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 x14ac:dyDescent="0.25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 x14ac:dyDescent="0.25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 x14ac:dyDescent="0.25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 x14ac:dyDescent="0.25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 x14ac:dyDescent="0.25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 x14ac:dyDescent="0.25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 x14ac:dyDescent="0.25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 x14ac:dyDescent="0.25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 x14ac:dyDescent="0.25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 x14ac:dyDescent="0.25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 x14ac:dyDescent="0.25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 x14ac:dyDescent="0.25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 x14ac:dyDescent="0.25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 x14ac:dyDescent="0.25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 x14ac:dyDescent="0.25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 x14ac:dyDescent="0.25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 x14ac:dyDescent="0.25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 x14ac:dyDescent="0.25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 x14ac:dyDescent="0.25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 x14ac:dyDescent="0.25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 x14ac:dyDescent="0.25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 x14ac:dyDescent="0.25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 x14ac:dyDescent="0.25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 x14ac:dyDescent="0.25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 x14ac:dyDescent="0.25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 x14ac:dyDescent="0.25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 x14ac:dyDescent="0.25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 x14ac:dyDescent="0.25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 x14ac:dyDescent="0.25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 x14ac:dyDescent="0.25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 x14ac:dyDescent="0.25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 x14ac:dyDescent="0.25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 x14ac:dyDescent="0.25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 x14ac:dyDescent="0.25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 x14ac:dyDescent="0.25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 x14ac:dyDescent="0.25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 x14ac:dyDescent="0.25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 x14ac:dyDescent="0.25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 x14ac:dyDescent="0.25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 x14ac:dyDescent="0.25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 x14ac:dyDescent="0.25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 x14ac:dyDescent="0.25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 x14ac:dyDescent="0.25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 x14ac:dyDescent="0.25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 x14ac:dyDescent="0.25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 x14ac:dyDescent="0.25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 x14ac:dyDescent="0.25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 x14ac:dyDescent="0.25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 x14ac:dyDescent="0.25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 x14ac:dyDescent="0.25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 x14ac:dyDescent="0.25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 x14ac:dyDescent="0.25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 x14ac:dyDescent="0.25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 x14ac:dyDescent="0.25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 x14ac:dyDescent="0.25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 x14ac:dyDescent="0.25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 x14ac:dyDescent="0.25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 x14ac:dyDescent="0.25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 x14ac:dyDescent="0.25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 x14ac:dyDescent="0.25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 x14ac:dyDescent="0.25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 x14ac:dyDescent="0.25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 x14ac:dyDescent="0.25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 x14ac:dyDescent="0.25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 x14ac:dyDescent="0.25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 x14ac:dyDescent="0.25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 x14ac:dyDescent="0.25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 x14ac:dyDescent="0.25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7.25" thickBot="1" x14ac:dyDescent="0.3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 x14ac:dyDescent="0.25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7.25" thickBot="1" x14ac:dyDescent="0.3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 x14ac:dyDescent="0.25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 x14ac:dyDescent="0.25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 x14ac:dyDescent="0.25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 x14ac:dyDescent="0.25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 x14ac:dyDescent="0.25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 x14ac:dyDescent="0.25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 x14ac:dyDescent="0.25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 x14ac:dyDescent="0.25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 x14ac:dyDescent="0.25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 x14ac:dyDescent="0.25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 x14ac:dyDescent="0.25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 x14ac:dyDescent="0.25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7.25" thickBot="1" x14ac:dyDescent="0.3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7.25" thickBot="1" x14ac:dyDescent="0.3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 x14ac:dyDescent="0.25">
      <c r="A48" s="96"/>
      <c r="B48" s="97"/>
      <c r="C48" s="97"/>
      <c r="D48" s="98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 x14ac:dyDescent="0.25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7.25" thickBot="1" x14ac:dyDescent="0.3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 x14ac:dyDescent="0.25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7.25" thickBot="1" x14ac:dyDescent="0.3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 x14ac:dyDescent="0.25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 x14ac:dyDescent="0.25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 x14ac:dyDescent="0.25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 x14ac:dyDescent="0.25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7.25" thickBot="1" x14ac:dyDescent="0.3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 x14ac:dyDescent="0.25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7.25" thickBot="1" x14ac:dyDescent="0.3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 x14ac:dyDescent="0.25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 x14ac:dyDescent="0.25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 x14ac:dyDescent="0.25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 x14ac:dyDescent="0.25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7.25" thickBot="1" x14ac:dyDescent="0.3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 x14ac:dyDescent="0.25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 x14ac:dyDescent="0.25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 x14ac:dyDescent="0.25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 x14ac:dyDescent="0.25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7.25" thickBot="1" x14ac:dyDescent="0.3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7.25" thickBot="1" x14ac:dyDescent="0.3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 x14ac:dyDescent="0.25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 x14ac:dyDescent="0.25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 x14ac:dyDescent="0.25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 x14ac:dyDescent="0.25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 x14ac:dyDescent="0.25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7.25" thickBot="1" x14ac:dyDescent="0.3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 x14ac:dyDescent="0.25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7.25" thickBot="1" x14ac:dyDescent="0.3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 x14ac:dyDescent="0.25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 x14ac:dyDescent="0.25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 x14ac:dyDescent="0.25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 x14ac:dyDescent="0.25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 x14ac:dyDescent="0.25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 x14ac:dyDescent="0.25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 x14ac:dyDescent="0.25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 x14ac:dyDescent="0.25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 x14ac:dyDescent="0.25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 x14ac:dyDescent="0.25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 x14ac:dyDescent="0.25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 x14ac:dyDescent="0.25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 x14ac:dyDescent="0.25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 x14ac:dyDescent="0.25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 x14ac:dyDescent="0.25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 x14ac:dyDescent="0.25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 x14ac:dyDescent="0.25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 x14ac:dyDescent="0.25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 x14ac:dyDescent="0.25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 x14ac:dyDescent="0.25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 x14ac:dyDescent="0.25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 x14ac:dyDescent="0.25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 x14ac:dyDescent="0.25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 x14ac:dyDescent="0.25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 x14ac:dyDescent="0.25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 x14ac:dyDescent="0.25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 x14ac:dyDescent="0.25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 x14ac:dyDescent="0.25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 x14ac:dyDescent="0.25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 x14ac:dyDescent="0.25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 x14ac:dyDescent="0.25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 x14ac:dyDescent="0.25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 x14ac:dyDescent="0.25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 x14ac:dyDescent="0.25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 x14ac:dyDescent="0.25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 x14ac:dyDescent="0.25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 x14ac:dyDescent="0.25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 x14ac:dyDescent="0.25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 x14ac:dyDescent="0.25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 x14ac:dyDescent="0.25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 x14ac:dyDescent="0.25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 x14ac:dyDescent="0.25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 x14ac:dyDescent="0.25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 x14ac:dyDescent="0.25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 x14ac:dyDescent="0.25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 x14ac:dyDescent="0.25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 x14ac:dyDescent="0.25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 x14ac:dyDescent="0.25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 x14ac:dyDescent="0.25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 x14ac:dyDescent="0.25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 x14ac:dyDescent="0.25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 x14ac:dyDescent="0.25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 x14ac:dyDescent="0.25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 x14ac:dyDescent="0.25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 x14ac:dyDescent="0.25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 x14ac:dyDescent="0.25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 x14ac:dyDescent="0.25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 x14ac:dyDescent="0.25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 x14ac:dyDescent="0.25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 x14ac:dyDescent="0.25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 x14ac:dyDescent="0.25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 x14ac:dyDescent="0.25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 x14ac:dyDescent="0.25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 x14ac:dyDescent="0.25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 x14ac:dyDescent="0.25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 x14ac:dyDescent="0.25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 x14ac:dyDescent="0.25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 x14ac:dyDescent="0.25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 x14ac:dyDescent="0.25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 x14ac:dyDescent="0.25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 x14ac:dyDescent="0.25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 x14ac:dyDescent="0.25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 x14ac:dyDescent="0.25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 x14ac:dyDescent="0.25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 x14ac:dyDescent="0.25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 x14ac:dyDescent="0.25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 x14ac:dyDescent="0.25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 x14ac:dyDescent="0.25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 x14ac:dyDescent="0.25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 x14ac:dyDescent="0.25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 x14ac:dyDescent="0.25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 x14ac:dyDescent="0.25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 x14ac:dyDescent="0.25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 x14ac:dyDescent="0.25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 x14ac:dyDescent="0.25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 x14ac:dyDescent="0.25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 x14ac:dyDescent="0.25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 x14ac:dyDescent="0.25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 x14ac:dyDescent="0.25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 x14ac:dyDescent="0.25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 x14ac:dyDescent="0.25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 x14ac:dyDescent="0.25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 x14ac:dyDescent="0.25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 x14ac:dyDescent="0.25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 x14ac:dyDescent="0.25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 x14ac:dyDescent="0.25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 x14ac:dyDescent="0.25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 x14ac:dyDescent="0.25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 x14ac:dyDescent="0.25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 x14ac:dyDescent="0.25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 x14ac:dyDescent="0.25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 x14ac:dyDescent="0.25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 x14ac:dyDescent="0.25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 x14ac:dyDescent="0.25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 x14ac:dyDescent="0.25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 x14ac:dyDescent="0.25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 x14ac:dyDescent="0.25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 x14ac:dyDescent="0.25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 x14ac:dyDescent="0.25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 x14ac:dyDescent="0.25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 x14ac:dyDescent="0.25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 x14ac:dyDescent="0.25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 x14ac:dyDescent="0.25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03"/>
  <sheetViews>
    <sheetView topLeftCell="A64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7.25" thickBot="1" x14ac:dyDescent="0.3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 x14ac:dyDescent="0.25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7.25" thickBot="1" x14ac:dyDescent="0.3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 x14ac:dyDescent="0.25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 x14ac:dyDescent="0.25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 x14ac:dyDescent="0.25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 x14ac:dyDescent="0.25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 x14ac:dyDescent="0.25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 x14ac:dyDescent="0.25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 x14ac:dyDescent="0.25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 x14ac:dyDescent="0.25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 x14ac:dyDescent="0.25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 x14ac:dyDescent="0.25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 x14ac:dyDescent="0.25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 x14ac:dyDescent="0.25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7.25" thickBot="1" x14ac:dyDescent="0.3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7.25" thickBot="1" x14ac:dyDescent="0.3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 x14ac:dyDescent="0.25">
      <c r="A48" s="96"/>
      <c r="B48" s="97"/>
      <c r="C48" s="97"/>
      <c r="D48" s="98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 x14ac:dyDescent="0.25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7.25" thickBot="1" x14ac:dyDescent="0.3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 x14ac:dyDescent="0.25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7.25" thickBot="1" x14ac:dyDescent="0.3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 x14ac:dyDescent="0.25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 x14ac:dyDescent="0.25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 x14ac:dyDescent="0.25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 x14ac:dyDescent="0.25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7.25" thickBot="1" x14ac:dyDescent="0.3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 x14ac:dyDescent="0.25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7.25" thickBot="1" x14ac:dyDescent="0.3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 x14ac:dyDescent="0.25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 x14ac:dyDescent="0.25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 x14ac:dyDescent="0.25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 x14ac:dyDescent="0.25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7.25" thickBot="1" x14ac:dyDescent="0.3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 x14ac:dyDescent="0.25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 x14ac:dyDescent="0.25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 x14ac:dyDescent="0.25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 x14ac:dyDescent="0.25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7.25" thickBot="1" x14ac:dyDescent="0.3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7.25" thickBot="1" x14ac:dyDescent="0.3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 x14ac:dyDescent="0.25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 x14ac:dyDescent="0.25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 x14ac:dyDescent="0.25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 x14ac:dyDescent="0.25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 x14ac:dyDescent="0.25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7.25" thickBot="1" x14ac:dyDescent="0.3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 x14ac:dyDescent="0.25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7.25" thickBot="1" x14ac:dyDescent="0.3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 x14ac:dyDescent="0.25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 x14ac:dyDescent="0.25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 x14ac:dyDescent="0.25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 x14ac:dyDescent="0.25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 x14ac:dyDescent="0.25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 x14ac:dyDescent="0.25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 x14ac:dyDescent="0.25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 x14ac:dyDescent="0.25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 x14ac:dyDescent="0.25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 x14ac:dyDescent="0.25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 x14ac:dyDescent="0.25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 x14ac:dyDescent="0.25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 x14ac:dyDescent="0.25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 x14ac:dyDescent="0.25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 x14ac:dyDescent="0.25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 x14ac:dyDescent="0.25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 x14ac:dyDescent="0.25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 x14ac:dyDescent="0.25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 x14ac:dyDescent="0.25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 x14ac:dyDescent="0.25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 x14ac:dyDescent="0.25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 x14ac:dyDescent="0.25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 x14ac:dyDescent="0.25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 x14ac:dyDescent="0.25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 x14ac:dyDescent="0.25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 x14ac:dyDescent="0.25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 x14ac:dyDescent="0.25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 x14ac:dyDescent="0.25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 x14ac:dyDescent="0.25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 x14ac:dyDescent="0.25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 x14ac:dyDescent="0.25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 x14ac:dyDescent="0.25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 x14ac:dyDescent="0.25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 x14ac:dyDescent="0.25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 x14ac:dyDescent="0.25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 x14ac:dyDescent="0.25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 x14ac:dyDescent="0.25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 x14ac:dyDescent="0.25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 x14ac:dyDescent="0.25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 x14ac:dyDescent="0.25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 x14ac:dyDescent="0.25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 x14ac:dyDescent="0.25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 x14ac:dyDescent="0.25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 x14ac:dyDescent="0.25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 x14ac:dyDescent="0.25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 x14ac:dyDescent="0.25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 x14ac:dyDescent="0.25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 x14ac:dyDescent="0.25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 x14ac:dyDescent="0.25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 x14ac:dyDescent="0.25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 x14ac:dyDescent="0.25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 x14ac:dyDescent="0.25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 x14ac:dyDescent="0.25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 x14ac:dyDescent="0.25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 x14ac:dyDescent="0.25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 x14ac:dyDescent="0.25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 x14ac:dyDescent="0.25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 x14ac:dyDescent="0.25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 x14ac:dyDescent="0.25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 x14ac:dyDescent="0.25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 x14ac:dyDescent="0.25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 x14ac:dyDescent="0.25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 x14ac:dyDescent="0.25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 x14ac:dyDescent="0.25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 x14ac:dyDescent="0.25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 x14ac:dyDescent="0.25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 x14ac:dyDescent="0.25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 x14ac:dyDescent="0.25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 x14ac:dyDescent="0.25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 x14ac:dyDescent="0.25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 x14ac:dyDescent="0.25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 x14ac:dyDescent="0.25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 x14ac:dyDescent="0.25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 x14ac:dyDescent="0.25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 x14ac:dyDescent="0.25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 x14ac:dyDescent="0.25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 x14ac:dyDescent="0.25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 x14ac:dyDescent="0.25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 x14ac:dyDescent="0.25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 x14ac:dyDescent="0.25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 x14ac:dyDescent="0.25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 x14ac:dyDescent="0.25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 x14ac:dyDescent="0.25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 x14ac:dyDescent="0.25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 x14ac:dyDescent="0.25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 x14ac:dyDescent="0.25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 x14ac:dyDescent="0.25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 x14ac:dyDescent="0.25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 x14ac:dyDescent="0.25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 x14ac:dyDescent="0.25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 x14ac:dyDescent="0.25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 x14ac:dyDescent="0.25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 x14ac:dyDescent="0.25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 x14ac:dyDescent="0.25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 x14ac:dyDescent="0.25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 x14ac:dyDescent="0.25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 x14ac:dyDescent="0.25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 x14ac:dyDescent="0.25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 x14ac:dyDescent="0.25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 x14ac:dyDescent="0.25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 x14ac:dyDescent="0.25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 x14ac:dyDescent="0.25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 x14ac:dyDescent="0.25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 x14ac:dyDescent="0.25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 x14ac:dyDescent="0.25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 x14ac:dyDescent="0.25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 x14ac:dyDescent="0.25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 x14ac:dyDescent="0.25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 x14ac:dyDescent="0.25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 x14ac:dyDescent="0.25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 x14ac:dyDescent="0.25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 x14ac:dyDescent="0.25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 x14ac:dyDescent="0.25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00000000-0002-0000-1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203"/>
  <sheetViews>
    <sheetView topLeftCell="A62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7.25" thickBot="1" x14ac:dyDescent="0.3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 x14ac:dyDescent="0.25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7.25" thickBot="1" x14ac:dyDescent="0.3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 x14ac:dyDescent="0.25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 x14ac:dyDescent="0.25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 x14ac:dyDescent="0.25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 x14ac:dyDescent="0.25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 x14ac:dyDescent="0.25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 x14ac:dyDescent="0.25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 x14ac:dyDescent="0.25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 x14ac:dyDescent="0.25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 x14ac:dyDescent="0.25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 x14ac:dyDescent="0.25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 x14ac:dyDescent="0.25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7.25" thickBot="1" x14ac:dyDescent="0.3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7.25" thickBot="1" x14ac:dyDescent="0.3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 x14ac:dyDescent="0.25">
      <c r="A48" s="96"/>
      <c r="B48" s="97"/>
      <c r="C48" s="97"/>
      <c r="D48" s="98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 x14ac:dyDescent="0.25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7.25" thickBot="1" x14ac:dyDescent="0.3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 x14ac:dyDescent="0.25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7.25" thickBot="1" x14ac:dyDescent="0.3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 x14ac:dyDescent="0.25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 x14ac:dyDescent="0.25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 x14ac:dyDescent="0.25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 x14ac:dyDescent="0.25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7.25" thickBot="1" x14ac:dyDescent="0.3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 x14ac:dyDescent="0.25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7.25" thickBot="1" x14ac:dyDescent="0.3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 x14ac:dyDescent="0.25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 x14ac:dyDescent="0.25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 x14ac:dyDescent="0.25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 x14ac:dyDescent="0.25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7.25" thickBot="1" x14ac:dyDescent="0.3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 x14ac:dyDescent="0.25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 x14ac:dyDescent="0.25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 x14ac:dyDescent="0.25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 x14ac:dyDescent="0.25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7.25" thickBot="1" x14ac:dyDescent="0.3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7.25" thickBot="1" x14ac:dyDescent="0.3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 x14ac:dyDescent="0.25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 x14ac:dyDescent="0.25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 x14ac:dyDescent="0.25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 x14ac:dyDescent="0.25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 x14ac:dyDescent="0.25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7.25" thickBot="1" x14ac:dyDescent="0.3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 x14ac:dyDescent="0.25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7.25" thickBot="1" x14ac:dyDescent="0.3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 x14ac:dyDescent="0.25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 x14ac:dyDescent="0.25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 x14ac:dyDescent="0.25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 x14ac:dyDescent="0.25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 x14ac:dyDescent="0.25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 x14ac:dyDescent="0.25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 x14ac:dyDescent="0.25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 x14ac:dyDescent="0.25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 x14ac:dyDescent="0.25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 x14ac:dyDescent="0.25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 x14ac:dyDescent="0.25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 x14ac:dyDescent="0.25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 x14ac:dyDescent="0.25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 x14ac:dyDescent="0.25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 x14ac:dyDescent="0.25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 x14ac:dyDescent="0.25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 x14ac:dyDescent="0.25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 x14ac:dyDescent="0.25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 x14ac:dyDescent="0.25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 x14ac:dyDescent="0.25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 x14ac:dyDescent="0.25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 x14ac:dyDescent="0.25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 x14ac:dyDescent="0.25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 x14ac:dyDescent="0.25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 x14ac:dyDescent="0.25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 x14ac:dyDescent="0.25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 x14ac:dyDescent="0.25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 x14ac:dyDescent="0.25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 x14ac:dyDescent="0.25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 x14ac:dyDescent="0.25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 x14ac:dyDescent="0.25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 x14ac:dyDescent="0.25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 x14ac:dyDescent="0.25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 x14ac:dyDescent="0.25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 x14ac:dyDescent="0.25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 x14ac:dyDescent="0.25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 x14ac:dyDescent="0.25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 x14ac:dyDescent="0.25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 x14ac:dyDescent="0.25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 x14ac:dyDescent="0.25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 x14ac:dyDescent="0.25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 x14ac:dyDescent="0.25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 x14ac:dyDescent="0.25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 x14ac:dyDescent="0.25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 x14ac:dyDescent="0.25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 x14ac:dyDescent="0.25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 x14ac:dyDescent="0.25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 x14ac:dyDescent="0.25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 x14ac:dyDescent="0.25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 x14ac:dyDescent="0.25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 x14ac:dyDescent="0.25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 x14ac:dyDescent="0.25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 x14ac:dyDescent="0.25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 x14ac:dyDescent="0.25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 x14ac:dyDescent="0.25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 x14ac:dyDescent="0.25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 x14ac:dyDescent="0.25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 x14ac:dyDescent="0.25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 x14ac:dyDescent="0.25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 x14ac:dyDescent="0.25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 x14ac:dyDescent="0.25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 x14ac:dyDescent="0.25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 x14ac:dyDescent="0.25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 x14ac:dyDescent="0.25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 x14ac:dyDescent="0.25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 x14ac:dyDescent="0.25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 x14ac:dyDescent="0.25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 x14ac:dyDescent="0.25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 x14ac:dyDescent="0.25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 x14ac:dyDescent="0.25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 x14ac:dyDescent="0.25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 x14ac:dyDescent="0.25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 x14ac:dyDescent="0.25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 x14ac:dyDescent="0.25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 x14ac:dyDescent="0.25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 x14ac:dyDescent="0.25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 x14ac:dyDescent="0.25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 x14ac:dyDescent="0.25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 x14ac:dyDescent="0.25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 x14ac:dyDescent="0.25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 x14ac:dyDescent="0.25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 x14ac:dyDescent="0.25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 x14ac:dyDescent="0.25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 x14ac:dyDescent="0.25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 x14ac:dyDescent="0.25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 x14ac:dyDescent="0.25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 x14ac:dyDescent="0.25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 x14ac:dyDescent="0.25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 x14ac:dyDescent="0.25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 x14ac:dyDescent="0.25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 x14ac:dyDescent="0.25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 x14ac:dyDescent="0.25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 x14ac:dyDescent="0.25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 x14ac:dyDescent="0.25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 x14ac:dyDescent="0.25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 x14ac:dyDescent="0.25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 x14ac:dyDescent="0.25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 x14ac:dyDescent="0.25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 x14ac:dyDescent="0.25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 x14ac:dyDescent="0.25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 x14ac:dyDescent="0.25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 x14ac:dyDescent="0.25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 x14ac:dyDescent="0.25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 x14ac:dyDescent="0.25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 x14ac:dyDescent="0.25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 x14ac:dyDescent="0.25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 x14ac:dyDescent="0.25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 x14ac:dyDescent="0.25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 x14ac:dyDescent="0.25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 x14ac:dyDescent="0.25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 x14ac:dyDescent="0.25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 x14ac:dyDescent="0.25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0000000-0002-0000-1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203"/>
  <sheetViews>
    <sheetView topLeftCell="A56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7.25" thickBot="1" x14ac:dyDescent="0.3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 x14ac:dyDescent="0.25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7.25" thickBot="1" x14ac:dyDescent="0.3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 x14ac:dyDescent="0.25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 x14ac:dyDescent="0.25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 x14ac:dyDescent="0.25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 x14ac:dyDescent="0.25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 x14ac:dyDescent="0.25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 x14ac:dyDescent="0.25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 x14ac:dyDescent="0.25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 x14ac:dyDescent="0.25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 x14ac:dyDescent="0.25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 x14ac:dyDescent="0.25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 x14ac:dyDescent="0.25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 x14ac:dyDescent="0.25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7.25" thickBot="1" x14ac:dyDescent="0.3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7.25" thickBot="1" x14ac:dyDescent="0.3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 x14ac:dyDescent="0.25">
      <c r="A48" s="96"/>
      <c r="B48" s="97"/>
      <c r="C48" s="97"/>
      <c r="D48" s="98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 x14ac:dyDescent="0.25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7.25" thickBot="1" x14ac:dyDescent="0.3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 x14ac:dyDescent="0.25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7.25" thickBot="1" x14ac:dyDescent="0.3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 x14ac:dyDescent="0.25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 x14ac:dyDescent="0.25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 x14ac:dyDescent="0.25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 x14ac:dyDescent="0.25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7.25" thickBot="1" x14ac:dyDescent="0.3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 x14ac:dyDescent="0.25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7.25" thickBot="1" x14ac:dyDescent="0.3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 x14ac:dyDescent="0.25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 x14ac:dyDescent="0.25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 x14ac:dyDescent="0.25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 x14ac:dyDescent="0.25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7.25" thickBot="1" x14ac:dyDescent="0.3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 x14ac:dyDescent="0.25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 x14ac:dyDescent="0.25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 x14ac:dyDescent="0.25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 x14ac:dyDescent="0.25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7.25" thickBot="1" x14ac:dyDescent="0.3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7.25" thickBot="1" x14ac:dyDescent="0.3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 x14ac:dyDescent="0.25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 x14ac:dyDescent="0.25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 x14ac:dyDescent="0.25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 x14ac:dyDescent="0.25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 x14ac:dyDescent="0.25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7.25" thickBot="1" x14ac:dyDescent="0.3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 x14ac:dyDescent="0.25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7.25" thickBot="1" x14ac:dyDescent="0.3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 x14ac:dyDescent="0.25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 x14ac:dyDescent="0.25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 x14ac:dyDescent="0.25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 x14ac:dyDescent="0.25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 x14ac:dyDescent="0.25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 x14ac:dyDescent="0.25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 x14ac:dyDescent="0.25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 x14ac:dyDescent="0.25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 x14ac:dyDescent="0.25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 x14ac:dyDescent="0.25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 x14ac:dyDescent="0.25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 x14ac:dyDescent="0.25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 x14ac:dyDescent="0.25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 x14ac:dyDescent="0.25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 x14ac:dyDescent="0.25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 x14ac:dyDescent="0.25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 x14ac:dyDescent="0.25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 x14ac:dyDescent="0.25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 x14ac:dyDescent="0.25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 x14ac:dyDescent="0.25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 x14ac:dyDescent="0.25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 x14ac:dyDescent="0.25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 x14ac:dyDescent="0.25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 x14ac:dyDescent="0.25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 x14ac:dyDescent="0.25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 x14ac:dyDescent="0.25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 x14ac:dyDescent="0.25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 x14ac:dyDescent="0.25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 x14ac:dyDescent="0.25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 x14ac:dyDescent="0.25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 x14ac:dyDescent="0.25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 x14ac:dyDescent="0.25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 x14ac:dyDescent="0.25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 x14ac:dyDescent="0.25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 x14ac:dyDescent="0.25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 x14ac:dyDescent="0.25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 x14ac:dyDescent="0.25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 x14ac:dyDescent="0.25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 x14ac:dyDescent="0.25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 x14ac:dyDescent="0.25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 x14ac:dyDescent="0.25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 x14ac:dyDescent="0.25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 x14ac:dyDescent="0.25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 x14ac:dyDescent="0.25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 x14ac:dyDescent="0.25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 x14ac:dyDescent="0.25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 x14ac:dyDescent="0.25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 x14ac:dyDescent="0.25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 x14ac:dyDescent="0.25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 x14ac:dyDescent="0.25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 x14ac:dyDescent="0.25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 x14ac:dyDescent="0.25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 x14ac:dyDescent="0.25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 x14ac:dyDescent="0.25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 x14ac:dyDescent="0.25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 x14ac:dyDescent="0.25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 x14ac:dyDescent="0.25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 x14ac:dyDescent="0.25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 x14ac:dyDescent="0.25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 x14ac:dyDescent="0.25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 x14ac:dyDescent="0.25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 x14ac:dyDescent="0.25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 x14ac:dyDescent="0.25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 x14ac:dyDescent="0.25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 x14ac:dyDescent="0.25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 x14ac:dyDescent="0.25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 x14ac:dyDescent="0.25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 x14ac:dyDescent="0.25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 x14ac:dyDescent="0.25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 x14ac:dyDescent="0.25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 x14ac:dyDescent="0.25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 x14ac:dyDescent="0.25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 x14ac:dyDescent="0.25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 x14ac:dyDescent="0.25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 x14ac:dyDescent="0.25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 x14ac:dyDescent="0.25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 x14ac:dyDescent="0.25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 x14ac:dyDescent="0.25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 x14ac:dyDescent="0.25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 x14ac:dyDescent="0.25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 x14ac:dyDescent="0.25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 x14ac:dyDescent="0.25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 x14ac:dyDescent="0.25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 x14ac:dyDescent="0.25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 x14ac:dyDescent="0.25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 x14ac:dyDescent="0.25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 x14ac:dyDescent="0.25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 x14ac:dyDescent="0.25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 x14ac:dyDescent="0.25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 x14ac:dyDescent="0.25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 x14ac:dyDescent="0.25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 x14ac:dyDescent="0.25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 x14ac:dyDescent="0.25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 x14ac:dyDescent="0.25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 x14ac:dyDescent="0.25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 x14ac:dyDescent="0.25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 x14ac:dyDescent="0.25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 x14ac:dyDescent="0.25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 x14ac:dyDescent="0.25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 x14ac:dyDescent="0.25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 x14ac:dyDescent="0.25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 x14ac:dyDescent="0.25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 x14ac:dyDescent="0.25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 x14ac:dyDescent="0.25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 x14ac:dyDescent="0.25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 x14ac:dyDescent="0.25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 x14ac:dyDescent="0.25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 x14ac:dyDescent="0.25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 x14ac:dyDescent="0.25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 x14ac:dyDescent="0.25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 x14ac:dyDescent="0.25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 x14ac:dyDescent="0.25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00000000-0002-0000-1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7.25" thickBot="1" x14ac:dyDescent="0.3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 x14ac:dyDescent="0.25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7.25" thickBot="1" x14ac:dyDescent="0.3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 x14ac:dyDescent="0.25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 x14ac:dyDescent="0.25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 x14ac:dyDescent="0.25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 x14ac:dyDescent="0.25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 x14ac:dyDescent="0.25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 x14ac:dyDescent="0.25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 x14ac:dyDescent="0.25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 x14ac:dyDescent="0.25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 x14ac:dyDescent="0.25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 x14ac:dyDescent="0.25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 x14ac:dyDescent="0.25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 x14ac:dyDescent="0.25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7.25" thickBot="1" x14ac:dyDescent="0.3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7.25" thickBot="1" x14ac:dyDescent="0.3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 x14ac:dyDescent="0.25">
      <c r="A48" s="96"/>
      <c r="B48" s="97"/>
      <c r="C48" s="97"/>
      <c r="D48" s="98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 x14ac:dyDescent="0.25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7.25" thickBot="1" x14ac:dyDescent="0.3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 x14ac:dyDescent="0.25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7.25" thickBot="1" x14ac:dyDescent="0.3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 x14ac:dyDescent="0.25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 x14ac:dyDescent="0.25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 x14ac:dyDescent="0.25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 x14ac:dyDescent="0.25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7.25" thickBot="1" x14ac:dyDescent="0.3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 x14ac:dyDescent="0.25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7.25" thickBot="1" x14ac:dyDescent="0.3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 x14ac:dyDescent="0.25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 x14ac:dyDescent="0.25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 x14ac:dyDescent="0.25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 x14ac:dyDescent="0.25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7.25" thickBot="1" x14ac:dyDescent="0.3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 x14ac:dyDescent="0.25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 x14ac:dyDescent="0.25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 x14ac:dyDescent="0.25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 x14ac:dyDescent="0.25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7.25" thickBot="1" x14ac:dyDescent="0.3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7.25" thickBot="1" x14ac:dyDescent="0.3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 x14ac:dyDescent="0.25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 x14ac:dyDescent="0.25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 x14ac:dyDescent="0.25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 x14ac:dyDescent="0.25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 x14ac:dyDescent="0.25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7.25" thickBot="1" x14ac:dyDescent="0.3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 x14ac:dyDescent="0.25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7.25" thickBot="1" x14ac:dyDescent="0.3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 x14ac:dyDescent="0.25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 x14ac:dyDescent="0.25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 x14ac:dyDescent="0.25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 x14ac:dyDescent="0.25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 x14ac:dyDescent="0.25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 x14ac:dyDescent="0.25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 x14ac:dyDescent="0.25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 x14ac:dyDescent="0.25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 x14ac:dyDescent="0.25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 x14ac:dyDescent="0.25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 x14ac:dyDescent="0.25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 x14ac:dyDescent="0.25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 x14ac:dyDescent="0.25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 x14ac:dyDescent="0.25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 x14ac:dyDescent="0.25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 x14ac:dyDescent="0.25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 x14ac:dyDescent="0.25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 x14ac:dyDescent="0.25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 x14ac:dyDescent="0.25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 x14ac:dyDescent="0.25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 x14ac:dyDescent="0.25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 x14ac:dyDescent="0.25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 x14ac:dyDescent="0.25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 x14ac:dyDescent="0.25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 x14ac:dyDescent="0.25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 x14ac:dyDescent="0.25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 x14ac:dyDescent="0.25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 x14ac:dyDescent="0.25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 x14ac:dyDescent="0.25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 x14ac:dyDescent="0.25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 x14ac:dyDescent="0.25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 x14ac:dyDescent="0.25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 x14ac:dyDescent="0.25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 x14ac:dyDescent="0.25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 x14ac:dyDescent="0.25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 x14ac:dyDescent="0.25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 x14ac:dyDescent="0.25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 x14ac:dyDescent="0.25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 x14ac:dyDescent="0.25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 x14ac:dyDescent="0.25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 x14ac:dyDescent="0.25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 x14ac:dyDescent="0.25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 x14ac:dyDescent="0.25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 x14ac:dyDescent="0.25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 x14ac:dyDescent="0.25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 x14ac:dyDescent="0.25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 x14ac:dyDescent="0.25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 x14ac:dyDescent="0.25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 x14ac:dyDescent="0.25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 x14ac:dyDescent="0.25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 x14ac:dyDescent="0.25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 x14ac:dyDescent="0.25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 x14ac:dyDescent="0.25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 x14ac:dyDescent="0.25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 x14ac:dyDescent="0.25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 x14ac:dyDescent="0.25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 x14ac:dyDescent="0.25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 x14ac:dyDescent="0.25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 x14ac:dyDescent="0.25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 x14ac:dyDescent="0.25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 x14ac:dyDescent="0.25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 x14ac:dyDescent="0.25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 x14ac:dyDescent="0.25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 x14ac:dyDescent="0.25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 x14ac:dyDescent="0.25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 x14ac:dyDescent="0.25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 x14ac:dyDescent="0.25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 x14ac:dyDescent="0.25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 x14ac:dyDescent="0.25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 x14ac:dyDescent="0.25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 x14ac:dyDescent="0.25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 x14ac:dyDescent="0.25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 x14ac:dyDescent="0.25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 x14ac:dyDescent="0.25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 x14ac:dyDescent="0.25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 x14ac:dyDescent="0.25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 x14ac:dyDescent="0.25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 x14ac:dyDescent="0.25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 x14ac:dyDescent="0.25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 x14ac:dyDescent="0.25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 x14ac:dyDescent="0.25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 x14ac:dyDescent="0.25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 x14ac:dyDescent="0.25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 x14ac:dyDescent="0.25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 x14ac:dyDescent="0.25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 x14ac:dyDescent="0.25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 x14ac:dyDescent="0.25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 x14ac:dyDescent="0.25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 x14ac:dyDescent="0.25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 x14ac:dyDescent="0.25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 x14ac:dyDescent="0.25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 x14ac:dyDescent="0.25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 x14ac:dyDescent="0.25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 x14ac:dyDescent="0.25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 x14ac:dyDescent="0.25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 x14ac:dyDescent="0.25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 x14ac:dyDescent="0.25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 x14ac:dyDescent="0.25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 x14ac:dyDescent="0.25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 x14ac:dyDescent="0.25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 x14ac:dyDescent="0.25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 x14ac:dyDescent="0.25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 x14ac:dyDescent="0.25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 x14ac:dyDescent="0.25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 x14ac:dyDescent="0.25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 x14ac:dyDescent="0.25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 x14ac:dyDescent="0.25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 x14ac:dyDescent="0.25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 x14ac:dyDescent="0.25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 x14ac:dyDescent="0.25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 x14ac:dyDescent="0.25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 x14ac:dyDescent="0.25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203"/>
  <sheetViews>
    <sheetView topLeftCell="A3" zoomScale="88" zoomScaleNormal="60" workbookViewId="0">
      <selection activeCell="P46" sqref="P46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7.25" thickBot="1" x14ac:dyDescent="0.3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 x14ac:dyDescent="0.25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7.25" thickBot="1" x14ac:dyDescent="0.3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 x14ac:dyDescent="0.25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 x14ac:dyDescent="0.25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 x14ac:dyDescent="0.25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 x14ac:dyDescent="0.25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 x14ac:dyDescent="0.25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 x14ac:dyDescent="0.25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 x14ac:dyDescent="0.25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 x14ac:dyDescent="0.25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 x14ac:dyDescent="0.25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 x14ac:dyDescent="0.25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 x14ac:dyDescent="0.25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7.25" thickBot="1" x14ac:dyDescent="0.3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7.25" thickBot="1" x14ac:dyDescent="0.3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 x14ac:dyDescent="0.25">
      <c r="A48" s="96"/>
      <c r="B48" s="97"/>
      <c r="C48" s="97"/>
      <c r="D48" s="98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 x14ac:dyDescent="0.25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 x14ac:dyDescent="0.25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7.25" thickBot="1" x14ac:dyDescent="0.3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 x14ac:dyDescent="0.25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 x14ac:dyDescent="0.25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7.25" thickBot="1" x14ac:dyDescent="0.3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 x14ac:dyDescent="0.25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 x14ac:dyDescent="0.25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 x14ac:dyDescent="0.25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 x14ac:dyDescent="0.25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7.25" thickBot="1" x14ac:dyDescent="0.3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 x14ac:dyDescent="0.25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7.25" thickBot="1" x14ac:dyDescent="0.3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 x14ac:dyDescent="0.25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 x14ac:dyDescent="0.25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 x14ac:dyDescent="0.25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 x14ac:dyDescent="0.25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7.25" thickBot="1" x14ac:dyDescent="0.3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 x14ac:dyDescent="0.25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 x14ac:dyDescent="0.25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 x14ac:dyDescent="0.25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 x14ac:dyDescent="0.25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7.25" thickBot="1" x14ac:dyDescent="0.3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7.25" thickBot="1" x14ac:dyDescent="0.3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 x14ac:dyDescent="0.25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 x14ac:dyDescent="0.25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 x14ac:dyDescent="0.25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 x14ac:dyDescent="0.25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 x14ac:dyDescent="0.25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7.25" thickBot="1" x14ac:dyDescent="0.3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 x14ac:dyDescent="0.25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7.25" thickBot="1" x14ac:dyDescent="0.3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 x14ac:dyDescent="0.25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 x14ac:dyDescent="0.25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 x14ac:dyDescent="0.25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 x14ac:dyDescent="0.25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 x14ac:dyDescent="0.25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 x14ac:dyDescent="0.25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 x14ac:dyDescent="0.25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 x14ac:dyDescent="0.25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 x14ac:dyDescent="0.25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 x14ac:dyDescent="0.25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 x14ac:dyDescent="0.25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 x14ac:dyDescent="0.25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 x14ac:dyDescent="0.25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 x14ac:dyDescent="0.25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 x14ac:dyDescent="0.25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 x14ac:dyDescent="0.25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 x14ac:dyDescent="0.25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 x14ac:dyDescent="0.25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 x14ac:dyDescent="0.25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 x14ac:dyDescent="0.25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 x14ac:dyDescent="0.25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 x14ac:dyDescent="0.25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 x14ac:dyDescent="0.25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 x14ac:dyDescent="0.25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 x14ac:dyDescent="0.25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 x14ac:dyDescent="0.25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 x14ac:dyDescent="0.25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 x14ac:dyDescent="0.25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 x14ac:dyDescent="0.25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 x14ac:dyDescent="0.25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 x14ac:dyDescent="0.25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 x14ac:dyDescent="0.25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 x14ac:dyDescent="0.25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 x14ac:dyDescent="0.25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 x14ac:dyDescent="0.25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 x14ac:dyDescent="0.25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 x14ac:dyDescent="0.25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 x14ac:dyDescent="0.25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 x14ac:dyDescent="0.25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 x14ac:dyDescent="0.25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 x14ac:dyDescent="0.25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 x14ac:dyDescent="0.25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 x14ac:dyDescent="0.25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 x14ac:dyDescent="0.25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 x14ac:dyDescent="0.25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 x14ac:dyDescent="0.25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 x14ac:dyDescent="0.25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 x14ac:dyDescent="0.25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 x14ac:dyDescent="0.25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 x14ac:dyDescent="0.25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 x14ac:dyDescent="0.25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 x14ac:dyDescent="0.25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 x14ac:dyDescent="0.25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 x14ac:dyDescent="0.25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 x14ac:dyDescent="0.25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 x14ac:dyDescent="0.25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 x14ac:dyDescent="0.25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 x14ac:dyDescent="0.25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 x14ac:dyDescent="0.25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 x14ac:dyDescent="0.25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 x14ac:dyDescent="0.25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 x14ac:dyDescent="0.25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 x14ac:dyDescent="0.25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 x14ac:dyDescent="0.25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 x14ac:dyDescent="0.25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 x14ac:dyDescent="0.25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 x14ac:dyDescent="0.25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 x14ac:dyDescent="0.25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 x14ac:dyDescent="0.25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 x14ac:dyDescent="0.25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 x14ac:dyDescent="0.25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 x14ac:dyDescent="0.25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 x14ac:dyDescent="0.25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 x14ac:dyDescent="0.25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 x14ac:dyDescent="0.25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 x14ac:dyDescent="0.25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 x14ac:dyDescent="0.25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 x14ac:dyDescent="0.25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 x14ac:dyDescent="0.25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 x14ac:dyDescent="0.25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 x14ac:dyDescent="0.25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 x14ac:dyDescent="0.25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 x14ac:dyDescent="0.25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 x14ac:dyDescent="0.25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 x14ac:dyDescent="0.25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 x14ac:dyDescent="0.25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 x14ac:dyDescent="0.25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 x14ac:dyDescent="0.25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 x14ac:dyDescent="0.25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 x14ac:dyDescent="0.25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 x14ac:dyDescent="0.25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 x14ac:dyDescent="0.25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 x14ac:dyDescent="0.25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 x14ac:dyDescent="0.25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 x14ac:dyDescent="0.25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 x14ac:dyDescent="0.25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 x14ac:dyDescent="0.25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 x14ac:dyDescent="0.25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 x14ac:dyDescent="0.25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 x14ac:dyDescent="0.25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 x14ac:dyDescent="0.25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 x14ac:dyDescent="0.25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 x14ac:dyDescent="0.25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 x14ac:dyDescent="0.25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 x14ac:dyDescent="0.25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 x14ac:dyDescent="0.25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 x14ac:dyDescent="0.25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 x14ac:dyDescent="0.25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 x14ac:dyDescent="0.25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 x14ac:dyDescent="0.25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 x14ac:dyDescent="0.25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 x14ac:dyDescent="0.25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00000000-0002-0000-1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203"/>
  <sheetViews>
    <sheetView topLeftCell="A59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7.25" thickBot="1" x14ac:dyDescent="0.3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 x14ac:dyDescent="0.25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7.25" thickBot="1" x14ac:dyDescent="0.3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 x14ac:dyDescent="0.25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 x14ac:dyDescent="0.25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 x14ac:dyDescent="0.25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 x14ac:dyDescent="0.25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 x14ac:dyDescent="0.25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 x14ac:dyDescent="0.25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 x14ac:dyDescent="0.25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 x14ac:dyDescent="0.25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 x14ac:dyDescent="0.25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 x14ac:dyDescent="0.25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 x14ac:dyDescent="0.25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7.25" thickBot="1" x14ac:dyDescent="0.3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7.25" thickBot="1" x14ac:dyDescent="0.3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 x14ac:dyDescent="0.25">
      <c r="A48" s="96"/>
      <c r="B48" s="97"/>
      <c r="C48" s="97"/>
      <c r="D48" s="98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 x14ac:dyDescent="0.25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7.25" thickBot="1" x14ac:dyDescent="0.3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 x14ac:dyDescent="0.25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7.25" thickBot="1" x14ac:dyDescent="0.3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 x14ac:dyDescent="0.25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 x14ac:dyDescent="0.25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 x14ac:dyDescent="0.25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 x14ac:dyDescent="0.25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7.25" thickBot="1" x14ac:dyDescent="0.3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 x14ac:dyDescent="0.25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7.25" thickBot="1" x14ac:dyDescent="0.3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 x14ac:dyDescent="0.25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 x14ac:dyDescent="0.25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 x14ac:dyDescent="0.25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 x14ac:dyDescent="0.25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7.25" thickBot="1" x14ac:dyDescent="0.3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 x14ac:dyDescent="0.25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 x14ac:dyDescent="0.25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 x14ac:dyDescent="0.25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 x14ac:dyDescent="0.25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7.25" thickBot="1" x14ac:dyDescent="0.3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7.25" thickBot="1" x14ac:dyDescent="0.3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 x14ac:dyDescent="0.25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 x14ac:dyDescent="0.25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 x14ac:dyDescent="0.25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 x14ac:dyDescent="0.25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 x14ac:dyDescent="0.25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7.25" thickBot="1" x14ac:dyDescent="0.3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 x14ac:dyDescent="0.25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7.25" thickBot="1" x14ac:dyDescent="0.3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 x14ac:dyDescent="0.25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 x14ac:dyDescent="0.25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 x14ac:dyDescent="0.25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 x14ac:dyDescent="0.25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 x14ac:dyDescent="0.25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 x14ac:dyDescent="0.25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 x14ac:dyDescent="0.25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 x14ac:dyDescent="0.25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 x14ac:dyDescent="0.25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 x14ac:dyDescent="0.25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 x14ac:dyDescent="0.25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 x14ac:dyDescent="0.25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 x14ac:dyDescent="0.25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 x14ac:dyDescent="0.25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 x14ac:dyDescent="0.25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 x14ac:dyDescent="0.25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 x14ac:dyDescent="0.25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 x14ac:dyDescent="0.25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 x14ac:dyDescent="0.25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 x14ac:dyDescent="0.25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 x14ac:dyDescent="0.25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 x14ac:dyDescent="0.25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 x14ac:dyDescent="0.25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 x14ac:dyDescent="0.25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 x14ac:dyDescent="0.25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 x14ac:dyDescent="0.25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 x14ac:dyDescent="0.25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 x14ac:dyDescent="0.25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 x14ac:dyDescent="0.25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 x14ac:dyDescent="0.25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 x14ac:dyDescent="0.25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 x14ac:dyDescent="0.25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 x14ac:dyDescent="0.25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 x14ac:dyDescent="0.25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 x14ac:dyDescent="0.25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 x14ac:dyDescent="0.25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 x14ac:dyDescent="0.25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 x14ac:dyDescent="0.25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 x14ac:dyDescent="0.25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 x14ac:dyDescent="0.25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 x14ac:dyDescent="0.25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 x14ac:dyDescent="0.25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 x14ac:dyDescent="0.25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 x14ac:dyDescent="0.25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 x14ac:dyDescent="0.25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 x14ac:dyDescent="0.25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 x14ac:dyDescent="0.25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 x14ac:dyDescent="0.25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 x14ac:dyDescent="0.25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 x14ac:dyDescent="0.25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 x14ac:dyDescent="0.25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 x14ac:dyDescent="0.25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 x14ac:dyDescent="0.25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 x14ac:dyDescent="0.25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 x14ac:dyDescent="0.25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 x14ac:dyDescent="0.25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 x14ac:dyDescent="0.25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 x14ac:dyDescent="0.25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 x14ac:dyDescent="0.25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 x14ac:dyDescent="0.25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 x14ac:dyDescent="0.25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 x14ac:dyDescent="0.25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 x14ac:dyDescent="0.25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 x14ac:dyDescent="0.25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 x14ac:dyDescent="0.25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 x14ac:dyDescent="0.25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 x14ac:dyDescent="0.25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 x14ac:dyDescent="0.25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 x14ac:dyDescent="0.25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 x14ac:dyDescent="0.25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 x14ac:dyDescent="0.25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 x14ac:dyDescent="0.25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 x14ac:dyDescent="0.25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 x14ac:dyDescent="0.25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 x14ac:dyDescent="0.25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 x14ac:dyDescent="0.25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 x14ac:dyDescent="0.25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 x14ac:dyDescent="0.25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 x14ac:dyDescent="0.25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 x14ac:dyDescent="0.25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 x14ac:dyDescent="0.25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 x14ac:dyDescent="0.25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 x14ac:dyDescent="0.25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 x14ac:dyDescent="0.25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 x14ac:dyDescent="0.25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 x14ac:dyDescent="0.25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 x14ac:dyDescent="0.25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 x14ac:dyDescent="0.25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 x14ac:dyDescent="0.25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 x14ac:dyDescent="0.25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 x14ac:dyDescent="0.25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 x14ac:dyDescent="0.25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 x14ac:dyDescent="0.25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 x14ac:dyDescent="0.25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 x14ac:dyDescent="0.25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 x14ac:dyDescent="0.25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 x14ac:dyDescent="0.25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 x14ac:dyDescent="0.25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 x14ac:dyDescent="0.25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 x14ac:dyDescent="0.25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 x14ac:dyDescent="0.25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 x14ac:dyDescent="0.25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 x14ac:dyDescent="0.25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 x14ac:dyDescent="0.25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 x14ac:dyDescent="0.25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 x14ac:dyDescent="0.25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 x14ac:dyDescent="0.25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 x14ac:dyDescent="0.25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 x14ac:dyDescent="0.25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 x14ac:dyDescent="0.25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 x14ac:dyDescent="0.25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 x14ac:dyDescent="0.25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00000000-0002-0000-1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7.25" thickBot="1" x14ac:dyDescent="0.3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 x14ac:dyDescent="0.25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7.25" thickBot="1" x14ac:dyDescent="0.3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 x14ac:dyDescent="0.25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 x14ac:dyDescent="0.25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 x14ac:dyDescent="0.25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 x14ac:dyDescent="0.25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 x14ac:dyDescent="0.25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 x14ac:dyDescent="0.25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 x14ac:dyDescent="0.25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 x14ac:dyDescent="0.25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 x14ac:dyDescent="0.25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 x14ac:dyDescent="0.25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 x14ac:dyDescent="0.25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7.25" thickBot="1" x14ac:dyDescent="0.3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7.25" thickBot="1" x14ac:dyDescent="0.3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 x14ac:dyDescent="0.25">
      <c r="A48" s="96"/>
      <c r="B48" s="97"/>
      <c r="C48" s="97"/>
      <c r="D48" s="98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 x14ac:dyDescent="0.25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 x14ac:dyDescent="0.25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7.25" thickBot="1" x14ac:dyDescent="0.3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 x14ac:dyDescent="0.25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 x14ac:dyDescent="0.25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7.25" thickBot="1" x14ac:dyDescent="0.3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 x14ac:dyDescent="0.25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 x14ac:dyDescent="0.25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 x14ac:dyDescent="0.25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 x14ac:dyDescent="0.25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7.25" thickBot="1" x14ac:dyDescent="0.3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 x14ac:dyDescent="0.25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7.25" thickBot="1" x14ac:dyDescent="0.3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 x14ac:dyDescent="0.25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 x14ac:dyDescent="0.25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 x14ac:dyDescent="0.25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 x14ac:dyDescent="0.25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7.25" thickBot="1" x14ac:dyDescent="0.3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 x14ac:dyDescent="0.25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 x14ac:dyDescent="0.25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 x14ac:dyDescent="0.25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 x14ac:dyDescent="0.25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7.25" thickBot="1" x14ac:dyDescent="0.3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7.25" thickBot="1" x14ac:dyDescent="0.3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 x14ac:dyDescent="0.25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 x14ac:dyDescent="0.25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 x14ac:dyDescent="0.25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 x14ac:dyDescent="0.25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 x14ac:dyDescent="0.25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7.25" thickBot="1" x14ac:dyDescent="0.3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 x14ac:dyDescent="0.25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7.25" thickBot="1" x14ac:dyDescent="0.3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 x14ac:dyDescent="0.25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 x14ac:dyDescent="0.25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 x14ac:dyDescent="0.25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 x14ac:dyDescent="0.25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 x14ac:dyDescent="0.25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 x14ac:dyDescent="0.25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 x14ac:dyDescent="0.25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 x14ac:dyDescent="0.25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 x14ac:dyDescent="0.25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 x14ac:dyDescent="0.25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 x14ac:dyDescent="0.25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 x14ac:dyDescent="0.25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 x14ac:dyDescent="0.25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 x14ac:dyDescent="0.25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 x14ac:dyDescent="0.25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 x14ac:dyDescent="0.25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 x14ac:dyDescent="0.25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 x14ac:dyDescent="0.25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 x14ac:dyDescent="0.25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 x14ac:dyDescent="0.25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 x14ac:dyDescent="0.25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 x14ac:dyDescent="0.25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 x14ac:dyDescent="0.25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 x14ac:dyDescent="0.25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 x14ac:dyDescent="0.25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 x14ac:dyDescent="0.25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 x14ac:dyDescent="0.25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 x14ac:dyDescent="0.25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 x14ac:dyDescent="0.25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 x14ac:dyDescent="0.25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 x14ac:dyDescent="0.25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 x14ac:dyDescent="0.25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 x14ac:dyDescent="0.25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 x14ac:dyDescent="0.25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 x14ac:dyDescent="0.25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 x14ac:dyDescent="0.25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 x14ac:dyDescent="0.25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 x14ac:dyDescent="0.25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 x14ac:dyDescent="0.25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 x14ac:dyDescent="0.25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 x14ac:dyDescent="0.25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 x14ac:dyDescent="0.25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 x14ac:dyDescent="0.25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 x14ac:dyDescent="0.25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 x14ac:dyDescent="0.25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 x14ac:dyDescent="0.25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 x14ac:dyDescent="0.25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 x14ac:dyDescent="0.25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 x14ac:dyDescent="0.25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 x14ac:dyDescent="0.25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 x14ac:dyDescent="0.25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 x14ac:dyDescent="0.25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 x14ac:dyDescent="0.25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 x14ac:dyDescent="0.25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 x14ac:dyDescent="0.25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 x14ac:dyDescent="0.25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 x14ac:dyDescent="0.25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 x14ac:dyDescent="0.25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 x14ac:dyDescent="0.25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 x14ac:dyDescent="0.25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 x14ac:dyDescent="0.25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 x14ac:dyDescent="0.25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 x14ac:dyDescent="0.25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 x14ac:dyDescent="0.25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 x14ac:dyDescent="0.25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 x14ac:dyDescent="0.25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 x14ac:dyDescent="0.25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 x14ac:dyDescent="0.25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 x14ac:dyDescent="0.25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 x14ac:dyDescent="0.25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 x14ac:dyDescent="0.25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 x14ac:dyDescent="0.25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 x14ac:dyDescent="0.25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 x14ac:dyDescent="0.25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 x14ac:dyDescent="0.25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 x14ac:dyDescent="0.25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 x14ac:dyDescent="0.25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 x14ac:dyDescent="0.25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 x14ac:dyDescent="0.25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 x14ac:dyDescent="0.25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 x14ac:dyDescent="0.25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 x14ac:dyDescent="0.25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 x14ac:dyDescent="0.25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 x14ac:dyDescent="0.25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 x14ac:dyDescent="0.25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 x14ac:dyDescent="0.25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 x14ac:dyDescent="0.25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 x14ac:dyDescent="0.25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 x14ac:dyDescent="0.25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 x14ac:dyDescent="0.25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 x14ac:dyDescent="0.25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 x14ac:dyDescent="0.25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 x14ac:dyDescent="0.25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 x14ac:dyDescent="0.25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 x14ac:dyDescent="0.25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 x14ac:dyDescent="0.25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 x14ac:dyDescent="0.25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 x14ac:dyDescent="0.25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 x14ac:dyDescent="0.25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 x14ac:dyDescent="0.25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 x14ac:dyDescent="0.25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 x14ac:dyDescent="0.25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 x14ac:dyDescent="0.25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 x14ac:dyDescent="0.25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 x14ac:dyDescent="0.25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 x14ac:dyDescent="0.25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 x14ac:dyDescent="0.25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 x14ac:dyDescent="0.25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 x14ac:dyDescent="0.25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 x14ac:dyDescent="0.25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 x14ac:dyDescent="0.25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 x14ac:dyDescent="0.25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7.25" thickBot="1" x14ac:dyDescent="0.3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 x14ac:dyDescent="0.25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7.25" thickBot="1" x14ac:dyDescent="0.3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 x14ac:dyDescent="0.25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 x14ac:dyDescent="0.25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 x14ac:dyDescent="0.25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 x14ac:dyDescent="0.25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 x14ac:dyDescent="0.25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 x14ac:dyDescent="0.25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 x14ac:dyDescent="0.25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 x14ac:dyDescent="0.25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 x14ac:dyDescent="0.25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 x14ac:dyDescent="0.25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 x14ac:dyDescent="0.25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 x14ac:dyDescent="0.25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7.25" thickBot="1" x14ac:dyDescent="0.3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7.25" thickBot="1" x14ac:dyDescent="0.3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 x14ac:dyDescent="0.25">
      <c r="A48" s="96"/>
      <c r="B48" s="97"/>
      <c r="C48" s="97"/>
      <c r="D48" s="98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 x14ac:dyDescent="0.25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7.25" thickBot="1" x14ac:dyDescent="0.3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 x14ac:dyDescent="0.25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7.25" thickBot="1" x14ac:dyDescent="0.3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 x14ac:dyDescent="0.25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 x14ac:dyDescent="0.25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 x14ac:dyDescent="0.25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 x14ac:dyDescent="0.25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7.25" thickBot="1" x14ac:dyDescent="0.3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 x14ac:dyDescent="0.25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7.25" thickBot="1" x14ac:dyDescent="0.3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 x14ac:dyDescent="0.25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 x14ac:dyDescent="0.25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 x14ac:dyDescent="0.25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 x14ac:dyDescent="0.25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7.25" thickBot="1" x14ac:dyDescent="0.3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 x14ac:dyDescent="0.25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 x14ac:dyDescent="0.25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 x14ac:dyDescent="0.25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 x14ac:dyDescent="0.25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7.25" thickBot="1" x14ac:dyDescent="0.3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7.25" thickBot="1" x14ac:dyDescent="0.3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 x14ac:dyDescent="0.25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 x14ac:dyDescent="0.25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 x14ac:dyDescent="0.25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 x14ac:dyDescent="0.25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 x14ac:dyDescent="0.25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7.25" thickBot="1" x14ac:dyDescent="0.3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 x14ac:dyDescent="0.25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7.25" thickBot="1" x14ac:dyDescent="0.3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 x14ac:dyDescent="0.25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 x14ac:dyDescent="0.25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 x14ac:dyDescent="0.25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 x14ac:dyDescent="0.25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 x14ac:dyDescent="0.25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 x14ac:dyDescent="0.25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 x14ac:dyDescent="0.25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 x14ac:dyDescent="0.25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 x14ac:dyDescent="0.25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 x14ac:dyDescent="0.25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 x14ac:dyDescent="0.25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 x14ac:dyDescent="0.25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 x14ac:dyDescent="0.25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 x14ac:dyDescent="0.25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 x14ac:dyDescent="0.25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 x14ac:dyDescent="0.25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 x14ac:dyDescent="0.25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 x14ac:dyDescent="0.25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 x14ac:dyDescent="0.25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 x14ac:dyDescent="0.25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 x14ac:dyDescent="0.25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 x14ac:dyDescent="0.25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 x14ac:dyDescent="0.25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 x14ac:dyDescent="0.25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 x14ac:dyDescent="0.25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 x14ac:dyDescent="0.25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 x14ac:dyDescent="0.25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 x14ac:dyDescent="0.25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 x14ac:dyDescent="0.25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 x14ac:dyDescent="0.25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 x14ac:dyDescent="0.25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 x14ac:dyDescent="0.25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 x14ac:dyDescent="0.25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 x14ac:dyDescent="0.25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 x14ac:dyDescent="0.25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 x14ac:dyDescent="0.25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 x14ac:dyDescent="0.25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 x14ac:dyDescent="0.25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 x14ac:dyDescent="0.25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 x14ac:dyDescent="0.25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 x14ac:dyDescent="0.25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 x14ac:dyDescent="0.25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 x14ac:dyDescent="0.25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 x14ac:dyDescent="0.25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 x14ac:dyDescent="0.25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 x14ac:dyDescent="0.25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 x14ac:dyDescent="0.25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 x14ac:dyDescent="0.25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 x14ac:dyDescent="0.25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 x14ac:dyDescent="0.25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 x14ac:dyDescent="0.25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 x14ac:dyDescent="0.25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 x14ac:dyDescent="0.25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 x14ac:dyDescent="0.25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 x14ac:dyDescent="0.25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 x14ac:dyDescent="0.25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 x14ac:dyDescent="0.25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 x14ac:dyDescent="0.25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 x14ac:dyDescent="0.25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 x14ac:dyDescent="0.25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 x14ac:dyDescent="0.25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 x14ac:dyDescent="0.25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 x14ac:dyDescent="0.25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 x14ac:dyDescent="0.25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 x14ac:dyDescent="0.25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 x14ac:dyDescent="0.25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 x14ac:dyDescent="0.25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 x14ac:dyDescent="0.25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 x14ac:dyDescent="0.25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 x14ac:dyDescent="0.25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 x14ac:dyDescent="0.25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 x14ac:dyDescent="0.25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 x14ac:dyDescent="0.25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 x14ac:dyDescent="0.25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 x14ac:dyDescent="0.25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 x14ac:dyDescent="0.25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 x14ac:dyDescent="0.25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 x14ac:dyDescent="0.25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 x14ac:dyDescent="0.25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 x14ac:dyDescent="0.25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 x14ac:dyDescent="0.25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 x14ac:dyDescent="0.25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 x14ac:dyDescent="0.25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 x14ac:dyDescent="0.25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 x14ac:dyDescent="0.25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 x14ac:dyDescent="0.25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 x14ac:dyDescent="0.25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 x14ac:dyDescent="0.25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 x14ac:dyDescent="0.25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 x14ac:dyDescent="0.25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 x14ac:dyDescent="0.25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 x14ac:dyDescent="0.25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 x14ac:dyDescent="0.25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 x14ac:dyDescent="0.25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 x14ac:dyDescent="0.25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 x14ac:dyDescent="0.25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 x14ac:dyDescent="0.25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 x14ac:dyDescent="0.25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 x14ac:dyDescent="0.25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 x14ac:dyDescent="0.25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 x14ac:dyDescent="0.25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 x14ac:dyDescent="0.25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 x14ac:dyDescent="0.25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 x14ac:dyDescent="0.25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 x14ac:dyDescent="0.25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 x14ac:dyDescent="0.25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 x14ac:dyDescent="0.25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 x14ac:dyDescent="0.25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 x14ac:dyDescent="0.25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 x14ac:dyDescent="0.25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 x14ac:dyDescent="0.25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 x14ac:dyDescent="0.25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 x14ac:dyDescent="0.25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7.25" thickBot="1" x14ac:dyDescent="0.3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 x14ac:dyDescent="0.25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7.25" thickBot="1" x14ac:dyDescent="0.3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 x14ac:dyDescent="0.25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 x14ac:dyDescent="0.25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 x14ac:dyDescent="0.25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 x14ac:dyDescent="0.25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 x14ac:dyDescent="0.25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 x14ac:dyDescent="0.25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 x14ac:dyDescent="0.25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 x14ac:dyDescent="0.25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 x14ac:dyDescent="0.25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 x14ac:dyDescent="0.25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 x14ac:dyDescent="0.25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 x14ac:dyDescent="0.25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7.25" thickBot="1" x14ac:dyDescent="0.3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7.25" thickBot="1" x14ac:dyDescent="0.3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 x14ac:dyDescent="0.25">
      <c r="A48" s="96"/>
      <c r="B48" s="97"/>
      <c r="C48" s="97"/>
      <c r="D48" s="98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 x14ac:dyDescent="0.25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7.25" thickBot="1" x14ac:dyDescent="0.3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 x14ac:dyDescent="0.25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7.25" thickBot="1" x14ac:dyDescent="0.3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 x14ac:dyDescent="0.25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 x14ac:dyDescent="0.25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 x14ac:dyDescent="0.25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 x14ac:dyDescent="0.25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7.25" thickBot="1" x14ac:dyDescent="0.3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 x14ac:dyDescent="0.25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7.25" thickBot="1" x14ac:dyDescent="0.3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 x14ac:dyDescent="0.25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 x14ac:dyDescent="0.25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 x14ac:dyDescent="0.25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 x14ac:dyDescent="0.25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7.25" thickBot="1" x14ac:dyDescent="0.3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 x14ac:dyDescent="0.25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 x14ac:dyDescent="0.25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 x14ac:dyDescent="0.25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 x14ac:dyDescent="0.25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7.25" thickBot="1" x14ac:dyDescent="0.3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7.25" thickBot="1" x14ac:dyDescent="0.3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 x14ac:dyDescent="0.25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 x14ac:dyDescent="0.25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 x14ac:dyDescent="0.25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 x14ac:dyDescent="0.25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 x14ac:dyDescent="0.25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7.25" thickBot="1" x14ac:dyDescent="0.3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 x14ac:dyDescent="0.25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7.25" thickBot="1" x14ac:dyDescent="0.3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 x14ac:dyDescent="0.25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 x14ac:dyDescent="0.25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 x14ac:dyDescent="0.25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 x14ac:dyDescent="0.25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 x14ac:dyDescent="0.25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 x14ac:dyDescent="0.25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 x14ac:dyDescent="0.25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 x14ac:dyDescent="0.25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 x14ac:dyDescent="0.25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 x14ac:dyDescent="0.25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 x14ac:dyDescent="0.25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 x14ac:dyDescent="0.25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 x14ac:dyDescent="0.25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 x14ac:dyDescent="0.25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 x14ac:dyDescent="0.25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 x14ac:dyDescent="0.25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 x14ac:dyDescent="0.25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 x14ac:dyDescent="0.25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 x14ac:dyDescent="0.25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 x14ac:dyDescent="0.25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 x14ac:dyDescent="0.25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 x14ac:dyDescent="0.25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 x14ac:dyDescent="0.25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 x14ac:dyDescent="0.25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 x14ac:dyDescent="0.25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 x14ac:dyDescent="0.25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 x14ac:dyDescent="0.25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 x14ac:dyDescent="0.25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 x14ac:dyDescent="0.25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 x14ac:dyDescent="0.25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 x14ac:dyDescent="0.25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 x14ac:dyDescent="0.25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 x14ac:dyDescent="0.25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 x14ac:dyDescent="0.25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 x14ac:dyDescent="0.25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 x14ac:dyDescent="0.25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 x14ac:dyDescent="0.25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 x14ac:dyDescent="0.25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 x14ac:dyDescent="0.25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 x14ac:dyDescent="0.25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 x14ac:dyDescent="0.25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 x14ac:dyDescent="0.25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 x14ac:dyDescent="0.25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 x14ac:dyDescent="0.25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 x14ac:dyDescent="0.25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 x14ac:dyDescent="0.25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 x14ac:dyDescent="0.25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 x14ac:dyDescent="0.25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 x14ac:dyDescent="0.25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 x14ac:dyDescent="0.25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 x14ac:dyDescent="0.25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 x14ac:dyDescent="0.25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 x14ac:dyDescent="0.25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 x14ac:dyDescent="0.25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 x14ac:dyDescent="0.25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 x14ac:dyDescent="0.25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 x14ac:dyDescent="0.25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 x14ac:dyDescent="0.25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 x14ac:dyDescent="0.25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 x14ac:dyDescent="0.25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 x14ac:dyDescent="0.25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 x14ac:dyDescent="0.25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 x14ac:dyDescent="0.25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 x14ac:dyDescent="0.25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 x14ac:dyDescent="0.25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 x14ac:dyDescent="0.25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 x14ac:dyDescent="0.25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 x14ac:dyDescent="0.25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 x14ac:dyDescent="0.25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 x14ac:dyDescent="0.25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 x14ac:dyDescent="0.25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 x14ac:dyDescent="0.25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 x14ac:dyDescent="0.25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 x14ac:dyDescent="0.25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 x14ac:dyDescent="0.25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 x14ac:dyDescent="0.25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 x14ac:dyDescent="0.25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 x14ac:dyDescent="0.25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 x14ac:dyDescent="0.25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 x14ac:dyDescent="0.25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 x14ac:dyDescent="0.25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 x14ac:dyDescent="0.25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 x14ac:dyDescent="0.25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 x14ac:dyDescent="0.25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 x14ac:dyDescent="0.25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 x14ac:dyDescent="0.25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 x14ac:dyDescent="0.25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 x14ac:dyDescent="0.25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 x14ac:dyDescent="0.25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 x14ac:dyDescent="0.25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 x14ac:dyDescent="0.25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 x14ac:dyDescent="0.25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 x14ac:dyDescent="0.25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 x14ac:dyDescent="0.25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 x14ac:dyDescent="0.25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 x14ac:dyDescent="0.25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 x14ac:dyDescent="0.25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 x14ac:dyDescent="0.25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 x14ac:dyDescent="0.25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 x14ac:dyDescent="0.25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 x14ac:dyDescent="0.25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 x14ac:dyDescent="0.25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 x14ac:dyDescent="0.25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 x14ac:dyDescent="0.25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 x14ac:dyDescent="0.25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 x14ac:dyDescent="0.25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 x14ac:dyDescent="0.25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 x14ac:dyDescent="0.25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 x14ac:dyDescent="0.25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 x14ac:dyDescent="0.25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 x14ac:dyDescent="0.25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 x14ac:dyDescent="0.25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 x14ac:dyDescent="0.25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7.25" thickBot="1" x14ac:dyDescent="0.3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 x14ac:dyDescent="0.25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7.25" thickBot="1" x14ac:dyDescent="0.3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 x14ac:dyDescent="0.25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 x14ac:dyDescent="0.25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 x14ac:dyDescent="0.25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 x14ac:dyDescent="0.25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 x14ac:dyDescent="0.25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 x14ac:dyDescent="0.25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 x14ac:dyDescent="0.25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 x14ac:dyDescent="0.25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 x14ac:dyDescent="0.25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 x14ac:dyDescent="0.25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 x14ac:dyDescent="0.25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 x14ac:dyDescent="0.25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7.25" thickBot="1" x14ac:dyDescent="0.3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7.25" thickBot="1" x14ac:dyDescent="0.3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 x14ac:dyDescent="0.25">
      <c r="A48" s="96"/>
      <c r="B48" s="97"/>
      <c r="C48" s="97"/>
      <c r="D48" s="98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 x14ac:dyDescent="0.25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 x14ac:dyDescent="0.25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7.25" thickBot="1" x14ac:dyDescent="0.3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 x14ac:dyDescent="0.25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 x14ac:dyDescent="0.25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7.25" thickBot="1" x14ac:dyDescent="0.3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 x14ac:dyDescent="0.25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 x14ac:dyDescent="0.25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 x14ac:dyDescent="0.25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 x14ac:dyDescent="0.25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7.25" thickBot="1" x14ac:dyDescent="0.3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 x14ac:dyDescent="0.25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7.25" thickBot="1" x14ac:dyDescent="0.3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 x14ac:dyDescent="0.25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 x14ac:dyDescent="0.25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 x14ac:dyDescent="0.25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 x14ac:dyDescent="0.25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7.25" thickBot="1" x14ac:dyDescent="0.3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 x14ac:dyDescent="0.25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 x14ac:dyDescent="0.25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 x14ac:dyDescent="0.25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 x14ac:dyDescent="0.25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7.25" thickBot="1" x14ac:dyDescent="0.3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7.25" thickBot="1" x14ac:dyDescent="0.3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 x14ac:dyDescent="0.25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 x14ac:dyDescent="0.25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 x14ac:dyDescent="0.25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 x14ac:dyDescent="0.25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 x14ac:dyDescent="0.25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7.25" thickBot="1" x14ac:dyDescent="0.3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 x14ac:dyDescent="0.25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7.25" thickBot="1" x14ac:dyDescent="0.3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 x14ac:dyDescent="0.25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 x14ac:dyDescent="0.25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 x14ac:dyDescent="0.25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 x14ac:dyDescent="0.25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 x14ac:dyDescent="0.25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 x14ac:dyDescent="0.25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 x14ac:dyDescent="0.25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 x14ac:dyDescent="0.25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 x14ac:dyDescent="0.25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 x14ac:dyDescent="0.25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 x14ac:dyDescent="0.25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 x14ac:dyDescent="0.25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 x14ac:dyDescent="0.25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 x14ac:dyDescent="0.25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 x14ac:dyDescent="0.25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 x14ac:dyDescent="0.25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 x14ac:dyDescent="0.25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 x14ac:dyDescent="0.25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 x14ac:dyDescent="0.25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 x14ac:dyDescent="0.25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 x14ac:dyDescent="0.25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 x14ac:dyDescent="0.25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 x14ac:dyDescent="0.25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 x14ac:dyDescent="0.25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 x14ac:dyDescent="0.25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 x14ac:dyDescent="0.25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 x14ac:dyDescent="0.25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 x14ac:dyDescent="0.25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 x14ac:dyDescent="0.25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 x14ac:dyDescent="0.25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 x14ac:dyDescent="0.25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 x14ac:dyDescent="0.25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 x14ac:dyDescent="0.25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 x14ac:dyDescent="0.25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 x14ac:dyDescent="0.25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 x14ac:dyDescent="0.25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 x14ac:dyDescent="0.25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 x14ac:dyDescent="0.25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 x14ac:dyDescent="0.25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 x14ac:dyDescent="0.25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 x14ac:dyDescent="0.25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 x14ac:dyDescent="0.25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 x14ac:dyDescent="0.25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 x14ac:dyDescent="0.25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 x14ac:dyDescent="0.25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 x14ac:dyDescent="0.25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 x14ac:dyDescent="0.25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 x14ac:dyDescent="0.25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 x14ac:dyDescent="0.25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 x14ac:dyDescent="0.25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 x14ac:dyDescent="0.25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 x14ac:dyDescent="0.25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 x14ac:dyDescent="0.25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 x14ac:dyDescent="0.25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 x14ac:dyDescent="0.25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 x14ac:dyDescent="0.25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 x14ac:dyDescent="0.25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 x14ac:dyDescent="0.25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 x14ac:dyDescent="0.25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 x14ac:dyDescent="0.25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 x14ac:dyDescent="0.25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 x14ac:dyDescent="0.25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 x14ac:dyDescent="0.25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 x14ac:dyDescent="0.25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 x14ac:dyDescent="0.25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 x14ac:dyDescent="0.25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 x14ac:dyDescent="0.25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 x14ac:dyDescent="0.25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 x14ac:dyDescent="0.25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 x14ac:dyDescent="0.25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 x14ac:dyDescent="0.25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 x14ac:dyDescent="0.25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 x14ac:dyDescent="0.25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 x14ac:dyDescent="0.25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 x14ac:dyDescent="0.25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 x14ac:dyDescent="0.25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 x14ac:dyDescent="0.25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 x14ac:dyDescent="0.25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 x14ac:dyDescent="0.25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 x14ac:dyDescent="0.25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 x14ac:dyDescent="0.25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 x14ac:dyDescent="0.25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 x14ac:dyDescent="0.25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 x14ac:dyDescent="0.25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 x14ac:dyDescent="0.25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 x14ac:dyDescent="0.25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 x14ac:dyDescent="0.25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 x14ac:dyDescent="0.25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 x14ac:dyDescent="0.25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 x14ac:dyDescent="0.25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 x14ac:dyDescent="0.25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 x14ac:dyDescent="0.25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 x14ac:dyDescent="0.25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 x14ac:dyDescent="0.25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 x14ac:dyDescent="0.25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 x14ac:dyDescent="0.25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 x14ac:dyDescent="0.25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 x14ac:dyDescent="0.25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 x14ac:dyDescent="0.25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 x14ac:dyDescent="0.25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 x14ac:dyDescent="0.25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 x14ac:dyDescent="0.25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 x14ac:dyDescent="0.25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 x14ac:dyDescent="0.25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 x14ac:dyDescent="0.25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 x14ac:dyDescent="0.25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 x14ac:dyDescent="0.25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 x14ac:dyDescent="0.25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 x14ac:dyDescent="0.25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 x14ac:dyDescent="0.25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 x14ac:dyDescent="0.25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 x14ac:dyDescent="0.25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7.25" thickBot="1" x14ac:dyDescent="0.3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 x14ac:dyDescent="0.25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7.25" thickBot="1" x14ac:dyDescent="0.3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 x14ac:dyDescent="0.25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 x14ac:dyDescent="0.25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 x14ac:dyDescent="0.25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 x14ac:dyDescent="0.25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 x14ac:dyDescent="0.25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 x14ac:dyDescent="0.25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 x14ac:dyDescent="0.25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 x14ac:dyDescent="0.25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 x14ac:dyDescent="0.25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 x14ac:dyDescent="0.25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 x14ac:dyDescent="0.25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7.25" thickBot="1" x14ac:dyDescent="0.3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7.25" thickBot="1" x14ac:dyDescent="0.3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 x14ac:dyDescent="0.25">
      <c r="A48" s="96"/>
      <c r="B48" s="97"/>
      <c r="C48" s="97"/>
      <c r="D48" s="98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 x14ac:dyDescent="0.25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 x14ac:dyDescent="0.25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7.25" thickBot="1" x14ac:dyDescent="0.3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 x14ac:dyDescent="0.25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 x14ac:dyDescent="0.25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7.25" thickBot="1" x14ac:dyDescent="0.3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 x14ac:dyDescent="0.25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 x14ac:dyDescent="0.25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 x14ac:dyDescent="0.25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 x14ac:dyDescent="0.25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7.25" thickBot="1" x14ac:dyDescent="0.3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 x14ac:dyDescent="0.25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7.25" thickBot="1" x14ac:dyDescent="0.3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 x14ac:dyDescent="0.25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 x14ac:dyDescent="0.25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 x14ac:dyDescent="0.25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 x14ac:dyDescent="0.25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7.25" thickBot="1" x14ac:dyDescent="0.3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 x14ac:dyDescent="0.25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 x14ac:dyDescent="0.25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 x14ac:dyDescent="0.25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 x14ac:dyDescent="0.25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7.25" thickBot="1" x14ac:dyDescent="0.3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7.25" thickBot="1" x14ac:dyDescent="0.3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 x14ac:dyDescent="0.25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 x14ac:dyDescent="0.25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 x14ac:dyDescent="0.25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 x14ac:dyDescent="0.25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 x14ac:dyDescent="0.25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7.25" thickBot="1" x14ac:dyDescent="0.3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 x14ac:dyDescent="0.25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7.25" thickBot="1" x14ac:dyDescent="0.3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 x14ac:dyDescent="0.25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 x14ac:dyDescent="0.25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 x14ac:dyDescent="0.25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 x14ac:dyDescent="0.25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 x14ac:dyDescent="0.25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 x14ac:dyDescent="0.25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 x14ac:dyDescent="0.25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 x14ac:dyDescent="0.25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 x14ac:dyDescent="0.25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 x14ac:dyDescent="0.25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 x14ac:dyDescent="0.25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 x14ac:dyDescent="0.25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 x14ac:dyDescent="0.25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 x14ac:dyDescent="0.25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 x14ac:dyDescent="0.25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 x14ac:dyDescent="0.25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 x14ac:dyDescent="0.25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 x14ac:dyDescent="0.25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 x14ac:dyDescent="0.25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 x14ac:dyDescent="0.25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 x14ac:dyDescent="0.25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 x14ac:dyDescent="0.25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 x14ac:dyDescent="0.25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 x14ac:dyDescent="0.25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 x14ac:dyDescent="0.25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 x14ac:dyDescent="0.25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 x14ac:dyDescent="0.25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 x14ac:dyDescent="0.25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 x14ac:dyDescent="0.25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 x14ac:dyDescent="0.25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 x14ac:dyDescent="0.25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 x14ac:dyDescent="0.25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 x14ac:dyDescent="0.25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 x14ac:dyDescent="0.25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 x14ac:dyDescent="0.25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 x14ac:dyDescent="0.25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 x14ac:dyDescent="0.25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 x14ac:dyDescent="0.25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 x14ac:dyDescent="0.25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 x14ac:dyDescent="0.25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 x14ac:dyDescent="0.25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 x14ac:dyDescent="0.25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 x14ac:dyDescent="0.25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 x14ac:dyDescent="0.25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 x14ac:dyDescent="0.25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 x14ac:dyDescent="0.25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 x14ac:dyDescent="0.25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 x14ac:dyDescent="0.25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 x14ac:dyDescent="0.25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 x14ac:dyDescent="0.25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 x14ac:dyDescent="0.25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 x14ac:dyDescent="0.25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 x14ac:dyDescent="0.25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 x14ac:dyDescent="0.25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 x14ac:dyDescent="0.25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 x14ac:dyDescent="0.25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 x14ac:dyDescent="0.25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 x14ac:dyDescent="0.25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 x14ac:dyDescent="0.25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 x14ac:dyDescent="0.25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 x14ac:dyDescent="0.25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 x14ac:dyDescent="0.25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 x14ac:dyDescent="0.25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 x14ac:dyDescent="0.25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 x14ac:dyDescent="0.25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 x14ac:dyDescent="0.25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 x14ac:dyDescent="0.25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 x14ac:dyDescent="0.25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 x14ac:dyDescent="0.25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 x14ac:dyDescent="0.25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 x14ac:dyDescent="0.25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 x14ac:dyDescent="0.25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 x14ac:dyDescent="0.25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 x14ac:dyDescent="0.25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 x14ac:dyDescent="0.25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 x14ac:dyDescent="0.25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 x14ac:dyDescent="0.25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 x14ac:dyDescent="0.25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 x14ac:dyDescent="0.25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 x14ac:dyDescent="0.25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 x14ac:dyDescent="0.25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 x14ac:dyDescent="0.25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 x14ac:dyDescent="0.25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 x14ac:dyDescent="0.25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 x14ac:dyDescent="0.25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 x14ac:dyDescent="0.25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 x14ac:dyDescent="0.25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 x14ac:dyDescent="0.25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 x14ac:dyDescent="0.25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 x14ac:dyDescent="0.25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 x14ac:dyDescent="0.25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 x14ac:dyDescent="0.25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 x14ac:dyDescent="0.25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 x14ac:dyDescent="0.25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 x14ac:dyDescent="0.25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 x14ac:dyDescent="0.25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 x14ac:dyDescent="0.25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 x14ac:dyDescent="0.25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 x14ac:dyDescent="0.25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 x14ac:dyDescent="0.25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 x14ac:dyDescent="0.25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 x14ac:dyDescent="0.25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 x14ac:dyDescent="0.25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 x14ac:dyDescent="0.25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 x14ac:dyDescent="0.25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 x14ac:dyDescent="0.25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 x14ac:dyDescent="0.25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 x14ac:dyDescent="0.25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 x14ac:dyDescent="0.25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 x14ac:dyDescent="0.25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 x14ac:dyDescent="0.25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 x14ac:dyDescent="0.25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7.25" thickBot="1" x14ac:dyDescent="0.3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 x14ac:dyDescent="0.25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7.25" thickBot="1" x14ac:dyDescent="0.3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 x14ac:dyDescent="0.25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 x14ac:dyDescent="0.25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 x14ac:dyDescent="0.25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 x14ac:dyDescent="0.25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 x14ac:dyDescent="0.25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 x14ac:dyDescent="0.25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 x14ac:dyDescent="0.25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 x14ac:dyDescent="0.25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 x14ac:dyDescent="0.25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 x14ac:dyDescent="0.25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 x14ac:dyDescent="0.25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 x14ac:dyDescent="0.25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7.25" thickBot="1" x14ac:dyDescent="0.3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7.25" thickBot="1" x14ac:dyDescent="0.3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 x14ac:dyDescent="0.25">
      <c r="A48" s="96"/>
      <c r="B48" s="97"/>
      <c r="C48" s="97"/>
      <c r="D48" s="98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 x14ac:dyDescent="0.25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 x14ac:dyDescent="0.25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7.25" thickBot="1" x14ac:dyDescent="0.3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 x14ac:dyDescent="0.25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 x14ac:dyDescent="0.25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7.25" thickBot="1" x14ac:dyDescent="0.3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 x14ac:dyDescent="0.25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 x14ac:dyDescent="0.25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 x14ac:dyDescent="0.25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 x14ac:dyDescent="0.25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7.25" thickBot="1" x14ac:dyDescent="0.3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 x14ac:dyDescent="0.25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7.25" thickBot="1" x14ac:dyDescent="0.3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 x14ac:dyDescent="0.25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 x14ac:dyDescent="0.25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 x14ac:dyDescent="0.25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 x14ac:dyDescent="0.25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7.25" thickBot="1" x14ac:dyDescent="0.3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 x14ac:dyDescent="0.25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 x14ac:dyDescent="0.25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 x14ac:dyDescent="0.25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 x14ac:dyDescent="0.25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7.25" thickBot="1" x14ac:dyDescent="0.3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7.25" thickBot="1" x14ac:dyDescent="0.3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 x14ac:dyDescent="0.25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 x14ac:dyDescent="0.25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 x14ac:dyDescent="0.25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 x14ac:dyDescent="0.25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 x14ac:dyDescent="0.25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7.25" thickBot="1" x14ac:dyDescent="0.3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 x14ac:dyDescent="0.25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7.25" thickBot="1" x14ac:dyDescent="0.3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 x14ac:dyDescent="0.25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 x14ac:dyDescent="0.25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 x14ac:dyDescent="0.25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 x14ac:dyDescent="0.25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 x14ac:dyDescent="0.25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 x14ac:dyDescent="0.25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 x14ac:dyDescent="0.25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 x14ac:dyDescent="0.25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 x14ac:dyDescent="0.25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 x14ac:dyDescent="0.25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 x14ac:dyDescent="0.25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 x14ac:dyDescent="0.25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 x14ac:dyDescent="0.25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 x14ac:dyDescent="0.25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 x14ac:dyDescent="0.25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 x14ac:dyDescent="0.25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 x14ac:dyDescent="0.25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 x14ac:dyDescent="0.25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 x14ac:dyDescent="0.25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 x14ac:dyDescent="0.25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 x14ac:dyDescent="0.25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 x14ac:dyDescent="0.25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 x14ac:dyDescent="0.25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 x14ac:dyDescent="0.25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 x14ac:dyDescent="0.25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 x14ac:dyDescent="0.25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 x14ac:dyDescent="0.25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 x14ac:dyDescent="0.25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 x14ac:dyDescent="0.25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 x14ac:dyDescent="0.25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 x14ac:dyDescent="0.25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 x14ac:dyDescent="0.25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 x14ac:dyDescent="0.25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 x14ac:dyDescent="0.25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 x14ac:dyDescent="0.25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 x14ac:dyDescent="0.25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 x14ac:dyDescent="0.25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 x14ac:dyDescent="0.25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 x14ac:dyDescent="0.25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 x14ac:dyDescent="0.25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 x14ac:dyDescent="0.25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 x14ac:dyDescent="0.25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 x14ac:dyDescent="0.25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 x14ac:dyDescent="0.25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 x14ac:dyDescent="0.25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 x14ac:dyDescent="0.25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 x14ac:dyDescent="0.25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 x14ac:dyDescent="0.25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 x14ac:dyDescent="0.25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 x14ac:dyDescent="0.25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 x14ac:dyDescent="0.25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 x14ac:dyDescent="0.25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 x14ac:dyDescent="0.25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 x14ac:dyDescent="0.25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 x14ac:dyDescent="0.25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 x14ac:dyDescent="0.25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 x14ac:dyDescent="0.25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 x14ac:dyDescent="0.25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 x14ac:dyDescent="0.25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 x14ac:dyDescent="0.25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 x14ac:dyDescent="0.25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 x14ac:dyDescent="0.25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 x14ac:dyDescent="0.25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 x14ac:dyDescent="0.25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 x14ac:dyDescent="0.25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 x14ac:dyDescent="0.25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 x14ac:dyDescent="0.25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 x14ac:dyDescent="0.25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 x14ac:dyDescent="0.25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 x14ac:dyDescent="0.25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 x14ac:dyDescent="0.25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 x14ac:dyDescent="0.25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 x14ac:dyDescent="0.25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 x14ac:dyDescent="0.25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 x14ac:dyDescent="0.25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 x14ac:dyDescent="0.25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 x14ac:dyDescent="0.25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 x14ac:dyDescent="0.25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 x14ac:dyDescent="0.25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 x14ac:dyDescent="0.25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 x14ac:dyDescent="0.25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 x14ac:dyDescent="0.25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 x14ac:dyDescent="0.25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 x14ac:dyDescent="0.25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 x14ac:dyDescent="0.25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 x14ac:dyDescent="0.25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 x14ac:dyDescent="0.25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 x14ac:dyDescent="0.25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 x14ac:dyDescent="0.25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 x14ac:dyDescent="0.25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 x14ac:dyDescent="0.25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 x14ac:dyDescent="0.25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 x14ac:dyDescent="0.25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 x14ac:dyDescent="0.25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 x14ac:dyDescent="0.25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 x14ac:dyDescent="0.25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 x14ac:dyDescent="0.25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 x14ac:dyDescent="0.25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 x14ac:dyDescent="0.25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 x14ac:dyDescent="0.25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 x14ac:dyDescent="0.25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 x14ac:dyDescent="0.25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 x14ac:dyDescent="0.25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 x14ac:dyDescent="0.25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 x14ac:dyDescent="0.25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 x14ac:dyDescent="0.25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 x14ac:dyDescent="0.25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 x14ac:dyDescent="0.25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 x14ac:dyDescent="0.25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 x14ac:dyDescent="0.25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 x14ac:dyDescent="0.25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 x14ac:dyDescent="0.25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 x14ac:dyDescent="0.25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defaultColWidth="10.97265625" defaultRowHeight="16.5" x14ac:dyDescent="0.25"/>
  <cols>
    <col min="1" max="1" width="17.6328125" bestFit="1" customWidth="1"/>
    <col min="3" max="3" width="8.01171875" bestFit="1" customWidth="1"/>
    <col min="7" max="7" width="11.7109375" bestFit="1" customWidth="1"/>
    <col min="8" max="8" width="12.20703125" bestFit="1" customWidth="1"/>
    <col min="10" max="10" width="11.7109375" bestFit="1" customWidth="1"/>
    <col min="17" max="17" width="13.19140625" bestFit="1" customWidth="1"/>
    <col min="24" max="25" width="15.53515625" bestFit="1" customWidth="1"/>
    <col min="32" max="32" width="22.6875" bestFit="1" customWidth="1"/>
    <col min="44" max="44" width="11.7109375" bestFit="1" customWidth="1"/>
    <col min="45" max="45" width="12.82421875" bestFit="1" customWidth="1"/>
    <col min="46" max="46" width="13.4375" bestFit="1" customWidth="1"/>
  </cols>
  <sheetData>
    <row r="1" spans="1:40" x14ac:dyDescent="0.25">
      <c r="A1" s="74" t="s">
        <v>20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Z1">
        <v>0</v>
      </c>
    </row>
    <row r="2" spans="1:40" x14ac:dyDescent="0.25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  <c r="Z2" s="1">
        <v>0.2</v>
      </c>
      <c r="AB2" t="s">
        <v>16</v>
      </c>
      <c r="AC2" t="s">
        <v>15</v>
      </c>
      <c r="AD2" t="s">
        <v>14</v>
      </c>
    </row>
    <row r="3" spans="1:40" x14ac:dyDescent="0.25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80"/>
      <c r="F3" s="81"/>
      <c r="G3" s="81"/>
      <c r="H3" s="81"/>
      <c r="I3" s="81"/>
      <c r="J3" s="81"/>
      <c r="K3" s="81"/>
      <c r="L3" s="81"/>
      <c r="M3" s="82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 x14ac:dyDescent="0.25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3"/>
      <c r="F4" s="84"/>
      <c r="G4" s="84"/>
      <c r="H4" s="84"/>
      <c r="I4" s="84"/>
      <c r="J4" s="84"/>
      <c r="K4" s="84"/>
      <c r="L4" s="84"/>
      <c r="M4" s="85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 x14ac:dyDescent="0.25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3"/>
      <c r="F5" s="84"/>
      <c r="G5" s="84"/>
      <c r="H5" s="84"/>
      <c r="I5" s="84"/>
      <c r="J5" s="84"/>
      <c r="K5" s="84"/>
      <c r="L5" s="84"/>
      <c r="M5" s="85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 x14ac:dyDescent="0.25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3"/>
      <c r="F6" s="84"/>
      <c r="G6" s="84"/>
      <c r="H6" s="84"/>
      <c r="I6" s="84"/>
      <c r="J6" s="84"/>
      <c r="K6" s="84"/>
      <c r="L6" s="84"/>
      <c r="M6" s="85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7.25" thickBot="1" x14ac:dyDescent="0.3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3"/>
      <c r="F7" s="84"/>
      <c r="G7" s="84"/>
      <c r="H7" s="84"/>
      <c r="I7" s="84"/>
      <c r="J7" s="84"/>
      <c r="K7" s="84"/>
      <c r="L7" s="84"/>
      <c r="M7" s="85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 x14ac:dyDescent="0.25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3"/>
      <c r="F8" s="84"/>
      <c r="G8" s="84"/>
      <c r="H8" s="84"/>
      <c r="I8" s="84"/>
      <c r="J8" s="84"/>
      <c r="K8" s="84"/>
      <c r="L8" s="84"/>
      <c r="M8" s="85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 x14ac:dyDescent="0.25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3"/>
      <c r="F9" s="84"/>
      <c r="G9" s="84"/>
      <c r="H9" s="84"/>
      <c r="I9" s="84"/>
      <c r="J9" s="84"/>
      <c r="K9" s="84"/>
      <c r="L9" s="84"/>
      <c r="M9" s="85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 x14ac:dyDescent="0.25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3"/>
      <c r="F10" s="84"/>
      <c r="G10" s="84"/>
      <c r="H10" s="84"/>
      <c r="I10" s="84"/>
      <c r="J10" s="84"/>
      <c r="K10" s="84"/>
      <c r="L10" s="84"/>
      <c r="M10" s="85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 x14ac:dyDescent="0.25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6"/>
      <c r="F11" s="87"/>
      <c r="G11" s="87"/>
      <c r="H11" s="87"/>
      <c r="I11" s="87"/>
      <c r="J11" s="87"/>
      <c r="K11" s="87"/>
      <c r="L11" s="87"/>
      <c r="M11" s="88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 x14ac:dyDescent="0.25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 x14ac:dyDescent="0.25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 x14ac:dyDescent="0.25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 x14ac:dyDescent="0.25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 x14ac:dyDescent="0.25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 x14ac:dyDescent="0.25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7.25" thickBot="1" x14ac:dyDescent="0.3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7.25" thickBot="1" x14ac:dyDescent="0.3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 x14ac:dyDescent="0.25">
      <c r="A20" s="99" t="s">
        <v>21</v>
      </c>
      <c r="B20" s="100"/>
      <c r="C20" s="100"/>
      <c r="D20" s="101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 x14ac:dyDescent="0.25">
      <c r="A21" s="102"/>
      <c r="B21" s="103"/>
      <c r="C21" s="103"/>
      <c r="D21" s="104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 x14ac:dyDescent="0.25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 x14ac:dyDescent="0.25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 x14ac:dyDescent="0.25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7.25" thickBot="1" x14ac:dyDescent="0.3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 x14ac:dyDescent="0.25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7.25" thickBot="1" x14ac:dyDescent="0.3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 x14ac:dyDescent="0.25">
      <c r="A28" s="114" t="s">
        <v>22</v>
      </c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 x14ac:dyDescent="0.25">
      <c r="A29" s="117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9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 x14ac:dyDescent="0.25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05"/>
      <c r="F30" s="106"/>
      <c r="G30" s="106"/>
      <c r="H30" s="106"/>
      <c r="I30" s="106"/>
      <c r="J30" s="106"/>
      <c r="K30" s="106"/>
      <c r="L30" s="106"/>
      <c r="M30" s="107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7.25" thickBot="1" x14ac:dyDescent="0.3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08"/>
      <c r="F31" s="109"/>
      <c r="G31" s="109"/>
      <c r="H31" s="109"/>
      <c r="I31" s="109"/>
      <c r="J31" s="109"/>
      <c r="K31" s="109"/>
      <c r="L31" s="109"/>
      <c r="M31" s="110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 x14ac:dyDescent="0.25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08"/>
      <c r="F32" s="109"/>
      <c r="G32" s="109"/>
      <c r="H32" s="109"/>
      <c r="I32" s="109"/>
      <c r="J32" s="109"/>
      <c r="K32" s="109"/>
      <c r="L32" s="109"/>
      <c r="M32" s="110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 x14ac:dyDescent="0.25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08"/>
      <c r="F33" s="109"/>
      <c r="G33" s="109"/>
      <c r="H33" s="109"/>
      <c r="I33" s="109"/>
      <c r="J33" s="109"/>
      <c r="K33" s="109"/>
      <c r="L33" s="109"/>
      <c r="M33" s="110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 x14ac:dyDescent="0.25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08"/>
      <c r="F34" s="109"/>
      <c r="G34" s="109"/>
      <c r="H34" s="109"/>
      <c r="I34" s="109"/>
      <c r="J34" s="109"/>
      <c r="K34" s="109"/>
      <c r="L34" s="109"/>
      <c r="M34" s="110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 x14ac:dyDescent="0.25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08"/>
      <c r="F35" s="109"/>
      <c r="G35" s="109"/>
      <c r="H35" s="109"/>
      <c r="I35" s="109"/>
      <c r="J35" s="109"/>
      <c r="K35" s="109"/>
      <c r="L35" s="109"/>
      <c r="M35" s="110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 x14ac:dyDescent="0.25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08"/>
      <c r="F36" s="109"/>
      <c r="G36" s="109"/>
      <c r="H36" s="109"/>
      <c r="I36" s="109"/>
      <c r="J36" s="109"/>
      <c r="K36" s="109"/>
      <c r="L36" s="109"/>
      <c r="M36" s="110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 x14ac:dyDescent="0.25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08"/>
      <c r="F37" s="109"/>
      <c r="G37" s="109"/>
      <c r="H37" s="109"/>
      <c r="I37" s="109"/>
      <c r="J37" s="109"/>
      <c r="K37" s="109"/>
      <c r="L37" s="109"/>
      <c r="M37" s="110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 x14ac:dyDescent="0.25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11"/>
      <c r="F38" s="112"/>
      <c r="G38" s="112"/>
      <c r="H38" s="112"/>
      <c r="I38" s="112"/>
      <c r="J38" s="112"/>
      <c r="K38" s="112"/>
      <c r="L38" s="112"/>
      <c r="M38" s="113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 x14ac:dyDescent="0.25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 x14ac:dyDescent="0.25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 x14ac:dyDescent="0.25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 x14ac:dyDescent="0.25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 x14ac:dyDescent="0.25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 x14ac:dyDescent="0.25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7.25" thickBot="1" x14ac:dyDescent="0.3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7.25" thickBot="1" x14ac:dyDescent="0.3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 x14ac:dyDescent="0.25">
      <c r="A47" s="93" t="s">
        <v>23</v>
      </c>
      <c r="B47" s="94"/>
      <c r="C47" s="94"/>
      <c r="D47" s="95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 x14ac:dyDescent="0.25">
      <c r="A48" s="96"/>
      <c r="B48" s="97"/>
      <c r="C48" s="97"/>
      <c r="D48" s="98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 x14ac:dyDescent="0.25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 x14ac:dyDescent="0.25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 x14ac:dyDescent="0.25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7.25" thickBot="1" x14ac:dyDescent="0.3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7.25" thickBot="1" x14ac:dyDescent="0.3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 x14ac:dyDescent="0.25">
      <c r="A54" s="120" t="s">
        <v>24</v>
      </c>
      <c r="B54" s="89"/>
      <c r="C54" s="89"/>
      <c r="D54" s="90"/>
      <c r="E54" s="32"/>
      <c r="F54" s="120" t="s">
        <v>12</v>
      </c>
      <c r="G54" s="89"/>
      <c r="H54" s="89"/>
      <c r="I54" s="90"/>
      <c r="J54" s="32"/>
      <c r="K54" s="89" t="s">
        <v>26</v>
      </c>
      <c r="L54" s="89"/>
      <c r="M54" s="89"/>
      <c r="N54" s="89"/>
      <c r="O54" s="89"/>
      <c r="P54" s="89"/>
      <c r="Q54" s="90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 x14ac:dyDescent="0.25">
      <c r="A55" s="121"/>
      <c r="B55" s="91"/>
      <c r="C55" s="91"/>
      <c r="D55" s="92"/>
      <c r="F55" s="121"/>
      <c r="G55" s="91"/>
      <c r="H55" s="91"/>
      <c r="I55" s="92"/>
      <c r="K55" s="91"/>
      <c r="L55" s="91"/>
      <c r="M55" s="91"/>
      <c r="N55" s="91"/>
      <c r="O55" s="91"/>
      <c r="P55" s="91"/>
      <c r="Q55" s="92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 x14ac:dyDescent="0.25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 x14ac:dyDescent="0.25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 x14ac:dyDescent="0.25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7.25" thickBot="1" x14ac:dyDescent="0.3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 x14ac:dyDescent="0.25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 x14ac:dyDescent="0.25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 x14ac:dyDescent="0.25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 x14ac:dyDescent="0.25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 x14ac:dyDescent="0.25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7.25" thickBot="1" x14ac:dyDescent="0.3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 x14ac:dyDescent="0.25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7.25" thickBot="1" x14ac:dyDescent="0.3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 x14ac:dyDescent="0.25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 x14ac:dyDescent="0.25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 x14ac:dyDescent="0.25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 x14ac:dyDescent="0.25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7.25" thickBot="1" x14ac:dyDescent="0.3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6" customHeight="1" x14ac:dyDescent="0.25">
      <c r="A73" s="71" t="s">
        <v>30</v>
      </c>
      <c r="B73" s="72"/>
      <c r="C73" s="73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 x14ac:dyDescent="0.25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 x14ac:dyDescent="0.25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 x14ac:dyDescent="0.25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 x14ac:dyDescent="0.25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7.25" thickBot="1" x14ac:dyDescent="0.3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7.25" thickBot="1" x14ac:dyDescent="0.3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 x14ac:dyDescent="0.25">
      <c r="A80" s="65" t="s">
        <v>31</v>
      </c>
      <c r="B80" s="66"/>
      <c r="C80" s="66"/>
      <c r="D80" s="67"/>
      <c r="F80" s="68" t="s">
        <v>32</v>
      </c>
      <c r="G80" s="69"/>
      <c r="H80" s="70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7.25" thickBot="1" x14ac:dyDescent="0.3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 x14ac:dyDescent="0.25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 x14ac:dyDescent="0.25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 x14ac:dyDescent="0.25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 x14ac:dyDescent="0.25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 x14ac:dyDescent="0.25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7.25" thickBot="1" x14ac:dyDescent="0.3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 x14ac:dyDescent="0.25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7.25" thickBot="1" x14ac:dyDescent="0.3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 x14ac:dyDescent="0.25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 x14ac:dyDescent="0.25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 x14ac:dyDescent="0.25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 x14ac:dyDescent="0.25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 x14ac:dyDescent="0.25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 x14ac:dyDescent="0.25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 x14ac:dyDescent="0.25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 x14ac:dyDescent="0.25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 x14ac:dyDescent="0.25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 x14ac:dyDescent="0.25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 x14ac:dyDescent="0.25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 x14ac:dyDescent="0.25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 x14ac:dyDescent="0.25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 x14ac:dyDescent="0.25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 x14ac:dyDescent="0.25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 x14ac:dyDescent="0.25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 x14ac:dyDescent="0.25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 x14ac:dyDescent="0.25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 x14ac:dyDescent="0.25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 x14ac:dyDescent="0.25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 x14ac:dyDescent="0.25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 x14ac:dyDescent="0.25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 x14ac:dyDescent="0.25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 x14ac:dyDescent="0.25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 x14ac:dyDescent="0.25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 x14ac:dyDescent="0.25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 x14ac:dyDescent="0.25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 x14ac:dyDescent="0.25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 x14ac:dyDescent="0.25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 x14ac:dyDescent="0.25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 x14ac:dyDescent="0.25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 x14ac:dyDescent="0.25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 x14ac:dyDescent="0.25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 x14ac:dyDescent="0.25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 x14ac:dyDescent="0.25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 x14ac:dyDescent="0.25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 x14ac:dyDescent="0.25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 x14ac:dyDescent="0.25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 x14ac:dyDescent="0.25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 x14ac:dyDescent="0.25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 x14ac:dyDescent="0.25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 x14ac:dyDescent="0.25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 x14ac:dyDescent="0.25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 x14ac:dyDescent="0.25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 x14ac:dyDescent="0.25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 x14ac:dyDescent="0.25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 x14ac:dyDescent="0.25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 x14ac:dyDescent="0.25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 x14ac:dyDescent="0.25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 x14ac:dyDescent="0.25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 x14ac:dyDescent="0.25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 x14ac:dyDescent="0.25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 x14ac:dyDescent="0.25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 x14ac:dyDescent="0.25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 x14ac:dyDescent="0.25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 x14ac:dyDescent="0.25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 x14ac:dyDescent="0.25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 x14ac:dyDescent="0.25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 x14ac:dyDescent="0.25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 x14ac:dyDescent="0.25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 x14ac:dyDescent="0.25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 x14ac:dyDescent="0.25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 x14ac:dyDescent="0.25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 x14ac:dyDescent="0.25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 x14ac:dyDescent="0.25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 x14ac:dyDescent="0.25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 x14ac:dyDescent="0.25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 x14ac:dyDescent="0.25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 x14ac:dyDescent="0.25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 x14ac:dyDescent="0.25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 x14ac:dyDescent="0.25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 x14ac:dyDescent="0.25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 x14ac:dyDescent="0.25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 x14ac:dyDescent="0.25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 x14ac:dyDescent="0.25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 x14ac:dyDescent="0.25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 x14ac:dyDescent="0.25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 x14ac:dyDescent="0.25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 x14ac:dyDescent="0.25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 x14ac:dyDescent="0.25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 x14ac:dyDescent="0.25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 x14ac:dyDescent="0.25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 x14ac:dyDescent="0.25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 x14ac:dyDescent="0.25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 x14ac:dyDescent="0.25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 x14ac:dyDescent="0.25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 x14ac:dyDescent="0.25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 x14ac:dyDescent="0.25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 x14ac:dyDescent="0.25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 x14ac:dyDescent="0.25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 x14ac:dyDescent="0.25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 x14ac:dyDescent="0.25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 x14ac:dyDescent="0.25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 x14ac:dyDescent="0.25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 x14ac:dyDescent="0.25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 x14ac:dyDescent="0.25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 x14ac:dyDescent="0.25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 x14ac:dyDescent="0.25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 x14ac:dyDescent="0.25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 x14ac:dyDescent="0.25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 x14ac:dyDescent="0.25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 x14ac:dyDescent="0.25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 x14ac:dyDescent="0.25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 x14ac:dyDescent="0.25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 x14ac:dyDescent="0.25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 x14ac:dyDescent="0.25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 x14ac:dyDescent="0.25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 x14ac:dyDescent="0.25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 x14ac:dyDescent="0.25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 x14ac:dyDescent="0.25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 x14ac:dyDescent="0.25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 x14ac:dyDescent="0.25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 x14ac:dyDescent="0.25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 x14ac:dyDescent="0.25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Munkalapok</vt:lpstr>
      </vt:variant>
      <vt:variant>
        <vt:i4>21</vt:i4>
      </vt:variant>
    </vt:vector>
  </HeadingPairs>
  <TitlesOfParts>
    <vt:vector size="21" baseType="lpstr">
      <vt:lpstr>tablazat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Murmann Marcell</cp:lastModifiedBy>
  <dcterms:created xsi:type="dcterms:W3CDTF">2025-09-29T16:16:17Z</dcterms:created>
  <dcterms:modified xsi:type="dcterms:W3CDTF">2025-10-20T18:39:13Z</dcterms:modified>
</cp:coreProperties>
</file>