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odolanyi-my.sharepoint.com/personal/pitlik_laszlo_kodolanyi_hu/Documents/Beolvasottak/Downloads/"/>
    </mc:Choice>
  </mc:AlternateContent>
  <xr:revisionPtr revIDLastSave="98" documentId="8_{68C8C400-DF38-4F34-8DDC-CD49B2E14400}" xr6:coauthVersionLast="47" xr6:coauthVersionMax="47" xr10:uidLastSave="{6AB05AC1-BE7B-45B7-85A8-17B6F1401E8D}"/>
  <bookViews>
    <workbookView xWindow="-108" yWindow="-108" windowWidth="23256" windowHeight="12456" activeTab="1" xr2:uid="{965BF55C-B117-41C4-B137-EE329BD377ED}"/>
  </bookViews>
  <sheets>
    <sheet name="nyers" sheetId="1" r:id="rId1"/>
    <sheet name="direkt" sheetId="2" r:id="rId2"/>
    <sheet name="inverz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3" i="2" l="1"/>
  <c r="U52" i="2"/>
  <c r="U51" i="2"/>
  <c r="U50" i="2"/>
  <c r="U49" i="2"/>
  <c r="U48" i="2"/>
  <c r="U47" i="2"/>
  <c r="U46" i="2"/>
  <c r="U45" i="2"/>
  <c r="U44" i="2"/>
  <c r="T53" i="2"/>
  <c r="T52" i="2"/>
  <c r="T51" i="2"/>
  <c r="T50" i="2"/>
  <c r="T49" i="2"/>
  <c r="T48" i="2"/>
  <c r="T47" i="2"/>
  <c r="T46" i="2"/>
  <c r="T45" i="2"/>
  <c r="T44" i="2"/>
  <c r="P53" i="2"/>
  <c r="P52" i="2"/>
  <c r="P51" i="2"/>
  <c r="P50" i="2"/>
  <c r="P49" i="2"/>
  <c r="P48" i="2"/>
  <c r="P47" i="2"/>
  <c r="P46" i="2"/>
  <c r="P45" i="2"/>
  <c r="P44" i="2"/>
  <c r="S44" i="2"/>
  <c r="S45" i="2"/>
  <c r="S46" i="2"/>
  <c r="S47" i="2"/>
  <c r="S48" i="2"/>
  <c r="S49" i="2"/>
  <c r="S50" i="2"/>
  <c r="S51" i="2"/>
  <c r="S52" i="2"/>
  <c r="S53" i="2"/>
  <c r="S43" i="2"/>
  <c r="R53" i="2"/>
  <c r="R52" i="2"/>
  <c r="R51" i="2"/>
  <c r="R50" i="2"/>
  <c r="R49" i="2"/>
  <c r="R48" i="2"/>
  <c r="R47" i="2"/>
  <c r="R46" i="2"/>
  <c r="R45" i="2"/>
  <c r="R44" i="2"/>
  <c r="R43" i="2"/>
  <c r="Q53" i="2"/>
  <c r="Q52" i="2"/>
  <c r="Q51" i="2"/>
  <c r="Q50" i="2"/>
  <c r="Q49" i="2"/>
  <c r="Q48" i="2"/>
  <c r="Q47" i="2"/>
  <c r="Q46" i="2"/>
  <c r="Q45" i="2"/>
  <c r="Q43" i="2"/>
  <c r="Q44" i="2"/>
  <c r="A42" i="1"/>
  <c r="A41" i="1"/>
  <c r="A40" i="1"/>
  <c r="A39" i="1"/>
  <c r="A38" i="1"/>
  <c r="A37" i="1"/>
  <c r="A36" i="1"/>
  <c r="A35" i="1"/>
  <c r="A34" i="1"/>
  <c r="A33" i="1"/>
  <c r="K42" i="1"/>
  <c r="J42" i="1"/>
  <c r="I42" i="1"/>
  <c r="H42" i="1"/>
  <c r="G42" i="1"/>
  <c r="F42" i="1"/>
  <c r="E42" i="1"/>
  <c r="D42" i="1"/>
  <c r="C42" i="1"/>
  <c r="K41" i="1"/>
  <c r="J41" i="1"/>
  <c r="I41" i="1"/>
  <c r="H41" i="1"/>
  <c r="G41" i="1"/>
  <c r="F41" i="1"/>
  <c r="E41" i="1"/>
  <c r="D41" i="1"/>
  <c r="C41" i="1"/>
  <c r="K40" i="1"/>
  <c r="J40" i="1"/>
  <c r="I40" i="1"/>
  <c r="H40" i="1"/>
  <c r="G40" i="1"/>
  <c r="F40" i="1"/>
  <c r="E40" i="1"/>
  <c r="D40" i="1"/>
  <c r="C40" i="1"/>
  <c r="K39" i="1"/>
  <c r="J39" i="1"/>
  <c r="I39" i="1"/>
  <c r="H39" i="1"/>
  <c r="G39" i="1"/>
  <c r="F39" i="1"/>
  <c r="E39" i="1"/>
  <c r="D39" i="1"/>
  <c r="C39" i="1"/>
  <c r="K38" i="1"/>
  <c r="J38" i="1"/>
  <c r="I38" i="1"/>
  <c r="H38" i="1"/>
  <c r="G38" i="1"/>
  <c r="F38" i="1"/>
  <c r="E38" i="1"/>
  <c r="D38" i="1"/>
  <c r="C38" i="1"/>
  <c r="K37" i="1"/>
  <c r="J37" i="1"/>
  <c r="I37" i="1"/>
  <c r="H37" i="1"/>
  <c r="G37" i="1"/>
  <c r="F37" i="1"/>
  <c r="E37" i="1"/>
  <c r="D37" i="1"/>
  <c r="C37" i="1"/>
  <c r="K36" i="1"/>
  <c r="J36" i="1"/>
  <c r="I36" i="1"/>
  <c r="H36" i="1"/>
  <c r="G36" i="1"/>
  <c r="F36" i="1"/>
  <c r="E36" i="1"/>
  <c r="D36" i="1"/>
  <c r="C36" i="1"/>
  <c r="K35" i="1"/>
  <c r="J35" i="1"/>
  <c r="I35" i="1"/>
  <c r="H35" i="1"/>
  <c r="G35" i="1"/>
  <c r="F35" i="1"/>
  <c r="E35" i="1"/>
  <c r="D35" i="1"/>
  <c r="C35" i="1"/>
  <c r="K34" i="1"/>
  <c r="J34" i="1"/>
  <c r="I34" i="1"/>
  <c r="H34" i="1"/>
  <c r="G34" i="1"/>
  <c r="F34" i="1"/>
  <c r="E34" i="1"/>
  <c r="D34" i="1"/>
  <c r="C34" i="1"/>
  <c r="K33" i="1"/>
  <c r="J33" i="1"/>
  <c r="I33" i="1"/>
  <c r="H33" i="1"/>
  <c r="G33" i="1"/>
  <c r="F33" i="1"/>
  <c r="E33" i="1"/>
  <c r="D33" i="1"/>
  <c r="C33" i="1"/>
  <c r="B42" i="1"/>
  <c r="B41" i="1"/>
  <c r="B40" i="1"/>
  <c r="B39" i="1"/>
  <c r="B38" i="1"/>
  <c r="B37" i="1"/>
  <c r="B36" i="1"/>
  <c r="B35" i="1"/>
  <c r="B34" i="1"/>
  <c r="B33" i="1"/>
  <c r="O30" i="1"/>
  <c r="O29" i="1"/>
  <c r="O28" i="1"/>
  <c r="O27" i="1"/>
  <c r="O26" i="1"/>
  <c r="O25" i="1"/>
  <c r="O24" i="1"/>
  <c r="O23" i="1"/>
  <c r="O22" i="1"/>
  <c r="O21" i="1"/>
  <c r="O20" i="1"/>
  <c r="N30" i="1"/>
  <c r="N29" i="1"/>
  <c r="N28" i="1"/>
  <c r="N27" i="1"/>
  <c r="N26" i="1"/>
  <c r="N25" i="1"/>
  <c r="N24" i="1"/>
  <c r="N23" i="1"/>
  <c r="N22" i="1"/>
  <c r="N21" i="1"/>
  <c r="M30" i="1"/>
  <c r="M29" i="1"/>
  <c r="M28" i="1"/>
  <c r="M27" i="1"/>
  <c r="M26" i="1"/>
  <c r="M25" i="1"/>
  <c r="M24" i="1"/>
  <c r="M23" i="1"/>
  <c r="M22" i="1"/>
  <c r="M21" i="1"/>
  <c r="K30" i="1"/>
  <c r="J30" i="1"/>
  <c r="I30" i="1"/>
  <c r="H30" i="1"/>
  <c r="G30" i="1"/>
  <c r="F30" i="1"/>
  <c r="E30" i="1"/>
  <c r="D30" i="1"/>
  <c r="C30" i="1"/>
  <c r="B30" i="1"/>
  <c r="K29" i="1"/>
  <c r="J29" i="1"/>
  <c r="I29" i="1"/>
  <c r="H29" i="1"/>
  <c r="G29" i="1"/>
  <c r="F29" i="1"/>
  <c r="E29" i="1"/>
  <c r="D29" i="1"/>
  <c r="C29" i="1"/>
  <c r="B29" i="1"/>
  <c r="K28" i="1"/>
  <c r="J28" i="1"/>
  <c r="I28" i="1"/>
  <c r="H28" i="1"/>
  <c r="G28" i="1"/>
  <c r="F28" i="1"/>
  <c r="E28" i="1"/>
  <c r="D28" i="1"/>
  <c r="C28" i="1"/>
  <c r="B28" i="1"/>
  <c r="K27" i="1"/>
  <c r="J27" i="1"/>
  <c r="I27" i="1"/>
  <c r="H27" i="1"/>
  <c r="G27" i="1"/>
  <c r="F27" i="1"/>
  <c r="E27" i="1"/>
  <c r="D27" i="1"/>
  <c r="C27" i="1"/>
  <c r="B27" i="1"/>
  <c r="K26" i="1"/>
  <c r="J26" i="1"/>
  <c r="I26" i="1"/>
  <c r="H26" i="1"/>
  <c r="G26" i="1"/>
  <c r="F26" i="1"/>
  <c r="E26" i="1"/>
  <c r="D26" i="1"/>
  <c r="C26" i="1"/>
  <c r="B26" i="1"/>
  <c r="K25" i="1"/>
  <c r="J25" i="1"/>
  <c r="I25" i="1"/>
  <c r="H25" i="1"/>
  <c r="G25" i="1"/>
  <c r="F25" i="1"/>
  <c r="E25" i="1"/>
  <c r="D25" i="1"/>
  <c r="C25" i="1"/>
  <c r="B25" i="1"/>
  <c r="K24" i="1"/>
  <c r="J24" i="1"/>
  <c r="I24" i="1"/>
  <c r="H24" i="1"/>
  <c r="G24" i="1"/>
  <c r="F24" i="1"/>
  <c r="E24" i="1"/>
  <c r="D24" i="1"/>
  <c r="C24" i="1"/>
  <c r="B24" i="1"/>
  <c r="K23" i="1"/>
  <c r="J23" i="1"/>
  <c r="I23" i="1"/>
  <c r="H23" i="1"/>
  <c r="G23" i="1"/>
  <c r="F23" i="1"/>
  <c r="E23" i="1"/>
  <c r="D23" i="1"/>
  <c r="C23" i="1"/>
  <c r="B23" i="1"/>
  <c r="K22" i="1"/>
  <c r="J22" i="1"/>
  <c r="I22" i="1"/>
  <c r="H22" i="1"/>
  <c r="G22" i="1"/>
  <c r="F22" i="1"/>
  <c r="E22" i="1"/>
  <c r="D22" i="1"/>
  <c r="C22" i="1"/>
  <c r="B22" i="1"/>
  <c r="K21" i="1"/>
  <c r="J21" i="1"/>
  <c r="I21" i="1"/>
  <c r="H21" i="1"/>
  <c r="G21" i="1"/>
  <c r="F21" i="1"/>
  <c r="E21" i="1"/>
  <c r="D21" i="1"/>
  <c r="C21" i="1"/>
  <c r="B21" i="1"/>
  <c r="A30" i="1"/>
  <c r="A29" i="1"/>
  <c r="A28" i="1"/>
  <c r="A27" i="1"/>
  <c r="A26" i="1"/>
  <c r="A25" i="1"/>
  <c r="A24" i="1"/>
  <c r="A23" i="1"/>
  <c r="A22" i="1"/>
  <c r="A21" i="1"/>
  <c r="K20" i="1"/>
  <c r="J20" i="1"/>
  <c r="I20" i="1"/>
  <c r="H20" i="1"/>
  <c r="G20" i="1"/>
  <c r="F20" i="1"/>
  <c r="E20" i="1"/>
  <c r="D20" i="1"/>
  <c r="C20" i="1"/>
  <c r="B20" i="1"/>
  <c r="A20" i="1"/>
</calcChain>
</file>

<file path=xl/sharedStrings.xml><?xml version="1.0" encoding="utf-8"?>
<sst xmlns="http://schemas.openxmlformats.org/spreadsheetml/2006/main" count="470" uniqueCount="160">
  <si>
    <t>Vállalat</t>
  </si>
  <si>
    <t>1. Anyagkörforgási arány</t>
  </si>
  <si>
    <t>2. Termék-visszaforgatás</t>
  </si>
  <si>
    <t>3. Hulladék-újrahasznosítás</t>
  </si>
  <si>
    <t>4. Digitalizációs érettség</t>
  </si>
  <si>
    <t>5. Adat-alapú döntéshozatal</t>
  </si>
  <si>
    <t>6. Körforgásos adatintegráció</t>
  </si>
  <si>
    <t>7. Erőforrás-megtakarítás</t>
  </si>
  <si>
    <t>8. Másodlagos bevételek</t>
  </si>
  <si>
    <t>9. ROI circular projektek</t>
  </si>
  <si>
    <t>10. Energia-/költséghatékonyság</t>
  </si>
  <si>
    <t>Siemens</t>
  </si>
  <si>
    <t>BMW Group</t>
  </si>
  <si>
    <t>Volkswagen Group</t>
  </si>
  <si>
    <t>Bosch</t>
  </si>
  <si>
    <t>Schneider Electric</t>
  </si>
  <si>
    <t>Apple</t>
  </si>
  <si>
    <t>Dell Technologies</t>
  </si>
  <si>
    <t>IKEA</t>
  </si>
  <si>
    <t>Philips</t>
  </si>
  <si>
    <t>Unilever</t>
  </si>
  <si>
    <t>Kérdés</t>
  </si>
  <si>
    <t>Lehet-e minden objektum=sor=cég másként egyforma?</t>
  </si>
  <si>
    <t>Vélelem:</t>
  </si>
  <si>
    <t>iránykód</t>
  </si>
  <si>
    <t>irányszabály</t>
  </si>
  <si>
    <t>minél nagyobb egy cég indexértéke, annál ideálisabb a cég működése</t>
  </si>
  <si>
    <t>Y0</t>
  </si>
  <si>
    <t>naiv</t>
  </si>
  <si>
    <t>sorrend</t>
  </si>
  <si>
    <t>Azonosító:</t>
  </si>
  <si>
    <t>Objektumok:</t>
  </si>
  <si>
    <t>Attribútumok:</t>
  </si>
  <si>
    <t>Lépcsôk:</t>
  </si>
  <si>
    <t>Eltolás:</t>
  </si>
  <si>
    <t>Leírás:</t>
  </si>
  <si>
    <t>COCO Y0: 5543373</t>
  </si>
  <si>
    <t>Rangsor</t>
  </si>
  <si>
    <t>X(A1)</t>
  </si>
  <si>
    <t>X(A2)</t>
  </si>
  <si>
    <t>X(A3)</t>
  </si>
  <si>
    <t>X(A4)</t>
  </si>
  <si>
    <t>X(A5)</t>
  </si>
  <si>
    <t>X(A6)</t>
  </si>
  <si>
    <t>X(A7)</t>
  </si>
  <si>
    <t>X(A8)</t>
  </si>
  <si>
    <t>X(A9)</t>
  </si>
  <si>
    <t>X(A10)</t>
  </si>
  <si>
    <t>Y(A11)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</si>
  <si>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</si>
  <si>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</si>
  <si>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</si>
  <si>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</si>
  <si>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</si>
  <si>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</si>
  <si>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</si>
  <si>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</si>
  <si>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</si>
  <si>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</si>
  <si>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Lépcsôk(1)</t>
  </si>
  <si>
    <t>S1</t>
  </si>
  <si>
    <t>(9+9)/(2)=9</t>
  </si>
  <si>
    <t>(922.7+14)/(2)=468.3</t>
  </si>
  <si>
    <t>(13+953.6)/(2)=483.25</t>
  </si>
  <si>
    <t>(9+18)/(2)=13.45</t>
  </si>
  <si>
    <t>(31.9+9)/(2)=20.45</t>
  </si>
  <si>
    <t>S2</t>
  </si>
  <si>
    <t>(8+8)/(2)=8</t>
  </si>
  <si>
    <t>(920.7+13)/(2)=466.8</t>
  </si>
  <si>
    <t>(12+952.6)/(2)=482.25</t>
  </si>
  <si>
    <t>(30.9+8)/(2)=19.45</t>
  </si>
  <si>
    <t>S3</t>
  </si>
  <si>
    <t>(7+7)/(2)=7</t>
  </si>
  <si>
    <t>(919.7+12)/(2)=465.8</t>
  </si>
  <si>
    <t>(11+945.6)/(2)=478.3</t>
  </si>
  <si>
    <t>(29.9+7)/(2)=18.45</t>
  </si>
  <si>
    <t>S4</t>
  </si>
  <si>
    <t>(6+6)/(2)=6</t>
  </si>
  <si>
    <t>(918.7+11)/(2)=464.8</t>
  </si>
  <si>
    <t>(10+944.6)/(2)=477.3</t>
  </si>
  <si>
    <t>S5</t>
  </si>
  <si>
    <t>(5+5)/(2)=5</t>
  </si>
  <si>
    <t>(917.7+10)/(2)=463.8</t>
  </si>
  <si>
    <t>(9+943.6)/(2)=476.3</t>
  </si>
  <si>
    <t>S6</t>
  </si>
  <si>
    <t>(4+4)/(2)=4</t>
  </si>
  <si>
    <t>(916.7+9)/(2)=462.8</t>
  </si>
  <si>
    <t>(8+942.6)/(2)=475.3</t>
  </si>
  <si>
    <t>S7</t>
  </si>
  <si>
    <t>(3+3)/(2)=3</t>
  </si>
  <si>
    <t>(915.7+8)/(2)=461.85</t>
  </si>
  <si>
    <t>(3+941.6)/(2)=472.3</t>
  </si>
  <si>
    <t>S8</t>
  </si>
  <si>
    <t>(2+2)/(2)=2</t>
  </si>
  <si>
    <t>(914.7+7)/(2)=460.85</t>
  </si>
  <si>
    <t>(2+940.6)/(2)=471.3</t>
  </si>
  <si>
    <t>S9</t>
  </si>
  <si>
    <t>(1+1)/(2)=1</t>
  </si>
  <si>
    <t>(913.7+6)/(2)=459.85</t>
  </si>
  <si>
    <t>S10</t>
  </si>
  <si>
    <t>(0+0)/(2)=0</t>
  </si>
  <si>
    <t>(912.7+0)/(2)=456.35</t>
  </si>
  <si>
    <t>Lépcsôk(2)</t>
  </si>
  <si>
    <t>COCO:Y0</t>
  </si>
  <si>
    <t>Becslés</t>
  </si>
  <si>
    <t>Tény+0</t>
  </si>
  <si>
    <t>Delta</t>
  </si>
  <si>
    <t>Delta/Tény</t>
  </si>
  <si>
    <t>S1 összeg:</t>
  </si>
  <si>
    <t>S10 összeg:</t>
  </si>
  <si>
    <t>Becslés összeg:</t>
  </si>
  <si>
    <t>Tény összeg:</t>
  </si>
  <si>
    <t>Tény-becslés eltérés:</t>
  </si>
  <si>
    <t>Tény négyzetösszeg:</t>
  </si>
  <si>
    <t>Becslés négyzetösszeg:</t>
  </si>
  <si>
    <t>Négyzetösszeg hiba:</t>
  </si>
  <si>
    <t>Open url</t>
  </si>
  <si>
    <r>
      <t>Maximális memória használat: </t>
    </r>
    <r>
      <rPr>
        <b/>
        <sz val="7"/>
        <color rgb="FF333333"/>
        <rFont val="Verdana"/>
        <family val="2"/>
        <charset val="238"/>
      </rPr>
      <t>1.36 Mb</t>
    </r>
  </si>
  <si>
    <r>
      <t>A futtatás idôtartama: </t>
    </r>
    <r>
      <rPr>
        <b/>
        <sz val="7"/>
        <color rgb="FF333333"/>
        <rFont val="Verdana"/>
        <family val="2"/>
        <charset val="238"/>
      </rPr>
      <t>0.09 mp (0 p)</t>
    </r>
  </si>
  <si>
    <t>COCO Y0: 6772234</t>
  </si>
  <si>
    <t>(965.5+975.5)/(2)=970.45</t>
  </si>
  <si>
    <t>(15+17)/(2)=16.05</t>
  </si>
  <si>
    <t>(18+9)/(2)=13.55</t>
  </si>
  <si>
    <t>(9+36.1)/(2)=22.55</t>
  </si>
  <si>
    <t>(9+13)/(2)=11.05</t>
  </si>
  <si>
    <t>(959.4+974.5)/(2)=966.95</t>
  </si>
  <si>
    <t>(14+16)/(2)=15.05</t>
  </si>
  <si>
    <t>(17+8)/(2)=12.55</t>
  </si>
  <si>
    <t>(8+35.1)/(2)=21.55</t>
  </si>
  <si>
    <t>(8+12)/(2)=10.05</t>
  </si>
  <si>
    <t>(958.4+973.5)/(2)=965.95</t>
  </si>
  <si>
    <t>(13+15)/(2)=14.05</t>
  </si>
  <si>
    <t>(16+7)/(2)=11.55</t>
  </si>
  <si>
    <t>(7+34.1)/(2)=20.55</t>
  </si>
  <si>
    <t>(7+11)/(2)=9</t>
  </si>
  <si>
    <t>(957.4+972.5)/(2)=964.95</t>
  </si>
  <si>
    <t>(12+6)/(2)=9</t>
  </si>
  <si>
    <t>(15+6)/(2)=10.55</t>
  </si>
  <si>
    <t>(6+33.1)/(2)=19.55</t>
  </si>
  <si>
    <t>(6+10)/(2)=8</t>
  </si>
  <si>
    <t>(956.4+971.5)/(2)=963.95</t>
  </si>
  <si>
    <t>(11+5)/(2)=8</t>
  </si>
  <si>
    <t>(14+5)/(2)=9.5</t>
  </si>
  <si>
    <t>(5+9)/(2)=7</t>
  </si>
  <si>
    <t>(955.4+970.5)/(2)=962.95</t>
  </si>
  <si>
    <t>(10+4)/(2)=7</t>
  </si>
  <si>
    <t>(13+4)/(2)=8.5</t>
  </si>
  <si>
    <t>(954.4+969.5)/(2)=961.95</t>
  </si>
  <si>
    <t>(9+3)/(2)=6</t>
  </si>
  <si>
    <t>(953.4+968.5)/(2)=960.95</t>
  </si>
  <si>
    <t>(8+2)/(2)=5</t>
  </si>
  <si>
    <t>(952.4+967.5)/(2)=959.95</t>
  </si>
  <si>
    <t>(951.4+961.5)/(2)=956.45</t>
  </si>
  <si>
    <r>
      <t>A futtatás idôtartama: </t>
    </r>
    <r>
      <rPr>
        <b/>
        <sz val="7"/>
        <color rgb="FF333333"/>
        <rFont val="Verdana"/>
        <family val="2"/>
        <charset val="238"/>
      </rPr>
      <t>0.05 mp (0 p)</t>
    </r>
  </si>
  <si>
    <t>inverz</t>
  </si>
  <si>
    <t>srnd</t>
  </si>
  <si>
    <t>eltérés</t>
  </si>
  <si>
    <t>ell</t>
  </si>
  <si>
    <t>objektív</t>
  </si>
  <si>
    <t>Feladat: +további 5-10 sor?!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</si>
</sst>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000000"/>
      <name val="Times New Roman"/>
      <family val="1"/>
      <charset val="238"/>
    </font>
    <font>
      <sz val="7"/>
      <color rgb="FF000000"/>
      <name val="Verdana"/>
      <family val="2"/>
      <charset val="238"/>
    </font>
    <font>
      <b/>
      <sz val="7"/>
      <color rgb="FF000000"/>
      <name val="Verdana"/>
      <family val="2"/>
      <charset val="238"/>
    </font>
    <font>
      <b/>
      <sz val="5"/>
      <color rgb="FFFFFFFF"/>
      <name val="Verdana"/>
      <family val="2"/>
      <charset val="238"/>
    </font>
    <font>
      <sz val="5"/>
      <color rgb="FF333333"/>
      <name val="Verdana"/>
      <family val="2"/>
      <charset val="238"/>
    </font>
    <font>
      <sz val="8"/>
      <color rgb="FF333333"/>
      <name val="Verdana"/>
      <family val="2"/>
      <charset val="238"/>
    </font>
    <font>
      <sz val="7"/>
      <color rgb="FF333333"/>
      <name val="Verdana"/>
      <family val="2"/>
      <charset val="238"/>
    </font>
    <font>
      <b/>
      <sz val="7"/>
      <color rgb="FF333333"/>
      <name val="Verdana"/>
      <family val="2"/>
      <charset val="238"/>
    </font>
    <font>
      <b/>
      <sz val="10"/>
      <color rgb="FFFFFFFF"/>
      <name val="Verdana"/>
      <family val="2"/>
      <charset val="238"/>
    </font>
    <font>
      <b/>
      <sz val="10"/>
      <color rgb="FF333333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2" fillId="0" borderId="0" xfId="0" applyFont="1"/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1" fillId="0" borderId="0" xfId="1"/>
    <xf numFmtId="0" fontId="9" fillId="0" borderId="0" xfId="0" applyFont="1"/>
    <xf numFmtId="0" fontId="11" fillId="5" borderId="1" xfId="0" applyFont="1" applyFill="1" applyBorder="1" applyAlignment="1">
      <alignment horizontal="center" vertical="center" wrapText="1"/>
    </xf>
    <xf numFmtId="164" fontId="12" fillId="6" borderId="2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3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1272F99D-6203-6BD2-5BCD-10F4DFB88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3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A7FCB8F7-35A9-95C0-0467-7195A766E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miau.my-x.hu/myx-free/coco/test/554337320251013122815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miau.my-x.hu/myx-free/coco/test/6772234202510131229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0B39D-77E8-40A1-A7CE-970FF4A15D5F}">
  <dimension ref="A1:O42"/>
  <sheetViews>
    <sheetView topLeftCell="B9" zoomScale="66" workbookViewId="0">
      <selection activeCell="M22" sqref="M22"/>
    </sheetView>
  </sheetViews>
  <sheetFormatPr defaultColWidth="11.5546875" defaultRowHeight="14.4" x14ac:dyDescent="0.3"/>
  <cols>
    <col min="1" max="1" width="16.6640625" bestFit="1" customWidth="1"/>
    <col min="2" max="2" width="48.109375" bestFit="1" customWidth="1"/>
    <col min="3" max="3" width="22.88671875" bestFit="1" customWidth="1"/>
    <col min="4" max="4" width="24.77734375" bestFit="1" customWidth="1"/>
    <col min="5" max="5" width="21.88671875" bestFit="1" customWidth="1"/>
    <col min="6" max="6" width="25.77734375" bestFit="1" customWidth="1"/>
    <col min="7" max="7" width="26.33203125" bestFit="1" customWidth="1"/>
    <col min="8" max="9" width="22.88671875" bestFit="1" customWidth="1"/>
    <col min="10" max="10" width="21.44140625" bestFit="1" customWidth="1"/>
    <col min="11" max="11" width="29.6640625" bestFit="1" customWidth="1"/>
    <col min="12" max="12" width="5.109375" bestFit="1" customWidth="1"/>
    <col min="13" max="13" width="4.44140625" bestFit="1" customWidth="1"/>
    <col min="14" max="14" width="7.33203125" bestFit="1" customWidth="1"/>
    <col min="15" max="15" width="16.6640625" bestFit="1" customWidth="1"/>
  </cols>
  <sheetData>
    <row r="1" spans="1:1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3">
      <c r="A2" t="s">
        <v>11</v>
      </c>
      <c r="B2" s="1">
        <v>4.5</v>
      </c>
      <c r="C2" s="1">
        <v>4.5</v>
      </c>
      <c r="D2" s="1">
        <v>4.5</v>
      </c>
      <c r="E2" s="1">
        <v>5</v>
      </c>
      <c r="F2" s="1">
        <v>5</v>
      </c>
      <c r="G2" s="1">
        <v>4.5</v>
      </c>
      <c r="H2" s="1">
        <v>4</v>
      </c>
      <c r="I2" s="1">
        <v>4.5</v>
      </c>
      <c r="J2" s="1">
        <v>4</v>
      </c>
      <c r="K2" s="1">
        <v>5</v>
      </c>
    </row>
    <row r="3" spans="1:11" x14ac:dyDescent="0.3">
      <c r="A3" t="s">
        <v>12</v>
      </c>
      <c r="B3" s="1">
        <v>4</v>
      </c>
      <c r="C3" s="1">
        <v>4</v>
      </c>
      <c r="D3" s="1">
        <v>4.5</v>
      </c>
      <c r="E3" s="1">
        <v>4</v>
      </c>
      <c r="F3" s="1">
        <v>4</v>
      </c>
      <c r="G3" s="1">
        <v>4.5</v>
      </c>
      <c r="H3" s="1">
        <v>4</v>
      </c>
      <c r="I3" s="1">
        <v>3</v>
      </c>
      <c r="J3" s="1">
        <v>4.5</v>
      </c>
      <c r="K3" s="1">
        <v>4</v>
      </c>
    </row>
    <row r="4" spans="1:11" x14ac:dyDescent="0.3">
      <c r="A4" t="s">
        <v>13</v>
      </c>
      <c r="B4" s="1">
        <v>4.5</v>
      </c>
      <c r="C4" s="1">
        <v>4.5</v>
      </c>
      <c r="D4" s="1">
        <v>4</v>
      </c>
      <c r="E4" s="1">
        <v>4</v>
      </c>
      <c r="F4" s="1">
        <v>4</v>
      </c>
      <c r="G4" s="1">
        <v>3</v>
      </c>
      <c r="H4" s="1">
        <v>4.5</v>
      </c>
      <c r="I4" s="1">
        <v>3</v>
      </c>
      <c r="J4" s="1">
        <v>3</v>
      </c>
      <c r="K4" s="1">
        <v>4</v>
      </c>
    </row>
    <row r="5" spans="1:11" x14ac:dyDescent="0.3">
      <c r="A5" t="s">
        <v>14</v>
      </c>
      <c r="B5" s="1">
        <v>4</v>
      </c>
      <c r="C5" s="1">
        <v>3</v>
      </c>
      <c r="D5" s="1">
        <v>4</v>
      </c>
      <c r="E5" s="1">
        <v>4.5</v>
      </c>
      <c r="F5" s="1">
        <v>4</v>
      </c>
      <c r="G5" s="1">
        <v>4</v>
      </c>
      <c r="H5" s="1">
        <v>4.5</v>
      </c>
      <c r="I5" s="1">
        <v>3</v>
      </c>
      <c r="J5" s="1">
        <v>4.5</v>
      </c>
      <c r="K5" s="1">
        <v>4.5</v>
      </c>
    </row>
    <row r="6" spans="1:11" x14ac:dyDescent="0.3">
      <c r="A6" t="s">
        <v>15</v>
      </c>
      <c r="B6" s="1">
        <v>4.5</v>
      </c>
      <c r="C6" s="1">
        <v>4.5</v>
      </c>
      <c r="D6" s="1">
        <v>4.5</v>
      </c>
      <c r="E6" s="1">
        <v>5</v>
      </c>
      <c r="F6" s="1">
        <v>5</v>
      </c>
      <c r="G6" s="1">
        <v>5</v>
      </c>
      <c r="H6" s="1">
        <v>4.5</v>
      </c>
      <c r="I6" s="1">
        <v>4</v>
      </c>
      <c r="J6" s="1">
        <v>4</v>
      </c>
      <c r="K6" s="1">
        <v>5</v>
      </c>
    </row>
    <row r="7" spans="1:11" x14ac:dyDescent="0.3">
      <c r="A7" t="s">
        <v>16</v>
      </c>
      <c r="B7" s="1">
        <v>4.5</v>
      </c>
      <c r="C7" s="1">
        <v>4</v>
      </c>
      <c r="D7" s="1">
        <v>4</v>
      </c>
      <c r="E7" s="1">
        <v>4.5</v>
      </c>
      <c r="F7" s="1">
        <v>5</v>
      </c>
      <c r="G7" s="1">
        <v>4.5</v>
      </c>
      <c r="H7" s="1">
        <v>4.5</v>
      </c>
      <c r="I7" s="1">
        <v>4</v>
      </c>
      <c r="J7" s="1">
        <v>4</v>
      </c>
      <c r="K7" s="1">
        <v>5</v>
      </c>
    </row>
    <row r="8" spans="1:11" x14ac:dyDescent="0.3">
      <c r="A8" t="s">
        <v>17</v>
      </c>
      <c r="B8" s="1">
        <v>4</v>
      </c>
      <c r="C8" s="1">
        <v>4.5</v>
      </c>
      <c r="D8" s="1">
        <v>4</v>
      </c>
      <c r="E8" s="1">
        <v>4</v>
      </c>
      <c r="F8" s="1">
        <v>4</v>
      </c>
      <c r="G8" s="1">
        <v>4</v>
      </c>
      <c r="H8" s="1">
        <v>4</v>
      </c>
      <c r="I8" s="1">
        <v>4</v>
      </c>
      <c r="J8" s="1">
        <v>4.5</v>
      </c>
      <c r="K8" s="1">
        <v>4.5</v>
      </c>
    </row>
    <row r="9" spans="1:11" x14ac:dyDescent="0.3">
      <c r="A9" t="s">
        <v>18</v>
      </c>
      <c r="B9" s="1">
        <v>4.5</v>
      </c>
      <c r="C9" s="1">
        <v>5</v>
      </c>
      <c r="D9" s="1">
        <v>4</v>
      </c>
      <c r="E9" s="1">
        <v>4.5</v>
      </c>
      <c r="F9" s="1">
        <v>4.5</v>
      </c>
      <c r="G9" s="1">
        <v>3</v>
      </c>
      <c r="H9" s="1">
        <v>4</v>
      </c>
      <c r="I9" s="1">
        <v>4</v>
      </c>
      <c r="J9" s="1">
        <v>4.5</v>
      </c>
      <c r="K9" s="1">
        <v>4</v>
      </c>
    </row>
    <row r="10" spans="1:11" x14ac:dyDescent="0.3">
      <c r="A10" t="s">
        <v>19</v>
      </c>
      <c r="B10" s="1">
        <v>4.5</v>
      </c>
      <c r="C10" s="1">
        <v>4</v>
      </c>
      <c r="D10" s="1">
        <v>4.5</v>
      </c>
      <c r="E10" s="1">
        <v>4</v>
      </c>
      <c r="F10" s="1">
        <v>4</v>
      </c>
      <c r="G10" s="1">
        <v>4</v>
      </c>
      <c r="H10" s="1">
        <v>4</v>
      </c>
      <c r="I10" s="1">
        <v>4.5</v>
      </c>
      <c r="J10" s="1">
        <v>4.5</v>
      </c>
      <c r="K10" s="1">
        <v>4</v>
      </c>
    </row>
    <row r="11" spans="1:11" x14ac:dyDescent="0.3">
      <c r="A11" t="s">
        <v>20</v>
      </c>
      <c r="B11" s="1">
        <v>4</v>
      </c>
      <c r="C11" s="1">
        <v>4.5</v>
      </c>
      <c r="D11" s="1">
        <v>4</v>
      </c>
      <c r="E11" s="1">
        <v>4.5</v>
      </c>
      <c r="F11" s="1">
        <v>4.5</v>
      </c>
      <c r="G11" s="1">
        <v>3</v>
      </c>
      <c r="H11" s="1">
        <v>4.5</v>
      </c>
      <c r="I11" s="1">
        <v>4</v>
      </c>
      <c r="J11" s="1">
        <v>4.5</v>
      </c>
      <c r="K11" s="1">
        <v>4.5</v>
      </c>
    </row>
    <row r="12" spans="1:11" x14ac:dyDescent="0.3">
      <c r="B12" s="2"/>
    </row>
    <row r="13" spans="1:11" x14ac:dyDescent="0.3">
      <c r="A13" t="s">
        <v>21</v>
      </c>
      <c r="B13" t="s">
        <v>22</v>
      </c>
    </row>
    <row r="15" spans="1:11" x14ac:dyDescent="0.3">
      <c r="A15" t="s">
        <v>23</v>
      </c>
    </row>
    <row r="16" spans="1:11" x14ac:dyDescent="0.3">
      <c r="A16" t="s">
        <v>24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</row>
    <row r="17" spans="1:15" ht="57.6" x14ac:dyDescent="0.3">
      <c r="A17" t="s">
        <v>25</v>
      </c>
      <c r="B17" s="3" t="s">
        <v>26</v>
      </c>
      <c r="C17" s="3" t="s">
        <v>26</v>
      </c>
      <c r="D17" s="3" t="s">
        <v>26</v>
      </c>
      <c r="E17" s="3" t="s">
        <v>26</v>
      </c>
      <c r="F17" s="3" t="s">
        <v>26</v>
      </c>
      <c r="G17" s="3" t="s">
        <v>26</v>
      </c>
      <c r="H17" s="3" t="s">
        <v>26</v>
      </c>
      <c r="I17" s="3" t="s">
        <v>26</v>
      </c>
      <c r="J17" s="3" t="s">
        <v>26</v>
      </c>
      <c r="K17" s="3" t="s">
        <v>26</v>
      </c>
    </row>
    <row r="20" spans="1:15" x14ac:dyDescent="0.3">
      <c r="A20" t="str">
        <f>A1</f>
        <v>Vállalat</v>
      </c>
      <c r="B20" t="str">
        <f t="shared" ref="B20:K20" si="0">B1</f>
        <v>1. Anyagkörforgási arány</v>
      </c>
      <c r="C20" t="str">
        <f t="shared" si="0"/>
        <v>2. Termék-visszaforgatás</v>
      </c>
      <c r="D20" t="str">
        <f t="shared" si="0"/>
        <v>3. Hulladék-újrahasznosítás</v>
      </c>
      <c r="E20" t="str">
        <f t="shared" si="0"/>
        <v>4. Digitalizációs érettség</v>
      </c>
      <c r="F20" t="str">
        <f t="shared" si="0"/>
        <v>5. Adat-alapú döntéshozatal</v>
      </c>
      <c r="G20" t="str">
        <f t="shared" si="0"/>
        <v>6. Körforgásos adatintegráció</v>
      </c>
      <c r="H20" t="str">
        <f t="shared" si="0"/>
        <v>7. Erőforrás-megtakarítás</v>
      </c>
      <c r="I20" t="str">
        <f t="shared" si="0"/>
        <v>8. Másodlagos bevételek</v>
      </c>
      <c r="J20" t="str">
        <f t="shared" si="0"/>
        <v>9. ROI circular projektek</v>
      </c>
      <c r="K20" t="str">
        <f t="shared" si="0"/>
        <v>10. Energia-/költséghatékonyság</v>
      </c>
      <c r="L20" t="s">
        <v>27</v>
      </c>
      <c r="M20" t="s">
        <v>28</v>
      </c>
      <c r="N20" t="s">
        <v>29</v>
      </c>
      <c r="O20" t="str">
        <f>A20</f>
        <v>Vállalat</v>
      </c>
    </row>
    <row r="21" spans="1:15" x14ac:dyDescent="0.3">
      <c r="A21" t="str">
        <f t="shared" ref="A21:K21" si="1">A2</f>
        <v>Siemens</v>
      </c>
      <c r="B21">
        <f>RANK(B2,B$2:B$11,B$16)</f>
        <v>1</v>
      </c>
      <c r="C21">
        <f t="shared" ref="C21:K21" si="2">RANK(C2,C$2:C$11,C$16)</f>
        <v>2</v>
      </c>
      <c r="D21">
        <f t="shared" si="2"/>
        <v>1</v>
      </c>
      <c r="E21">
        <f t="shared" si="2"/>
        <v>1</v>
      </c>
      <c r="F21">
        <f t="shared" si="2"/>
        <v>1</v>
      </c>
      <c r="G21">
        <f t="shared" si="2"/>
        <v>2</v>
      </c>
      <c r="H21">
        <f t="shared" si="2"/>
        <v>6</v>
      </c>
      <c r="I21">
        <f t="shared" si="2"/>
        <v>1</v>
      </c>
      <c r="J21">
        <f t="shared" si="2"/>
        <v>7</v>
      </c>
      <c r="K21">
        <f t="shared" si="2"/>
        <v>1</v>
      </c>
      <c r="L21">
        <v>1000</v>
      </c>
      <c r="M21">
        <f>AVERAGE(B21:K21)</f>
        <v>2.2999999999999998</v>
      </c>
      <c r="N21" s="5">
        <f>RANK(M21,M$21:M$30,1)</f>
        <v>2</v>
      </c>
      <c r="O21" s="5" t="str">
        <f t="shared" ref="O21:O30" si="3">A21</f>
        <v>Siemens</v>
      </c>
    </row>
    <row r="22" spans="1:15" x14ac:dyDescent="0.3">
      <c r="A22" t="str">
        <f t="shared" ref="A22:K22" si="4">A3</f>
        <v>BMW Group</v>
      </c>
      <c r="B22">
        <f t="shared" ref="B22:K22" si="5">RANK(B3,B$2:B$11,B$16)</f>
        <v>7</v>
      </c>
      <c r="C22">
        <f t="shared" si="5"/>
        <v>7</v>
      </c>
      <c r="D22">
        <f t="shared" si="5"/>
        <v>1</v>
      </c>
      <c r="E22">
        <f t="shared" si="5"/>
        <v>7</v>
      </c>
      <c r="F22">
        <f t="shared" si="5"/>
        <v>6</v>
      </c>
      <c r="G22">
        <f t="shared" si="5"/>
        <v>2</v>
      </c>
      <c r="H22">
        <f t="shared" si="5"/>
        <v>6</v>
      </c>
      <c r="I22">
        <f t="shared" si="5"/>
        <v>8</v>
      </c>
      <c r="J22">
        <f t="shared" si="5"/>
        <v>1</v>
      </c>
      <c r="K22">
        <f t="shared" si="5"/>
        <v>7</v>
      </c>
      <c r="L22">
        <v>1000</v>
      </c>
      <c r="M22">
        <f t="shared" ref="M22:M30" si="6">AVERAGE(B22:K22)</f>
        <v>5.2</v>
      </c>
      <c r="N22" s="7">
        <f t="shared" ref="N22:N30" si="7">RANK(M22,M$21:M$30,1)</f>
        <v>9</v>
      </c>
      <c r="O22" s="7" t="str">
        <f t="shared" si="3"/>
        <v>BMW Group</v>
      </c>
    </row>
    <row r="23" spans="1:15" x14ac:dyDescent="0.3">
      <c r="A23" t="str">
        <f t="shared" ref="A23:K23" si="8">A4</f>
        <v>Volkswagen Group</v>
      </c>
      <c r="B23">
        <f t="shared" ref="B23:K23" si="9">RANK(B4,B$2:B$11,B$16)</f>
        <v>1</v>
      </c>
      <c r="C23">
        <f t="shared" si="9"/>
        <v>2</v>
      </c>
      <c r="D23">
        <f t="shared" si="9"/>
        <v>5</v>
      </c>
      <c r="E23">
        <f t="shared" si="9"/>
        <v>7</v>
      </c>
      <c r="F23">
        <f t="shared" si="9"/>
        <v>6</v>
      </c>
      <c r="G23">
        <f t="shared" si="9"/>
        <v>8</v>
      </c>
      <c r="H23">
        <f t="shared" si="9"/>
        <v>1</v>
      </c>
      <c r="I23">
        <f t="shared" si="9"/>
        <v>8</v>
      </c>
      <c r="J23">
        <f t="shared" si="9"/>
        <v>10</v>
      </c>
      <c r="K23">
        <f t="shared" si="9"/>
        <v>7</v>
      </c>
      <c r="L23">
        <v>1000</v>
      </c>
      <c r="M23">
        <f t="shared" si="6"/>
        <v>5.5</v>
      </c>
      <c r="N23" s="7">
        <f t="shared" si="7"/>
        <v>10</v>
      </c>
      <c r="O23" s="7" t="str">
        <f t="shared" si="3"/>
        <v>Volkswagen Group</v>
      </c>
    </row>
    <row r="24" spans="1:15" x14ac:dyDescent="0.3">
      <c r="A24" t="str">
        <f t="shared" ref="A24:K24" si="10">A5</f>
        <v>Bosch</v>
      </c>
      <c r="B24">
        <f t="shared" ref="B24:K24" si="11">RANK(B5,B$2:B$11,B$16)</f>
        <v>7</v>
      </c>
      <c r="C24">
        <f t="shared" si="11"/>
        <v>10</v>
      </c>
      <c r="D24">
        <f t="shared" si="11"/>
        <v>5</v>
      </c>
      <c r="E24">
        <f t="shared" si="11"/>
        <v>3</v>
      </c>
      <c r="F24">
        <f t="shared" si="11"/>
        <v>6</v>
      </c>
      <c r="G24">
        <f t="shared" si="11"/>
        <v>5</v>
      </c>
      <c r="H24">
        <f t="shared" si="11"/>
        <v>1</v>
      </c>
      <c r="I24">
        <f t="shared" si="11"/>
        <v>8</v>
      </c>
      <c r="J24">
        <f t="shared" si="11"/>
        <v>1</v>
      </c>
      <c r="K24">
        <f t="shared" si="11"/>
        <v>4</v>
      </c>
      <c r="L24">
        <v>1000</v>
      </c>
      <c r="M24">
        <f t="shared" si="6"/>
        <v>5</v>
      </c>
      <c r="N24" s="7">
        <f t="shared" si="7"/>
        <v>8</v>
      </c>
      <c r="O24" s="7" t="str">
        <f t="shared" si="3"/>
        <v>Bosch</v>
      </c>
    </row>
    <row r="25" spans="1:15" x14ac:dyDescent="0.3">
      <c r="A25" t="str">
        <f t="shared" ref="A25:K25" si="12">A6</f>
        <v>Schneider Electric</v>
      </c>
      <c r="B25">
        <f t="shared" ref="B25:K25" si="13">RANK(B6,B$2:B$11,B$16)</f>
        <v>1</v>
      </c>
      <c r="C25">
        <f t="shared" si="13"/>
        <v>2</v>
      </c>
      <c r="D25">
        <f t="shared" si="13"/>
        <v>1</v>
      </c>
      <c r="E25">
        <f t="shared" si="13"/>
        <v>1</v>
      </c>
      <c r="F25">
        <f t="shared" si="13"/>
        <v>1</v>
      </c>
      <c r="G25">
        <f t="shared" si="13"/>
        <v>1</v>
      </c>
      <c r="H25">
        <f t="shared" si="13"/>
        <v>1</v>
      </c>
      <c r="I25">
        <f t="shared" si="13"/>
        <v>3</v>
      </c>
      <c r="J25">
        <f t="shared" si="13"/>
        <v>7</v>
      </c>
      <c r="K25">
        <f t="shared" si="13"/>
        <v>1</v>
      </c>
      <c r="L25">
        <v>1000</v>
      </c>
      <c r="M25">
        <f t="shared" si="6"/>
        <v>1.9</v>
      </c>
      <c r="N25" s="4">
        <f t="shared" si="7"/>
        <v>1</v>
      </c>
      <c r="O25" s="4" t="str">
        <f t="shared" si="3"/>
        <v>Schneider Electric</v>
      </c>
    </row>
    <row r="26" spans="1:15" x14ac:dyDescent="0.3">
      <c r="A26" t="str">
        <f t="shared" ref="A26:K26" si="14">A7</f>
        <v>Apple</v>
      </c>
      <c r="B26">
        <f t="shared" ref="B26:K26" si="15">RANK(B7,B$2:B$11,B$16)</f>
        <v>1</v>
      </c>
      <c r="C26">
        <f t="shared" si="15"/>
        <v>7</v>
      </c>
      <c r="D26">
        <f t="shared" si="15"/>
        <v>5</v>
      </c>
      <c r="E26">
        <f t="shared" si="15"/>
        <v>3</v>
      </c>
      <c r="F26">
        <f t="shared" si="15"/>
        <v>1</v>
      </c>
      <c r="G26">
        <f t="shared" si="15"/>
        <v>2</v>
      </c>
      <c r="H26">
        <f t="shared" si="15"/>
        <v>1</v>
      </c>
      <c r="I26">
        <f t="shared" si="15"/>
        <v>3</v>
      </c>
      <c r="J26">
        <f t="shared" si="15"/>
        <v>7</v>
      </c>
      <c r="K26">
        <f t="shared" si="15"/>
        <v>1</v>
      </c>
      <c r="L26">
        <v>1000</v>
      </c>
      <c r="M26">
        <f t="shared" si="6"/>
        <v>3.1</v>
      </c>
      <c r="N26" s="6">
        <f t="shared" si="7"/>
        <v>3</v>
      </c>
      <c r="O26" s="6" t="str">
        <f t="shared" si="3"/>
        <v>Apple</v>
      </c>
    </row>
    <row r="27" spans="1:15" x14ac:dyDescent="0.3">
      <c r="A27" t="str">
        <f t="shared" ref="A27:K27" si="16">A8</f>
        <v>Dell Technologies</v>
      </c>
      <c r="B27">
        <f t="shared" ref="B27:K27" si="17">RANK(B8,B$2:B$11,B$16)</f>
        <v>7</v>
      </c>
      <c r="C27">
        <f t="shared" si="17"/>
        <v>2</v>
      </c>
      <c r="D27">
        <f t="shared" si="17"/>
        <v>5</v>
      </c>
      <c r="E27">
        <f t="shared" si="17"/>
        <v>7</v>
      </c>
      <c r="F27">
        <f t="shared" si="17"/>
        <v>6</v>
      </c>
      <c r="G27">
        <f t="shared" si="17"/>
        <v>5</v>
      </c>
      <c r="H27">
        <f t="shared" si="17"/>
        <v>6</v>
      </c>
      <c r="I27">
        <f t="shared" si="17"/>
        <v>3</v>
      </c>
      <c r="J27">
        <f t="shared" si="17"/>
        <v>1</v>
      </c>
      <c r="K27">
        <f t="shared" si="17"/>
        <v>4</v>
      </c>
      <c r="L27">
        <v>1000</v>
      </c>
      <c r="M27">
        <f t="shared" si="6"/>
        <v>4.5999999999999996</v>
      </c>
      <c r="N27">
        <f t="shared" si="7"/>
        <v>7</v>
      </c>
      <c r="O27" t="str">
        <f t="shared" si="3"/>
        <v>Dell Technologies</v>
      </c>
    </row>
    <row r="28" spans="1:15" x14ac:dyDescent="0.3">
      <c r="A28" t="str">
        <f t="shared" ref="A28:K28" si="18">A9</f>
        <v>IKEA</v>
      </c>
      <c r="B28">
        <f t="shared" ref="B28:K28" si="19">RANK(B9,B$2:B$11,B$16)</f>
        <v>1</v>
      </c>
      <c r="C28">
        <f t="shared" si="19"/>
        <v>1</v>
      </c>
      <c r="D28">
        <f t="shared" si="19"/>
        <v>5</v>
      </c>
      <c r="E28">
        <f t="shared" si="19"/>
        <v>3</v>
      </c>
      <c r="F28">
        <f t="shared" si="19"/>
        <v>4</v>
      </c>
      <c r="G28">
        <f t="shared" si="19"/>
        <v>8</v>
      </c>
      <c r="H28">
        <f t="shared" si="19"/>
        <v>6</v>
      </c>
      <c r="I28">
        <f t="shared" si="19"/>
        <v>3</v>
      </c>
      <c r="J28">
        <f t="shared" si="19"/>
        <v>1</v>
      </c>
      <c r="K28">
        <f t="shared" si="19"/>
        <v>7</v>
      </c>
      <c r="L28">
        <v>1000</v>
      </c>
      <c r="M28">
        <f t="shared" si="6"/>
        <v>3.9</v>
      </c>
      <c r="N28">
        <f t="shared" si="7"/>
        <v>5</v>
      </c>
      <c r="O28" t="str">
        <f t="shared" si="3"/>
        <v>IKEA</v>
      </c>
    </row>
    <row r="29" spans="1:15" x14ac:dyDescent="0.3">
      <c r="A29" t="str">
        <f t="shared" ref="A29:K29" si="20">A10</f>
        <v>Philips</v>
      </c>
      <c r="B29">
        <f t="shared" ref="B29:K29" si="21">RANK(B10,B$2:B$11,B$16)</f>
        <v>1</v>
      </c>
      <c r="C29">
        <f t="shared" si="21"/>
        <v>7</v>
      </c>
      <c r="D29">
        <f t="shared" si="21"/>
        <v>1</v>
      </c>
      <c r="E29">
        <f t="shared" si="21"/>
        <v>7</v>
      </c>
      <c r="F29">
        <f t="shared" si="21"/>
        <v>6</v>
      </c>
      <c r="G29">
        <f t="shared" si="21"/>
        <v>5</v>
      </c>
      <c r="H29">
        <f t="shared" si="21"/>
        <v>6</v>
      </c>
      <c r="I29">
        <f t="shared" si="21"/>
        <v>1</v>
      </c>
      <c r="J29">
        <f t="shared" si="21"/>
        <v>1</v>
      </c>
      <c r="K29">
        <f t="shared" si="21"/>
        <v>7</v>
      </c>
      <c r="L29">
        <v>1000</v>
      </c>
      <c r="M29">
        <f t="shared" si="6"/>
        <v>4.2</v>
      </c>
      <c r="N29">
        <f t="shared" si="7"/>
        <v>6</v>
      </c>
      <c r="O29" t="str">
        <f t="shared" si="3"/>
        <v>Philips</v>
      </c>
    </row>
    <row r="30" spans="1:15" x14ac:dyDescent="0.3">
      <c r="A30" t="str">
        <f t="shared" ref="A30:K30" si="22">A11</f>
        <v>Unilever</v>
      </c>
      <c r="B30">
        <f t="shared" ref="B30:K30" si="23">RANK(B11,B$2:B$11,B$16)</f>
        <v>7</v>
      </c>
      <c r="C30">
        <f t="shared" si="23"/>
        <v>2</v>
      </c>
      <c r="D30">
        <f t="shared" si="23"/>
        <v>5</v>
      </c>
      <c r="E30">
        <f t="shared" si="23"/>
        <v>3</v>
      </c>
      <c r="F30">
        <f t="shared" si="23"/>
        <v>4</v>
      </c>
      <c r="G30">
        <f t="shared" si="23"/>
        <v>8</v>
      </c>
      <c r="H30">
        <f t="shared" si="23"/>
        <v>1</v>
      </c>
      <c r="I30">
        <f t="shared" si="23"/>
        <v>3</v>
      </c>
      <c r="J30">
        <f t="shared" si="23"/>
        <v>1</v>
      </c>
      <c r="K30">
        <f t="shared" si="23"/>
        <v>4</v>
      </c>
      <c r="L30">
        <v>1000</v>
      </c>
      <c r="M30">
        <f t="shared" si="6"/>
        <v>3.8</v>
      </c>
      <c r="N30">
        <f t="shared" si="7"/>
        <v>4</v>
      </c>
      <c r="O30" t="str">
        <f t="shared" si="3"/>
        <v>Unilever</v>
      </c>
    </row>
    <row r="32" spans="1:15" x14ac:dyDescent="0.3">
      <c r="B32" t="s">
        <v>154</v>
      </c>
      <c r="C32" t="s">
        <v>154</v>
      </c>
      <c r="D32" t="s">
        <v>154</v>
      </c>
      <c r="E32" t="s">
        <v>154</v>
      </c>
      <c r="F32" t="s">
        <v>154</v>
      </c>
      <c r="G32" t="s">
        <v>154</v>
      </c>
      <c r="H32" t="s">
        <v>154</v>
      </c>
      <c r="I32" t="s">
        <v>154</v>
      </c>
      <c r="J32" t="s">
        <v>154</v>
      </c>
      <c r="K32" t="s">
        <v>154</v>
      </c>
      <c r="L32" t="s">
        <v>27</v>
      </c>
    </row>
    <row r="33" spans="1:12" x14ac:dyDescent="0.3">
      <c r="A33" t="str">
        <f>A21</f>
        <v>Siemens</v>
      </c>
      <c r="B33">
        <f>11-B21</f>
        <v>10</v>
      </c>
      <c r="C33">
        <f t="shared" ref="C33:K33" si="24">11-C21</f>
        <v>9</v>
      </c>
      <c r="D33">
        <f t="shared" si="24"/>
        <v>10</v>
      </c>
      <c r="E33">
        <f t="shared" si="24"/>
        <v>10</v>
      </c>
      <c r="F33">
        <f t="shared" si="24"/>
        <v>10</v>
      </c>
      <c r="G33">
        <f t="shared" si="24"/>
        <v>9</v>
      </c>
      <c r="H33">
        <f t="shared" si="24"/>
        <v>5</v>
      </c>
      <c r="I33">
        <f t="shared" si="24"/>
        <v>10</v>
      </c>
      <c r="J33">
        <f t="shared" si="24"/>
        <v>4</v>
      </c>
      <c r="K33">
        <f t="shared" si="24"/>
        <v>10</v>
      </c>
      <c r="L33">
        <v>1000</v>
      </c>
    </row>
    <row r="34" spans="1:12" x14ac:dyDescent="0.3">
      <c r="A34" t="str">
        <f t="shared" ref="A34:A42" si="25">A22</f>
        <v>BMW Group</v>
      </c>
      <c r="B34">
        <f t="shared" ref="B34:K44" si="26">11-B22</f>
        <v>4</v>
      </c>
      <c r="C34">
        <f t="shared" si="26"/>
        <v>4</v>
      </c>
      <c r="D34">
        <f t="shared" si="26"/>
        <v>10</v>
      </c>
      <c r="E34">
        <f t="shared" si="26"/>
        <v>4</v>
      </c>
      <c r="F34">
        <f t="shared" si="26"/>
        <v>5</v>
      </c>
      <c r="G34">
        <f t="shared" si="26"/>
        <v>9</v>
      </c>
      <c r="H34">
        <f t="shared" si="26"/>
        <v>5</v>
      </c>
      <c r="I34">
        <f t="shared" si="26"/>
        <v>3</v>
      </c>
      <c r="J34">
        <f t="shared" si="26"/>
        <v>10</v>
      </c>
      <c r="K34">
        <f t="shared" si="26"/>
        <v>4</v>
      </c>
      <c r="L34">
        <v>1000</v>
      </c>
    </row>
    <row r="35" spans="1:12" x14ac:dyDescent="0.3">
      <c r="A35" t="str">
        <f t="shared" si="25"/>
        <v>Volkswagen Group</v>
      </c>
      <c r="B35">
        <f t="shared" si="26"/>
        <v>10</v>
      </c>
      <c r="C35">
        <f t="shared" si="26"/>
        <v>9</v>
      </c>
      <c r="D35">
        <f t="shared" si="26"/>
        <v>6</v>
      </c>
      <c r="E35">
        <f t="shared" si="26"/>
        <v>4</v>
      </c>
      <c r="F35">
        <f t="shared" si="26"/>
        <v>5</v>
      </c>
      <c r="G35">
        <f t="shared" si="26"/>
        <v>3</v>
      </c>
      <c r="H35">
        <f t="shared" si="26"/>
        <v>10</v>
      </c>
      <c r="I35">
        <f t="shared" si="26"/>
        <v>3</v>
      </c>
      <c r="J35">
        <f t="shared" si="26"/>
        <v>1</v>
      </c>
      <c r="K35">
        <f t="shared" si="26"/>
        <v>4</v>
      </c>
      <c r="L35">
        <v>1000</v>
      </c>
    </row>
    <row r="36" spans="1:12" x14ac:dyDescent="0.3">
      <c r="A36" t="str">
        <f t="shared" si="25"/>
        <v>Bosch</v>
      </c>
      <c r="B36">
        <f t="shared" si="26"/>
        <v>4</v>
      </c>
      <c r="C36">
        <f t="shared" si="26"/>
        <v>1</v>
      </c>
      <c r="D36">
        <f t="shared" si="26"/>
        <v>6</v>
      </c>
      <c r="E36">
        <f t="shared" si="26"/>
        <v>8</v>
      </c>
      <c r="F36">
        <f t="shared" si="26"/>
        <v>5</v>
      </c>
      <c r="G36">
        <f t="shared" si="26"/>
        <v>6</v>
      </c>
      <c r="H36">
        <f t="shared" si="26"/>
        <v>10</v>
      </c>
      <c r="I36">
        <f t="shared" si="26"/>
        <v>3</v>
      </c>
      <c r="J36">
        <f t="shared" si="26"/>
        <v>10</v>
      </c>
      <c r="K36">
        <f t="shared" si="26"/>
        <v>7</v>
      </c>
      <c r="L36">
        <v>1000</v>
      </c>
    </row>
    <row r="37" spans="1:12" x14ac:dyDescent="0.3">
      <c r="A37" t="str">
        <f t="shared" si="25"/>
        <v>Schneider Electric</v>
      </c>
      <c r="B37">
        <f t="shared" si="26"/>
        <v>10</v>
      </c>
      <c r="C37">
        <f t="shared" si="26"/>
        <v>9</v>
      </c>
      <c r="D37">
        <f t="shared" si="26"/>
        <v>10</v>
      </c>
      <c r="E37">
        <f t="shared" si="26"/>
        <v>10</v>
      </c>
      <c r="F37">
        <f t="shared" si="26"/>
        <v>10</v>
      </c>
      <c r="G37">
        <f t="shared" si="26"/>
        <v>10</v>
      </c>
      <c r="H37">
        <f t="shared" si="26"/>
        <v>10</v>
      </c>
      <c r="I37">
        <f t="shared" si="26"/>
        <v>8</v>
      </c>
      <c r="J37">
        <f t="shared" si="26"/>
        <v>4</v>
      </c>
      <c r="K37">
        <f t="shared" si="26"/>
        <v>10</v>
      </c>
      <c r="L37">
        <v>1000</v>
      </c>
    </row>
    <row r="38" spans="1:12" x14ac:dyDescent="0.3">
      <c r="A38" t="str">
        <f t="shared" si="25"/>
        <v>Apple</v>
      </c>
      <c r="B38">
        <f t="shared" si="26"/>
        <v>10</v>
      </c>
      <c r="C38">
        <f t="shared" si="26"/>
        <v>4</v>
      </c>
      <c r="D38">
        <f t="shared" si="26"/>
        <v>6</v>
      </c>
      <c r="E38">
        <f t="shared" si="26"/>
        <v>8</v>
      </c>
      <c r="F38">
        <f t="shared" si="26"/>
        <v>10</v>
      </c>
      <c r="G38">
        <f t="shared" si="26"/>
        <v>9</v>
      </c>
      <c r="H38">
        <f t="shared" si="26"/>
        <v>10</v>
      </c>
      <c r="I38">
        <f t="shared" si="26"/>
        <v>8</v>
      </c>
      <c r="J38">
        <f t="shared" si="26"/>
        <v>4</v>
      </c>
      <c r="K38">
        <f t="shared" si="26"/>
        <v>10</v>
      </c>
      <c r="L38">
        <v>1000</v>
      </c>
    </row>
    <row r="39" spans="1:12" x14ac:dyDescent="0.3">
      <c r="A39" t="str">
        <f t="shared" si="25"/>
        <v>Dell Technologies</v>
      </c>
      <c r="B39">
        <f t="shared" si="26"/>
        <v>4</v>
      </c>
      <c r="C39">
        <f t="shared" si="26"/>
        <v>9</v>
      </c>
      <c r="D39">
        <f t="shared" si="26"/>
        <v>6</v>
      </c>
      <c r="E39">
        <f t="shared" si="26"/>
        <v>4</v>
      </c>
      <c r="F39">
        <f t="shared" si="26"/>
        <v>5</v>
      </c>
      <c r="G39">
        <f t="shared" si="26"/>
        <v>6</v>
      </c>
      <c r="H39">
        <f t="shared" si="26"/>
        <v>5</v>
      </c>
      <c r="I39">
        <f t="shared" si="26"/>
        <v>8</v>
      </c>
      <c r="J39">
        <f t="shared" si="26"/>
        <v>10</v>
      </c>
      <c r="K39">
        <f t="shared" si="26"/>
        <v>7</v>
      </c>
      <c r="L39">
        <v>1000</v>
      </c>
    </row>
    <row r="40" spans="1:12" x14ac:dyDescent="0.3">
      <c r="A40" t="str">
        <f t="shared" si="25"/>
        <v>IKEA</v>
      </c>
      <c r="B40">
        <f t="shared" si="26"/>
        <v>10</v>
      </c>
      <c r="C40">
        <f t="shared" si="26"/>
        <v>10</v>
      </c>
      <c r="D40">
        <f t="shared" si="26"/>
        <v>6</v>
      </c>
      <c r="E40">
        <f t="shared" si="26"/>
        <v>8</v>
      </c>
      <c r="F40">
        <f t="shared" si="26"/>
        <v>7</v>
      </c>
      <c r="G40">
        <f t="shared" si="26"/>
        <v>3</v>
      </c>
      <c r="H40">
        <f t="shared" si="26"/>
        <v>5</v>
      </c>
      <c r="I40">
        <f t="shared" si="26"/>
        <v>8</v>
      </c>
      <c r="J40">
        <f t="shared" si="26"/>
        <v>10</v>
      </c>
      <c r="K40">
        <f t="shared" si="26"/>
        <v>4</v>
      </c>
      <c r="L40">
        <v>1000</v>
      </c>
    </row>
    <row r="41" spans="1:12" x14ac:dyDescent="0.3">
      <c r="A41" t="str">
        <f t="shared" si="25"/>
        <v>Philips</v>
      </c>
      <c r="B41">
        <f t="shared" si="26"/>
        <v>10</v>
      </c>
      <c r="C41">
        <f t="shared" si="26"/>
        <v>4</v>
      </c>
      <c r="D41">
        <f t="shared" si="26"/>
        <v>10</v>
      </c>
      <c r="E41">
        <f t="shared" si="26"/>
        <v>4</v>
      </c>
      <c r="F41">
        <f t="shared" si="26"/>
        <v>5</v>
      </c>
      <c r="G41">
        <f t="shared" si="26"/>
        <v>6</v>
      </c>
      <c r="H41">
        <f t="shared" si="26"/>
        <v>5</v>
      </c>
      <c r="I41">
        <f t="shared" si="26"/>
        <v>10</v>
      </c>
      <c r="J41">
        <f t="shared" si="26"/>
        <v>10</v>
      </c>
      <c r="K41">
        <f t="shared" si="26"/>
        <v>4</v>
      </c>
      <c r="L41">
        <v>1000</v>
      </c>
    </row>
    <row r="42" spans="1:12" x14ac:dyDescent="0.3">
      <c r="A42" t="str">
        <f t="shared" si="25"/>
        <v>Unilever</v>
      </c>
      <c r="B42">
        <f t="shared" si="26"/>
        <v>4</v>
      </c>
      <c r="C42">
        <f t="shared" si="26"/>
        <v>9</v>
      </c>
      <c r="D42">
        <f t="shared" si="26"/>
        <v>6</v>
      </c>
      <c r="E42">
        <f t="shared" si="26"/>
        <v>8</v>
      </c>
      <c r="F42">
        <f t="shared" si="26"/>
        <v>7</v>
      </c>
      <c r="G42">
        <f t="shared" si="26"/>
        <v>3</v>
      </c>
      <c r="H42">
        <f t="shared" si="26"/>
        <v>10</v>
      </c>
      <c r="I42">
        <f t="shared" si="26"/>
        <v>8</v>
      </c>
      <c r="J42">
        <f t="shared" si="26"/>
        <v>10</v>
      </c>
      <c r="K42">
        <f t="shared" si="26"/>
        <v>7</v>
      </c>
      <c r="L42">
        <v>1000</v>
      </c>
    </row>
  </sheetData>
  <conditionalFormatting sqref="B21:K3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6632D-C2DC-4FEE-A3A6-064880954A3F}">
  <dimension ref="A1:U67"/>
  <sheetViews>
    <sheetView tabSelected="1" topLeftCell="A30" zoomScale="90" workbookViewId="0">
      <selection activeCell="L55" sqref="L55:O55"/>
    </sheetView>
  </sheetViews>
  <sheetFormatPr defaultRowHeight="14.4" x14ac:dyDescent="0.3"/>
  <cols>
    <col min="12" max="12" width="10.109375" bestFit="1" customWidth="1"/>
    <col min="16" max="16" width="8" bestFit="1" customWidth="1"/>
    <col min="17" max="17" width="16.88671875" bestFit="1" customWidth="1"/>
  </cols>
  <sheetData>
    <row r="1" spans="1:12" ht="18" x14ac:dyDescent="0.3">
      <c r="A1" s="8"/>
    </row>
    <row r="2" spans="1:12" x14ac:dyDescent="0.3">
      <c r="A2" s="9"/>
    </row>
    <row r="5" spans="1:12" ht="18" x14ac:dyDescent="0.3">
      <c r="A5" s="10" t="s">
        <v>30</v>
      </c>
      <c r="B5" s="11">
        <v>5543373</v>
      </c>
      <c r="C5" s="10" t="s">
        <v>31</v>
      </c>
      <c r="D5" s="11">
        <v>10</v>
      </c>
      <c r="E5" s="10" t="s">
        <v>32</v>
      </c>
      <c r="F5" s="11">
        <v>10</v>
      </c>
      <c r="G5" s="10" t="s">
        <v>33</v>
      </c>
      <c r="H5" s="11">
        <v>10</v>
      </c>
      <c r="I5" s="10" t="s">
        <v>34</v>
      </c>
      <c r="J5" s="11">
        <v>0</v>
      </c>
      <c r="K5" s="10" t="s">
        <v>35</v>
      </c>
      <c r="L5" s="11" t="s">
        <v>36</v>
      </c>
    </row>
    <row r="6" spans="1:12" ht="18.600000000000001" thickBot="1" x14ac:dyDescent="0.35">
      <c r="A6" s="8"/>
    </row>
    <row r="7" spans="1:12" ht="15" thickBot="1" x14ac:dyDescent="0.35">
      <c r="A7" s="12" t="s">
        <v>37</v>
      </c>
      <c r="B7" s="12" t="s">
        <v>38</v>
      </c>
      <c r="C7" s="12" t="s">
        <v>39</v>
      </c>
      <c r="D7" s="12" t="s">
        <v>40</v>
      </c>
      <c r="E7" s="12" t="s">
        <v>41</v>
      </c>
      <c r="F7" s="12" t="s">
        <v>42</v>
      </c>
      <c r="G7" s="12" t="s">
        <v>43</v>
      </c>
      <c r="H7" s="12" t="s">
        <v>44</v>
      </c>
      <c r="I7" s="12" t="s">
        <v>45</v>
      </c>
      <c r="J7" s="12" t="s">
        <v>46</v>
      </c>
      <c r="K7" s="12" t="s">
        <v>47</v>
      </c>
      <c r="L7" s="12" t="s">
        <v>48</v>
      </c>
    </row>
    <row r="8" spans="1:12" ht="15" thickBot="1" x14ac:dyDescent="0.35">
      <c r="A8" s="12" t="s">
        <v>49</v>
      </c>
      <c r="B8" s="13">
        <v>1</v>
      </c>
      <c r="C8" s="13">
        <v>2</v>
      </c>
      <c r="D8" s="13">
        <v>1</v>
      </c>
      <c r="E8" s="13">
        <v>1</v>
      </c>
      <c r="F8" s="13">
        <v>1</v>
      </c>
      <c r="G8" s="13">
        <v>2</v>
      </c>
      <c r="H8" s="13">
        <v>6</v>
      </c>
      <c r="I8" s="13">
        <v>1</v>
      </c>
      <c r="J8" s="13">
        <v>7</v>
      </c>
      <c r="K8" s="13">
        <v>1</v>
      </c>
      <c r="L8" s="13">
        <v>1000</v>
      </c>
    </row>
    <row r="9" spans="1:12" ht="15" thickBot="1" x14ac:dyDescent="0.35">
      <c r="A9" s="12" t="s">
        <v>50</v>
      </c>
      <c r="B9" s="13">
        <v>7</v>
      </c>
      <c r="C9" s="13">
        <v>7</v>
      </c>
      <c r="D9" s="13">
        <v>1</v>
      </c>
      <c r="E9" s="13">
        <v>7</v>
      </c>
      <c r="F9" s="13">
        <v>6</v>
      </c>
      <c r="G9" s="13">
        <v>2</v>
      </c>
      <c r="H9" s="13">
        <v>6</v>
      </c>
      <c r="I9" s="13">
        <v>8</v>
      </c>
      <c r="J9" s="13">
        <v>1</v>
      </c>
      <c r="K9" s="13">
        <v>7</v>
      </c>
      <c r="L9" s="13">
        <v>1000</v>
      </c>
    </row>
    <row r="10" spans="1:12" ht="15" thickBot="1" x14ac:dyDescent="0.35">
      <c r="A10" s="12" t="s">
        <v>51</v>
      </c>
      <c r="B10" s="13">
        <v>1</v>
      </c>
      <c r="C10" s="13">
        <v>2</v>
      </c>
      <c r="D10" s="13">
        <v>5</v>
      </c>
      <c r="E10" s="13">
        <v>7</v>
      </c>
      <c r="F10" s="13">
        <v>6</v>
      </c>
      <c r="G10" s="13">
        <v>8</v>
      </c>
      <c r="H10" s="13">
        <v>1</v>
      </c>
      <c r="I10" s="13">
        <v>8</v>
      </c>
      <c r="J10" s="13">
        <v>10</v>
      </c>
      <c r="K10" s="13">
        <v>7</v>
      </c>
      <c r="L10" s="13">
        <v>1000</v>
      </c>
    </row>
    <row r="11" spans="1:12" ht="15" thickBot="1" x14ac:dyDescent="0.35">
      <c r="A11" s="12" t="s">
        <v>52</v>
      </c>
      <c r="B11" s="13">
        <v>7</v>
      </c>
      <c r="C11" s="13">
        <v>10</v>
      </c>
      <c r="D11" s="13">
        <v>5</v>
      </c>
      <c r="E11" s="13">
        <v>3</v>
      </c>
      <c r="F11" s="13">
        <v>6</v>
      </c>
      <c r="G11" s="13">
        <v>5</v>
      </c>
      <c r="H11" s="13">
        <v>1</v>
      </c>
      <c r="I11" s="13">
        <v>8</v>
      </c>
      <c r="J11" s="13">
        <v>1</v>
      </c>
      <c r="K11" s="13">
        <v>4</v>
      </c>
      <c r="L11" s="13">
        <v>1000</v>
      </c>
    </row>
    <row r="12" spans="1:12" ht="15" thickBot="1" x14ac:dyDescent="0.35">
      <c r="A12" s="12" t="s">
        <v>53</v>
      </c>
      <c r="B12" s="13">
        <v>1</v>
      </c>
      <c r="C12" s="13">
        <v>2</v>
      </c>
      <c r="D12" s="13">
        <v>1</v>
      </c>
      <c r="E12" s="13">
        <v>1</v>
      </c>
      <c r="F12" s="13">
        <v>1</v>
      </c>
      <c r="G12" s="13">
        <v>1</v>
      </c>
      <c r="H12" s="13">
        <v>1</v>
      </c>
      <c r="I12" s="13">
        <v>3</v>
      </c>
      <c r="J12" s="13">
        <v>7</v>
      </c>
      <c r="K12" s="13">
        <v>1</v>
      </c>
      <c r="L12" s="13">
        <v>1000</v>
      </c>
    </row>
    <row r="13" spans="1:12" ht="15" thickBot="1" x14ac:dyDescent="0.35">
      <c r="A13" s="12" t="s">
        <v>54</v>
      </c>
      <c r="B13" s="13">
        <v>1</v>
      </c>
      <c r="C13" s="13">
        <v>7</v>
      </c>
      <c r="D13" s="13">
        <v>5</v>
      </c>
      <c r="E13" s="13">
        <v>3</v>
      </c>
      <c r="F13" s="13">
        <v>1</v>
      </c>
      <c r="G13" s="13">
        <v>2</v>
      </c>
      <c r="H13" s="13">
        <v>1</v>
      </c>
      <c r="I13" s="13">
        <v>3</v>
      </c>
      <c r="J13" s="13">
        <v>7</v>
      </c>
      <c r="K13" s="13">
        <v>1</v>
      </c>
      <c r="L13" s="13">
        <v>1000</v>
      </c>
    </row>
    <row r="14" spans="1:12" ht="15" thickBot="1" x14ac:dyDescent="0.35">
      <c r="A14" s="12" t="s">
        <v>55</v>
      </c>
      <c r="B14" s="13">
        <v>7</v>
      </c>
      <c r="C14" s="13">
        <v>2</v>
      </c>
      <c r="D14" s="13">
        <v>5</v>
      </c>
      <c r="E14" s="13">
        <v>7</v>
      </c>
      <c r="F14" s="13">
        <v>6</v>
      </c>
      <c r="G14" s="13">
        <v>5</v>
      </c>
      <c r="H14" s="13">
        <v>6</v>
      </c>
      <c r="I14" s="13">
        <v>3</v>
      </c>
      <c r="J14" s="13">
        <v>1</v>
      </c>
      <c r="K14" s="13">
        <v>4</v>
      </c>
      <c r="L14" s="13">
        <v>1000</v>
      </c>
    </row>
    <row r="15" spans="1:12" ht="15" thickBot="1" x14ac:dyDescent="0.35">
      <c r="A15" s="12" t="s">
        <v>56</v>
      </c>
      <c r="B15" s="13">
        <v>1</v>
      </c>
      <c r="C15" s="13">
        <v>1</v>
      </c>
      <c r="D15" s="13">
        <v>5</v>
      </c>
      <c r="E15" s="13">
        <v>3</v>
      </c>
      <c r="F15" s="13">
        <v>4</v>
      </c>
      <c r="G15" s="13">
        <v>8</v>
      </c>
      <c r="H15" s="13">
        <v>6</v>
      </c>
      <c r="I15" s="13">
        <v>3</v>
      </c>
      <c r="J15" s="13">
        <v>1</v>
      </c>
      <c r="K15" s="13">
        <v>7</v>
      </c>
      <c r="L15" s="13">
        <v>1000</v>
      </c>
    </row>
    <row r="16" spans="1:12" ht="15" thickBot="1" x14ac:dyDescent="0.35">
      <c r="A16" s="12" t="s">
        <v>57</v>
      </c>
      <c r="B16" s="13">
        <v>1</v>
      </c>
      <c r="C16" s="13">
        <v>7</v>
      </c>
      <c r="D16" s="13">
        <v>1</v>
      </c>
      <c r="E16" s="13">
        <v>7</v>
      </c>
      <c r="F16" s="13">
        <v>6</v>
      </c>
      <c r="G16" s="13">
        <v>5</v>
      </c>
      <c r="H16" s="13">
        <v>6</v>
      </c>
      <c r="I16" s="13">
        <v>1</v>
      </c>
      <c r="J16" s="13">
        <v>1</v>
      </c>
      <c r="K16" s="13">
        <v>7</v>
      </c>
      <c r="L16" s="13">
        <v>1000</v>
      </c>
    </row>
    <row r="17" spans="1:12" ht="15" thickBot="1" x14ac:dyDescent="0.35">
      <c r="A17" s="12" t="s">
        <v>58</v>
      </c>
      <c r="B17" s="13">
        <v>7</v>
      </c>
      <c r="C17" s="13">
        <v>2</v>
      </c>
      <c r="D17" s="13">
        <v>5</v>
      </c>
      <c r="E17" s="13">
        <v>3</v>
      </c>
      <c r="F17" s="13">
        <v>4</v>
      </c>
      <c r="G17" s="13">
        <v>8</v>
      </c>
      <c r="H17" s="13">
        <v>1</v>
      </c>
      <c r="I17" s="13">
        <v>3</v>
      </c>
      <c r="J17" s="13">
        <v>1</v>
      </c>
      <c r="K17" s="13">
        <v>4</v>
      </c>
      <c r="L17" s="13">
        <v>1000</v>
      </c>
    </row>
    <row r="18" spans="1:12" ht="18.600000000000001" thickBot="1" x14ac:dyDescent="0.35">
      <c r="A18" s="8"/>
    </row>
    <row r="19" spans="1:12" ht="15" thickBot="1" x14ac:dyDescent="0.35">
      <c r="A19" s="12" t="s">
        <v>59</v>
      </c>
      <c r="B19" s="12" t="s">
        <v>38</v>
      </c>
      <c r="C19" s="12" t="s">
        <v>39</v>
      </c>
      <c r="D19" s="12" t="s">
        <v>40</v>
      </c>
      <c r="E19" s="12" t="s">
        <v>41</v>
      </c>
      <c r="F19" s="12" t="s">
        <v>42</v>
      </c>
      <c r="G19" s="12" t="s">
        <v>43</v>
      </c>
      <c r="H19" s="12" t="s">
        <v>44</v>
      </c>
      <c r="I19" s="12" t="s">
        <v>45</v>
      </c>
      <c r="J19" s="12" t="s">
        <v>46</v>
      </c>
      <c r="K19" s="12" t="s">
        <v>47</v>
      </c>
    </row>
    <row r="20" spans="1:12" ht="15" thickBot="1" x14ac:dyDescent="0.35">
      <c r="A20" s="12" t="s">
        <v>60</v>
      </c>
      <c r="B20" s="13" t="s">
        <v>61</v>
      </c>
      <c r="C20" s="13" t="s">
        <v>62</v>
      </c>
      <c r="D20" s="13" t="s">
        <v>61</v>
      </c>
      <c r="E20" s="13" t="s">
        <v>61</v>
      </c>
      <c r="F20" s="13" t="s">
        <v>61</v>
      </c>
      <c r="G20" s="13" t="s">
        <v>63</v>
      </c>
      <c r="H20" s="13" t="s">
        <v>64</v>
      </c>
      <c r="I20" s="13" t="s">
        <v>61</v>
      </c>
      <c r="J20" s="13" t="s">
        <v>65</v>
      </c>
      <c r="K20" s="13" t="s">
        <v>61</v>
      </c>
    </row>
    <row r="21" spans="1:12" ht="15" thickBot="1" x14ac:dyDescent="0.35">
      <c r="A21" s="12" t="s">
        <v>66</v>
      </c>
      <c r="B21" s="13" t="s">
        <v>67</v>
      </c>
      <c r="C21" s="13" t="s">
        <v>68</v>
      </c>
      <c r="D21" s="13" t="s">
        <v>67</v>
      </c>
      <c r="E21" s="13" t="s">
        <v>67</v>
      </c>
      <c r="F21" s="13" t="s">
        <v>67</v>
      </c>
      <c r="G21" s="13" t="s">
        <v>69</v>
      </c>
      <c r="H21" s="13" t="s">
        <v>67</v>
      </c>
      <c r="I21" s="13" t="s">
        <v>67</v>
      </c>
      <c r="J21" s="13" t="s">
        <v>70</v>
      </c>
      <c r="K21" s="13" t="s">
        <v>67</v>
      </c>
    </row>
    <row r="22" spans="1:12" ht="15" thickBot="1" x14ac:dyDescent="0.35">
      <c r="A22" s="12" t="s">
        <v>71</v>
      </c>
      <c r="B22" s="13" t="s">
        <v>72</v>
      </c>
      <c r="C22" s="13" t="s">
        <v>73</v>
      </c>
      <c r="D22" s="13" t="s">
        <v>72</v>
      </c>
      <c r="E22" s="13" t="s">
        <v>72</v>
      </c>
      <c r="F22" s="13" t="s">
        <v>72</v>
      </c>
      <c r="G22" s="13" t="s">
        <v>74</v>
      </c>
      <c r="H22" s="13" t="s">
        <v>72</v>
      </c>
      <c r="I22" s="13" t="s">
        <v>72</v>
      </c>
      <c r="J22" s="13" t="s">
        <v>75</v>
      </c>
      <c r="K22" s="13" t="s">
        <v>72</v>
      </c>
    </row>
    <row r="23" spans="1:12" ht="15" thickBot="1" x14ac:dyDescent="0.35">
      <c r="A23" s="12" t="s">
        <v>76</v>
      </c>
      <c r="B23" s="13" t="s">
        <v>77</v>
      </c>
      <c r="C23" s="13" t="s">
        <v>78</v>
      </c>
      <c r="D23" s="13" t="s">
        <v>77</v>
      </c>
      <c r="E23" s="13" t="s">
        <v>77</v>
      </c>
      <c r="F23" s="13" t="s">
        <v>77</v>
      </c>
      <c r="G23" s="13" t="s">
        <v>79</v>
      </c>
      <c r="H23" s="13" t="s">
        <v>77</v>
      </c>
      <c r="I23" s="13" t="s">
        <v>77</v>
      </c>
      <c r="J23" s="13" t="s">
        <v>77</v>
      </c>
      <c r="K23" s="13" t="s">
        <v>77</v>
      </c>
    </row>
    <row r="24" spans="1:12" ht="15" thickBot="1" x14ac:dyDescent="0.35">
      <c r="A24" s="12" t="s">
        <v>80</v>
      </c>
      <c r="B24" s="13" t="s">
        <v>81</v>
      </c>
      <c r="C24" s="13" t="s">
        <v>82</v>
      </c>
      <c r="D24" s="13" t="s">
        <v>81</v>
      </c>
      <c r="E24" s="13" t="s">
        <v>81</v>
      </c>
      <c r="F24" s="13" t="s">
        <v>81</v>
      </c>
      <c r="G24" s="13" t="s">
        <v>83</v>
      </c>
      <c r="H24" s="13" t="s">
        <v>81</v>
      </c>
      <c r="I24" s="13" t="s">
        <v>81</v>
      </c>
      <c r="J24" s="13" t="s">
        <v>81</v>
      </c>
      <c r="K24" s="13" t="s">
        <v>81</v>
      </c>
    </row>
    <row r="25" spans="1:12" ht="15" thickBot="1" x14ac:dyDescent="0.35">
      <c r="A25" s="12" t="s">
        <v>84</v>
      </c>
      <c r="B25" s="13" t="s">
        <v>85</v>
      </c>
      <c r="C25" s="13" t="s">
        <v>86</v>
      </c>
      <c r="D25" s="13" t="s">
        <v>85</v>
      </c>
      <c r="E25" s="13" t="s">
        <v>85</v>
      </c>
      <c r="F25" s="13" t="s">
        <v>85</v>
      </c>
      <c r="G25" s="13" t="s">
        <v>87</v>
      </c>
      <c r="H25" s="13" t="s">
        <v>85</v>
      </c>
      <c r="I25" s="13" t="s">
        <v>85</v>
      </c>
      <c r="J25" s="13" t="s">
        <v>85</v>
      </c>
      <c r="K25" s="13" t="s">
        <v>85</v>
      </c>
    </row>
    <row r="26" spans="1:12" ht="15" thickBot="1" x14ac:dyDescent="0.35">
      <c r="A26" s="12" t="s">
        <v>88</v>
      </c>
      <c r="B26" s="13" t="s">
        <v>89</v>
      </c>
      <c r="C26" s="13" t="s">
        <v>90</v>
      </c>
      <c r="D26" s="13" t="s">
        <v>89</v>
      </c>
      <c r="E26" s="13" t="s">
        <v>89</v>
      </c>
      <c r="F26" s="13" t="s">
        <v>89</v>
      </c>
      <c r="G26" s="13" t="s">
        <v>91</v>
      </c>
      <c r="H26" s="13" t="s">
        <v>89</v>
      </c>
      <c r="I26" s="13" t="s">
        <v>89</v>
      </c>
      <c r="J26" s="13" t="s">
        <v>89</v>
      </c>
      <c r="K26" s="13" t="s">
        <v>89</v>
      </c>
    </row>
    <row r="27" spans="1:12" ht="15" thickBot="1" x14ac:dyDescent="0.35">
      <c r="A27" s="12" t="s">
        <v>92</v>
      </c>
      <c r="B27" s="13" t="s">
        <v>93</v>
      </c>
      <c r="C27" s="13" t="s">
        <v>94</v>
      </c>
      <c r="D27" s="13" t="s">
        <v>93</v>
      </c>
      <c r="E27" s="13" t="s">
        <v>93</v>
      </c>
      <c r="F27" s="13" t="s">
        <v>93</v>
      </c>
      <c r="G27" s="13" t="s">
        <v>95</v>
      </c>
      <c r="H27" s="13" t="s">
        <v>93</v>
      </c>
      <c r="I27" s="13" t="s">
        <v>93</v>
      </c>
      <c r="J27" s="13" t="s">
        <v>93</v>
      </c>
      <c r="K27" s="13" t="s">
        <v>93</v>
      </c>
    </row>
    <row r="28" spans="1:12" ht="15" thickBot="1" x14ac:dyDescent="0.35">
      <c r="A28" s="12" t="s">
        <v>96</v>
      </c>
      <c r="B28" s="13" t="s">
        <v>97</v>
      </c>
      <c r="C28" s="13" t="s">
        <v>98</v>
      </c>
      <c r="D28" s="13" t="s">
        <v>97</v>
      </c>
      <c r="E28" s="13" t="s">
        <v>97</v>
      </c>
      <c r="F28" s="13" t="s">
        <v>97</v>
      </c>
      <c r="G28" s="13" t="s">
        <v>97</v>
      </c>
      <c r="H28" s="13" t="s">
        <v>97</v>
      </c>
      <c r="I28" s="13" t="s">
        <v>97</v>
      </c>
      <c r="J28" s="13" t="s">
        <v>97</v>
      </c>
      <c r="K28" s="13" t="s">
        <v>97</v>
      </c>
    </row>
    <row r="29" spans="1:12" ht="15" thickBot="1" x14ac:dyDescent="0.35">
      <c r="A29" s="12" t="s">
        <v>99</v>
      </c>
      <c r="B29" s="13" t="s">
        <v>100</v>
      </c>
      <c r="C29" s="13" t="s">
        <v>101</v>
      </c>
      <c r="D29" s="13" t="s">
        <v>100</v>
      </c>
      <c r="E29" s="13" t="s">
        <v>100</v>
      </c>
      <c r="F29" s="13" t="s">
        <v>100</v>
      </c>
      <c r="G29" s="13" t="s">
        <v>100</v>
      </c>
      <c r="H29" s="13" t="s">
        <v>100</v>
      </c>
      <c r="I29" s="13" t="s">
        <v>100</v>
      </c>
      <c r="J29" s="13" t="s">
        <v>100</v>
      </c>
      <c r="K29" s="13" t="s">
        <v>100</v>
      </c>
    </row>
    <row r="30" spans="1:12" ht="18.600000000000001" thickBot="1" x14ac:dyDescent="0.35">
      <c r="A30" s="8"/>
    </row>
    <row r="31" spans="1:12" ht="15" thickBot="1" x14ac:dyDescent="0.35">
      <c r="A31" s="12" t="s">
        <v>102</v>
      </c>
      <c r="B31" s="12" t="s">
        <v>38</v>
      </c>
      <c r="C31" s="12" t="s">
        <v>39</v>
      </c>
      <c r="D31" s="12" t="s">
        <v>40</v>
      </c>
      <c r="E31" s="12" t="s">
        <v>41</v>
      </c>
      <c r="F31" s="12" t="s">
        <v>42</v>
      </c>
      <c r="G31" s="12" t="s">
        <v>43</v>
      </c>
      <c r="H31" s="12" t="s">
        <v>44</v>
      </c>
      <c r="I31" s="12" t="s">
        <v>45</v>
      </c>
      <c r="J31" s="12" t="s">
        <v>46</v>
      </c>
      <c r="K31" s="12" t="s">
        <v>47</v>
      </c>
    </row>
    <row r="32" spans="1:12" ht="15" thickBot="1" x14ac:dyDescent="0.35">
      <c r="A32" s="12" t="s">
        <v>60</v>
      </c>
      <c r="B32" s="13">
        <v>9</v>
      </c>
      <c r="C32" s="13">
        <v>468.3</v>
      </c>
      <c r="D32" s="13">
        <v>9</v>
      </c>
      <c r="E32" s="13">
        <v>9</v>
      </c>
      <c r="F32" s="13">
        <v>9</v>
      </c>
      <c r="G32" s="13">
        <v>483.3</v>
      </c>
      <c r="H32" s="13">
        <v>13.5</v>
      </c>
      <c r="I32" s="13">
        <v>9</v>
      </c>
      <c r="J32" s="13">
        <v>20.399999999999999</v>
      </c>
      <c r="K32" s="13">
        <v>9</v>
      </c>
    </row>
    <row r="33" spans="1:21" ht="15" thickBot="1" x14ac:dyDescent="0.35">
      <c r="A33" s="12" t="s">
        <v>66</v>
      </c>
      <c r="B33" s="13">
        <v>8</v>
      </c>
      <c r="C33" s="13">
        <v>466.8</v>
      </c>
      <c r="D33" s="13">
        <v>8</v>
      </c>
      <c r="E33" s="13">
        <v>8</v>
      </c>
      <c r="F33" s="13">
        <v>8</v>
      </c>
      <c r="G33" s="13">
        <v>482.3</v>
      </c>
      <c r="H33" s="13">
        <v>8</v>
      </c>
      <c r="I33" s="13">
        <v>8</v>
      </c>
      <c r="J33" s="13">
        <v>19.5</v>
      </c>
      <c r="K33" s="13">
        <v>8</v>
      </c>
    </row>
    <row r="34" spans="1:21" ht="15" thickBot="1" x14ac:dyDescent="0.35">
      <c r="A34" s="12" t="s">
        <v>71</v>
      </c>
      <c r="B34" s="13">
        <v>7</v>
      </c>
      <c r="C34" s="13">
        <v>465.8</v>
      </c>
      <c r="D34" s="13">
        <v>7</v>
      </c>
      <c r="E34" s="13">
        <v>7</v>
      </c>
      <c r="F34" s="13">
        <v>7</v>
      </c>
      <c r="G34" s="13">
        <v>478.3</v>
      </c>
      <c r="H34" s="13">
        <v>7</v>
      </c>
      <c r="I34" s="13">
        <v>7</v>
      </c>
      <c r="J34" s="13">
        <v>18.5</v>
      </c>
      <c r="K34" s="13">
        <v>7</v>
      </c>
    </row>
    <row r="35" spans="1:21" ht="15" thickBot="1" x14ac:dyDescent="0.35">
      <c r="A35" s="12" t="s">
        <v>76</v>
      </c>
      <c r="B35" s="13">
        <v>6</v>
      </c>
      <c r="C35" s="13">
        <v>464.8</v>
      </c>
      <c r="D35" s="13">
        <v>6</v>
      </c>
      <c r="E35" s="13">
        <v>6</v>
      </c>
      <c r="F35" s="13">
        <v>6</v>
      </c>
      <c r="G35" s="13">
        <v>477.3</v>
      </c>
      <c r="H35" s="13">
        <v>6</v>
      </c>
      <c r="I35" s="13">
        <v>6</v>
      </c>
      <c r="J35" s="13">
        <v>6</v>
      </c>
      <c r="K35" s="13">
        <v>6</v>
      </c>
    </row>
    <row r="36" spans="1:21" ht="15" thickBot="1" x14ac:dyDescent="0.35">
      <c r="A36" s="12" t="s">
        <v>80</v>
      </c>
      <c r="B36" s="13">
        <v>5</v>
      </c>
      <c r="C36" s="13">
        <v>463.8</v>
      </c>
      <c r="D36" s="13">
        <v>5</v>
      </c>
      <c r="E36" s="13">
        <v>5</v>
      </c>
      <c r="F36" s="13">
        <v>5</v>
      </c>
      <c r="G36" s="13">
        <v>476.3</v>
      </c>
      <c r="H36" s="13">
        <v>5</v>
      </c>
      <c r="I36" s="13">
        <v>5</v>
      </c>
      <c r="J36" s="13">
        <v>5</v>
      </c>
      <c r="K36" s="13">
        <v>5</v>
      </c>
    </row>
    <row r="37" spans="1:21" ht="15" thickBot="1" x14ac:dyDescent="0.35">
      <c r="A37" s="12" t="s">
        <v>84</v>
      </c>
      <c r="B37" s="13">
        <v>4</v>
      </c>
      <c r="C37" s="13">
        <v>462.8</v>
      </c>
      <c r="D37" s="13">
        <v>4</v>
      </c>
      <c r="E37" s="13">
        <v>4</v>
      </c>
      <c r="F37" s="13">
        <v>4</v>
      </c>
      <c r="G37" s="13">
        <v>475.3</v>
      </c>
      <c r="H37" s="13">
        <v>4</v>
      </c>
      <c r="I37" s="13">
        <v>4</v>
      </c>
      <c r="J37" s="13">
        <v>4</v>
      </c>
      <c r="K37" s="13">
        <v>4</v>
      </c>
    </row>
    <row r="38" spans="1:21" ht="15" thickBot="1" x14ac:dyDescent="0.35">
      <c r="A38" s="12" t="s">
        <v>88</v>
      </c>
      <c r="B38" s="13">
        <v>3</v>
      </c>
      <c r="C38" s="13">
        <v>461.8</v>
      </c>
      <c r="D38" s="13">
        <v>3</v>
      </c>
      <c r="E38" s="13">
        <v>3</v>
      </c>
      <c r="F38" s="13">
        <v>3</v>
      </c>
      <c r="G38" s="13">
        <v>472.3</v>
      </c>
      <c r="H38" s="13">
        <v>3</v>
      </c>
      <c r="I38" s="13">
        <v>3</v>
      </c>
      <c r="J38" s="13">
        <v>3</v>
      </c>
      <c r="K38" s="13">
        <v>3</v>
      </c>
    </row>
    <row r="39" spans="1:21" ht="15" thickBot="1" x14ac:dyDescent="0.35">
      <c r="A39" s="12" t="s">
        <v>92</v>
      </c>
      <c r="B39" s="13">
        <v>2</v>
      </c>
      <c r="C39" s="13">
        <v>460.8</v>
      </c>
      <c r="D39" s="13">
        <v>2</v>
      </c>
      <c r="E39" s="13">
        <v>2</v>
      </c>
      <c r="F39" s="13">
        <v>2</v>
      </c>
      <c r="G39" s="13">
        <v>471.3</v>
      </c>
      <c r="H39" s="13">
        <v>2</v>
      </c>
      <c r="I39" s="13">
        <v>2</v>
      </c>
      <c r="J39" s="13">
        <v>2</v>
      </c>
      <c r="K39" s="13">
        <v>2</v>
      </c>
    </row>
    <row r="40" spans="1:21" ht="15" thickBot="1" x14ac:dyDescent="0.35">
      <c r="A40" s="12" t="s">
        <v>96</v>
      </c>
      <c r="B40" s="13">
        <v>1</v>
      </c>
      <c r="C40" s="13">
        <v>459.8</v>
      </c>
      <c r="D40" s="13">
        <v>1</v>
      </c>
      <c r="E40" s="13">
        <v>1</v>
      </c>
      <c r="F40" s="13">
        <v>1</v>
      </c>
      <c r="G40" s="13">
        <v>1</v>
      </c>
      <c r="H40" s="13">
        <v>1</v>
      </c>
      <c r="I40" s="13">
        <v>1</v>
      </c>
      <c r="J40" s="13">
        <v>1</v>
      </c>
      <c r="K40" s="13">
        <v>1</v>
      </c>
    </row>
    <row r="41" spans="1:21" ht="15" thickBot="1" x14ac:dyDescent="0.35">
      <c r="A41" s="12" t="s">
        <v>99</v>
      </c>
      <c r="B41" s="13">
        <v>0</v>
      </c>
      <c r="C41" s="13">
        <v>456.3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</row>
    <row r="42" spans="1:21" ht="18.600000000000001" thickBot="1" x14ac:dyDescent="0.35">
      <c r="A42" s="8"/>
      <c r="P42" t="s">
        <v>158</v>
      </c>
      <c r="S42" t="s">
        <v>28</v>
      </c>
    </row>
    <row r="43" spans="1:21" ht="15" thickBot="1" x14ac:dyDescent="0.35">
      <c r="A43" s="12" t="s">
        <v>103</v>
      </c>
      <c r="B43" s="12" t="s">
        <v>38</v>
      </c>
      <c r="C43" s="12" t="s">
        <v>39</v>
      </c>
      <c r="D43" s="12" t="s">
        <v>40</v>
      </c>
      <c r="E43" s="12" t="s">
        <v>41</v>
      </c>
      <c r="F43" s="12" t="s">
        <v>42</v>
      </c>
      <c r="G43" s="12" t="s">
        <v>43</v>
      </c>
      <c r="H43" s="12" t="s">
        <v>44</v>
      </c>
      <c r="I43" s="12" t="s">
        <v>45</v>
      </c>
      <c r="J43" s="12" t="s">
        <v>46</v>
      </c>
      <c r="K43" s="12" t="s">
        <v>47</v>
      </c>
      <c r="L43" s="18" t="s">
        <v>104</v>
      </c>
      <c r="M43" s="12" t="s">
        <v>105</v>
      </c>
      <c r="N43" s="12" t="s">
        <v>106</v>
      </c>
      <c r="O43" s="12" t="s">
        <v>107</v>
      </c>
      <c r="P43" s="20" t="s">
        <v>155</v>
      </c>
      <c r="Q43" t="str">
        <f>nyers!A20</f>
        <v>Vállalat</v>
      </c>
      <c r="R43" t="str">
        <f>nyers!M20</f>
        <v>naiv</v>
      </c>
      <c r="S43" t="str">
        <f>nyers!N20</f>
        <v>sorrend</v>
      </c>
      <c r="T43" t="s">
        <v>156</v>
      </c>
      <c r="U43" t="s">
        <v>157</v>
      </c>
    </row>
    <row r="44" spans="1:21" ht="15" thickBot="1" x14ac:dyDescent="0.35">
      <c r="A44" s="12" t="s">
        <v>49</v>
      </c>
      <c r="B44" s="13">
        <v>9</v>
      </c>
      <c r="C44" s="13">
        <v>466.8</v>
      </c>
      <c r="D44" s="13">
        <v>9</v>
      </c>
      <c r="E44" s="13">
        <v>9</v>
      </c>
      <c r="F44" s="13">
        <v>9</v>
      </c>
      <c r="G44" s="13">
        <v>482.3</v>
      </c>
      <c r="H44" s="13">
        <v>4</v>
      </c>
      <c r="I44" s="13">
        <v>9</v>
      </c>
      <c r="J44" s="13">
        <v>3</v>
      </c>
      <c r="K44" s="13">
        <v>9</v>
      </c>
      <c r="L44" s="19">
        <v>1009.9</v>
      </c>
      <c r="M44" s="13">
        <v>1000</v>
      </c>
      <c r="N44" s="13">
        <v>-9.9</v>
      </c>
      <c r="O44" s="13">
        <v>-0.99</v>
      </c>
      <c r="P44" s="21">
        <f>RANK(L44,L$44:L$53,0)</f>
        <v>2</v>
      </c>
      <c r="Q44" s="21" t="str">
        <f>nyers!A21</f>
        <v>Siemens</v>
      </c>
      <c r="R44" s="21">
        <f>nyers!M21</f>
        <v>2.2999999999999998</v>
      </c>
      <c r="S44" s="21">
        <f>nyers!N21</f>
        <v>2</v>
      </c>
      <c r="T44">
        <f>S44-P44</f>
        <v>0</v>
      </c>
      <c r="U44">
        <f>IF(N44*inverz!N44&lt;=0,1,0)</f>
        <v>1</v>
      </c>
    </row>
    <row r="45" spans="1:21" ht="15" thickBot="1" x14ac:dyDescent="0.35">
      <c r="A45" s="12" t="s">
        <v>50</v>
      </c>
      <c r="B45" s="13">
        <v>3</v>
      </c>
      <c r="C45" s="13">
        <v>461.8</v>
      </c>
      <c r="D45" s="13">
        <v>9</v>
      </c>
      <c r="E45" s="13">
        <v>3</v>
      </c>
      <c r="F45" s="13">
        <v>4</v>
      </c>
      <c r="G45" s="13">
        <v>482.3</v>
      </c>
      <c r="H45" s="13">
        <v>4</v>
      </c>
      <c r="I45" s="13">
        <v>2</v>
      </c>
      <c r="J45" s="13">
        <v>20.399999999999999</v>
      </c>
      <c r="K45" s="13">
        <v>3</v>
      </c>
      <c r="L45" s="19">
        <v>992.5</v>
      </c>
      <c r="M45" s="13">
        <v>1000</v>
      </c>
      <c r="N45" s="13">
        <v>7.5</v>
      </c>
      <c r="O45" s="13">
        <v>0.75</v>
      </c>
      <c r="P45" s="21">
        <f t="shared" ref="P45:P53" si="0">RANK(L45,L$44:L$53,0)</f>
        <v>9</v>
      </c>
      <c r="Q45" s="21" t="str">
        <f>nyers!A22</f>
        <v>BMW Group</v>
      </c>
      <c r="R45" s="21">
        <f>nyers!M22</f>
        <v>5.2</v>
      </c>
      <c r="S45" s="21">
        <f>nyers!N22</f>
        <v>9</v>
      </c>
      <c r="T45">
        <f t="shared" ref="T45:T53" si="1">S45-P45</f>
        <v>0</v>
      </c>
      <c r="U45">
        <f>IF(N45*inverz!N45&lt;=0,1,0)</f>
        <v>1</v>
      </c>
    </row>
    <row r="46" spans="1:21" ht="15" thickBot="1" x14ac:dyDescent="0.35">
      <c r="A46" s="12" t="s">
        <v>51</v>
      </c>
      <c r="B46" s="13">
        <v>9</v>
      </c>
      <c r="C46" s="13">
        <v>466.8</v>
      </c>
      <c r="D46" s="13">
        <v>5</v>
      </c>
      <c r="E46" s="13">
        <v>3</v>
      </c>
      <c r="F46" s="13">
        <v>4</v>
      </c>
      <c r="G46" s="13">
        <v>471.3</v>
      </c>
      <c r="H46" s="13">
        <v>13.5</v>
      </c>
      <c r="I46" s="13">
        <v>2</v>
      </c>
      <c r="J46" s="13">
        <v>0</v>
      </c>
      <c r="K46" s="13">
        <v>3</v>
      </c>
      <c r="L46" s="19">
        <v>977.5</v>
      </c>
      <c r="M46" s="13">
        <v>1000</v>
      </c>
      <c r="N46" s="13">
        <v>22.5</v>
      </c>
      <c r="O46" s="13">
        <v>2.25</v>
      </c>
      <c r="P46" s="21">
        <f t="shared" si="0"/>
        <v>10</v>
      </c>
      <c r="Q46" s="21" t="str">
        <f>nyers!A23</f>
        <v>Volkswagen Group</v>
      </c>
      <c r="R46" s="21">
        <f>nyers!M23</f>
        <v>5.5</v>
      </c>
      <c r="S46" s="21">
        <f>nyers!N23</f>
        <v>10</v>
      </c>
      <c r="T46">
        <f t="shared" si="1"/>
        <v>0</v>
      </c>
      <c r="U46">
        <f>IF(N46*inverz!N46&lt;=0,1,0)</f>
        <v>1</v>
      </c>
    </row>
    <row r="47" spans="1:21" ht="15" thickBot="1" x14ac:dyDescent="0.35">
      <c r="A47" s="12" t="s">
        <v>52</v>
      </c>
      <c r="B47" s="13">
        <v>3</v>
      </c>
      <c r="C47" s="13">
        <v>456.3</v>
      </c>
      <c r="D47" s="13">
        <v>5</v>
      </c>
      <c r="E47" s="13">
        <v>7</v>
      </c>
      <c r="F47" s="13">
        <v>4</v>
      </c>
      <c r="G47" s="13">
        <v>476.3</v>
      </c>
      <c r="H47" s="13">
        <v>13.5</v>
      </c>
      <c r="I47" s="13">
        <v>2</v>
      </c>
      <c r="J47" s="13">
        <v>20.399999999999999</v>
      </c>
      <c r="K47" s="13">
        <v>6</v>
      </c>
      <c r="L47" s="19">
        <v>993.5</v>
      </c>
      <c r="M47" s="13">
        <v>1000</v>
      </c>
      <c r="N47" s="13">
        <v>6.5</v>
      </c>
      <c r="O47" s="13">
        <v>0.65</v>
      </c>
      <c r="P47" s="21">
        <f t="shared" si="0"/>
        <v>8</v>
      </c>
      <c r="Q47" s="21" t="str">
        <f>nyers!A24</f>
        <v>Bosch</v>
      </c>
      <c r="R47" s="21">
        <f>nyers!M24</f>
        <v>5</v>
      </c>
      <c r="S47" s="21">
        <f>nyers!N24</f>
        <v>8</v>
      </c>
      <c r="T47">
        <f t="shared" si="1"/>
        <v>0</v>
      </c>
      <c r="U47">
        <f>IF(N47*inverz!N47&lt;=0,1,0)</f>
        <v>1</v>
      </c>
    </row>
    <row r="48" spans="1:21" ht="15" thickBot="1" x14ac:dyDescent="0.35">
      <c r="A48" s="12" t="s">
        <v>53</v>
      </c>
      <c r="B48" s="13">
        <v>9</v>
      </c>
      <c r="C48" s="13">
        <v>466.8</v>
      </c>
      <c r="D48" s="13">
        <v>9</v>
      </c>
      <c r="E48" s="13">
        <v>9</v>
      </c>
      <c r="F48" s="13">
        <v>9</v>
      </c>
      <c r="G48" s="13">
        <v>483.3</v>
      </c>
      <c r="H48" s="13">
        <v>13.5</v>
      </c>
      <c r="I48" s="13">
        <v>7</v>
      </c>
      <c r="J48" s="13">
        <v>3</v>
      </c>
      <c r="K48" s="13">
        <v>9</v>
      </c>
      <c r="L48" s="19">
        <v>1018.4</v>
      </c>
      <c r="M48" s="13">
        <v>1000</v>
      </c>
      <c r="N48" s="13">
        <v>-18.399999999999999</v>
      </c>
      <c r="O48" s="13">
        <v>-1.84</v>
      </c>
      <c r="P48" s="21">
        <f t="shared" si="0"/>
        <v>1</v>
      </c>
      <c r="Q48" s="21" t="str">
        <f>nyers!A25</f>
        <v>Schneider Electric</v>
      </c>
      <c r="R48" s="21">
        <f>nyers!M25</f>
        <v>1.9</v>
      </c>
      <c r="S48" s="21">
        <f>nyers!N25</f>
        <v>1</v>
      </c>
      <c r="T48">
        <f t="shared" si="1"/>
        <v>0</v>
      </c>
      <c r="U48">
        <f>IF(N48*inverz!N48&lt;=0,1,0)</f>
        <v>1</v>
      </c>
    </row>
    <row r="49" spans="1:21" ht="15" thickBot="1" x14ac:dyDescent="0.35">
      <c r="A49" s="12" t="s">
        <v>54</v>
      </c>
      <c r="B49" s="13">
        <v>9</v>
      </c>
      <c r="C49" s="13">
        <v>461.8</v>
      </c>
      <c r="D49" s="13">
        <v>5</v>
      </c>
      <c r="E49" s="13">
        <v>7</v>
      </c>
      <c r="F49" s="13">
        <v>9</v>
      </c>
      <c r="G49" s="13">
        <v>482.3</v>
      </c>
      <c r="H49" s="13">
        <v>13.5</v>
      </c>
      <c r="I49" s="13">
        <v>7</v>
      </c>
      <c r="J49" s="13">
        <v>3</v>
      </c>
      <c r="K49" s="13">
        <v>9</v>
      </c>
      <c r="L49" s="19">
        <v>1006.4</v>
      </c>
      <c r="M49" s="13">
        <v>1000</v>
      </c>
      <c r="N49" s="13">
        <v>-6.4</v>
      </c>
      <c r="O49" s="13">
        <v>-0.64</v>
      </c>
      <c r="P49" s="21">
        <f t="shared" si="0"/>
        <v>3</v>
      </c>
      <c r="Q49" s="21" t="str">
        <f>nyers!A26</f>
        <v>Apple</v>
      </c>
      <c r="R49" s="21">
        <f>nyers!M26</f>
        <v>3.1</v>
      </c>
      <c r="S49" s="21">
        <f>nyers!N26</f>
        <v>3</v>
      </c>
      <c r="T49">
        <f t="shared" si="1"/>
        <v>0</v>
      </c>
      <c r="U49">
        <f>IF(N49*inverz!N49&lt;=0,1,0)</f>
        <v>1</v>
      </c>
    </row>
    <row r="50" spans="1:21" ht="15" thickBot="1" x14ac:dyDescent="0.35">
      <c r="A50" s="12" t="s">
        <v>55</v>
      </c>
      <c r="B50" s="13">
        <v>3</v>
      </c>
      <c r="C50" s="13">
        <v>466.8</v>
      </c>
      <c r="D50" s="13">
        <v>5</v>
      </c>
      <c r="E50" s="13">
        <v>3</v>
      </c>
      <c r="F50" s="13">
        <v>4</v>
      </c>
      <c r="G50" s="13">
        <v>476.3</v>
      </c>
      <c r="H50" s="13">
        <v>4</v>
      </c>
      <c r="I50" s="13">
        <v>7</v>
      </c>
      <c r="J50" s="13">
        <v>20.399999999999999</v>
      </c>
      <c r="K50" s="13">
        <v>6</v>
      </c>
      <c r="L50" s="19">
        <v>995.5</v>
      </c>
      <c r="M50" s="13">
        <v>1000</v>
      </c>
      <c r="N50" s="13">
        <v>4.5</v>
      </c>
      <c r="O50" s="13">
        <v>0.45</v>
      </c>
      <c r="P50" s="21">
        <f t="shared" si="0"/>
        <v>7</v>
      </c>
      <c r="Q50" s="21" t="str">
        <f>nyers!A27</f>
        <v>Dell Technologies</v>
      </c>
      <c r="R50" s="21">
        <f>nyers!M27</f>
        <v>4.5999999999999996</v>
      </c>
      <c r="S50" s="21">
        <f>nyers!N27</f>
        <v>7</v>
      </c>
      <c r="T50">
        <f t="shared" si="1"/>
        <v>0</v>
      </c>
      <c r="U50">
        <f>IF(N50*inverz!N50&lt;=0,1,0)</f>
        <v>1</v>
      </c>
    </row>
    <row r="51" spans="1:21" ht="15" thickBot="1" x14ac:dyDescent="0.35">
      <c r="A51" s="12" t="s">
        <v>56</v>
      </c>
      <c r="B51" s="13">
        <v>9</v>
      </c>
      <c r="C51" s="13">
        <v>468.3</v>
      </c>
      <c r="D51" s="13">
        <v>5</v>
      </c>
      <c r="E51" s="13">
        <v>7</v>
      </c>
      <c r="F51" s="13">
        <v>6</v>
      </c>
      <c r="G51" s="13">
        <v>471.3</v>
      </c>
      <c r="H51" s="13">
        <v>4</v>
      </c>
      <c r="I51" s="13">
        <v>7</v>
      </c>
      <c r="J51" s="13">
        <v>20.399999999999999</v>
      </c>
      <c r="K51" s="13">
        <v>3</v>
      </c>
      <c r="L51" s="19">
        <v>1001</v>
      </c>
      <c r="M51" s="13">
        <v>1000</v>
      </c>
      <c r="N51" s="13">
        <v>-1</v>
      </c>
      <c r="O51" s="13">
        <v>-0.1</v>
      </c>
      <c r="P51" s="21">
        <f t="shared" si="0"/>
        <v>5</v>
      </c>
      <c r="Q51" s="21" t="str">
        <f>nyers!A28</f>
        <v>IKEA</v>
      </c>
      <c r="R51" s="21">
        <f>nyers!M28</f>
        <v>3.9</v>
      </c>
      <c r="S51" s="21">
        <f>nyers!N28</f>
        <v>5</v>
      </c>
      <c r="T51">
        <f t="shared" si="1"/>
        <v>0</v>
      </c>
      <c r="U51">
        <f>IF(N51*inverz!N51&lt;=0,1,0)</f>
        <v>1</v>
      </c>
    </row>
    <row r="52" spans="1:21" ht="15" thickBot="1" x14ac:dyDescent="0.35">
      <c r="A52" s="12" t="s">
        <v>57</v>
      </c>
      <c r="B52" s="13">
        <v>9</v>
      </c>
      <c r="C52" s="13">
        <v>461.8</v>
      </c>
      <c r="D52" s="13">
        <v>9</v>
      </c>
      <c r="E52" s="13">
        <v>3</v>
      </c>
      <c r="F52" s="13">
        <v>4</v>
      </c>
      <c r="G52" s="13">
        <v>476.3</v>
      </c>
      <c r="H52" s="13">
        <v>4</v>
      </c>
      <c r="I52" s="13">
        <v>9</v>
      </c>
      <c r="J52" s="13">
        <v>20.399999999999999</v>
      </c>
      <c r="K52" s="13">
        <v>3</v>
      </c>
      <c r="L52" s="19">
        <v>999.5</v>
      </c>
      <c r="M52" s="13">
        <v>1000</v>
      </c>
      <c r="N52" s="13">
        <v>0.5</v>
      </c>
      <c r="O52" s="13">
        <v>0.05</v>
      </c>
      <c r="P52" s="21">
        <f t="shared" si="0"/>
        <v>6</v>
      </c>
      <c r="Q52" s="21" t="str">
        <f>nyers!A29</f>
        <v>Philips</v>
      </c>
      <c r="R52" s="21">
        <f>nyers!M29</f>
        <v>4.2</v>
      </c>
      <c r="S52" s="21">
        <f>nyers!N29</f>
        <v>6</v>
      </c>
      <c r="T52">
        <f t="shared" si="1"/>
        <v>0</v>
      </c>
      <c r="U52">
        <f>IF(N52*inverz!N52&lt;=0,1,0)</f>
        <v>1</v>
      </c>
    </row>
    <row r="53" spans="1:21" ht="15" thickBot="1" x14ac:dyDescent="0.35">
      <c r="A53" s="12" t="s">
        <v>58</v>
      </c>
      <c r="B53" s="13">
        <v>3</v>
      </c>
      <c r="C53" s="13">
        <v>466.8</v>
      </c>
      <c r="D53" s="13">
        <v>5</v>
      </c>
      <c r="E53" s="13">
        <v>7</v>
      </c>
      <c r="F53" s="13">
        <v>6</v>
      </c>
      <c r="G53" s="13">
        <v>471.3</v>
      </c>
      <c r="H53" s="13">
        <v>13.5</v>
      </c>
      <c r="I53" s="13">
        <v>7</v>
      </c>
      <c r="J53" s="13">
        <v>20.399999999999999</v>
      </c>
      <c r="K53" s="13">
        <v>6</v>
      </c>
      <c r="L53" s="19">
        <v>1005.9</v>
      </c>
      <c r="M53" s="13">
        <v>1000</v>
      </c>
      <c r="N53" s="13">
        <v>-5.9</v>
      </c>
      <c r="O53" s="13">
        <v>-0.59</v>
      </c>
      <c r="P53" s="21">
        <f t="shared" si="0"/>
        <v>4</v>
      </c>
      <c r="Q53" s="21" t="str">
        <f>nyers!A30</f>
        <v>Unilever</v>
      </c>
      <c r="R53" s="21">
        <f>nyers!M30</f>
        <v>3.8</v>
      </c>
      <c r="S53" s="21">
        <f>nyers!N30</f>
        <v>4</v>
      </c>
      <c r="T53">
        <f t="shared" si="1"/>
        <v>0</v>
      </c>
      <c r="U53">
        <f>IF(N53*inverz!N53&lt;=0,1,0)</f>
        <v>1</v>
      </c>
    </row>
    <row r="54" spans="1:21" ht="15" thickBot="1" x14ac:dyDescent="0.35"/>
    <row r="55" spans="1:21" ht="15" thickBot="1" x14ac:dyDescent="0.35">
      <c r="A55" s="14" t="s">
        <v>108</v>
      </c>
      <c r="B55" s="15">
        <v>1039.5</v>
      </c>
      <c r="L55" t="s">
        <v>159</v>
      </c>
    </row>
    <row r="56" spans="1:21" ht="15" thickBot="1" x14ac:dyDescent="0.35">
      <c r="A56" s="14" t="s">
        <v>109</v>
      </c>
      <c r="B56" s="15">
        <v>456.3</v>
      </c>
    </row>
    <row r="57" spans="1:21" ht="15" thickBot="1" x14ac:dyDescent="0.35">
      <c r="A57" s="14" t="s">
        <v>110</v>
      </c>
      <c r="B57" s="15">
        <v>10000.1</v>
      </c>
    </row>
    <row r="58" spans="1:21" ht="15" thickBot="1" x14ac:dyDescent="0.35">
      <c r="A58" s="14" t="s">
        <v>111</v>
      </c>
      <c r="B58" s="15">
        <v>10000</v>
      </c>
    </row>
    <row r="59" spans="1:21" ht="15" thickBot="1" x14ac:dyDescent="0.35">
      <c r="A59" s="14" t="s">
        <v>112</v>
      </c>
      <c r="B59" s="15">
        <v>0.1</v>
      </c>
    </row>
    <row r="60" spans="1:21" ht="15" thickBot="1" x14ac:dyDescent="0.35">
      <c r="A60" s="14" t="s">
        <v>113</v>
      </c>
      <c r="B60" s="15"/>
    </row>
    <row r="61" spans="1:21" ht="15" thickBot="1" x14ac:dyDescent="0.35">
      <c r="A61" s="14" t="s">
        <v>114</v>
      </c>
      <c r="B61" s="15"/>
    </row>
    <row r="62" spans="1:21" ht="15" thickBot="1" x14ac:dyDescent="0.35">
      <c r="A62" s="14" t="s">
        <v>115</v>
      </c>
      <c r="B62" s="15">
        <v>0</v>
      </c>
    </row>
    <row r="64" spans="1:21" x14ac:dyDescent="0.3">
      <c r="A64" s="16" t="s">
        <v>116</v>
      </c>
    </row>
    <row r="66" spans="1:1" x14ac:dyDescent="0.3">
      <c r="A66" s="17" t="s">
        <v>117</v>
      </c>
    </row>
    <row r="67" spans="1:1" x14ac:dyDescent="0.3">
      <c r="A67" s="17" t="s">
        <v>118</v>
      </c>
    </row>
  </sheetData>
  <conditionalFormatting sqref="L44:L5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44:R5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A64" r:id="rId1" display="https://miau.my-x.hu/myx-free/coco/test/554337320251013122815.html" xr:uid="{023FD204-822E-425F-807F-AA5CCFD872FE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F7120-5216-4111-8C47-0143AE43994B}">
  <dimension ref="A1:O67"/>
  <sheetViews>
    <sheetView topLeftCell="A28" workbookViewId="0">
      <selection sqref="A1:O67"/>
    </sheetView>
  </sheetViews>
  <sheetFormatPr defaultRowHeight="14.4" x14ac:dyDescent="0.3"/>
  <sheetData>
    <row r="1" spans="1:12" ht="18" x14ac:dyDescent="0.3">
      <c r="A1" s="8"/>
    </row>
    <row r="2" spans="1:12" x14ac:dyDescent="0.3">
      <c r="A2" s="9"/>
    </row>
    <row r="5" spans="1:12" ht="18" x14ac:dyDescent="0.3">
      <c r="A5" s="10" t="s">
        <v>30</v>
      </c>
      <c r="B5" s="11">
        <v>6772234</v>
      </c>
      <c r="C5" s="10" t="s">
        <v>31</v>
      </c>
      <c r="D5" s="11">
        <v>10</v>
      </c>
      <c r="E5" s="10" t="s">
        <v>32</v>
      </c>
      <c r="F5" s="11">
        <v>10</v>
      </c>
      <c r="G5" s="10" t="s">
        <v>33</v>
      </c>
      <c r="H5" s="11">
        <v>10</v>
      </c>
      <c r="I5" s="10" t="s">
        <v>34</v>
      </c>
      <c r="J5" s="11">
        <v>0</v>
      </c>
      <c r="K5" s="10" t="s">
        <v>35</v>
      </c>
      <c r="L5" s="11" t="s">
        <v>119</v>
      </c>
    </row>
    <row r="6" spans="1:12" ht="18.600000000000001" thickBot="1" x14ac:dyDescent="0.35">
      <c r="A6" s="8"/>
    </row>
    <row r="7" spans="1:12" ht="15" thickBot="1" x14ac:dyDescent="0.35">
      <c r="A7" s="12" t="s">
        <v>37</v>
      </c>
      <c r="B7" s="12" t="s">
        <v>38</v>
      </c>
      <c r="C7" s="12" t="s">
        <v>39</v>
      </c>
      <c r="D7" s="12" t="s">
        <v>40</v>
      </c>
      <c r="E7" s="12" t="s">
        <v>41</v>
      </c>
      <c r="F7" s="12" t="s">
        <v>42</v>
      </c>
      <c r="G7" s="12" t="s">
        <v>43</v>
      </c>
      <c r="H7" s="12" t="s">
        <v>44</v>
      </c>
      <c r="I7" s="12" t="s">
        <v>45</v>
      </c>
      <c r="J7" s="12" t="s">
        <v>46</v>
      </c>
      <c r="K7" s="12" t="s">
        <v>47</v>
      </c>
      <c r="L7" s="12" t="s">
        <v>48</v>
      </c>
    </row>
    <row r="8" spans="1:12" ht="15" thickBot="1" x14ac:dyDescent="0.35">
      <c r="A8" s="12" t="s">
        <v>49</v>
      </c>
      <c r="B8" s="13">
        <v>10</v>
      </c>
      <c r="C8" s="13">
        <v>9</v>
      </c>
      <c r="D8" s="13">
        <v>10</v>
      </c>
      <c r="E8" s="13">
        <v>10</v>
      </c>
      <c r="F8" s="13">
        <v>10</v>
      </c>
      <c r="G8" s="13">
        <v>9</v>
      </c>
      <c r="H8" s="13">
        <v>5</v>
      </c>
      <c r="I8" s="13">
        <v>10</v>
      </c>
      <c r="J8" s="13">
        <v>4</v>
      </c>
      <c r="K8" s="13">
        <v>10</v>
      </c>
      <c r="L8" s="13">
        <v>1000</v>
      </c>
    </row>
    <row r="9" spans="1:12" ht="15" thickBot="1" x14ac:dyDescent="0.35">
      <c r="A9" s="12" t="s">
        <v>50</v>
      </c>
      <c r="B9" s="13">
        <v>4</v>
      </c>
      <c r="C9" s="13">
        <v>4</v>
      </c>
      <c r="D9" s="13">
        <v>10</v>
      </c>
      <c r="E9" s="13">
        <v>4</v>
      </c>
      <c r="F9" s="13">
        <v>5</v>
      </c>
      <c r="G9" s="13">
        <v>9</v>
      </c>
      <c r="H9" s="13">
        <v>5</v>
      </c>
      <c r="I9" s="13">
        <v>3</v>
      </c>
      <c r="J9" s="13">
        <v>10</v>
      </c>
      <c r="K9" s="13">
        <v>4</v>
      </c>
      <c r="L9" s="13">
        <v>1000</v>
      </c>
    </row>
    <row r="10" spans="1:12" ht="15" thickBot="1" x14ac:dyDescent="0.35">
      <c r="A10" s="12" t="s">
        <v>51</v>
      </c>
      <c r="B10" s="13">
        <v>10</v>
      </c>
      <c r="C10" s="13">
        <v>9</v>
      </c>
      <c r="D10" s="13">
        <v>6</v>
      </c>
      <c r="E10" s="13">
        <v>4</v>
      </c>
      <c r="F10" s="13">
        <v>5</v>
      </c>
      <c r="G10" s="13">
        <v>3</v>
      </c>
      <c r="H10" s="13">
        <v>10</v>
      </c>
      <c r="I10" s="13">
        <v>3</v>
      </c>
      <c r="J10" s="13">
        <v>1</v>
      </c>
      <c r="K10" s="13">
        <v>4</v>
      </c>
      <c r="L10" s="13">
        <v>1000</v>
      </c>
    </row>
    <row r="11" spans="1:12" ht="15" thickBot="1" x14ac:dyDescent="0.35">
      <c r="A11" s="12" t="s">
        <v>52</v>
      </c>
      <c r="B11" s="13">
        <v>4</v>
      </c>
      <c r="C11" s="13">
        <v>1</v>
      </c>
      <c r="D11" s="13">
        <v>6</v>
      </c>
      <c r="E11" s="13">
        <v>8</v>
      </c>
      <c r="F11" s="13">
        <v>5</v>
      </c>
      <c r="G11" s="13">
        <v>6</v>
      </c>
      <c r="H11" s="13">
        <v>10</v>
      </c>
      <c r="I11" s="13">
        <v>3</v>
      </c>
      <c r="J11" s="13">
        <v>10</v>
      </c>
      <c r="K11" s="13">
        <v>7</v>
      </c>
      <c r="L11" s="13">
        <v>1000</v>
      </c>
    </row>
    <row r="12" spans="1:12" ht="15" thickBot="1" x14ac:dyDescent="0.35">
      <c r="A12" s="12" t="s">
        <v>53</v>
      </c>
      <c r="B12" s="13">
        <v>10</v>
      </c>
      <c r="C12" s="13">
        <v>9</v>
      </c>
      <c r="D12" s="13">
        <v>10</v>
      </c>
      <c r="E12" s="13">
        <v>10</v>
      </c>
      <c r="F12" s="13">
        <v>10</v>
      </c>
      <c r="G12" s="13">
        <v>10</v>
      </c>
      <c r="H12" s="13">
        <v>10</v>
      </c>
      <c r="I12" s="13">
        <v>8</v>
      </c>
      <c r="J12" s="13">
        <v>4</v>
      </c>
      <c r="K12" s="13">
        <v>10</v>
      </c>
      <c r="L12" s="13">
        <v>1000</v>
      </c>
    </row>
    <row r="13" spans="1:12" ht="15" thickBot="1" x14ac:dyDescent="0.35">
      <c r="A13" s="12" t="s">
        <v>54</v>
      </c>
      <c r="B13" s="13">
        <v>10</v>
      </c>
      <c r="C13" s="13">
        <v>4</v>
      </c>
      <c r="D13" s="13">
        <v>6</v>
      </c>
      <c r="E13" s="13">
        <v>8</v>
      </c>
      <c r="F13" s="13">
        <v>10</v>
      </c>
      <c r="G13" s="13">
        <v>9</v>
      </c>
      <c r="H13" s="13">
        <v>10</v>
      </c>
      <c r="I13" s="13">
        <v>8</v>
      </c>
      <c r="J13" s="13">
        <v>4</v>
      </c>
      <c r="K13" s="13">
        <v>10</v>
      </c>
      <c r="L13" s="13">
        <v>1000</v>
      </c>
    </row>
    <row r="14" spans="1:12" ht="15" thickBot="1" x14ac:dyDescent="0.35">
      <c r="A14" s="12" t="s">
        <v>55</v>
      </c>
      <c r="B14" s="13">
        <v>4</v>
      </c>
      <c r="C14" s="13">
        <v>9</v>
      </c>
      <c r="D14" s="13">
        <v>6</v>
      </c>
      <c r="E14" s="13">
        <v>4</v>
      </c>
      <c r="F14" s="13">
        <v>5</v>
      </c>
      <c r="G14" s="13">
        <v>6</v>
      </c>
      <c r="H14" s="13">
        <v>5</v>
      </c>
      <c r="I14" s="13">
        <v>8</v>
      </c>
      <c r="J14" s="13">
        <v>10</v>
      </c>
      <c r="K14" s="13">
        <v>7</v>
      </c>
      <c r="L14" s="13">
        <v>1000</v>
      </c>
    </row>
    <row r="15" spans="1:12" ht="15" thickBot="1" x14ac:dyDescent="0.35">
      <c r="A15" s="12" t="s">
        <v>56</v>
      </c>
      <c r="B15" s="13">
        <v>10</v>
      </c>
      <c r="C15" s="13">
        <v>10</v>
      </c>
      <c r="D15" s="13">
        <v>6</v>
      </c>
      <c r="E15" s="13">
        <v>8</v>
      </c>
      <c r="F15" s="13">
        <v>7</v>
      </c>
      <c r="G15" s="13">
        <v>3</v>
      </c>
      <c r="H15" s="13">
        <v>5</v>
      </c>
      <c r="I15" s="13">
        <v>8</v>
      </c>
      <c r="J15" s="13">
        <v>10</v>
      </c>
      <c r="K15" s="13">
        <v>4</v>
      </c>
      <c r="L15" s="13">
        <v>1000</v>
      </c>
    </row>
    <row r="16" spans="1:12" ht="15" thickBot="1" x14ac:dyDescent="0.35">
      <c r="A16" s="12" t="s">
        <v>57</v>
      </c>
      <c r="B16" s="13">
        <v>10</v>
      </c>
      <c r="C16" s="13">
        <v>4</v>
      </c>
      <c r="D16" s="13">
        <v>10</v>
      </c>
      <c r="E16" s="13">
        <v>4</v>
      </c>
      <c r="F16" s="13">
        <v>5</v>
      </c>
      <c r="G16" s="13">
        <v>6</v>
      </c>
      <c r="H16" s="13">
        <v>5</v>
      </c>
      <c r="I16" s="13">
        <v>10</v>
      </c>
      <c r="J16" s="13">
        <v>10</v>
      </c>
      <c r="K16" s="13">
        <v>4</v>
      </c>
      <c r="L16" s="13">
        <v>1000</v>
      </c>
    </row>
    <row r="17" spans="1:12" ht="15" thickBot="1" x14ac:dyDescent="0.35">
      <c r="A17" s="12" t="s">
        <v>58</v>
      </c>
      <c r="B17" s="13">
        <v>4</v>
      </c>
      <c r="C17" s="13">
        <v>9</v>
      </c>
      <c r="D17" s="13">
        <v>6</v>
      </c>
      <c r="E17" s="13">
        <v>8</v>
      </c>
      <c r="F17" s="13">
        <v>7</v>
      </c>
      <c r="G17" s="13">
        <v>3</v>
      </c>
      <c r="H17" s="13">
        <v>10</v>
      </c>
      <c r="I17" s="13">
        <v>8</v>
      </c>
      <c r="J17" s="13">
        <v>10</v>
      </c>
      <c r="K17" s="13">
        <v>7</v>
      </c>
      <c r="L17" s="13">
        <v>1000</v>
      </c>
    </row>
    <row r="18" spans="1:12" ht="18.600000000000001" thickBot="1" x14ac:dyDescent="0.35">
      <c r="A18" s="8"/>
    </row>
    <row r="19" spans="1:12" ht="15" thickBot="1" x14ac:dyDescent="0.35">
      <c r="A19" s="12" t="s">
        <v>59</v>
      </c>
      <c r="B19" s="12" t="s">
        <v>38</v>
      </c>
      <c r="C19" s="12" t="s">
        <v>39</v>
      </c>
      <c r="D19" s="12" t="s">
        <v>40</v>
      </c>
      <c r="E19" s="12" t="s">
        <v>41</v>
      </c>
      <c r="F19" s="12" t="s">
        <v>42</v>
      </c>
      <c r="G19" s="12" t="s">
        <v>43</v>
      </c>
      <c r="H19" s="12" t="s">
        <v>44</v>
      </c>
      <c r="I19" s="12" t="s">
        <v>45</v>
      </c>
      <c r="J19" s="12" t="s">
        <v>46</v>
      </c>
      <c r="K19" s="12" t="s">
        <v>47</v>
      </c>
    </row>
    <row r="20" spans="1:12" ht="15" thickBot="1" x14ac:dyDescent="0.35">
      <c r="A20" s="12" t="s">
        <v>60</v>
      </c>
      <c r="B20" s="13" t="s">
        <v>61</v>
      </c>
      <c r="C20" s="13" t="s">
        <v>120</v>
      </c>
      <c r="D20" s="13" t="s">
        <v>61</v>
      </c>
      <c r="E20" s="13" t="s">
        <v>61</v>
      </c>
      <c r="F20" s="13" t="s">
        <v>61</v>
      </c>
      <c r="G20" s="13" t="s">
        <v>121</v>
      </c>
      <c r="H20" s="13" t="s">
        <v>122</v>
      </c>
      <c r="I20" s="13" t="s">
        <v>61</v>
      </c>
      <c r="J20" s="13" t="s">
        <v>123</v>
      </c>
      <c r="K20" s="13" t="s">
        <v>124</v>
      </c>
    </row>
    <row r="21" spans="1:12" ht="15" thickBot="1" x14ac:dyDescent="0.35">
      <c r="A21" s="12" t="s">
        <v>66</v>
      </c>
      <c r="B21" s="13" t="s">
        <v>67</v>
      </c>
      <c r="C21" s="13" t="s">
        <v>125</v>
      </c>
      <c r="D21" s="13" t="s">
        <v>67</v>
      </c>
      <c r="E21" s="13" t="s">
        <v>67</v>
      </c>
      <c r="F21" s="13" t="s">
        <v>67</v>
      </c>
      <c r="G21" s="13" t="s">
        <v>126</v>
      </c>
      <c r="H21" s="13" t="s">
        <v>127</v>
      </c>
      <c r="I21" s="13" t="s">
        <v>67</v>
      </c>
      <c r="J21" s="13" t="s">
        <v>128</v>
      </c>
      <c r="K21" s="13" t="s">
        <v>129</v>
      </c>
    </row>
    <row r="22" spans="1:12" ht="15" thickBot="1" x14ac:dyDescent="0.35">
      <c r="A22" s="12" t="s">
        <v>71</v>
      </c>
      <c r="B22" s="13" t="s">
        <v>72</v>
      </c>
      <c r="C22" s="13" t="s">
        <v>130</v>
      </c>
      <c r="D22" s="13" t="s">
        <v>72</v>
      </c>
      <c r="E22" s="13" t="s">
        <v>72</v>
      </c>
      <c r="F22" s="13" t="s">
        <v>72</v>
      </c>
      <c r="G22" s="13" t="s">
        <v>131</v>
      </c>
      <c r="H22" s="13" t="s">
        <v>132</v>
      </c>
      <c r="I22" s="13" t="s">
        <v>72</v>
      </c>
      <c r="J22" s="13" t="s">
        <v>133</v>
      </c>
      <c r="K22" s="13" t="s">
        <v>134</v>
      </c>
    </row>
    <row r="23" spans="1:12" ht="15" thickBot="1" x14ac:dyDescent="0.35">
      <c r="A23" s="12" t="s">
        <v>76</v>
      </c>
      <c r="B23" s="13" t="s">
        <v>77</v>
      </c>
      <c r="C23" s="13" t="s">
        <v>135</v>
      </c>
      <c r="D23" s="13" t="s">
        <v>77</v>
      </c>
      <c r="E23" s="13" t="s">
        <v>77</v>
      </c>
      <c r="F23" s="13" t="s">
        <v>77</v>
      </c>
      <c r="G23" s="13" t="s">
        <v>136</v>
      </c>
      <c r="H23" s="13" t="s">
        <v>137</v>
      </c>
      <c r="I23" s="13" t="s">
        <v>77</v>
      </c>
      <c r="J23" s="13" t="s">
        <v>138</v>
      </c>
      <c r="K23" s="13" t="s">
        <v>139</v>
      </c>
    </row>
    <row r="24" spans="1:12" ht="15" thickBot="1" x14ac:dyDescent="0.35">
      <c r="A24" s="12" t="s">
        <v>80</v>
      </c>
      <c r="B24" s="13" t="s">
        <v>81</v>
      </c>
      <c r="C24" s="13" t="s">
        <v>140</v>
      </c>
      <c r="D24" s="13" t="s">
        <v>81</v>
      </c>
      <c r="E24" s="13" t="s">
        <v>81</v>
      </c>
      <c r="F24" s="13" t="s">
        <v>81</v>
      </c>
      <c r="G24" s="13" t="s">
        <v>141</v>
      </c>
      <c r="H24" s="13" t="s">
        <v>142</v>
      </c>
      <c r="I24" s="13" t="s">
        <v>81</v>
      </c>
      <c r="J24" s="13" t="s">
        <v>81</v>
      </c>
      <c r="K24" s="13" t="s">
        <v>143</v>
      </c>
    </row>
    <row r="25" spans="1:12" ht="15" thickBot="1" x14ac:dyDescent="0.35">
      <c r="A25" s="12" t="s">
        <v>84</v>
      </c>
      <c r="B25" s="13" t="s">
        <v>85</v>
      </c>
      <c r="C25" s="13" t="s">
        <v>144</v>
      </c>
      <c r="D25" s="13" t="s">
        <v>85</v>
      </c>
      <c r="E25" s="13" t="s">
        <v>85</v>
      </c>
      <c r="F25" s="13" t="s">
        <v>85</v>
      </c>
      <c r="G25" s="13" t="s">
        <v>145</v>
      </c>
      <c r="H25" s="13" t="s">
        <v>146</v>
      </c>
      <c r="I25" s="13" t="s">
        <v>85</v>
      </c>
      <c r="J25" s="13" t="s">
        <v>85</v>
      </c>
      <c r="K25" s="13" t="s">
        <v>85</v>
      </c>
    </row>
    <row r="26" spans="1:12" ht="15" thickBot="1" x14ac:dyDescent="0.35">
      <c r="A26" s="12" t="s">
        <v>88</v>
      </c>
      <c r="B26" s="13" t="s">
        <v>89</v>
      </c>
      <c r="C26" s="13" t="s">
        <v>147</v>
      </c>
      <c r="D26" s="13" t="s">
        <v>89</v>
      </c>
      <c r="E26" s="13" t="s">
        <v>89</v>
      </c>
      <c r="F26" s="13" t="s">
        <v>89</v>
      </c>
      <c r="G26" s="13" t="s">
        <v>148</v>
      </c>
      <c r="H26" s="13" t="s">
        <v>89</v>
      </c>
      <c r="I26" s="13" t="s">
        <v>89</v>
      </c>
      <c r="J26" s="13" t="s">
        <v>89</v>
      </c>
      <c r="K26" s="13" t="s">
        <v>89</v>
      </c>
    </row>
    <row r="27" spans="1:12" ht="15" thickBot="1" x14ac:dyDescent="0.35">
      <c r="A27" s="12" t="s">
        <v>92</v>
      </c>
      <c r="B27" s="13" t="s">
        <v>93</v>
      </c>
      <c r="C27" s="13" t="s">
        <v>149</v>
      </c>
      <c r="D27" s="13" t="s">
        <v>93</v>
      </c>
      <c r="E27" s="13" t="s">
        <v>93</v>
      </c>
      <c r="F27" s="13" t="s">
        <v>93</v>
      </c>
      <c r="G27" s="13" t="s">
        <v>150</v>
      </c>
      <c r="H27" s="13" t="s">
        <v>93</v>
      </c>
      <c r="I27" s="13" t="s">
        <v>93</v>
      </c>
      <c r="J27" s="13" t="s">
        <v>93</v>
      </c>
      <c r="K27" s="13" t="s">
        <v>93</v>
      </c>
    </row>
    <row r="28" spans="1:12" ht="15" thickBot="1" x14ac:dyDescent="0.35">
      <c r="A28" s="12" t="s">
        <v>96</v>
      </c>
      <c r="B28" s="13" t="s">
        <v>97</v>
      </c>
      <c r="C28" s="13" t="s">
        <v>151</v>
      </c>
      <c r="D28" s="13" t="s">
        <v>97</v>
      </c>
      <c r="E28" s="13" t="s">
        <v>97</v>
      </c>
      <c r="F28" s="13" t="s">
        <v>97</v>
      </c>
      <c r="G28" s="13" t="s">
        <v>97</v>
      </c>
      <c r="H28" s="13" t="s">
        <v>97</v>
      </c>
      <c r="I28" s="13" t="s">
        <v>97</v>
      </c>
      <c r="J28" s="13" t="s">
        <v>97</v>
      </c>
      <c r="K28" s="13" t="s">
        <v>97</v>
      </c>
    </row>
    <row r="29" spans="1:12" ht="15" thickBot="1" x14ac:dyDescent="0.35">
      <c r="A29" s="12" t="s">
        <v>99</v>
      </c>
      <c r="B29" s="13" t="s">
        <v>100</v>
      </c>
      <c r="C29" s="13" t="s">
        <v>152</v>
      </c>
      <c r="D29" s="13" t="s">
        <v>100</v>
      </c>
      <c r="E29" s="13" t="s">
        <v>100</v>
      </c>
      <c r="F29" s="13" t="s">
        <v>100</v>
      </c>
      <c r="G29" s="13" t="s">
        <v>100</v>
      </c>
      <c r="H29" s="13" t="s">
        <v>100</v>
      </c>
      <c r="I29" s="13" t="s">
        <v>100</v>
      </c>
      <c r="J29" s="13" t="s">
        <v>100</v>
      </c>
      <c r="K29" s="13" t="s">
        <v>100</v>
      </c>
    </row>
    <row r="30" spans="1:12" ht="18.600000000000001" thickBot="1" x14ac:dyDescent="0.35">
      <c r="A30" s="8"/>
    </row>
    <row r="31" spans="1:12" ht="15" thickBot="1" x14ac:dyDescent="0.35">
      <c r="A31" s="12" t="s">
        <v>102</v>
      </c>
      <c r="B31" s="12" t="s">
        <v>38</v>
      </c>
      <c r="C31" s="12" t="s">
        <v>39</v>
      </c>
      <c r="D31" s="12" t="s">
        <v>40</v>
      </c>
      <c r="E31" s="12" t="s">
        <v>41</v>
      </c>
      <c r="F31" s="12" t="s">
        <v>42</v>
      </c>
      <c r="G31" s="12" t="s">
        <v>43</v>
      </c>
      <c r="H31" s="12" t="s">
        <v>44</v>
      </c>
      <c r="I31" s="12" t="s">
        <v>45</v>
      </c>
      <c r="J31" s="12" t="s">
        <v>46</v>
      </c>
      <c r="K31" s="12" t="s">
        <v>47</v>
      </c>
    </row>
    <row r="32" spans="1:12" ht="15" thickBot="1" x14ac:dyDescent="0.35">
      <c r="A32" s="12" t="s">
        <v>60</v>
      </c>
      <c r="B32" s="13">
        <v>9</v>
      </c>
      <c r="C32" s="13">
        <v>970.5</v>
      </c>
      <c r="D32" s="13">
        <v>9</v>
      </c>
      <c r="E32" s="13">
        <v>9</v>
      </c>
      <c r="F32" s="13">
        <v>9</v>
      </c>
      <c r="G32" s="13">
        <v>16</v>
      </c>
      <c r="H32" s="13">
        <v>13.5</v>
      </c>
      <c r="I32" s="13">
        <v>9</v>
      </c>
      <c r="J32" s="13">
        <v>22.6</v>
      </c>
      <c r="K32" s="13">
        <v>11</v>
      </c>
    </row>
    <row r="33" spans="1:15" ht="15" thickBot="1" x14ac:dyDescent="0.35">
      <c r="A33" s="12" t="s">
        <v>66</v>
      </c>
      <c r="B33" s="13">
        <v>8</v>
      </c>
      <c r="C33" s="13">
        <v>967</v>
      </c>
      <c r="D33" s="13">
        <v>8</v>
      </c>
      <c r="E33" s="13">
        <v>8</v>
      </c>
      <c r="F33" s="13">
        <v>8</v>
      </c>
      <c r="G33" s="13">
        <v>15</v>
      </c>
      <c r="H33" s="13">
        <v>12.5</v>
      </c>
      <c r="I33" s="13">
        <v>8</v>
      </c>
      <c r="J33" s="13">
        <v>21.6</v>
      </c>
      <c r="K33" s="13">
        <v>10</v>
      </c>
    </row>
    <row r="34" spans="1:15" ht="15" thickBot="1" x14ac:dyDescent="0.35">
      <c r="A34" s="12" t="s">
        <v>71</v>
      </c>
      <c r="B34" s="13">
        <v>7</v>
      </c>
      <c r="C34" s="13">
        <v>966</v>
      </c>
      <c r="D34" s="13">
        <v>7</v>
      </c>
      <c r="E34" s="13">
        <v>7</v>
      </c>
      <c r="F34" s="13">
        <v>7</v>
      </c>
      <c r="G34" s="13">
        <v>14</v>
      </c>
      <c r="H34" s="13">
        <v>11.5</v>
      </c>
      <c r="I34" s="13">
        <v>7</v>
      </c>
      <c r="J34" s="13">
        <v>20.6</v>
      </c>
      <c r="K34" s="13">
        <v>9</v>
      </c>
    </row>
    <row r="35" spans="1:15" ht="15" thickBot="1" x14ac:dyDescent="0.35">
      <c r="A35" s="12" t="s">
        <v>76</v>
      </c>
      <c r="B35" s="13">
        <v>6</v>
      </c>
      <c r="C35" s="13">
        <v>965</v>
      </c>
      <c r="D35" s="13">
        <v>6</v>
      </c>
      <c r="E35" s="13">
        <v>6</v>
      </c>
      <c r="F35" s="13">
        <v>6</v>
      </c>
      <c r="G35" s="13">
        <v>9</v>
      </c>
      <c r="H35" s="13">
        <v>10.5</v>
      </c>
      <c r="I35" s="13">
        <v>6</v>
      </c>
      <c r="J35" s="13">
        <v>19.5</v>
      </c>
      <c r="K35" s="13">
        <v>8</v>
      </c>
    </row>
    <row r="36" spans="1:15" ht="15" thickBot="1" x14ac:dyDescent="0.35">
      <c r="A36" s="12" t="s">
        <v>80</v>
      </c>
      <c r="B36" s="13">
        <v>5</v>
      </c>
      <c r="C36" s="13">
        <v>964</v>
      </c>
      <c r="D36" s="13">
        <v>5</v>
      </c>
      <c r="E36" s="13">
        <v>5</v>
      </c>
      <c r="F36" s="13">
        <v>5</v>
      </c>
      <c r="G36" s="13">
        <v>8</v>
      </c>
      <c r="H36" s="13">
        <v>9.5</v>
      </c>
      <c r="I36" s="13">
        <v>5</v>
      </c>
      <c r="J36" s="13">
        <v>5</v>
      </c>
      <c r="K36" s="13">
        <v>7</v>
      </c>
    </row>
    <row r="37" spans="1:15" ht="15" thickBot="1" x14ac:dyDescent="0.35">
      <c r="A37" s="12" t="s">
        <v>84</v>
      </c>
      <c r="B37" s="13">
        <v>4</v>
      </c>
      <c r="C37" s="13">
        <v>963</v>
      </c>
      <c r="D37" s="13">
        <v>4</v>
      </c>
      <c r="E37" s="13">
        <v>4</v>
      </c>
      <c r="F37" s="13">
        <v>4</v>
      </c>
      <c r="G37" s="13">
        <v>7</v>
      </c>
      <c r="H37" s="13">
        <v>8.5</v>
      </c>
      <c r="I37" s="13">
        <v>4</v>
      </c>
      <c r="J37" s="13">
        <v>4</v>
      </c>
      <c r="K37" s="13">
        <v>4</v>
      </c>
    </row>
    <row r="38" spans="1:15" ht="15" thickBot="1" x14ac:dyDescent="0.35">
      <c r="A38" s="12" t="s">
        <v>88</v>
      </c>
      <c r="B38" s="13">
        <v>3</v>
      </c>
      <c r="C38" s="13">
        <v>962</v>
      </c>
      <c r="D38" s="13">
        <v>3</v>
      </c>
      <c r="E38" s="13">
        <v>3</v>
      </c>
      <c r="F38" s="13">
        <v>3</v>
      </c>
      <c r="G38" s="13">
        <v>6</v>
      </c>
      <c r="H38" s="13">
        <v>3</v>
      </c>
      <c r="I38" s="13">
        <v>3</v>
      </c>
      <c r="J38" s="13">
        <v>3</v>
      </c>
      <c r="K38" s="13">
        <v>3</v>
      </c>
    </row>
    <row r="39" spans="1:15" ht="15" thickBot="1" x14ac:dyDescent="0.35">
      <c r="A39" s="12" t="s">
        <v>92</v>
      </c>
      <c r="B39" s="13">
        <v>2</v>
      </c>
      <c r="C39" s="13">
        <v>961</v>
      </c>
      <c r="D39" s="13">
        <v>2</v>
      </c>
      <c r="E39" s="13">
        <v>2</v>
      </c>
      <c r="F39" s="13">
        <v>2</v>
      </c>
      <c r="G39" s="13">
        <v>5</v>
      </c>
      <c r="H39" s="13">
        <v>2</v>
      </c>
      <c r="I39" s="13">
        <v>2</v>
      </c>
      <c r="J39" s="13">
        <v>2</v>
      </c>
      <c r="K39" s="13">
        <v>2</v>
      </c>
    </row>
    <row r="40" spans="1:15" ht="15" thickBot="1" x14ac:dyDescent="0.35">
      <c r="A40" s="12" t="s">
        <v>96</v>
      </c>
      <c r="B40" s="13">
        <v>1</v>
      </c>
      <c r="C40" s="13">
        <v>959.9</v>
      </c>
      <c r="D40" s="13">
        <v>1</v>
      </c>
      <c r="E40" s="13">
        <v>1</v>
      </c>
      <c r="F40" s="13">
        <v>1</v>
      </c>
      <c r="G40" s="13">
        <v>1</v>
      </c>
      <c r="H40" s="13">
        <v>1</v>
      </c>
      <c r="I40" s="13">
        <v>1</v>
      </c>
      <c r="J40" s="13">
        <v>1</v>
      </c>
      <c r="K40" s="13">
        <v>1</v>
      </c>
    </row>
    <row r="41" spans="1:15" ht="15" thickBot="1" x14ac:dyDescent="0.35">
      <c r="A41" s="12" t="s">
        <v>99</v>
      </c>
      <c r="B41" s="13">
        <v>0</v>
      </c>
      <c r="C41" s="13">
        <v>956.4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</row>
    <row r="42" spans="1:15" ht="18.600000000000001" thickBot="1" x14ac:dyDescent="0.35">
      <c r="A42" s="8"/>
    </row>
    <row r="43" spans="1:15" ht="15" thickBot="1" x14ac:dyDescent="0.35">
      <c r="A43" s="12" t="s">
        <v>103</v>
      </c>
      <c r="B43" s="12" t="s">
        <v>38</v>
      </c>
      <c r="C43" s="12" t="s">
        <v>39</v>
      </c>
      <c r="D43" s="12" t="s">
        <v>40</v>
      </c>
      <c r="E43" s="12" t="s">
        <v>41</v>
      </c>
      <c r="F43" s="12" t="s">
        <v>42</v>
      </c>
      <c r="G43" s="12" t="s">
        <v>43</v>
      </c>
      <c r="H43" s="12" t="s">
        <v>44</v>
      </c>
      <c r="I43" s="12" t="s">
        <v>45</v>
      </c>
      <c r="J43" s="12" t="s">
        <v>46</v>
      </c>
      <c r="K43" s="12" t="s">
        <v>47</v>
      </c>
      <c r="L43" s="12" t="s">
        <v>104</v>
      </c>
      <c r="M43" s="12" t="s">
        <v>105</v>
      </c>
      <c r="N43" s="12" t="s">
        <v>106</v>
      </c>
      <c r="O43" s="12" t="s">
        <v>107</v>
      </c>
    </row>
    <row r="44" spans="1:15" ht="15" thickBot="1" x14ac:dyDescent="0.35">
      <c r="A44" s="12" t="s">
        <v>49</v>
      </c>
      <c r="B44" s="13">
        <v>0</v>
      </c>
      <c r="C44" s="13">
        <v>959.9</v>
      </c>
      <c r="D44" s="13">
        <v>0</v>
      </c>
      <c r="E44" s="13">
        <v>0</v>
      </c>
      <c r="F44" s="13">
        <v>0</v>
      </c>
      <c r="G44" s="13">
        <v>1</v>
      </c>
      <c r="H44" s="13">
        <v>9.5</v>
      </c>
      <c r="I44" s="13">
        <v>0</v>
      </c>
      <c r="J44" s="13">
        <v>19.5</v>
      </c>
      <c r="K44" s="13">
        <v>0</v>
      </c>
      <c r="L44" s="13">
        <v>990</v>
      </c>
      <c r="M44" s="13">
        <v>1000</v>
      </c>
      <c r="N44" s="13">
        <v>10</v>
      </c>
      <c r="O44" s="13">
        <v>1</v>
      </c>
    </row>
    <row r="45" spans="1:15" ht="15" thickBot="1" x14ac:dyDescent="0.35">
      <c r="A45" s="12" t="s">
        <v>50</v>
      </c>
      <c r="B45" s="13">
        <v>6</v>
      </c>
      <c r="C45" s="13">
        <v>965</v>
      </c>
      <c r="D45" s="13">
        <v>0</v>
      </c>
      <c r="E45" s="13">
        <v>6</v>
      </c>
      <c r="F45" s="13">
        <v>5</v>
      </c>
      <c r="G45" s="13">
        <v>1</v>
      </c>
      <c r="H45" s="13">
        <v>9.5</v>
      </c>
      <c r="I45" s="13">
        <v>7</v>
      </c>
      <c r="J45" s="13">
        <v>0</v>
      </c>
      <c r="K45" s="13">
        <v>8</v>
      </c>
      <c r="L45" s="13">
        <v>1007.6</v>
      </c>
      <c r="M45" s="13">
        <v>1000</v>
      </c>
      <c r="N45" s="13">
        <v>-7.6</v>
      </c>
      <c r="O45" s="13">
        <v>-0.76</v>
      </c>
    </row>
    <row r="46" spans="1:15" ht="15" thickBot="1" x14ac:dyDescent="0.35">
      <c r="A46" s="12" t="s">
        <v>51</v>
      </c>
      <c r="B46" s="13">
        <v>0</v>
      </c>
      <c r="C46" s="13">
        <v>959.9</v>
      </c>
      <c r="D46" s="13">
        <v>4</v>
      </c>
      <c r="E46" s="13">
        <v>6</v>
      </c>
      <c r="F46" s="13">
        <v>5</v>
      </c>
      <c r="G46" s="13">
        <v>14</v>
      </c>
      <c r="H46" s="13">
        <v>0</v>
      </c>
      <c r="I46" s="13">
        <v>7</v>
      </c>
      <c r="J46" s="13">
        <v>22.6</v>
      </c>
      <c r="K46" s="13">
        <v>8</v>
      </c>
      <c r="L46" s="13">
        <v>1026.5999999999999</v>
      </c>
      <c r="M46" s="13">
        <v>1000</v>
      </c>
      <c r="N46" s="13">
        <v>-26.6</v>
      </c>
      <c r="O46" s="13">
        <v>-2.66</v>
      </c>
    </row>
    <row r="47" spans="1:15" ht="15" thickBot="1" x14ac:dyDescent="0.35">
      <c r="A47" s="12" t="s">
        <v>52</v>
      </c>
      <c r="B47" s="13">
        <v>6</v>
      </c>
      <c r="C47" s="13">
        <v>970.5</v>
      </c>
      <c r="D47" s="13">
        <v>4</v>
      </c>
      <c r="E47" s="13">
        <v>2</v>
      </c>
      <c r="F47" s="13">
        <v>5</v>
      </c>
      <c r="G47" s="13">
        <v>7</v>
      </c>
      <c r="H47" s="13">
        <v>0</v>
      </c>
      <c r="I47" s="13">
        <v>7</v>
      </c>
      <c r="J47" s="13">
        <v>0</v>
      </c>
      <c r="K47" s="13">
        <v>3</v>
      </c>
      <c r="L47" s="13">
        <v>1004.6</v>
      </c>
      <c r="M47" s="13">
        <v>1000</v>
      </c>
      <c r="N47" s="13">
        <v>-4.5999999999999996</v>
      </c>
      <c r="O47" s="13">
        <v>-0.46</v>
      </c>
    </row>
    <row r="48" spans="1:15" ht="15" thickBot="1" x14ac:dyDescent="0.35">
      <c r="A48" s="12" t="s">
        <v>53</v>
      </c>
      <c r="B48" s="13">
        <v>0</v>
      </c>
      <c r="C48" s="13">
        <v>959.9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2</v>
      </c>
      <c r="J48" s="13">
        <v>19.5</v>
      </c>
      <c r="K48" s="13">
        <v>0</v>
      </c>
      <c r="L48" s="13">
        <v>981.5</v>
      </c>
      <c r="M48" s="13">
        <v>1000</v>
      </c>
      <c r="N48" s="13">
        <v>18.5</v>
      </c>
      <c r="O48" s="13">
        <v>1.85</v>
      </c>
    </row>
    <row r="49" spans="1:15" ht="15" thickBot="1" x14ac:dyDescent="0.35">
      <c r="A49" s="12" t="s">
        <v>54</v>
      </c>
      <c r="B49" s="13">
        <v>0</v>
      </c>
      <c r="C49" s="13">
        <v>965</v>
      </c>
      <c r="D49" s="13">
        <v>4</v>
      </c>
      <c r="E49" s="13">
        <v>2</v>
      </c>
      <c r="F49" s="13">
        <v>0</v>
      </c>
      <c r="G49" s="13">
        <v>1</v>
      </c>
      <c r="H49" s="13">
        <v>0</v>
      </c>
      <c r="I49" s="13">
        <v>2</v>
      </c>
      <c r="J49" s="13">
        <v>19.5</v>
      </c>
      <c r="K49" s="13">
        <v>0</v>
      </c>
      <c r="L49" s="13">
        <v>993.5</v>
      </c>
      <c r="M49" s="13">
        <v>1000</v>
      </c>
      <c r="N49" s="13">
        <v>6.5</v>
      </c>
      <c r="O49" s="13">
        <v>0.65</v>
      </c>
    </row>
    <row r="50" spans="1:15" ht="15" thickBot="1" x14ac:dyDescent="0.35">
      <c r="A50" s="12" t="s">
        <v>55</v>
      </c>
      <c r="B50" s="13">
        <v>6</v>
      </c>
      <c r="C50" s="13">
        <v>959.9</v>
      </c>
      <c r="D50" s="13">
        <v>4</v>
      </c>
      <c r="E50" s="13">
        <v>6</v>
      </c>
      <c r="F50" s="13">
        <v>5</v>
      </c>
      <c r="G50" s="13">
        <v>7</v>
      </c>
      <c r="H50" s="13">
        <v>9.5</v>
      </c>
      <c r="I50" s="13">
        <v>2</v>
      </c>
      <c r="J50" s="13">
        <v>0</v>
      </c>
      <c r="K50" s="13">
        <v>3</v>
      </c>
      <c r="L50" s="13">
        <v>1002.6</v>
      </c>
      <c r="M50" s="13">
        <v>1000</v>
      </c>
      <c r="N50" s="13">
        <v>-2.6</v>
      </c>
      <c r="O50" s="13">
        <v>-0.26</v>
      </c>
    </row>
    <row r="51" spans="1:15" ht="15" thickBot="1" x14ac:dyDescent="0.35">
      <c r="A51" s="12" t="s">
        <v>56</v>
      </c>
      <c r="B51" s="13">
        <v>0</v>
      </c>
      <c r="C51" s="13">
        <v>956.4</v>
      </c>
      <c r="D51" s="13">
        <v>4</v>
      </c>
      <c r="E51" s="13">
        <v>2</v>
      </c>
      <c r="F51" s="13">
        <v>3</v>
      </c>
      <c r="G51" s="13">
        <v>14</v>
      </c>
      <c r="H51" s="13">
        <v>9.5</v>
      </c>
      <c r="I51" s="13">
        <v>2</v>
      </c>
      <c r="J51" s="13">
        <v>0</v>
      </c>
      <c r="K51" s="13">
        <v>8</v>
      </c>
      <c r="L51" s="13">
        <v>999</v>
      </c>
      <c r="M51" s="13">
        <v>1000</v>
      </c>
      <c r="N51" s="13">
        <v>1</v>
      </c>
      <c r="O51" s="13">
        <v>0.1</v>
      </c>
    </row>
    <row r="52" spans="1:15" ht="15" thickBot="1" x14ac:dyDescent="0.35">
      <c r="A52" s="12" t="s">
        <v>57</v>
      </c>
      <c r="B52" s="13">
        <v>0</v>
      </c>
      <c r="C52" s="13">
        <v>965</v>
      </c>
      <c r="D52" s="13">
        <v>0</v>
      </c>
      <c r="E52" s="13">
        <v>6</v>
      </c>
      <c r="F52" s="13">
        <v>5</v>
      </c>
      <c r="G52" s="13">
        <v>7</v>
      </c>
      <c r="H52" s="13">
        <v>9.5</v>
      </c>
      <c r="I52" s="13">
        <v>0</v>
      </c>
      <c r="J52" s="13">
        <v>0</v>
      </c>
      <c r="K52" s="13">
        <v>8</v>
      </c>
      <c r="L52" s="13">
        <v>1000.6</v>
      </c>
      <c r="M52" s="13">
        <v>1000</v>
      </c>
      <c r="N52" s="13">
        <v>-0.6</v>
      </c>
      <c r="O52" s="13">
        <v>-0.06</v>
      </c>
    </row>
    <row r="53" spans="1:15" ht="15" thickBot="1" x14ac:dyDescent="0.35">
      <c r="A53" s="12" t="s">
        <v>58</v>
      </c>
      <c r="B53" s="13">
        <v>6</v>
      </c>
      <c r="C53" s="13">
        <v>959.9</v>
      </c>
      <c r="D53" s="13">
        <v>4</v>
      </c>
      <c r="E53" s="13">
        <v>2</v>
      </c>
      <c r="F53" s="13">
        <v>3</v>
      </c>
      <c r="G53" s="13">
        <v>14</v>
      </c>
      <c r="H53" s="13">
        <v>0</v>
      </c>
      <c r="I53" s="13">
        <v>2</v>
      </c>
      <c r="J53" s="13">
        <v>0</v>
      </c>
      <c r="K53" s="13">
        <v>3</v>
      </c>
      <c r="L53" s="13">
        <v>994</v>
      </c>
      <c r="M53" s="13">
        <v>1000</v>
      </c>
      <c r="N53" s="13">
        <v>6</v>
      </c>
      <c r="O53" s="13">
        <v>0.6</v>
      </c>
    </row>
    <row r="54" spans="1:15" ht="15" thickBot="1" x14ac:dyDescent="0.35"/>
    <row r="55" spans="1:15" ht="15" thickBot="1" x14ac:dyDescent="0.35">
      <c r="A55" s="14" t="s">
        <v>108</v>
      </c>
      <c r="B55" s="15">
        <v>1078.5999999999999</v>
      </c>
    </row>
    <row r="56" spans="1:15" ht="15" thickBot="1" x14ac:dyDescent="0.35">
      <c r="A56" s="14" t="s">
        <v>109</v>
      </c>
      <c r="B56" s="15">
        <v>956.4</v>
      </c>
    </row>
    <row r="57" spans="1:15" ht="15" thickBot="1" x14ac:dyDescent="0.35">
      <c r="A57" s="14" t="s">
        <v>110</v>
      </c>
      <c r="B57" s="15">
        <v>10000</v>
      </c>
    </row>
    <row r="58" spans="1:15" ht="15" thickBot="1" x14ac:dyDescent="0.35">
      <c r="A58" s="14" t="s">
        <v>111</v>
      </c>
      <c r="B58" s="15">
        <v>10000</v>
      </c>
    </row>
    <row r="59" spans="1:15" ht="15" thickBot="1" x14ac:dyDescent="0.35">
      <c r="A59" s="14" t="s">
        <v>112</v>
      </c>
      <c r="B59" s="15">
        <v>0</v>
      </c>
    </row>
    <row r="60" spans="1:15" ht="15" thickBot="1" x14ac:dyDescent="0.35">
      <c r="A60" s="14" t="s">
        <v>113</v>
      </c>
      <c r="B60" s="15"/>
    </row>
    <row r="61" spans="1:15" ht="15" thickBot="1" x14ac:dyDescent="0.35">
      <c r="A61" s="14" t="s">
        <v>114</v>
      </c>
      <c r="B61" s="15"/>
    </row>
    <row r="62" spans="1:15" ht="15" thickBot="1" x14ac:dyDescent="0.35">
      <c r="A62" s="14" t="s">
        <v>115</v>
      </c>
      <c r="B62" s="15">
        <v>0</v>
      </c>
    </row>
    <row r="64" spans="1:15" x14ac:dyDescent="0.3">
      <c r="A64" s="16" t="s">
        <v>116</v>
      </c>
    </row>
    <row r="66" spans="1:1" x14ac:dyDescent="0.3">
      <c r="A66" s="17" t="s">
        <v>117</v>
      </c>
    </row>
    <row r="67" spans="1:1" x14ac:dyDescent="0.3">
      <c r="A67" s="17" t="s">
        <v>153</v>
      </c>
    </row>
  </sheetData>
  <hyperlinks>
    <hyperlink ref="A64" r:id="rId1" display="https://miau.my-x.hu/myx-free/coco/test/677223420251013122900.html" xr:uid="{5CEEFB95-FB16-4707-802E-D5FF7E6C1A4B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nyers</vt:lpstr>
      <vt:lpstr>direkt</vt:lpstr>
      <vt:lpstr>inverz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Laszlo Orosz</dc:creator>
  <cp:lastModifiedBy>Lttd</cp:lastModifiedBy>
  <dcterms:created xsi:type="dcterms:W3CDTF">2025-10-06T17:30:29Z</dcterms:created>
  <dcterms:modified xsi:type="dcterms:W3CDTF">2025-10-13T10:45:32Z</dcterms:modified>
</cp:coreProperties>
</file>