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tli\Downloads\"/>
    </mc:Choice>
  </mc:AlternateContent>
  <xr:revisionPtr revIDLastSave="0" documentId="13_ncr:1_{C6365AEB-9764-4703-8220-6847D2A1A965}" xr6:coauthVersionLast="47" xr6:coauthVersionMax="47" xr10:uidLastSave="{00000000-0000-0000-0000-000000000000}"/>
  <bookViews>
    <workbookView xWindow="-110" yWindow="-110" windowWidth="25820" windowHeight="15500" activeTab="4" xr2:uid="{913AFF3B-D2DB-4F94-AD3B-D221FD21EDB9}"/>
  </bookViews>
  <sheets>
    <sheet name="rnd" sheetId="1" r:id="rId1"/>
    <sheet name="pelda1" sheetId="2" r:id="rId2"/>
    <sheet name="pelda2" sheetId="4" r:id="rId3"/>
    <sheet name="pelda3" sheetId="5" r:id="rId4"/>
    <sheet name="pelda3 (2)" sheetId="6" r:id="rId5"/>
    <sheet name="pl3_2_nap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6" l="1"/>
  <c r="AJ16" i="6"/>
  <c r="AJ15" i="6"/>
  <c r="AJ14" i="6"/>
  <c r="AJ13" i="6"/>
  <c r="AJ12" i="6"/>
  <c r="AJ11" i="6"/>
  <c r="AJ10" i="6"/>
  <c r="AJ9" i="6"/>
  <c r="AJ8" i="6"/>
  <c r="AJ7" i="6"/>
  <c r="AJ6" i="6"/>
  <c r="AJ5" i="6"/>
  <c r="AJ4" i="6"/>
  <c r="AJ3" i="6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G22" i="7"/>
  <c r="AF22" i="7"/>
  <c r="AE22" i="7"/>
  <c r="AD22" i="7"/>
  <c r="AG21" i="7"/>
  <c r="AF21" i="7"/>
  <c r="AE21" i="7"/>
  <c r="AD21" i="7"/>
  <c r="AG20" i="7"/>
  <c r="AF20" i="7"/>
  <c r="AE20" i="7"/>
  <c r="AD20" i="7"/>
  <c r="AG19" i="7"/>
  <c r="AF19" i="7"/>
  <c r="AE19" i="7"/>
  <c r="AD19" i="7"/>
  <c r="AG18" i="7"/>
  <c r="AF18" i="7"/>
  <c r="AE18" i="7"/>
  <c r="AD18" i="7"/>
  <c r="AG17" i="7"/>
  <c r="AF17" i="7"/>
  <c r="AE17" i="7"/>
  <c r="AD17" i="7"/>
  <c r="AG16" i="7"/>
  <c r="AF16" i="7"/>
  <c r="AE16" i="7"/>
  <c r="AD16" i="7"/>
  <c r="AG15" i="7"/>
  <c r="AF15" i="7"/>
  <c r="AE15" i="7"/>
  <c r="AD15" i="7"/>
  <c r="AG14" i="7"/>
  <c r="AF14" i="7"/>
  <c r="AE14" i="7"/>
  <c r="AD14" i="7"/>
  <c r="AG13" i="7"/>
  <c r="AF13" i="7"/>
  <c r="AE13" i="7"/>
  <c r="AD13" i="7"/>
  <c r="AG12" i="7"/>
  <c r="AF12" i="7"/>
  <c r="AE12" i="7"/>
  <c r="AD12" i="7"/>
  <c r="AG11" i="7"/>
  <c r="AF11" i="7"/>
  <c r="AE11" i="7"/>
  <c r="AD11" i="7"/>
  <c r="AG10" i="7"/>
  <c r="AF10" i="7"/>
  <c r="AE10" i="7"/>
  <c r="AD10" i="7"/>
  <c r="AG9" i="7"/>
  <c r="AF9" i="7"/>
  <c r="AE9" i="7"/>
  <c r="AD9" i="7"/>
  <c r="AG8" i="7"/>
  <c r="AF8" i="7"/>
  <c r="AE8" i="7"/>
  <c r="AD8" i="7"/>
  <c r="AB22" i="7"/>
  <c r="AA22" i="7"/>
  <c r="Z22" i="7"/>
  <c r="Y22" i="7"/>
  <c r="X22" i="7"/>
  <c r="AB21" i="7"/>
  <c r="AA21" i="7"/>
  <c r="Z21" i="7"/>
  <c r="Y21" i="7"/>
  <c r="X21" i="7"/>
  <c r="AB20" i="7"/>
  <c r="AA20" i="7"/>
  <c r="Z20" i="7"/>
  <c r="Y20" i="7"/>
  <c r="X20" i="7"/>
  <c r="AB19" i="7"/>
  <c r="AA19" i="7"/>
  <c r="Z19" i="7"/>
  <c r="Y19" i="7"/>
  <c r="X19" i="7"/>
  <c r="AB18" i="7"/>
  <c r="AA18" i="7"/>
  <c r="Z18" i="7"/>
  <c r="Y18" i="7"/>
  <c r="X18" i="7"/>
  <c r="AB17" i="7"/>
  <c r="AA17" i="7"/>
  <c r="Z17" i="7"/>
  <c r="Y17" i="7"/>
  <c r="X17" i="7"/>
  <c r="AB16" i="7"/>
  <c r="AA16" i="7"/>
  <c r="Z16" i="7"/>
  <c r="Y16" i="7"/>
  <c r="X16" i="7"/>
  <c r="AB15" i="7"/>
  <c r="AA15" i="7"/>
  <c r="Z15" i="7"/>
  <c r="Y15" i="7"/>
  <c r="X15" i="7"/>
  <c r="AB14" i="7"/>
  <c r="AA14" i="7"/>
  <c r="Z14" i="7"/>
  <c r="Y14" i="7"/>
  <c r="X14" i="7"/>
  <c r="AB13" i="7"/>
  <c r="AA13" i="7"/>
  <c r="Z13" i="7"/>
  <c r="Y13" i="7"/>
  <c r="X13" i="7"/>
  <c r="AB12" i="7"/>
  <c r="AA12" i="7"/>
  <c r="Z12" i="7"/>
  <c r="Y12" i="7"/>
  <c r="X12" i="7"/>
  <c r="AB11" i="7"/>
  <c r="AA11" i="7"/>
  <c r="Z11" i="7"/>
  <c r="Y11" i="7"/>
  <c r="X11" i="7"/>
  <c r="AB10" i="7"/>
  <c r="AA10" i="7"/>
  <c r="Z10" i="7"/>
  <c r="Y10" i="7"/>
  <c r="X10" i="7"/>
  <c r="AB9" i="7"/>
  <c r="AA9" i="7"/>
  <c r="Z9" i="7"/>
  <c r="Y9" i="7"/>
  <c r="X9" i="7"/>
  <c r="AB8" i="7"/>
  <c r="AA8" i="7"/>
  <c r="Z8" i="7"/>
  <c r="Y8" i="7"/>
  <c r="X8" i="7"/>
  <c r="AB7" i="7"/>
  <c r="AA7" i="7"/>
  <c r="Z7" i="7"/>
  <c r="Y7" i="7"/>
  <c r="X7" i="7"/>
  <c r="T91" i="6"/>
  <c r="S91" i="6"/>
  <c r="R91" i="6"/>
  <c r="Q91" i="6"/>
  <c r="P91" i="6"/>
  <c r="O91" i="6"/>
  <c r="N91" i="6"/>
  <c r="M91" i="6"/>
  <c r="T90" i="6"/>
  <c r="S90" i="6"/>
  <c r="R90" i="6"/>
  <c r="Q90" i="6"/>
  <c r="P90" i="6"/>
  <c r="O90" i="6"/>
  <c r="N90" i="6"/>
  <c r="M90" i="6"/>
  <c r="T89" i="6"/>
  <c r="S89" i="6"/>
  <c r="R89" i="6"/>
  <c r="Q89" i="6"/>
  <c r="P89" i="6"/>
  <c r="O89" i="6"/>
  <c r="N89" i="6"/>
  <c r="M89" i="6"/>
  <c r="T88" i="6"/>
  <c r="S88" i="6"/>
  <c r="R88" i="6"/>
  <c r="Q88" i="6"/>
  <c r="P88" i="6"/>
  <c r="O88" i="6"/>
  <c r="N88" i="6"/>
  <c r="M88" i="6"/>
  <c r="T87" i="6"/>
  <c r="S87" i="6"/>
  <c r="R87" i="6"/>
  <c r="Q87" i="6"/>
  <c r="P87" i="6"/>
  <c r="O87" i="6"/>
  <c r="N87" i="6"/>
  <c r="M87" i="6"/>
  <c r="T86" i="6"/>
  <c r="S86" i="6"/>
  <c r="R86" i="6"/>
  <c r="Q86" i="6"/>
  <c r="P86" i="6"/>
  <c r="O86" i="6"/>
  <c r="N86" i="6"/>
  <c r="M86" i="6"/>
  <c r="T85" i="6"/>
  <c r="S85" i="6"/>
  <c r="R85" i="6"/>
  <c r="Q85" i="6"/>
  <c r="P85" i="6"/>
  <c r="O85" i="6"/>
  <c r="N85" i="6"/>
  <c r="M85" i="6"/>
  <c r="T84" i="6"/>
  <c r="S84" i="6"/>
  <c r="R84" i="6"/>
  <c r="Q84" i="6"/>
  <c r="P84" i="6"/>
  <c r="O84" i="6"/>
  <c r="N84" i="6"/>
  <c r="M84" i="6"/>
  <c r="T83" i="6"/>
  <c r="S83" i="6"/>
  <c r="R83" i="6"/>
  <c r="Q83" i="6"/>
  <c r="P83" i="6"/>
  <c r="O83" i="6"/>
  <c r="N83" i="6"/>
  <c r="M83" i="6"/>
  <c r="T82" i="6"/>
  <c r="S82" i="6"/>
  <c r="R82" i="6"/>
  <c r="Q82" i="6"/>
  <c r="P82" i="6"/>
  <c r="O82" i="6"/>
  <c r="N82" i="6"/>
  <c r="M82" i="6"/>
  <c r="T81" i="6"/>
  <c r="S81" i="6"/>
  <c r="R81" i="6"/>
  <c r="Q81" i="6"/>
  <c r="P81" i="6"/>
  <c r="O81" i="6"/>
  <c r="N81" i="6"/>
  <c r="M81" i="6"/>
  <c r="T80" i="6"/>
  <c r="S80" i="6"/>
  <c r="R80" i="6"/>
  <c r="Q80" i="6"/>
  <c r="P80" i="6"/>
  <c r="O80" i="6"/>
  <c r="N80" i="6"/>
  <c r="M80" i="6"/>
  <c r="T79" i="6"/>
  <c r="S79" i="6"/>
  <c r="R79" i="6"/>
  <c r="Q79" i="6"/>
  <c r="P79" i="6"/>
  <c r="O79" i="6"/>
  <c r="N79" i="6"/>
  <c r="M79" i="6"/>
  <c r="T78" i="6"/>
  <c r="S78" i="6"/>
  <c r="R78" i="6"/>
  <c r="Q78" i="6"/>
  <c r="P78" i="6"/>
  <c r="O78" i="6"/>
  <c r="N78" i="6"/>
  <c r="M78" i="6"/>
  <c r="T77" i="6"/>
  <c r="S77" i="6"/>
  <c r="R77" i="6"/>
  <c r="Q77" i="6"/>
  <c r="P77" i="6"/>
  <c r="O77" i="6"/>
  <c r="N77" i="6"/>
  <c r="M77" i="6"/>
  <c r="V17" i="4"/>
  <c r="V16" i="4"/>
  <c r="V15" i="4"/>
  <c r="V14" i="4"/>
  <c r="V13" i="4"/>
  <c r="V29" i="4" s="1"/>
  <c r="V12" i="4"/>
  <c r="V11" i="4"/>
  <c r="V10" i="4"/>
  <c r="V9" i="4"/>
  <c r="V8" i="4"/>
  <c r="V24" i="4" s="1"/>
  <c r="V7" i="4"/>
  <c r="V6" i="4"/>
  <c r="V22" i="4" s="1"/>
  <c r="V5" i="4"/>
  <c r="V4" i="4"/>
  <c r="V3" i="4"/>
  <c r="V17" i="5"/>
  <c r="V16" i="5"/>
  <c r="V15" i="5"/>
  <c r="V31" i="5" s="1"/>
  <c r="V14" i="5"/>
  <c r="V13" i="5"/>
  <c r="V12" i="5"/>
  <c r="V11" i="5"/>
  <c r="V10" i="5"/>
  <c r="V9" i="5"/>
  <c r="V25" i="5" s="1"/>
  <c r="V8" i="5"/>
  <c r="V7" i="5"/>
  <c r="V6" i="5"/>
  <c r="V5" i="5"/>
  <c r="V21" i="5" s="1"/>
  <c r="V4" i="5"/>
  <c r="V3" i="5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U16" i="6"/>
  <c r="T16" i="6"/>
  <c r="S16" i="6"/>
  <c r="R16" i="6"/>
  <c r="R25" i="6" s="1"/>
  <c r="Q16" i="6"/>
  <c r="Q30" i="6" s="1"/>
  <c r="P16" i="6"/>
  <c r="P28" i="6" s="1"/>
  <c r="O16" i="6"/>
  <c r="O33" i="6" s="1"/>
  <c r="N16" i="6"/>
  <c r="N33" i="6" s="1"/>
  <c r="M16" i="6"/>
  <c r="M33" i="6" s="1"/>
  <c r="L16" i="6"/>
  <c r="L33" i="6" s="1"/>
  <c r="K16" i="6"/>
  <c r="J16" i="6"/>
  <c r="J32" i="6" s="1"/>
  <c r="I16" i="6"/>
  <c r="I32" i="6" s="1"/>
  <c r="H16" i="6"/>
  <c r="H32" i="6" s="1"/>
  <c r="G16" i="6"/>
  <c r="G32" i="6" s="1"/>
  <c r="F16" i="6"/>
  <c r="F32" i="6" s="1"/>
  <c r="E16" i="6"/>
  <c r="E31" i="6" s="1"/>
  <c r="D16" i="6"/>
  <c r="D31" i="6" s="1"/>
  <c r="C16" i="6"/>
  <c r="C31" i="6" s="1"/>
  <c r="B16" i="6"/>
  <c r="B28" i="6" s="1"/>
  <c r="AT33" i="6"/>
  <c r="U33" i="6"/>
  <c r="T33" i="6"/>
  <c r="S33" i="6"/>
  <c r="R33" i="6"/>
  <c r="Q33" i="6"/>
  <c r="P33" i="6"/>
  <c r="K33" i="6"/>
  <c r="J33" i="6"/>
  <c r="I33" i="6"/>
  <c r="H33" i="6"/>
  <c r="F33" i="6"/>
  <c r="B33" i="6"/>
  <c r="A33" i="6"/>
  <c r="AT32" i="6"/>
  <c r="U32" i="6"/>
  <c r="T32" i="6"/>
  <c r="S32" i="6"/>
  <c r="R32" i="6"/>
  <c r="Q32" i="6"/>
  <c r="P32" i="6"/>
  <c r="O32" i="6"/>
  <c r="N32" i="6"/>
  <c r="M32" i="6"/>
  <c r="L32" i="6"/>
  <c r="K32" i="6"/>
  <c r="B32" i="6"/>
  <c r="A32" i="6"/>
  <c r="AT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A31" i="6"/>
  <c r="AT30" i="6"/>
  <c r="U30" i="6"/>
  <c r="T30" i="6"/>
  <c r="S30" i="6"/>
  <c r="R30" i="6"/>
  <c r="M30" i="6"/>
  <c r="L30" i="6"/>
  <c r="K30" i="6"/>
  <c r="J30" i="6"/>
  <c r="I30" i="6"/>
  <c r="H30" i="6"/>
  <c r="G30" i="6"/>
  <c r="F30" i="6"/>
  <c r="E30" i="6"/>
  <c r="D30" i="6"/>
  <c r="C30" i="6"/>
  <c r="A30" i="6"/>
  <c r="AT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D29" i="6"/>
  <c r="C29" i="6"/>
  <c r="B29" i="6"/>
  <c r="A29" i="6"/>
  <c r="AT28" i="6"/>
  <c r="U28" i="6"/>
  <c r="T28" i="6"/>
  <c r="S28" i="6"/>
  <c r="R28" i="6"/>
  <c r="Q28" i="6"/>
  <c r="K28" i="6"/>
  <c r="J28" i="6"/>
  <c r="I28" i="6"/>
  <c r="H28" i="6"/>
  <c r="G28" i="6"/>
  <c r="A28" i="6"/>
  <c r="AT27" i="6"/>
  <c r="U27" i="6"/>
  <c r="T27" i="6"/>
  <c r="S27" i="6"/>
  <c r="R27" i="6"/>
  <c r="Q27" i="6"/>
  <c r="P27" i="6"/>
  <c r="O27" i="6"/>
  <c r="N27" i="6"/>
  <c r="M27" i="6"/>
  <c r="L27" i="6"/>
  <c r="K27" i="6"/>
  <c r="B27" i="6"/>
  <c r="A27" i="6"/>
  <c r="AT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B26" i="6"/>
  <c r="A26" i="6"/>
  <c r="AT25" i="6"/>
  <c r="U25" i="6"/>
  <c r="T25" i="6"/>
  <c r="S25" i="6"/>
  <c r="M25" i="6"/>
  <c r="L25" i="6"/>
  <c r="K25" i="6"/>
  <c r="J25" i="6"/>
  <c r="I25" i="6"/>
  <c r="H25" i="6"/>
  <c r="G25" i="6"/>
  <c r="F25" i="6"/>
  <c r="E25" i="6"/>
  <c r="D25" i="6"/>
  <c r="C25" i="6"/>
  <c r="A25" i="6"/>
  <c r="AT24" i="6"/>
  <c r="U24" i="6"/>
  <c r="T24" i="6"/>
  <c r="S24" i="6"/>
  <c r="R24" i="6"/>
  <c r="Q24" i="6"/>
  <c r="O24" i="6"/>
  <c r="M24" i="6"/>
  <c r="K24" i="6"/>
  <c r="J24" i="6"/>
  <c r="I24" i="6"/>
  <c r="H24" i="6"/>
  <c r="G24" i="6"/>
  <c r="F24" i="6"/>
  <c r="E24" i="6"/>
  <c r="D24" i="6"/>
  <c r="C24" i="6"/>
  <c r="A24" i="6"/>
  <c r="AT23" i="6"/>
  <c r="U23" i="6"/>
  <c r="T23" i="6"/>
  <c r="S23" i="6"/>
  <c r="R23" i="6"/>
  <c r="Q23" i="6"/>
  <c r="K23" i="6"/>
  <c r="J23" i="6"/>
  <c r="I23" i="6"/>
  <c r="H23" i="6"/>
  <c r="G23" i="6"/>
  <c r="A23" i="6"/>
  <c r="AT22" i="6"/>
  <c r="U22" i="6"/>
  <c r="T22" i="6"/>
  <c r="S22" i="6"/>
  <c r="R22" i="6"/>
  <c r="Q22" i="6"/>
  <c r="P22" i="6"/>
  <c r="O22" i="6"/>
  <c r="N22" i="6"/>
  <c r="M22" i="6"/>
  <c r="L22" i="6"/>
  <c r="K22" i="6"/>
  <c r="B22" i="6"/>
  <c r="A22" i="6"/>
  <c r="AT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B21" i="6"/>
  <c r="A21" i="6"/>
  <c r="AT20" i="6"/>
  <c r="U20" i="6"/>
  <c r="T20" i="6"/>
  <c r="S20" i="6"/>
  <c r="M20" i="6"/>
  <c r="L20" i="6"/>
  <c r="K20" i="6"/>
  <c r="J20" i="6"/>
  <c r="I20" i="6"/>
  <c r="H20" i="6"/>
  <c r="G20" i="6"/>
  <c r="F20" i="6"/>
  <c r="E20" i="6"/>
  <c r="D20" i="6"/>
  <c r="C20" i="6"/>
  <c r="B20" i="6"/>
  <c r="A20" i="6"/>
  <c r="AT19" i="6"/>
  <c r="U19" i="6"/>
  <c r="T19" i="6"/>
  <c r="S19" i="6"/>
  <c r="R19" i="6"/>
  <c r="Q19" i="6"/>
  <c r="P19" i="6"/>
  <c r="O19" i="6"/>
  <c r="N19" i="6"/>
  <c r="K19" i="6"/>
  <c r="J19" i="6"/>
  <c r="I19" i="6"/>
  <c r="H19" i="6"/>
  <c r="G19" i="6"/>
  <c r="F19" i="6"/>
  <c r="E19" i="6"/>
  <c r="D19" i="6"/>
  <c r="C19" i="6"/>
  <c r="B19" i="6"/>
  <c r="A19" i="6"/>
  <c r="AI17" i="6"/>
  <c r="AH17" i="6"/>
  <c r="AE17" i="6"/>
  <c r="AD17" i="6"/>
  <c r="AC17" i="6"/>
  <c r="AB17" i="6"/>
  <c r="AA17" i="6"/>
  <c r="Z17" i="6"/>
  <c r="Y17" i="6"/>
  <c r="X17" i="6"/>
  <c r="W17" i="6"/>
  <c r="AI16" i="6"/>
  <c r="AH16" i="6"/>
  <c r="AI15" i="6"/>
  <c r="AH15" i="6"/>
  <c r="AE15" i="6"/>
  <c r="AD15" i="6"/>
  <c r="AC15" i="6"/>
  <c r="AB15" i="6"/>
  <c r="AA15" i="6"/>
  <c r="Z15" i="6"/>
  <c r="Y15" i="6"/>
  <c r="X15" i="6"/>
  <c r="W15" i="6"/>
  <c r="AI14" i="6"/>
  <c r="AH14" i="6"/>
  <c r="AE14" i="6"/>
  <c r="AD14" i="6"/>
  <c r="AC14" i="6"/>
  <c r="AB14" i="6"/>
  <c r="AA14" i="6"/>
  <c r="Z14" i="6"/>
  <c r="Y14" i="6"/>
  <c r="X14" i="6"/>
  <c r="W14" i="6"/>
  <c r="AI13" i="6"/>
  <c r="AH13" i="6"/>
  <c r="AE13" i="6"/>
  <c r="AD13" i="6"/>
  <c r="AC13" i="6"/>
  <c r="AB13" i="6"/>
  <c r="AA13" i="6"/>
  <c r="Z13" i="6"/>
  <c r="Y13" i="6"/>
  <c r="X13" i="6"/>
  <c r="W13" i="6"/>
  <c r="AI12" i="6"/>
  <c r="AH12" i="6"/>
  <c r="AE12" i="6"/>
  <c r="AD12" i="6"/>
  <c r="AC12" i="6"/>
  <c r="AB12" i="6"/>
  <c r="AA12" i="6"/>
  <c r="Z12" i="6"/>
  <c r="Y12" i="6"/>
  <c r="X12" i="6"/>
  <c r="W12" i="6"/>
  <c r="AI11" i="6"/>
  <c r="AH11" i="6"/>
  <c r="AE11" i="6"/>
  <c r="AD11" i="6"/>
  <c r="AC11" i="6"/>
  <c r="AB11" i="6"/>
  <c r="AA11" i="6"/>
  <c r="Z11" i="6"/>
  <c r="Y11" i="6"/>
  <c r="X11" i="6"/>
  <c r="W11" i="6"/>
  <c r="AI10" i="6"/>
  <c r="AH10" i="6"/>
  <c r="AE10" i="6"/>
  <c r="AD10" i="6"/>
  <c r="AC10" i="6"/>
  <c r="AB10" i="6"/>
  <c r="AA10" i="6"/>
  <c r="Z10" i="6"/>
  <c r="Y10" i="6"/>
  <c r="X10" i="6"/>
  <c r="W10" i="6"/>
  <c r="AI9" i="6"/>
  <c r="AH9" i="6"/>
  <c r="AE9" i="6"/>
  <c r="AD9" i="6"/>
  <c r="AC9" i="6"/>
  <c r="AB9" i="6"/>
  <c r="AA9" i="6"/>
  <c r="Z9" i="6"/>
  <c r="Y9" i="6"/>
  <c r="X9" i="6"/>
  <c r="W9" i="6"/>
  <c r="AI8" i="6"/>
  <c r="AH8" i="6"/>
  <c r="AE8" i="6"/>
  <c r="AD8" i="6"/>
  <c r="AC8" i="6"/>
  <c r="AB8" i="6"/>
  <c r="AA8" i="6"/>
  <c r="Z8" i="6"/>
  <c r="Y8" i="6"/>
  <c r="X8" i="6"/>
  <c r="W8" i="6"/>
  <c r="AI7" i="6"/>
  <c r="AH7" i="6"/>
  <c r="AE7" i="6"/>
  <c r="AD7" i="6"/>
  <c r="AC7" i="6"/>
  <c r="AB7" i="6"/>
  <c r="AA7" i="6"/>
  <c r="Z7" i="6"/>
  <c r="Y7" i="6"/>
  <c r="X7" i="6"/>
  <c r="W7" i="6"/>
  <c r="AI6" i="6"/>
  <c r="AH6" i="6"/>
  <c r="AE6" i="6"/>
  <c r="AD6" i="6"/>
  <c r="AC6" i="6"/>
  <c r="AB6" i="6"/>
  <c r="AA6" i="6"/>
  <c r="Z6" i="6"/>
  <c r="Y6" i="6"/>
  <c r="X6" i="6"/>
  <c r="W6" i="6"/>
  <c r="AI5" i="6"/>
  <c r="AH5" i="6"/>
  <c r="AE5" i="6"/>
  <c r="AD5" i="6"/>
  <c r="AC5" i="6"/>
  <c r="AB5" i="6"/>
  <c r="AA5" i="6"/>
  <c r="Z5" i="6"/>
  <c r="Y5" i="6"/>
  <c r="X5" i="6"/>
  <c r="W5" i="6"/>
  <c r="AI4" i="6"/>
  <c r="AH4" i="6"/>
  <c r="AE4" i="6"/>
  <c r="AD4" i="6"/>
  <c r="AC4" i="6"/>
  <c r="AB4" i="6"/>
  <c r="AA4" i="6"/>
  <c r="Z4" i="6"/>
  <c r="Y4" i="6"/>
  <c r="X4" i="6"/>
  <c r="W4" i="6"/>
  <c r="AI3" i="6"/>
  <c r="AH3" i="6"/>
  <c r="AE3" i="6"/>
  <c r="AD3" i="6"/>
  <c r="AC3" i="6"/>
  <c r="AB3" i="6"/>
  <c r="AA3" i="6"/>
  <c r="Z3" i="6"/>
  <c r="Y3" i="6"/>
  <c r="X3" i="6"/>
  <c r="W3" i="6"/>
  <c r="AT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T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AT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T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T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AT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T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AT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AT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T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AT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T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T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AT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AT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I17" i="5"/>
  <c r="AH17" i="5"/>
  <c r="AE17" i="5"/>
  <c r="AD17" i="5"/>
  <c r="AC17" i="5"/>
  <c r="AB17" i="5"/>
  <c r="AA17" i="5"/>
  <c r="Z17" i="5"/>
  <c r="Y17" i="5"/>
  <c r="X17" i="5"/>
  <c r="W17" i="5"/>
  <c r="AI16" i="5"/>
  <c r="AH16" i="5"/>
  <c r="AE16" i="5"/>
  <c r="AD16" i="5"/>
  <c r="AD32" i="5" s="1"/>
  <c r="AR32" i="5" s="1"/>
  <c r="AC16" i="5"/>
  <c r="AB16" i="5"/>
  <c r="AA16" i="5"/>
  <c r="Z16" i="5"/>
  <c r="Y16" i="5"/>
  <c r="X16" i="5"/>
  <c r="W16" i="5"/>
  <c r="AI15" i="5"/>
  <c r="AH15" i="5"/>
  <c r="AE15" i="5"/>
  <c r="AD15" i="5"/>
  <c r="AC15" i="5"/>
  <c r="AB15" i="5"/>
  <c r="AA15" i="5"/>
  <c r="Z15" i="5"/>
  <c r="Y15" i="5"/>
  <c r="X15" i="5"/>
  <c r="W15" i="5"/>
  <c r="AI14" i="5"/>
  <c r="AH14" i="5"/>
  <c r="AE14" i="5"/>
  <c r="AD14" i="5"/>
  <c r="AC14" i="5"/>
  <c r="AB14" i="5"/>
  <c r="AA14" i="5"/>
  <c r="Z14" i="5"/>
  <c r="Y14" i="5"/>
  <c r="X14" i="5"/>
  <c r="W14" i="5"/>
  <c r="AI13" i="5"/>
  <c r="AH13" i="5"/>
  <c r="AE13" i="5"/>
  <c r="AD13" i="5"/>
  <c r="AC13" i="5"/>
  <c r="AB13" i="5"/>
  <c r="AA13" i="5"/>
  <c r="Z13" i="5"/>
  <c r="Y13" i="5"/>
  <c r="X13" i="5"/>
  <c r="W13" i="5"/>
  <c r="AI12" i="5"/>
  <c r="AH12" i="5"/>
  <c r="AE12" i="5"/>
  <c r="AD12" i="5"/>
  <c r="AC12" i="5"/>
  <c r="AB12" i="5"/>
  <c r="AA12" i="5"/>
  <c r="Z12" i="5"/>
  <c r="Y12" i="5"/>
  <c r="X12" i="5"/>
  <c r="W12" i="5"/>
  <c r="AI11" i="5"/>
  <c r="AH11" i="5"/>
  <c r="AE11" i="5"/>
  <c r="AD11" i="5"/>
  <c r="AC11" i="5"/>
  <c r="AB11" i="5"/>
  <c r="AA11" i="5"/>
  <c r="Z11" i="5"/>
  <c r="Y11" i="5"/>
  <c r="X11" i="5"/>
  <c r="W11" i="5"/>
  <c r="AI10" i="5"/>
  <c r="AH10" i="5"/>
  <c r="AE10" i="5"/>
  <c r="AD10" i="5"/>
  <c r="AC10" i="5"/>
  <c r="AB10" i="5"/>
  <c r="AA10" i="5"/>
  <c r="Z10" i="5"/>
  <c r="Y10" i="5"/>
  <c r="X10" i="5"/>
  <c r="W10" i="5"/>
  <c r="AI9" i="5"/>
  <c r="AH9" i="5"/>
  <c r="AE9" i="5"/>
  <c r="AD9" i="5"/>
  <c r="AC9" i="5"/>
  <c r="AB9" i="5"/>
  <c r="AA9" i="5"/>
  <c r="Z9" i="5"/>
  <c r="Y9" i="5"/>
  <c r="X9" i="5"/>
  <c r="W9" i="5"/>
  <c r="AI8" i="5"/>
  <c r="AH8" i="5"/>
  <c r="AE8" i="5"/>
  <c r="AD8" i="5"/>
  <c r="AC8" i="5"/>
  <c r="AB8" i="5"/>
  <c r="AA8" i="5"/>
  <c r="Z8" i="5"/>
  <c r="Y8" i="5"/>
  <c r="X8" i="5"/>
  <c r="W8" i="5"/>
  <c r="AI7" i="5"/>
  <c r="AH7" i="5"/>
  <c r="AE7" i="5"/>
  <c r="AD7" i="5"/>
  <c r="AC7" i="5"/>
  <c r="AB7" i="5"/>
  <c r="AA7" i="5"/>
  <c r="Z7" i="5"/>
  <c r="Y7" i="5"/>
  <c r="X7" i="5"/>
  <c r="W7" i="5"/>
  <c r="AI6" i="5"/>
  <c r="AH6" i="5"/>
  <c r="AE6" i="5"/>
  <c r="AD6" i="5"/>
  <c r="AC6" i="5"/>
  <c r="AB6" i="5"/>
  <c r="AA6" i="5"/>
  <c r="Z6" i="5"/>
  <c r="Y6" i="5"/>
  <c r="X6" i="5"/>
  <c r="W6" i="5"/>
  <c r="AI5" i="5"/>
  <c r="AH5" i="5"/>
  <c r="AE5" i="5"/>
  <c r="AD5" i="5"/>
  <c r="AC5" i="5"/>
  <c r="AB5" i="5"/>
  <c r="AA5" i="5"/>
  <c r="Z5" i="5"/>
  <c r="Y5" i="5"/>
  <c r="X5" i="5"/>
  <c r="W5" i="5"/>
  <c r="AI4" i="5"/>
  <c r="AH4" i="5"/>
  <c r="AE4" i="5"/>
  <c r="AD4" i="5"/>
  <c r="AC4" i="5"/>
  <c r="AB4" i="5"/>
  <c r="AA4" i="5"/>
  <c r="Z4" i="5"/>
  <c r="Y4" i="5"/>
  <c r="X4" i="5"/>
  <c r="W4" i="5"/>
  <c r="AI3" i="5"/>
  <c r="AH3" i="5"/>
  <c r="AE3" i="5"/>
  <c r="AD3" i="5"/>
  <c r="AC3" i="5"/>
  <c r="AB3" i="5"/>
  <c r="AA3" i="5"/>
  <c r="Z3" i="5"/>
  <c r="Y3" i="5"/>
  <c r="X3" i="5"/>
  <c r="X22" i="5" s="1"/>
  <c r="AL22" i="5" s="1"/>
  <c r="W3" i="5"/>
  <c r="W22" i="5" s="1"/>
  <c r="AK22" i="5" s="1"/>
  <c r="AT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AT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AT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AT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AT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AT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AT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AT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AT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AT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AT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AT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AT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AT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AT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AI17" i="4"/>
  <c r="AH17" i="4"/>
  <c r="AE17" i="4"/>
  <c r="AD17" i="4"/>
  <c r="AC17" i="4"/>
  <c r="AB17" i="4"/>
  <c r="AA17" i="4"/>
  <c r="Z17" i="4"/>
  <c r="Y17" i="4"/>
  <c r="X17" i="4"/>
  <c r="W17" i="4"/>
  <c r="AI16" i="4"/>
  <c r="AH16" i="4"/>
  <c r="AE16" i="4"/>
  <c r="AD16" i="4"/>
  <c r="AC16" i="4"/>
  <c r="AB16" i="4"/>
  <c r="AA16" i="4"/>
  <c r="Z16" i="4"/>
  <c r="Y16" i="4"/>
  <c r="X16" i="4"/>
  <c r="W16" i="4"/>
  <c r="V32" i="4"/>
  <c r="AI15" i="4"/>
  <c r="AH15" i="4"/>
  <c r="AE15" i="4"/>
  <c r="AD15" i="4"/>
  <c r="AC15" i="4"/>
  <c r="AB15" i="4"/>
  <c r="AA15" i="4"/>
  <c r="Z15" i="4"/>
  <c r="Y15" i="4"/>
  <c r="X15" i="4"/>
  <c r="W15" i="4"/>
  <c r="AI14" i="4"/>
  <c r="AH14" i="4"/>
  <c r="AE14" i="4"/>
  <c r="AD14" i="4"/>
  <c r="AC14" i="4"/>
  <c r="AB14" i="4"/>
  <c r="AA14" i="4"/>
  <c r="Z14" i="4"/>
  <c r="Y14" i="4"/>
  <c r="X14" i="4"/>
  <c r="W14" i="4"/>
  <c r="V30" i="4"/>
  <c r="AI13" i="4"/>
  <c r="AH13" i="4"/>
  <c r="AE13" i="4"/>
  <c r="AD13" i="4"/>
  <c r="AC13" i="4"/>
  <c r="AC29" i="4" s="1"/>
  <c r="AQ29" i="4" s="1"/>
  <c r="AB13" i="4"/>
  <c r="AB29" i="4" s="1"/>
  <c r="AP29" i="4" s="1"/>
  <c r="AA13" i="4"/>
  <c r="Z13" i="4"/>
  <c r="Y13" i="4"/>
  <c r="X13" i="4"/>
  <c r="W13" i="4"/>
  <c r="AI12" i="4"/>
  <c r="AH12" i="4"/>
  <c r="AE12" i="4"/>
  <c r="AD12" i="4"/>
  <c r="AC12" i="4"/>
  <c r="AB12" i="4"/>
  <c r="AA12" i="4"/>
  <c r="Z12" i="4"/>
  <c r="Y12" i="4"/>
  <c r="X12" i="4"/>
  <c r="W12" i="4"/>
  <c r="V28" i="4"/>
  <c r="AI11" i="4"/>
  <c r="AH11" i="4"/>
  <c r="AE11" i="4"/>
  <c r="AD11" i="4"/>
  <c r="AC11" i="4"/>
  <c r="AB11" i="4"/>
  <c r="AA11" i="4"/>
  <c r="Z11" i="4"/>
  <c r="Y11" i="4"/>
  <c r="X11" i="4"/>
  <c r="W11" i="4"/>
  <c r="V27" i="4"/>
  <c r="AI10" i="4"/>
  <c r="AH10" i="4"/>
  <c r="AE10" i="4"/>
  <c r="AD10" i="4"/>
  <c r="AC10" i="4"/>
  <c r="AB10" i="4"/>
  <c r="AA10" i="4"/>
  <c r="Z10" i="4"/>
  <c r="Y10" i="4"/>
  <c r="X10" i="4"/>
  <c r="W10" i="4"/>
  <c r="AI9" i="4"/>
  <c r="AH9" i="4"/>
  <c r="AE9" i="4"/>
  <c r="AD9" i="4"/>
  <c r="AC9" i="4"/>
  <c r="AB9" i="4"/>
  <c r="AA9" i="4"/>
  <c r="Z9" i="4"/>
  <c r="Y9" i="4"/>
  <c r="X9" i="4"/>
  <c r="W9" i="4"/>
  <c r="V25" i="4"/>
  <c r="AI8" i="4"/>
  <c r="AH8" i="4"/>
  <c r="AE8" i="4"/>
  <c r="AD8" i="4"/>
  <c r="AC8" i="4"/>
  <c r="AB8" i="4"/>
  <c r="AA8" i="4"/>
  <c r="Z8" i="4"/>
  <c r="Y8" i="4"/>
  <c r="X8" i="4"/>
  <c r="W8" i="4"/>
  <c r="AI7" i="4"/>
  <c r="AH7" i="4"/>
  <c r="AE7" i="4"/>
  <c r="AD7" i="4"/>
  <c r="AC7" i="4"/>
  <c r="AB7" i="4"/>
  <c r="AA7" i="4"/>
  <c r="Z7" i="4"/>
  <c r="Y7" i="4"/>
  <c r="X7" i="4"/>
  <c r="W7" i="4"/>
  <c r="V23" i="4"/>
  <c r="AI6" i="4"/>
  <c r="AH6" i="4"/>
  <c r="AE6" i="4"/>
  <c r="AD6" i="4"/>
  <c r="AC6" i="4"/>
  <c r="AB6" i="4"/>
  <c r="AA6" i="4"/>
  <c r="Z6" i="4"/>
  <c r="Y6" i="4"/>
  <c r="X6" i="4"/>
  <c r="W6" i="4"/>
  <c r="AI5" i="4"/>
  <c r="AH5" i="4"/>
  <c r="AE5" i="4"/>
  <c r="AD5" i="4"/>
  <c r="AC5" i="4"/>
  <c r="AB5" i="4"/>
  <c r="AA5" i="4"/>
  <c r="Z5" i="4"/>
  <c r="Y5" i="4"/>
  <c r="X5" i="4"/>
  <c r="W5" i="4"/>
  <c r="AI4" i="4"/>
  <c r="AH4" i="4"/>
  <c r="AE4" i="4"/>
  <c r="AD4" i="4"/>
  <c r="AC4" i="4"/>
  <c r="AB4" i="4"/>
  <c r="AA4" i="4"/>
  <c r="Z4" i="4"/>
  <c r="Y4" i="4"/>
  <c r="X4" i="4"/>
  <c r="W4" i="4"/>
  <c r="AI3" i="4"/>
  <c r="AH3" i="4"/>
  <c r="AE3" i="4"/>
  <c r="AD3" i="4"/>
  <c r="AC3" i="4"/>
  <c r="AB3" i="4"/>
  <c r="AA3" i="4"/>
  <c r="Z3" i="4"/>
  <c r="Y3" i="4"/>
  <c r="X3" i="4"/>
  <c r="W3" i="4"/>
  <c r="AI17" i="2"/>
  <c r="AI16" i="2"/>
  <c r="AI15" i="2"/>
  <c r="AI14" i="2"/>
  <c r="AI4" i="2"/>
  <c r="AI5" i="2"/>
  <c r="AI6" i="2"/>
  <c r="AI7" i="2"/>
  <c r="AI8" i="2"/>
  <c r="AI9" i="2"/>
  <c r="AI10" i="2"/>
  <c r="AI11" i="2"/>
  <c r="AI12" i="2"/>
  <c r="AI13" i="2"/>
  <c r="AI3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S33" i="2"/>
  <c r="AR33" i="2"/>
  <c r="AQ33" i="2"/>
  <c r="AP33" i="2"/>
  <c r="AO33" i="2"/>
  <c r="AN33" i="2"/>
  <c r="AM33" i="2"/>
  <c r="AL33" i="2"/>
  <c r="AK33" i="2"/>
  <c r="AS32" i="2"/>
  <c r="AR32" i="2"/>
  <c r="AQ32" i="2"/>
  <c r="AP32" i="2"/>
  <c r="AO32" i="2"/>
  <c r="AN32" i="2"/>
  <c r="AM32" i="2"/>
  <c r="AL32" i="2"/>
  <c r="AK32" i="2"/>
  <c r="AS31" i="2"/>
  <c r="AR31" i="2"/>
  <c r="AQ31" i="2"/>
  <c r="AP31" i="2"/>
  <c r="AO31" i="2"/>
  <c r="AN31" i="2"/>
  <c r="AM31" i="2"/>
  <c r="AL31" i="2"/>
  <c r="AK31" i="2"/>
  <c r="AS30" i="2"/>
  <c r="AR30" i="2"/>
  <c r="AQ30" i="2"/>
  <c r="AP30" i="2"/>
  <c r="AO30" i="2"/>
  <c r="AN30" i="2"/>
  <c r="AM30" i="2"/>
  <c r="AL30" i="2"/>
  <c r="AK30" i="2"/>
  <c r="AS29" i="2"/>
  <c r="AR29" i="2"/>
  <c r="AQ29" i="2"/>
  <c r="AP29" i="2"/>
  <c r="AO29" i="2"/>
  <c r="AN29" i="2"/>
  <c r="AM29" i="2"/>
  <c r="AL29" i="2"/>
  <c r="AK29" i="2"/>
  <c r="AS28" i="2"/>
  <c r="AR28" i="2"/>
  <c r="AQ28" i="2"/>
  <c r="AP28" i="2"/>
  <c r="AO28" i="2"/>
  <c r="AN28" i="2"/>
  <c r="AM28" i="2"/>
  <c r="AL28" i="2"/>
  <c r="AK28" i="2"/>
  <c r="AS27" i="2"/>
  <c r="AR27" i="2"/>
  <c r="AQ27" i="2"/>
  <c r="AP27" i="2"/>
  <c r="AO27" i="2"/>
  <c r="AN27" i="2"/>
  <c r="AM27" i="2"/>
  <c r="AL27" i="2"/>
  <c r="AK27" i="2"/>
  <c r="AS26" i="2"/>
  <c r="AR26" i="2"/>
  <c r="AQ26" i="2"/>
  <c r="AP26" i="2"/>
  <c r="AO26" i="2"/>
  <c r="AN26" i="2"/>
  <c r="AM26" i="2"/>
  <c r="AL26" i="2"/>
  <c r="AK26" i="2"/>
  <c r="AS25" i="2"/>
  <c r="AR25" i="2"/>
  <c r="AQ25" i="2"/>
  <c r="AP25" i="2"/>
  <c r="AO25" i="2"/>
  <c r="AN25" i="2"/>
  <c r="AM25" i="2"/>
  <c r="AL25" i="2"/>
  <c r="AK25" i="2"/>
  <c r="AS24" i="2"/>
  <c r="AR24" i="2"/>
  <c r="AQ24" i="2"/>
  <c r="AP24" i="2"/>
  <c r="AO24" i="2"/>
  <c r="AN24" i="2"/>
  <c r="AM24" i="2"/>
  <c r="AL24" i="2"/>
  <c r="AK24" i="2"/>
  <c r="AS23" i="2"/>
  <c r="AR23" i="2"/>
  <c r="AQ23" i="2"/>
  <c r="AP23" i="2"/>
  <c r="AO23" i="2"/>
  <c r="AN23" i="2"/>
  <c r="AM23" i="2"/>
  <c r="AL23" i="2"/>
  <c r="AK23" i="2"/>
  <c r="AS22" i="2"/>
  <c r="AR22" i="2"/>
  <c r="AQ22" i="2"/>
  <c r="AP22" i="2"/>
  <c r="AO22" i="2"/>
  <c r="AN22" i="2"/>
  <c r="AM22" i="2"/>
  <c r="AL22" i="2"/>
  <c r="AK22" i="2"/>
  <c r="AS21" i="2"/>
  <c r="AR21" i="2"/>
  <c r="AQ21" i="2"/>
  <c r="AP21" i="2"/>
  <c r="AO21" i="2"/>
  <c r="AN21" i="2"/>
  <c r="AM21" i="2"/>
  <c r="AL21" i="2"/>
  <c r="AK21" i="2"/>
  <c r="AS20" i="2"/>
  <c r="AR20" i="2"/>
  <c r="AQ20" i="2"/>
  <c r="AP20" i="2"/>
  <c r="AO20" i="2"/>
  <c r="AN20" i="2"/>
  <c r="AM20" i="2"/>
  <c r="AL20" i="2"/>
  <c r="AK20" i="2"/>
  <c r="AS19" i="2"/>
  <c r="AR19" i="2"/>
  <c r="AQ19" i="2"/>
  <c r="AP19" i="2"/>
  <c r="AO19" i="2"/>
  <c r="AN19" i="2"/>
  <c r="AM19" i="2"/>
  <c r="AL19" i="2"/>
  <c r="AK19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V33" i="2"/>
  <c r="V32" i="2"/>
  <c r="V27" i="2"/>
  <c r="V26" i="2"/>
  <c r="V17" i="2"/>
  <c r="V16" i="2"/>
  <c r="V15" i="2"/>
  <c r="V31" i="2" s="1"/>
  <c r="V14" i="2"/>
  <c r="V30" i="2" s="1"/>
  <c r="V13" i="2"/>
  <c r="V29" i="2" s="1"/>
  <c r="V12" i="2"/>
  <c r="V28" i="2" s="1"/>
  <c r="V11" i="2"/>
  <c r="V10" i="2"/>
  <c r="V9" i="2"/>
  <c r="V25" i="2" s="1"/>
  <c r="V8" i="2"/>
  <c r="V24" i="2" s="1"/>
  <c r="V7" i="2"/>
  <c r="V23" i="2" s="1"/>
  <c r="V6" i="2"/>
  <c r="V22" i="2" s="1"/>
  <c r="V5" i="2"/>
  <c r="V21" i="2" s="1"/>
  <c r="V4" i="2"/>
  <c r="V20" i="2" s="1"/>
  <c r="V3" i="2"/>
  <c r="V19" i="2" s="1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C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D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E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E17" i="2"/>
  <c r="AE33" i="2" s="1"/>
  <c r="AD17" i="2"/>
  <c r="AD33" i="2" s="1"/>
  <c r="AC17" i="2"/>
  <c r="AB17" i="2"/>
  <c r="AA17" i="2"/>
  <c r="Z17" i="2"/>
  <c r="Y17" i="2"/>
  <c r="X17" i="2"/>
  <c r="X33" i="2" s="1"/>
  <c r="W17" i="2"/>
  <c r="W33" i="2" s="1"/>
  <c r="AE16" i="2"/>
  <c r="AE32" i="2" s="1"/>
  <c r="AD16" i="2"/>
  <c r="AD32" i="2" s="1"/>
  <c r="AC16" i="2"/>
  <c r="AC32" i="2" s="1"/>
  <c r="AB16" i="2"/>
  <c r="AA16" i="2"/>
  <c r="Z16" i="2"/>
  <c r="Y16" i="2"/>
  <c r="X16" i="2"/>
  <c r="W16" i="2"/>
  <c r="AE15" i="2"/>
  <c r="AE31" i="2" s="1"/>
  <c r="AD15" i="2"/>
  <c r="AD31" i="2" s="1"/>
  <c r="AC15" i="2"/>
  <c r="AB15" i="2"/>
  <c r="AA15" i="2"/>
  <c r="Z15" i="2"/>
  <c r="Y15" i="2"/>
  <c r="X15" i="2"/>
  <c r="X31" i="2" s="1"/>
  <c r="W15" i="2"/>
  <c r="AE14" i="2"/>
  <c r="AD14" i="2"/>
  <c r="AC14" i="2"/>
  <c r="AB14" i="2"/>
  <c r="AA14" i="2"/>
  <c r="Z14" i="2"/>
  <c r="Y14" i="2"/>
  <c r="X14" i="2"/>
  <c r="W14" i="2"/>
  <c r="AE13" i="2"/>
  <c r="AE29" i="2" s="1"/>
  <c r="AD13" i="2"/>
  <c r="AD29" i="2" s="1"/>
  <c r="AC13" i="2"/>
  <c r="AB13" i="2"/>
  <c r="AA13" i="2"/>
  <c r="Z13" i="2"/>
  <c r="Y13" i="2"/>
  <c r="X13" i="2"/>
  <c r="W13" i="2"/>
  <c r="AE12" i="2"/>
  <c r="AD12" i="2"/>
  <c r="AD28" i="2" s="1"/>
  <c r="AC12" i="2"/>
  <c r="AB12" i="2"/>
  <c r="AA12" i="2"/>
  <c r="Z12" i="2"/>
  <c r="Y12" i="2"/>
  <c r="X12" i="2"/>
  <c r="W12" i="2"/>
  <c r="W29" i="2" s="1"/>
  <c r="AE11" i="2"/>
  <c r="AD11" i="2"/>
  <c r="AC11" i="2"/>
  <c r="AB11" i="2"/>
  <c r="AA11" i="2"/>
  <c r="Z11" i="2"/>
  <c r="Y11" i="2"/>
  <c r="X11" i="2"/>
  <c r="W11" i="2"/>
  <c r="W27" i="2" s="1"/>
  <c r="AE10" i="2"/>
  <c r="AE26" i="2" s="1"/>
  <c r="AD10" i="2"/>
  <c r="AD26" i="2" s="1"/>
  <c r="AC10" i="2"/>
  <c r="AB10" i="2"/>
  <c r="AA10" i="2"/>
  <c r="Z10" i="2"/>
  <c r="Y10" i="2"/>
  <c r="X10" i="2"/>
  <c r="X26" i="2" s="1"/>
  <c r="W10" i="2"/>
  <c r="W26" i="2" s="1"/>
  <c r="AE9" i="2"/>
  <c r="AD9" i="2"/>
  <c r="AC9" i="2"/>
  <c r="AB9" i="2"/>
  <c r="AA9" i="2"/>
  <c r="Z9" i="2"/>
  <c r="Y9" i="2"/>
  <c r="X9" i="2"/>
  <c r="X29" i="2" s="1"/>
  <c r="W9" i="2"/>
  <c r="W25" i="2" s="1"/>
  <c r="AE8" i="2"/>
  <c r="AE24" i="2" s="1"/>
  <c r="AD8" i="2"/>
  <c r="AC8" i="2"/>
  <c r="AB8" i="2"/>
  <c r="AA8" i="2"/>
  <c r="Z8" i="2"/>
  <c r="Y8" i="2"/>
  <c r="X8" i="2"/>
  <c r="X24" i="2" s="1"/>
  <c r="W8" i="2"/>
  <c r="W24" i="2" s="1"/>
  <c r="AE7" i="2"/>
  <c r="AD7" i="2"/>
  <c r="AC7" i="2"/>
  <c r="AB7" i="2"/>
  <c r="AA7" i="2"/>
  <c r="Z7" i="2"/>
  <c r="Y7" i="2"/>
  <c r="X7" i="2"/>
  <c r="W7" i="2"/>
  <c r="AE6" i="2"/>
  <c r="AD6" i="2"/>
  <c r="AC6" i="2"/>
  <c r="AB6" i="2"/>
  <c r="AA6" i="2"/>
  <c r="Z6" i="2"/>
  <c r="Y6" i="2"/>
  <c r="X6" i="2"/>
  <c r="X30" i="2" s="1"/>
  <c r="W6" i="2"/>
  <c r="W30" i="2" s="1"/>
  <c r="AE5" i="2"/>
  <c r="AE25" i="2" s="1"/>
  <c r="AD5" i="2"/>
  <c r="AD25" i="2" s="1"/>
  <c r="AC5" i="2"/>
  <c r="AB5" i="2"/>
  <c r="AA5" i="2"/>
  <c r="Z5" i="2"/>
  <c r="Y5" i="2"/>
  <c r="X5" i="2"/>
  <c r="X21" i="2" s="1"/>
  <c r="W5" i="2"/>
  <c r="W21" i="2" s="1"/>
  <c r="AE4" i="2"/>
  <c r="AE30" i="2" s="1"/>
  <c r="AD4" i="2"/>
  <c r="AD30" i="2" s="1"/>
  <c r="AC4" i="2"/>
  <c r="AB4" i="2"/>
  <c r="AA4" i="2"/>
  <c r="Z4" i="2"/>
  <c r="Y4" i="2"/>
  <c r="X4" i="2"/>
  <c r="W4" i="2"/>
  <c r="AE3" i="2"/>
  <c r="AE19" i="2" s="1"/>
  <c r="AD3" i="2"/>
  <c r="AD19" i="2" s="1"/>
  <c r="AC3" i="2"/>
  <c r="AB3" i="2"/>
  <c r="AA3" i="2"/>
  <c r="Z3" i="2"/>
  <c r="Y3" i="2"/>
  <c r="X3" i="2"/>
  <c r="X32" i="2" s="1"/>
  <c r="W3" i="2"/>
  <c r="W32" i="2" s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E29" i="6" l="1"/>
  <c r="N20" i="6"/>
  <c r="N25" i="6"/>
  <c r="O20" i="6"/>
  <c r="C23" i="6"/>
  <c r="O25" i="6"/>
  <c r="C28" i="6"/>
  <c r="N30" i="6"/>
  <c r="P20" i="6"/>
  <c r="D23" i="6"/>
  <c r="P25" i="6"/>
  <c r="D28" i="6"/>
  <c r="O30" i="6"/>
  <c r="C33" i="6"/>
  <c r="L19" i="6"/>
  <c r="Q20" i="6"/>
  <c r="E23" i="6"/>
  <c r="Q25" i="6"/>
  <c r="E28" i="6"/>
  <c r="P30" i="6"/>
  <c r="D33" i="6"/>
  <c r="M19" i="6"/>
  <c r="R20" i="6"/>
  <c r="F23" i="6"/>
  <c r="L24" i="6"/>
  <c r="F28" i="6"/>
  <c r="E33" i="6"/>
  <c r="AD16" i="6"/>
  <c r="AD22" i="6" s="1"/>
  <c r="AR22" i="6" s="1"/>
  <c r="AE16" i="6"/>
  <c r="AE27" i="6" s="1"/>
  <c r="AS27" i="6" s="1"/>
  <c r="N24" i="6"/>
  <c r="G33" i="6"/>
  <c r="C27" i="6"/>
  <c r="D22" i="6"/>
  <c r="P24" i="6"/>
  <c r="D27" i="6"/>
  <c r="D32" i="6"/>
  <c r="C22" i="6"/>
  <c r="C32" i="6"/>
  <c r="E22" i="6"/>
  <c r="E27" i="6"/>
  <c r="E32" i="6"/>
  <c r="F22" i="6"/>
  <c r="L23" i="6"/>
  <c r="F27" i="6"/>
  <c r="L28" i="6"/>
  <c r="G22" i="6"/>
  <c r="M23" i="6"/>
  <c r="G27" i="6"/>
  <c r="M28" i="6"/>
  <c r="C21" i="6"/>
  <c r="H22" i="6"/>
  <c r="N23" i="6"/>
  <c r="C26" i="6"/>
  <c r="H27" i="6"/>
  <c r="N28" i="6"/>
  <c r="D21" i="6"/>
  <c r="I22" i="6"/>
  <c r="O23" i="6"/>
  <c r="D26" i="6"/>
  <c r="I27" i="6"/>
  <c r="O28" i="6"/>
  <c r="E21" i="6"/>
  <c r="J22" i="6"/>
  <c r="P23" i="6"/>
  <c r="E26" i="6"/>
  <c r="J27" i="6"/>
  <c r="AC21" i="6"/>
  <c r="AQ21" i="6" s="1"/>
  <c r="AE31" i="6"/>
  <c r="AS31" i="6" s="1"/>
  <c r="B25" i="6"/>
  <c r="AE29" i="6"/>
  <c r="AS29" i="6" s="1"/>
  <c r="W16" i="6"/>
  <c r="W33" i="6" s="1"/>
  <c r="AK33" i="6" s="1"/>
  <c r="B24" i="6"/>
  <c r="B31" i="6"/>
  <c r="X16" i="6"/>
  <c r="X28" i="6" s="1"/>
  <c r="AL28" i="6" s="1"/>
  <c r="Y16" i="6"/>
  <c r="Y28" i="6" s="1"/>
  <c r="AM28" i="6" s="1"/>
  <c r="Z16" i="6"/>
  <c r="Z20" i="6" s="1"/>
  <c r="AN20" i="6" s="1"/>
  <c r="AA16" i="6"/>
  <c r="AA19" i="6" s="1"/>
  <c r="AO19" i="6" s="1"/>
  <c r="AB16" i="6"/>
  <c r="AB24" i="6" s="1"/>
  <c r="AP24" i="6" s="1"/>
  <c r="B23" i="6"/>
  <c r="B30" i="6"/>
  <c r="AC16" i="6"/>
  <c r="AC20" i="6" s="1"/>
  <c r="AQ20" i="6" s="1"/>
  <c r="AC27" i="6"/>
  <c r="AQ27" i="6" s="1"/>
  <c r="AC30" i="6"/>
  <c r="AQ30" i="6" s="1"/>
  <c r="AE33" i="6"/>
  <c r="AS33" i="6" s="1"/>
  <c r="AE32" i="6"/>
  <c r="AS32" i="6" s="1"/>
  <c r="AC25" i="6"/>
  <c r="AQ25" i="6" s="1"/>
  <c r="AE24" i="6"/>
  <c r="AS24" i="6" s="1"/>
  <c r="AC29" i="6"/>
  <c r="AQ29" i="6" s="1"/>
  <c r="AE28" i="6"/>
  <c r="AS28" i="6" s="1"/>
  <c r="W19" i="6"/>
  <c r="AK19" i="6" s="1"/>
  <c r="X31" i="6"/>
  <c r="AL31" i="6" s="1"/>
  <c r="Y19" i="6"/>
  <c r="AM19" i="6" s="1"/>
  <c r="AE25" i="6"/>
  <c r="AS25" i="6" s="1"/>
  <c r="AE30" i="6"/>
  <c r="AS30" i="6" s="1"/>
  <c r="AE23" i="6"/>
  <c r="AS23" i="6" s="1"/>
  <c r="AC19" i="6"/>
  <c r="AQ19" i="6" s="1"/>
  <c r="W32" i="6"/>
  <c r="AK32" i="6" s="1"/>
  <c r="AE19" i="6"/>
  <c r="AS19" i="6" s="1"/>
  <c r="AE20" i="6"/>
  <c r="AS20" i="6" s="1"/>
  <c r="AE26" i="6"/>
  <c r="AS26" i="6" s="1"/>
  <c r="X30" i="6"/>
  <c r="AL30" i="6" s="1"/>
  <c r="AE21" i="6"/>
  <c r="AS21" i="6" s="1"/>
  <c r="AE22" i="6"/>
  <c r="AS22" i="6" s="1"/>
  <c r="Z25" i="5"/>
  <c r="AN25" i="5" s="1"/>
  <c r="AB30" i="5"/>
  <c r="AP30" i="5" s="1"/>
  <c r="AD25" i="5"/>
  <c r="AR25" i="5" s="1"/>
  <c r="AE25" i="5"/>
  <c r="AS25" i="5" s="1"/>
  <c r="AA28" i="5"/>
  <c r="AO28" i="5" s="1"/>
  <c r="AE22" i="5"/>
  <c r="AS22" i="5" s="1"/>
  <c r="AA30" i="5"/>
  <c r="AO30" i="5" s="1"/>
  <c r="AA25" i="5"/>
  <c r="AO25" i="5" s="1"/>
  <c r="W33" i="5"/>
  <c r="AK33" i="5" s="1"/>
  <c r="AB25" i="5"/>
  <c r="AP25" i="5" s="1"/>
  <c r="AC30" i="5"/>
  <c r="AQ30" i="5" s="1"/>
  <c r="X33" i="5"/>
  <c r="AL33" i="5" s="1"/>
  <c r="AC25" i="5"/>
  <c r="AQ25" i="5" s="1"/>
  <c r="AD30" i="5"/>
  <c r="AR30" i="5" s="1"/>
  <c r="Y20" i="5"/>
  <c r="AM20" i="5" s="1"/>
  <c r="Y27" i="5"/>
  <c r="AM27" i="5" s="1"/>
  <c r="Y30" i="5"/>
  <c r="AM30" i="5" s="1"/>
  <c r="Y19" i="5"/>
  <c r="AM19" i="5" s="1"/>
  <c r="Z20" i="5"/>
  <c r="AN20" i="5" s="1"/>
  <c r="Z27" i="5"/>
  <c r="AN27" i="5" s="1"/>
  <c r="Z30" i="5"/>
  <c r="AN30" i="5" s="1"/>
  <c r="Z19" i="5"/>
  <c r="AN19" i="5" s="1"/>
  <c r="AA20" i="5"/>
  <c r="AO20" i="5" s="1"/>
  <c r="AA27" i="5"/>
  <c r="AO27" i="5" s="1"/>
  <c r="AA19" i="5"/>
  <c r="AO19" i="5" s="1"/>
  <c r="W28" i="5"/>
  <c r="AK28" i="5" s="1"/>
  <c r="AE33" i="5"/>
  <c r="AS33" i="5" s="1"/>
  <c r="AB20" i="5"/>
  <c r="AP20" i="5" s="1"/>
  <c r="AB32" i="5"/>
  <c r="AP32" i="5" s="1"/>
  <c r="AB27" i="5"/>
  <c r="AP27" i="5" s="1"/>
  <c r="AB19" i="5"/>
  <c r="AP19" i="5" s="1"/>
  <c r="W30" i="5"/>
  <c r="AK30" i="5" s="1"/>
  <c r="W23" i="5"/>
  <c r="AK23" i="5" s="1"/>
  <c r="X28" i="5"/>
  <c r="AL28" i="5" s="1"/>
  <c r="Y33" i="5"/>
  <c r="AM33" i="5" s="1"/>
  <c r="AE32" i="5"/>
  <c r="AS32" i="5" s="1"/>
  <c r="AC20" i="5"/>
  <c r="AQ20" i="5" s="1"/>
  <c r="AC32" i="5"/>
  <c r="AQ32" i="5" s="1"/>
  <c r="AC27" i="5"/>
  <c r="AQ27" i="5" s="1"/>
  <c r="AC19" i="5"/>
  <c r="AQ19" i="5" s="1"/>
  <c r="X30" i="5"/>
  <c r="AL30" i="5" s="1"/>
  <c r="X23" i="5"/>
  <c r="AL23" i="5" s="1"/>
  <c r="X19" i="5"/>
  <c r="AL19" i="5" s="1"/>
  <c r="Y28" i="5"/>
  <c r="AM28" i="5" s="1"/>
  <c r="AE30" i="5"/>
  <c r="AS30" i="5" s="1"/>
  <c r="Z33" i="5"/>
  <c r="AN33" i="5" s="1"/>
  <c r="AD20" i="5"/>
  <c r="AR20" i="5" s="1"/>
  <c r="AD27" i="5"/>
  <c r="AR27" i="5" s="1"/>
  <c r="AD19" i="5"/>
  <c r="AR19" i="5" s="1"/>
  <c r="Y23" i="5"/>
  <c r="AM23" i="5" s="1"/>
  <c r="Z28" i="5"/>
  <c r="AN28" i="5" s="1"/>
  <c r="AA33" i="5"/>
  <c r="AO33" i="5" s="1"/>
  <c r="AE20" i="5"/>
  <c r="AS20" i="5" s="1"/>
  <c r="AE27" i="5"/>
  <c r="AS27" i="5" s="1"/>
  <c r="AE19" i="5"/>
  <c r="AS19" i="5" s="1"/>
  <c r="Z23" i="5"/>
  <c r="AN23" i="5" s="1"/>
  <c r="AB33" i="5"/>
  <c r="AP33" i="5" s="1"/>
  <c r="W19" i="5"/>
  <c r="AK19" i="5" s="1"/>
  <c r="AA23" i="5"/>
  <c r="AO23" i="5" s="1"/>
  <c r="AB23" i="5"/>
  <c r="AP23" i="5" s="1"/>
  <c r="W26" i="5"/>
  <c r="AK26" i="5" s="1"/>
  <c r="W21" i="5"/>
  <c r="AK21" i="5" s="1"/>
  <c r="AC23" i="5"/>
  <c r="AQ23" i="5" s="1"/>
  <c r="X26" i="5"/>
  <c r="AL26" i="5" s="1"/>
  <c r="X21" i="5"/>
  <c r="AL21" i="5" s="1"/>
  <c r="AD23" i="5"/>
  <c r="AR23" i="5" s="1"/>
  <c r="Y26" i="5"/>
  <c r="AM26" i="5" s="1"/>
  <c r="AA29" i="5"/>
  <c r="AO29" i="5" s="1"/>
  <c r="Y21" i="5"/>
  <c r="AM21" i="5" s="1"/>
  <c r="AE23" i="5"/>
  <c r="AS23" i="5" s="1"/>
  <c r="Z26" i="5"/>
  <c r="AN26" i="5" s="1"/>
  <c r="AB28" i="5"/>
  <c r="AP28" i="5" s="1"/>
  <c r="AB29" i="5"/>
  <c r="AP29" i="5" s="1"/>
  <c r="Z21" i="5"/>
  <c r="AN21" i="5" s="1"/>
  <c r="AA26" i="5"/>
  <c r="AO26" i="5" s="1"/>
  <c r="AC28" i="5"/>
  <c r="AQ28" i="5" s="1"/>
  <c r="AC29" i="5"/>
  <c r="AQ29" i="5" s="1"/>
  <c r="AA21" i="5"/>
  <c r="AO21" i="5" s="1"/>
  <c r="AB26" i="5"/>
  <c r="AP26" i="5" s="1"/>
  <c r="AC31" i="5"/>
  <c r="AQ31" i="5" s="1"/>
  <c r="AD28" i="5"/>
  <c r="AR28" i="5" s="1"/>
  <c r="AD29" i="5"/>
  <c r="AR29" i="5" s="1"/>
  <c r="AB21" i="5"/>
  <c r="AP21" i="5" s="1"/>
  <c r="W24" i="5"/>
  <c r="AK24" i="5" s="1"/>
  <c r="AD31" i="5"/>
  <c r="AR31" i="5" s="1"/>
  <c r="AE29" i="5"/>
  <c r="AS29" i="5" s="1"/>
  <c r="W25" i="5"/>
  <c r="AK25" i="5" s="1"/>
  <c r="AC21" i="5"/>
  <c r="AQ21" i="5" s="1"/>
  <c r="X24" i="5"/>
  <c r="AL24" i="5" s="1"/>
  <c r="AE31" i="5"/>
  <c r="AS31" i="5" s="1"/>
  <c r="Y24" i="5"/>
  <c r="AM24" i="5" s="1"/>
  <c r="Z24" i="5"/>
  <c r="AN24" i="5" s="1"/>
  <c r="W32" i="5"/>
  <c r="AK32" i="5" s="1"/>
  <c r="X32" i="5"/>
  <c r="AL32" i="5" s="1"/>
  <c r="AD21" i="5"/>
  <c r="AR21" i="5" s="1"/>
  <c r="AE21" i="5"/>
  <c r="AS21" i="5" s="1"/>
  <c r="W31" i="5"/>
  <c r="AK31" i="5" s="1"/>
  <c r="AC33" i="5"/>
  <c r="AQ33" i="5" s="1"/>
  <c r="X31" i="5"/>
  <c r="AL31" i="5" s="1"/>
  <c r="AD33" i="5"/>
  <c r="AR33" i="5" s="1"/>
  <c r="Y31" i="5"/>
  <c r="AM31" i="5" s="1"/>
  <c r="AE28" i="5"/>
  <c r="AS28" i="5" s="1"/>
  <c r="Z31" i="5"/>
  <c r="AN31" i="5" s="1"/>
  <c r="AA31" i="5"/>
  <c r="AO31" i="5" s="1"/>
  <c r="AB31" i="5"/>
  <c r="AP31" i="5" s="1"/>
  <c r="W29" i="5"/>
  <c r="AK29" i="5" s="1"/>
  <c r="AC26" i="5"/>
  <c r="AQ26" i="5" s="1"/>
  <c r="X29" i="5"/>
  <c r="AL29" i="5" s="1"/>
  <c r="AD26" i="5"/>
  <c r="AR26" i="5" s="1"/>
  <c r="Y29" i="5"/>
  <c r="AM29" i="5" s="1"/>
  <c r="W20" i="5"/>
  <c r="AK20" i="5" s="1"/>
  <c r="X20" i="5"/>
  <c r="AL20" i="5" s="1"/>
  <c r="AE26" i="5"/>
  <c r="AS26" i="5" s="1"/>
  <c r="Z29" i="5"/>
  <c r="AN29" i="5" s="1"/>
  <c r="Y22" i="5"/>
  <c r="AM22" i="5" s="1"/>
  <c r="Z22" i="5"/>
  <c r="AN22" i="5" s="1"/>
  <c r="AA24" i="5"/>
  <c r="AO24" i="5" s="1"/>
  <c r="AA22" i="5"/>
  <c r="AO22" i="5" s="1"/>
  <c r="AB24" i="5"/>
  <c r="AP24" i="5" s="1"/>
  <c r="W27" i="5"/>
  <c r="AK27" i="5" s="1"/>
  <c r="AB22" i="5"/>
  <c r="AP22" i="5" s="1"/>
  <c r="AC24" i="5"/>
  <c r="AQ24" i="5" s="1"/>
  <c r="X27" i="5"/>
  <c r="AL27" i="5" s="1"/>
  <c r="AC22" i="5"/>
  <c r="AQ22" i="5" s="1"/>
  <c r="AD24" i="5"/>
  <c r="AR24" i="5" s="1"/>
  <c r="AD22" i="5"/>
  <c r="AR22" i="5" s="1"/>
  <c r="AE24" i="5"/>
  <c r="AS24" i="5" s="1"/>
  <c r="Y32" i="5"/>
  <c r="AM32" i="5" s="1"/>
  <c r="Z32" i="5"/>
  <c r="AN32" i="5" s="1"/>
  <c r="X25" i="5"/>
  <c r="AL25" i="5" s="1"/>
  <c r="AA32" i="5"/>
  <c r="AO32" i="5" s="1"/>
  <c r="Y25" i="5"/>
  <c r="AM25" i="5" s="1"/>
  <c r="X20" i="4"/>
  <c r="AL20" i="4" s="1"/>
  <c r="W25" i="4"/>
  <c r="AK25" i="4" s="1"/>
  <c r="Y30" i="4"/>
  <c r="AM30" i="4" s="1"/>
  <c r="Z20" i="4"/>
  <c r="AN20" i="4" s="1"/>
  <c r="Y25" i="4"/>
  <c r="AM25" i="4" s="1"/>
  <c r="AA20" i="4"/>
  <c r="AO20" i="4" s="1"/>
  <c r="AC32" i="4"/>
  <c r="AQ32" i="4" s="1"/>
  <c r="W33" i="4"/>
  <c r="AK33" i="4" s="1"/>
  <c r="AE32" i="4"/>
  <c r="AS32" i="4" s="1"/>
  <c r="Y20" i="4"/>
  <c r="AM20" i="4" s="1"/>
  <c r="AD22" i="4"/>
  <c r="AR22" i="4" s="1"/>
  <c r="AE29" i="4"/>
  <c r="AS29" i="4" s="1"/>
  <c r="AA27" i="4"/>
  <c r="AO27" i="4" s="1"/>
  <c r="AA32" i="4"/>
  <c r="AO32" i="4" s="1"/>
  <c r="AB22" i="4"/>
  <c r="AP22" i="4" s="1"/>
  <c r="AC22" i="4"/>
  <c r="AQ22" i="4" s="1"/>
  <c r="Y27" i="4"/>
  <c r="AM27" i="4" s="1"/>
  <c r="Z27" i="4"/>
  <c r="AN27" i="4" s="1"/>
  <c r="W32" i="4"/>
  <c r="AK32" i="4" s="1"/>
  <c r="W22" i="4"/>
  <c r="AK22" i="4" s="1"/>
  <c r="AB20" i="4"/>
  <c r="AP20" i="4" s="1"/>
  <c r="X25" i="4"/>
  <c r="AL25" i="4" s="1"/>
  <c r="X32" i="4"/>
  <c r="AL32" i="4" s="1"/>
  <c r="X22" i="4"/>
  <c r="AL22" i="4" s="1"/>
  <c r="AD20" i="4"/>
  <c r="AR20" i="4" s="1"/>
  <c r="Z25" i="4"/>
  <c r="AN25" i="4" s="1"/>
  <c r="Z32" i="4"/>
  <c r="AN32" i="4" s="1"/>
  <c r="Z22" i="4"/>
  <c r="AN22" i="4" s="1"/>
  <c r="AA25" i="4"/>
  <c r="AO25" i="4" s="1"/>
  <c r="AA22" i="4"/>
  <c r="AO22" i="4" s="1"/>
  <c r="AC25" i="4"/>
  <c r="AQ25" i="4" s="1"/>
  <c r="X24" i="4"/>
  <c r="AL24" i="4" s="1"/>
  <c r="AD25" i="4"/>
  <c r="AR25" i="4" s="1"/>
  <c r="Y24" i="4"/>
  <c r="AM24" i="4" s="1"/>
  <c r="AE25" i="4"/>
  <c r="AS25" i="4" s="1"/>
  <c r="Z24" i="4"/>
  <c r="AN24" i="4" s="1"/>
  <c r="AA24" i="4"/>
  <c r="AO24" i="4" s="1"/>
  <c r="AB24" i="4"/>
  <c r="AP24" i="4" s="1"/>
  <c r="W26" i="4"/>
  <c r="AK26" i="4" s="1"/>
  <c r="AD23" i="4"/>
  <c r="AR23" i="4" s="1"/>
  <c r="AC24" i="4"/>
  <c r="AQ24" i="4" s="1"/>
  <c r="X26" i="4"/>
  <c r="AL26" i="4" s="1"/>
  <c r="Y26" i="4"/>
  <c r="AM26" i="4" s="1"/>
  <c r="X19" i="4"/>
  <c r="AL19" i="4" s="1"/>
  <c r="X21" i="4"/>
  <c r="AL21" i="4" s="1"/>
  <c r="X23" i="4"/>
  <c r="AL23" i="4" s="1"/>
  <c r="X29" i="4"/>
  <c r="AL29" i="4" s="1"/>
  <c r="X31" i="4"/>
  <c r="AL31" i="4" s="1"/>
  <c r="AB21" i="4"/>
  <c r="AP21" i="4" s="1"/>
  <c r="X33" i="4"/>
  <c r="AL33" i="4" s="1"/>
  <c r="Z26" i="4"/>
  <c r="AN26" i="4" s="1"/>
  <c r="W28" i="4"/>
  <c r="AK28" i="4" s="1"/>
  <c r="Y19" i="4"/>
  <c r="AM19" i="4" s="1"/>
  <c r="AC21" i="4"/>
  <c r="AQ21" i="4" s="1"/>
  <c r="Y33" i="4"/>
  <c r="AM33" i="4" s="1"/>
  <c r="AA26" i="4"/>
  <c r="AO26" i="4" s="1"/>
  <c r="X28" i="4"/>
  <c r="AL28" i="4" s="1"/>
  <c r="Z21" i="4"/>
  <c r="AN21" i="4" s="1"/>
  <c r="Z33" i="4"/>
  <c r="AN33" i="4" s="1"/>
  <c r="AB26" i="4"/>
  <c r="AP26" i="4" s="1"/>
  <c r="Y28" i="4"/>
  <c r="AM28" i="4" s="1"/>
  <c r="AC27" i="4"/>
  <c r="AQ27" i="4" s="1"/>
  <c r="AB19" i="4"/>
  <c r="AP19" i="4" s="1"/>
  <c r="AB32" i="4"/>
  <c r="AP32" i="4" s="1"/>
  <c r="AD32" i="4"/>
  <c r="AR32" i="4" s="1"/>
  <c r="Z29" i="4"/>
  <c r="AN29" i="4" s="1"/>
  <c r="W20" i="4"/>
  <c r="AK20" i="4" s="1"/>
  <c r="X27" i="4"/>
  <c r="AL27" i="4" s="1"/>
  <c r="AD29" i="4"/>
  <c r="AR29" i="4" s="1"/>
  <c r="AE22" i="4"/>
  <c r="AS22" i="4" s="1"/>
  <c r="W23" i="4"/>
  <c r="AK23" i="4" s="1"/>
  <c r="AB27" i="4"/>
  <c r="AP27" i="4" s="1"/>
  <c r="AC20" i="4"/>
  <c r="AQ20" i="4" s="1"/>
  <c r="Y32" i="4"/>
  <c r="AM32" i="4" s="1"/>
  <c r="Y22" i="4"/>
  <c r="AM22" i="4" s="1"/>
  <c r="AD27" i="4"/>
  <c r="AR27" i="4" s="1"/>
  <c r="AE20" i="4"/>
  <c r="AS20" i="4" s="1"/>
  <c r="AE26" i="4"/>
  <c r="AS26" i="4" s="1"/>
  <c r="AE27" i="4"/>
  <c r="AS27" i="4" s="1"/>
  <c r="W30" i="4"/>
  <c r="AK30" i="4" s="1"/>
  <c r="AB25" i="4"/>
  <c r="AP25" i="4" s="1"/>
  <c r="X30" i="4"/>
  <c r="AL30" i="4" s="1"/>
  <c r="W24" i="4"/>
  <c r="AK24" i="4" s="1"/>
  <c r="AA19" i="4"/>
  <c r="AO19" i="4" s="1"/>
  <c r="AA33" i="4"/>
  <c r="AO33" i="4" s="1"/>
  <c r="AC26" i="4"/>
  <c r="AQ26" i="4" s="1"/>
  <c r="Z28" i="4"/>
  <c r="AN28" i="4" s="1"/>
  <c r="AB23" i="4"/>
  <c r="AP23" i="4" s="1"/>
  <c r="AB33" i="4"/>
  <c r="AP33" i="4" s="1"/>
  <c r="AD26" i="4"/>
  <c r="AR26" i="4" s="1"/>
  <c r="AA28" i="4"/>
  <c r="AO28" i="4" s="1"/>
  <c r="Z30" i="4"/>
  <c r="AN30" i="4" s="1"/>
  <c r="AC23" i="4"/>
  <c r="AQ23" i="4" s="1"/>
  <c r="AC33" i="4"/>
  <c r="AQ33" i="4" s="1"/>
  <c r="AC19" i="4"/>
  <c r="AQ19" i="4" s="1"/>
  <c r="AB28" i="4"/>
  <c r="AP28" i="4" s="1"/>
  <c r="AA30" i="4"/>
  <c r="AO30" i="4" s="1"/>
  <c r="AD33" i="4"/>
  <c r="AR33" i="4" s="1"/>
  <c r="AD19" i="4"/>
  <c r="AR19" i="4" s="1"/>
  <c r="AC28" i="4"/>
  <c r="AQ28" i="4" s="1"/>
  <c r="AB30" i="4"/>
  <c r="AP30" i="4" s="1"/>
  <c r="AE23" i="4"/>
  <c r="AS23" i="4" s="1"/>
  <c r="AE33" i="4"/>
  <c r="AS33" i="4" s="1"/>
  <c r="AE19" i="4"/>
  <c r="AS19" i="4" s="1"/>
  <c r="AD28" i="4"/>
  <c r="AR28" i="4" s="1"/>
  <c r="AC30" i="4"/>
  <c r="AQ30" i="4" s="1"/>
  <c r="AE28" i="4"/>
  <c r="AS28" i="4" s="1"/>
  <c r="AD30" i="4"/>
  <c r="AR30" i="4" s="1"/>
  <c r="AE31" i="4"/>
  <c r="AS31" i="4" s="1"/>
  <c r="Y29" i="4"/>
  <c r="AM29" i="4" s="1"/>
  <c r="AC31" i="4"/>
  <c r="AQ31" i="4" s="1"/>
  <c r="AD21" i="4"/>
  <c r="AR21" i="4" s="1"/>
  <c r="AE30" i="4"/>
  <c r="AS30" i="4" s="1"/>
  <c r="AD24" i="4"/>
  <c r="AR24" i="4" s="1"/>
  <c r="AD31" i="4"/>
  <c r="AR31" i="4" s="1"/>
  <c r="AE21" i="4"/>
  <c r="AS21" i="4" s="1"/>
  <c r="W19" i="4"/>
  <c r="AK19" i="4" s="1"/>
  <c r="W21" i="4"/>
  <c r="AK21" i="4" s="1"/>
  <c r="W29" i="4"/>
  <c r="AK29" i="4" s="1"/>
  <c r="W31" i="4"/>
  <c r="AK31" i="4" s="1"/>
  <c r="AE24" i="4"/>
  <c r="AS24" i="4" s="1"/>
  <c r="W27" i="4"/>
  <c r="AK27" i="4" s="1"/>
  <c r="AA29" i="4"/>
  <c r="AO29" i="4" s="1"/>
  <c r="Y31" i="4"/>
  <c r="AM31" i="4" s="1"/>
  <c r="Z31" i="4"/>
  <c r="AN31" i="4" s="1"/>
  <c r="AA31" i="4"/>
  <c r="AO31" i="4" s="1"/>
  <c r="AB31" i="4"/>
  <c r="AP31" i="4" s="1"/>
  <c r="Z19" i="4"/>
  <c r="AN19" i="4" s="1"/>
  <c r="Y23" i="4"/>
  <c r="AM23" i="4" s="1"/>
  <c r="Z23" i="4"/>
  <c r="AN23" i="4" s="1"/>
  <c r="Y21" i="4"/>
  <c r="AM21" i="4" s="1"/>
  <c r="AA23" i="4"/>
  <c r="AO23" i="4" s="1"/>
  <c r="AA21" i="4"/>
  <c r="AO21" i="4" s="1"/>
  <c r="Z25" i="2"/>
  <c r="Z23" i="2"/>
  <c r="Z30" i="2"/>
  <c r="AB26" i="2"/>
  <c r="AC29" i="2"/>
  <c r="AB25" i="2"/>
  <c r="AC26" i="2"/>
  <c r="AC25" i="2"/>
  <c r="AC30" i="2"/>
  <c r="Y33" i="2"/>
  <c r="Z33" i="2"/>
  <c r="AA33" i="2"/>
  <c r="Y24" i="2"/>
  <c r="AB33" i="2"/>
  <c r="Y21" i="2"/>
  <c r="Z24" i="2"/>
  <c r="AC33" i="2"/>
  <c r="Z21" i="2"/>
  <c r="AA21" i="2"/>
  <c r="AB21" i="2"/>
  <c r="AC21" i="2"/>
  <c r="Y31" i="2"/>
  <c r="Y28" i="2"/>
  <c r="Z31" i="2"/>
  <c r="Y25" i="2"/>
  <c r="Z28" i="2"/>
  <c r="AA31" i="2"/>
  <c r="Y22" i="2"/>
  <c r="AA28" i="2"/>
  <c r="AB31" i="2"/>
  <c r="Y32" i="2"/>
  <c r="Z22" i="2"/>
  <c r="AB28" i="2"/>
  <c r="AC31" i="2"/>
  <c r="Z32" i="2"/>
  <c r="AA22" i="2"/>
  <c r="AA32" i="2"/>
  <c r="AB22" i="2"/>
  <c r="AB32" i="2"/>
  <c r="Y30" i="2"/>
  <c r="Y29" i="2"/>
  <c r="Y27" i="2"/>
  <c r="Y26" i="2"/>
  <c r="Y20" i="2"/>
  <c r="AA26" i="2"/>
  <c r="AA24" i="2"/>
  <c r="AB29" i="2"/>
  <c r="AB23" i="2"/>
  <c r="AA25" i="2"/>
  <c r="AA30" i="2"/>
  <c r="AB30" i="2"/>
  <c r="AC19" i="2"/>
  <c r="W19" i="2"/>
  <c r="X19" i="2"/>
  <c r="W20" i="2"/>
  <c r="Y19" i="2"/>
  <c r="X20" i="2"/>
  <c r="Z19" i="2"/>
  <c r="W22" i="2"/>
  <c r="AA19" i="2"/>
  <c r="Z20" i="2"/>
  <c r="X22" i="2"/>
  <c r="W23" i="2"/>
  <c r="AB19" i="2"/>
  <c r="AA20" i="2"/>
  <c r="X23" i="2"/>
  <c r="AB20" i="2"/>
  <c r="Y23" i="2"/>
  <c r="AC20" i="2"/>
  <c r="X25" i="2"/>
  <c r="AD20" i="2"/>
  <c r="AA23" i="2"/>
  <c r="AE21" i="2"/>
  <c r="AD22" i="2"/>
  <c r="AC23" i="2"/>
  <c r="AB24" i="2"/>
  <c r="Z26" i="2"/>
  <c r="X28" i="2"/>
  <c r="AE22" i="2"/>
  <c r="AD23" i="2"/>
  <c r="AC24" i="2"/>
  <c r="Z27" i="2"/>
  <c r="AE23" i="2"/>
  <c r="AD24" i="2"/>
  <c r="AA27" i="2"/>
  <c r="W31" i="2"/>
  <c r="AB27" i="2"/>
  <c r="Z29" i="2"/>
  <c r="AC27" i="2"/>
  <c r="AA29" i="2"/>
  <c r="AD27" i="2"/>
  <c r="AC28" i="2"/>
  <c r="AE27" i="2"/>
  <c r="AE28" i="2"/>
  <c r="AD27" i="6" l="1"/>
  <c r="AR27" i="6" s="1"/>
  <c r="AD31" i="6"/>
  <c r="AR31" i="6" s="1"/>
  <c r="AD30" i="6"/>
  <c r="AR30" i="6" s="1"/>
  <c r="AB26" i="6"/>
  <c r="AP26" i="6" s="1"/>
  <c r="AD19" i="6"/>
  <c r="AR19" i="6" s="1"/>
  <c r="W24" i="6"/>
  <c r="AK24" i="6" s="1"/>
  <c r="Z26" i="6"/>
  <c r="AN26" i="6" s="1"/>
  <c r="AD24" i="6"/>
  <c r="AR24" i="6" s="1"/>
  <c r="AD26" i="6"/>
  <c r="AR26" i="6" s="1"/>
  <c r="AB19" i="6"/>
  <c r="AP19" i="6" s="1"/>
  <c r="X24" i="6"/>
  <c r="AL24" i="6" s="1"/>
  <c r="AD28" i="6"/>
  <c r="AR28" i="6" s="1"/>
  <c r="AD33" i="6"/>
  <c r="AR33" i="6" s="1"/>
  <c r="Z32" i="6"/>
  <c r="AN32" i="6" s="1"/>
  <c r="Y29" i="6"/>
  <c r="AM29" i="6" s="1"/>
  <c r="Z19" i="6"/>
  <c r="AN19" i="6" s="1"/>
  <c r="W22" i="6"/>
  <c r="AK22" i="6" s="1"/>
  <c r="X19" i="6"/>
  <c r="AL19" i="6" s="1"/>
  <c r="W31" i="6"/>
  <c r="AK31" i="6" s="1"/>
  <c r="W28" i="6"/>
  <c r="AK28" i="6" s="1"/>
  <c r="AD21" i="6"/>
  <c r="AR21" i="6" s="1"/>
  <c r="AA23" i="6"/>
  <c r="AO23" i="6" s="1"/>
  <c r="AA22" i="6"/>
  <c r="AO22" i="6" s="1"/>
  <c r="AB30" i="6"/>
  <c r="AP30" i="6" s="1"/>
  <c r="W30" i="6"/>
  <c r="AK30" i="6" s="1"/>
  <c r="Y21" i="6"/>
  <c r="AM21" i="6" s="1"/>
  <c r="Y32" i="6"/>
  <c r="AM32" i="6" s="1"/>
  <c r="Y20" i="6"/>
  <c r="AM20" i="6" s="1"/>
  <c r="Z29" i="6"/>
  <c r="AN29" i="6" s="1"/>
  <c r="AD29" i="6"/>
  <c r="AR29" i="6" s="1"/>
  <c r="AD25" i="6"/>
  <c r="AR25" i="6" s="1"/>
  <c r="AA26" i="6"/>
  <c r="AO26" i="6" s="1"/>
  <c r="AD32" i="6"/>
  <c r="AR32" i="6" s="1"/>
  <c r="AD23" i="6"/>
  <c r="AR23" i="6" s="1"/>
  <c r="W21" i="6"/>
  <c r="AK21" i="6" s="1"/>
  <c r="AD20" i="6"/>
  <c r="AR20" i="6" s="1"/>
  <c r="X21" i="6"/>
  <c r="AL21" i="6" s="1"/>
  <c r="X20" i="6"/>
  <c r="AL20" i="6" s="1"/>
  <c r="Y31" i="6"/>
  <c r="AM31" i="6" s="1"/>
  <c r="X26" i="6"/>
  <c r="AL26" i="6" s="1"/>
  <c r="AC23" i="6"/>
  <c r="AQ23" i="6" s="1"/>
  <c r="AC24" i="6"/>
  <c r="AQ24" i="6" s="1"/>
  <c r="AC28" i="6"/>
  <c r="AQ28" i="6" s="1"/>
  <c r="AC31" i="6"/>
  <c r="AQ31" i="6" s="1"/>
  <c r="Z25" i="6"/>
  <c r="AN25" i="6" s="1"/>
  <c r="Z22" i="6"/>
  <c r="AN22" i="6" s="1"/>
  <c r="AC22" i="6"/>
  <c r="AQ22" i="6" s="1"/>
  <c r="W20" i="6"/>
  <c r="AK20" i="6" s="1"/>
  <c r="AB28" i="6"/>
  <c r="AP28" i="6" s="1"/>
  <c r="AB31" i="6"/>
  <c r="AP31" i="6" s="1"/>
  <c r="X29" i="6"/>
  <c r="AL29" i="6" s="1"/>
  <c r="W26" i="6"/>
  <c r="AK26" i="6" s="1"/>
  <c r="AA27" i="6"/>
  <c r="AO27" i="6" s="1"/>
  <c r="AA31" i="6"/>
  <c r="AO31" i="6" s="1"/>
  <c r="Y25" i="6"/>
  <c r="AM25" i="6" s="1"/>
  <c r="Z23" i="6"/>
  <c r="AN23" i="6" s="1"/>
  <c r="Z27" i="6"/>
  <c r="AN27" i="6" s="1"/>
  <c r="Z24" i="6"/>
  <c r="AN24" i="6" s="1"/>
  <c r="AB33" i="6"/>
  <c r="AP33" i="6" s="1"/>
  <c r="AB21" i="6"/>
  <c r="AP21" i="6" s="1"/>
  <c r="AB29" i="6"/>
  <c r="AP29" i="6" s="1"/>
  <c r="AB25" i="6"/>
  <c r="AP25" i="6" s="1"/>
  <c r="AB32" i="6"/>
  <c r="AP32" i="6" s="1"/>
  <c r="AC33" i="6"/>
  <c r="AQ33" i="6" s="1"/>
  <c r="AB22" i="6"/>
  <c r="AP22" i="6" s="1"/>
  <c r="Z28" i="6"/>
  <c r="AN28" i="6" s="1"/>
  <c r="AC32" i="6"/>
  <c r="AQ32" i="6" s="1"/>
  <c r="Z31" i="6"/>
  <c r="AN31" i="6" s="1"/>
  <c r="AB20" i="6"/>
  <c r="AP20" i="6" s="1"/>
  <c r="X25" i="6"/>
  <c r="AL25" i="6" s="1"/>
  <c r="Z21" i="6"/>
  <c r="AN21" i="6" s="1"/>
  <c r="AA21" i="6"/>
  <c r="AO21" i="6" s="1"/>
  <c r="AA28" i="6"/>
  <c r="AO28" i="6" s="1"/>
  <c r="AA29" i="6"/>
  <c r="AO29" i="6" s="1"/>
  <c r="AA25" i="6"/>
  <c r="AO25" i="6" s="1"/>
  <c r="AA32" i="6"/>
  <c r="AO32" i="6" s="1"/>
  <c r="AB23" i="6"/>
  <c r="AP23" i="6" s="1"/>
  <c r="AB27" i="6"/>
  <c r="AP27" i="6" s="1"/>
  <c r="AA33" i="6"/>
  <c r="AO33" i="6" s="1"/>
  <c r="Z33" i="6"/>
  <c r="AN33" i="6" s="1"/>
  <c r="Y22" i="6"/>
  <c r="AM22" i="6" s="1"/>
  <c r="Y23" i="6"/>
  <c r="AM23" i="6" s="1"/>
  <c r="Y27" i="6"/>
  <c r="AM27" i="6" s="1"/>
  <c r="AA24" i="6"/>
  <c r="AO24" i="6" s="1"/>
  <c r="AA30" i="6"/>
  <c r="AO30" i="6" s="1"/>
  <c r="Z30" i="6"/>
  <c r="AN30" i="6" s="1"/>
  <c r="Y24" i="6"/>
  <c r="AM24" i="6" s="1"/>
  <c r="X22" i="6"/>
  <c r="AL22" i="6" s="1"/>
  <c r="X23" i="6"/>
  <c r="AL23" i="6" s="1"/>
  <c r="X27" i="6"/>
  <c r="AL27" i="6" s="1"/>
  <c r="W25" i="6"/>
  <c r="AK25" i="6" s="1"/>
  <c r="AC26" i="6"/>
  <c r="AQ26" i="6" s="1"/>
  <c r="Y33" i="6"/>
  <c r="AM33" i="6" s="1"/>
  <c r="W23" i="6"/>
  <c r="AK23" i="6" s="1"/>
  <c r="Y26" i="6"/>
  <c r="AM26" i="6" s="1"/>
  <c r="X32" i="6"/>
  <c r="AL32" i="6" s="1"/>
  <c r="AA20" i="6"/>
  <c r="AO20" i="6" s="1"/>
  <c r="X33" i="6"/>
  <c r="AL33" i="6" s="1"/>
  <c r="Y30" i="6"/>
  <c r="AM30" i="6" s="1"/>
  <c r="W27" i="6"/>
  <c r="AK27" i="6" s="1"/>
  <c r="W29" i="6"/>
  <c r="AK29" i="6" s="1"/>
</calcChain>
</file>

<file path=xl/sharedStrings.xml><?xml version="1.0" encoding="utf-8"?>
<sst xmlns="http://schemas.openxmlformats.org/spreadsheetml/2006/main" count="3174" uniqueCount="1002">
  <si>
    <t>stratégia1</t>
  </si>
  <si>
    <t>stratégia2</t>
  </si>
  <si>
    <t>stratégia3</t>
  </si>
  <si>
    <t>stratégia4</t>
  </si>
  <si>
    <t>stratégia5</t>
  </si>
  <si>
    <t>stratégia6</t>
  </si>
  <si>
    <t>stratégia7</t>
  </si>
  <si>
    <t>stratégia8</t>
  </si>
  <si>
    <t>stratégia9</t>
  </si>
  <si>
    <t>stratégia10</t>
  </si>
  <si>
    <t>stratégia11</t>
  </si>
  <si>
    <t>stratégia12</t>
  </si>
  <si>
    <t>stratégia13</t>
  </si>
  <si>
    <t>stratégia14</t>
  </si>
  <si>
    <t>stratégia15</t>
  </si>
  <si>
    <t>nap1</t>
  </si>
  <si>
    <t>nap2</t>
  </si>
  <si>
    <t>nap3</t>
  </si>
  <si>
    <t>nap4</t>
  </si>
  <si>
    <t>nap5</t>
  </si>
  <si>
    <t>nap6</t>
  </si>
  <si>
    <t>nap7</t>
  </si>
  <si>
    <t>nap8</t>
  </si>
  <si>
    <t>nap9</t>
  </si>
  <si>
    <t>nap10</t>
  </si>
  <si>
    <t>nap11</t>
  </si>
  <si>
    <t>nap12</t>
  </si>
  <si>
    <t>nap13</t>
  </si>
  <si>
    <t>nap14</t>
  </si>
  <si>
    <t>nap15</t>
  </si>
  <si>
    <t>nap16</t>
  </si>
  <si>
    <t>nap17</t>
  </si>
  <si>
    <t>nap18</t>
  </si>
  <si>
    <t>nap19</t>
  </si>
  <si>
    <t>nap20</t>
  </si>
  <si>
    <t>eredmény</t>
  </si>
  <si>
    <t>max</t>
  </si>
  <si>
    <t>min</t>
  </si>
  <si>
    <t>átlag</t>
  </si>
  <si>
    <t>szórás</t>
  </si>
  <si>
    <t xml:space="preserve">medián </t>
  </si>
  <si>
    <t>kvartilis1</t>
  </si>
  <si>
    <t>kvartilis3</t>
  </si>
  <si>
    <t>negatív_db</t>
  </si>
  <si>
    <t>pozitiv_db</t>
  </si>
  <si>
    <t>irány</t>
  </si>
  <si>
    <t>Y0</t>
  </si>
  <si>
    <t>naiv győztes1</t>
  </si>
  <si>
    <t>rel. Jó átlag, rel. Sok pozitiv nap</t>
  </si>
  <si>
    <t>naiv</t>
  </si>
  <si>
    <t>naiv győztes2</t>
  </si>
  <si>
    <t>konkurens?</t>
  </si>
  <si>
    <t>kizárt</t>
  </si>
  <si>
    <t>jelképesen nulla felett</t>
  </si>
  <si>
    <t>Azonosító:</t>
  </si>
  <si>
    <t>Objektumok:</t>
  </si>
  <si>
    <t>Attribútumok:</t>
  </si>
  <si>
    <t>Lépcsôk:</t>
  </si>
  <si>
    <t>Eltolás:</t>
  </si>
  <si>
    <t>Leírás:</t>
  </si>
  <si>
    <t>COCO Y0: 5164488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</si>
  <si>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</si>
  <si>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</si>
  <si>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</si>
  <si>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</si>
  <si>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</si>
  <si>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</si>
  <si>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</si>
  <si>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</si>
  <si>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</si>
  <si>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</si>
  <si>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Y(A10)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</si>
  <si>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</si>
  <si>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</si>
  <si>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</si>
  <si>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</si>
  <si>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</si>
  <si>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</si>
  <si>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</si>
  <si>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</si>
  <si>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</si>
  <si>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</si>
  <si>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</si>
  <si>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</si>
  <si>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</si>
  <si>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</si>
  <si>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</si>
  <si>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Lépcsôk(1)</t>
  </si>
  <si>
    <t>S1</t>
  </si>
  <si>
    <t>(78+73)/(2)=75.5</t>
  </si>
  <si>
    <t>(42+34)/(2)=38</t>
  </si>
  <si>
    <t>(14+19)/(2)=16.5</t>
  </si>
  <si>
    <t>(37+39)/(2)=38</t>
  </si>
  <si>
    <t>(999808.5+999804.5)/(2)=999806.55</t>
  </si>
  <si>
    <t>(39+30)/(2)=34.5</t>
  </si>
  <si>
    <t>(20+42)/(2)=31</t>
  </si>
  <si>
    <t>(118+999855.5)/(2)=499986.75</t>
  </si>
  <si>
    <t>(14+14)/(2)=14</t>
  </si>
  <si>
    <t>S2</t>
  </si>
  <si>
    <t>(77+72)/(2)=74.5</t>
  </si>
  <si>
    <t>(41+33)/(2)=37</t>
  </si>
  <si>
    <t>(13+18)/(2)=15.5</t>
  </si>
  <si>
    <t>(36+38)/(2)=37</t>
  </si>
  <si>
    <t>(999807.5+999803.5)/(2)=999805.55</t>
  </si>
  <si>
    <t>(38+29)/(2)=33.5</t>
  </si>
  <si>
    <t>(19+41)/(2)=30</t>
  </si>
  <si>
    <t>(117+999854.5)/(2)=499985.75</t>
  </si>
  <si>
    <t>(13+13)/(2)=13</t>
  </si>
  <si>
    <t>S3</t>
  </si>
  <si>
    <t>(76+71)/(2)=73.5</t>
  </si>
  <si>
    <t>(40+32)/(2)=36</t>
  </si>
  <si>
    <t>(12+17)/(2)=14.5</t>
  </si>
  <si>
    <t>(19+17)/(2)=18</t>
  </si>
  <si>
    <t>(999806.5+999802.5)/(2)=999804.55</t>
  </si>
  <si>
    <t>(37+28)/(2)=32.5</t>
  </si>
  <si>
    <t>(18+40)/(2)=29</t>
  </si>
  <si>
    <t>(116+999853.5)/(2)=499984.75</t>
  </si>
  <si>
    <t>(12+12)/(2)=12</t>
  </si>
  <si>
    <t>S4</t>
  </si>
  <si>
    <t>(75+70)/(2)=72.5</t>
  </si>
  <si>
    <t>(39+31)/(2)=35</t>
  </si>
  <si>
    <t>(11+16)/(2)=13.5</t>
  </si>
  <si>
    <t>(18+16)/(2)=17</t>
  </si>
  <si>
    <t>(999805.5+999801.5)/(2)=999803.55</t>
  </si>
  <si>
    <t>(36+27)/(2)=31.5</t>
  </si>
  <si>
    <t>(17+39)/(2)=28</t>
  </si>
  <si>
    <t>(115+999852.5)/(2)=499983.75</t>
  </si>
  <si>
    <t>(11+11)/(2)=11</t>
  </si>
  <si>
    <t>S5</t>
  </si>
  <si>
    <t>(74+56)/(2)=65</t>
  </si>
  <si>
    <t>(38+30)/(2)=34</t>
  </si>
  <si>
    <t>(10+15)/(2)=12.5</t>
  </si>
  <si>
    <t>(17+15)/(2)=16</t>
  </si>
  <si>
    <t>(999804.5+999795.5)/(2)=999800.05</t>
  </si>
  <si>
    <t>(35+26)/(2)=30.5</t>
  </si>
  <si>
    <t>(16+38)/(2)=27</t>
  </si>
  <si>
    <t>(87+999821.5)/(2)=499954.25</t>
  </si>
  <si>
    <t>(10+10)/(2)=10</t>
  </si>
  <si>
    <t>S6</t>
  </si>
  <si>
    <t>(73+55)/(2)=64</t>
  </si>
  <si>
    <t>(37+29)/(2)=33</t>
  </si>
  <si>
    <t>(9+14)/(2)=11.5</t>
  </si>
  <si>
    <t>(16+14)/(2)=15</t>
  </si>
  <si>
    <t>(999803.5+999794.5)/(2)=999799.05</t>
  </si>
  <si>
    <t>(34+25)/(2)=29.5</t>
  </si>
  <si>
    <t>(15+37)/(2)=26</t>
  </si>
  <si>
    <t>(86+999820.5)/(2)=499953.25</t>
  </si>
  <si>
    <t>(9+9)/(2)=9</t>
  </si>
  <si>
    <t>S7</t>
  </si>
  <si>
    <t>(56+54)/(2)=55</t>
  </si>
  <si>
    <t>(36+28)/(2)=32</t>
  </si>
  <si>
    <t>(8+13)/(2)=10.5</t>
  </si>
  <si>
    <t>(15+8)/(2)=11.5</t>
  </si>
  <si>
    <t>(999790.5+999793.5)/(2)=999792.05</t>
  </si>
  <si>
    <t>(33+24)/(2)=28.5</t>
  </si>
  <si>
    <t>(14+36)/(2)=25</t>
  </si>
  <si>
    <t>(51+48)/(2)=49.5</t>
  </si>
  <si>
    <t>(8+8)/(2)=8</t>
  </si>
  <si>
    <t>S8</t>
  </si>
  <si>
    <t>(55+53)/(2)=54</t>
  </si>
  <si>
    <t>(35+27)/(2)=31</t>
  </si>
  <si>
    <t>(7+7)/(2)=7</t>
  </si>
  <si>
    <t>(999789.5+48)/(2)=499918.75</t>
  </si>
  <si>
    <t>(32+23)/(2)=27.5</t>
  </si>
  <si>
    <t>(13+35)/(2)=24</t>
  </si>
  <si>
    <t>(50+47)/(2)=48.5</t>
  </si>
  <si>
    <t>S9</t>
  </si>
  <si>
    <t>(54+52)/(2)=53</t>
  </si>
  <si>
    <t>(34+26)/(2)=30</t>
  </si>
  <si>
    <t>(6+6)/(2)=6</t>
  </si>
  <si>
    <t>(999788.5+47)/(2)=499917.75</t>
  </si>
  <si>
    <t>(31+22)/(2)=26.5</t>
  </si>
  <si>
    <t>(12+34)/(2)=23</t>
  </si>
  <si>
    <t>(49+46)/(2)=47.5</t>
  </si>
  <si>
    <t>S10</t>
  </si>
  <si>
    <t>(53+51)/(2)=52</t>
  </si>
  <si>
    <t>(33+25)/(2)=29</t>
  </si>
  <si>
    <t>(5+5)/(2)=5</t>
  </si>
  <si>
    <t>(999787.5+46)/(2)=499916.75</t>
  </si>
  <si>
    <t>(30+21)/(2)=25.5</t>
  </si>
  <si>
    <t>(11+33)/(2)=22</t>
  </si>
  <si>
    <t>(48+5)/(2)=26.5</t>
  </si>
  <si>
    <t>S11</t>
  </si>
  <si>
    <t>(4+4)/(2)=4</t>
  </si>
  <si>
    <t>(32+24)/(2)=28</t>
  </si>
  <si>
    <t>(999786.5+45)/(2)=499915.75</t>
  </si>
  <si>
    <t>(29+20)/(2)=24.5</t>
  </si>
  <si>
    <t>(10+32)/(2)=21</t>
  </si>
  <si>
    <t>(47+4)/(2)=25.5</t>
  </si>
  <si>
    <t>S12</t>
  </si>
  <si>
    <t>(3+3)/(2)=3</t>
  </si>
  <si>
    <t>(8+3)/(2)=5.5</t>
  </si>
  <si>
    <t>(999785.5+44)/(2)=499914.75</t>
  </si>
  <si>
    <t>(28+19)/(2)=23.5</t>
  </si>
  <si>
    <t>(3+27)/(2)=15</t>
  </si>
  <si>
    <t>(46+3)/(2)=24.5</t>
  </si>
  <si>
    <t>S13</t>
  </si>
  <si>
    <t>(2+2)/(2)=2</t>
  </si>
  <si>
    <t>(7+2)/(2)=4.5</t>
  </si>
  <si>
    <t>(999784.5+43)/(2)=499913.75</t>
  </si>
  <si>
    <t>(27+18)/(2)=22.5</t>
  </si>
  <si>
    <t>(2+26)/(2)=14</t>
  </si>
  <si>
    <t>(45+2)/(2)=23.5</t>
  </si>
  <si>
    <t>S14</t>
  </si>
  <si>
    <t>(1+1)/(2)=1</t>
  </si>
  <si>
    <t>(999715.5+1)/(2)=499858.25</t>
  </si>
  <si>
    <t>(13+1)/(2)=7</t>
  </si>
  <si>
    <t>(1+25)/(2)=13</t>
  </si>
  <si>
    <t>S15</t>
  </si>
  <si>
    <t>(0+0)/(2)=0</t>
  </si>
  <si>
    <t>(999714.5+0)/(2)=499857.25</t>
  </si>
  <si>
    <t>Lépcsôk(2)</t>
  </si>
  <si>
    <t>COCO:Y0</t>
  </si>
  <si>
    <t>Becslés</t>
  </si>
  <si>
    <t>Tény+0</t>
  </si>
  <si>
    <t>Delta</t>
  </si>
  <si>
    <t>Delta/Tény</t>
  </si>
  <si>
    <t>S1 összeg:</t>
  </si>
  <si>
    <t>S15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</si>
  <si>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</si>
  <si>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</si>
  <si>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</si>
  <si>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</si>
  <si>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</si>
  <si>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</si>
  <si>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</si>
  <si>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1.37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</si>
  <si>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0.06 mp (0 p)</t>
    </r>
  </si>
  <si>
    <t>optimalizalt</t>
  </si>
  <si>
    <t>?</t>
  </si>
  <si>
    <t>COCO Y0: 3514937</t>
  </si>
  <si>
    <t>(79+874959)/(2)=437519</t>
  </si>
  <si>
    <t>(41+374965)/(2)=187503</t>
  </si>
  <si>
    <t>(23+14)/(2)=18.5</t>
  </si>
  <si>
    <t>(41+250016)/(2)=125028.5</t>
  </si>
  <si>
    <t>(88+500013)/(2)=250050.5</t>
  </si>
  <si>
    <t>(14+374978)/(2)=187496</t>
  </si>
  <si>
    <t>(14+125007)/(2)=62510.5</t>
  </si>
  <si>
    <t>(999943+625024)/(2)=812483.5</t>
  </si>
  <si>
    <t>(78+750003)/(2)=375040.5</t>
  </si>
  <si>
    <t>(40+374964)/(2)=187502</t>
  </si>
  <si>
    <t>(22+13)/(2)=17.5</t>
  </si>
  <si>
    <t>(40+250015)/(2)=125027.5</t>
  </si>
  <si>
    <t>(87+500012)/(2)=250049.5</t>
  </si>
  <si>
    <t>(13+249994)/(2)=125003.5</t>
  </si>
  <si>
    <t>(13+125006)/(2)=62509.5</t>
  </si>
  <si>
    <t>(999942+625023)/(2)=812482.5</t>
  </si>
  <si>
    <t>(77+750002)/(2)=375039.5</t>
  </si>
  <si>
    <t>(34+374958)/(2)=187496</t>
  </si>
  <si>
    <t>(21+12)/(2)=16.5</t>
  </si>
  <si>
    <t>(39+250014)/(2)=125026.5</t>
  </si>
  <si>
    <t>(12+125005)/(2)=62508.5</t>
  </si>
  <si>
    <t>(999899+375000)/(2)=687449.5</t>
  </si>
  <si>
    <t>(76+624993)/(2)=312534.5</t>
  </si>
  <si>
    <t>(33+374957)/(2)=187495</t>
  </si>
  <si>
    <t>(19+11)/(2)=15</t>
  </si>
  <si>
    <t>(38+250013)/(2)=125025.5</t>
  </si>
  <si>
    <t>(11+125004)/(2)=62507.5</t>
  </si>
  <si>
    <t>(999898+374999)/(2)=687448.5</t>
  </si>
  <si>
    <t>(75+624992)/(2)=312533.5</t>
  </si>
  <si>
    <t>(11+124954)/(2)=62482.5</t>
  </si>
  <si>
    <t>(18+10)/(2)=14</t>
  </si>
  <si>
    <t>(31+250012)/(2)=125021.5</t>
  </si>
  <si>
    <t>(10+125003)/(2)=62506.5</t>
  </si>
  <si>
    <t>(999897+374998)/(2)=687447.5</t>
  </si>
  <si>
    <t>(29+250004)/(2)=125016.5</t>
  </si>
  <si>
    <t>(10+124953)/(2)=62481.5</t>
  </si>
  <si>
    <t>(17+9)/(2)=13</t>
  </si>
  <si>
    <t>(30+250011)/(2)=125020.5</t>
  </si>
  <si>
    <t>(999896+374997)/(2)=687446.5</t>
  </si>
  <si>
    <t>(28+250003)/(2)=125015.5</t>
  </si>
  <si>
    <t>(9+124952)/(2)=62480.5</t>
  </si>
  <si>
    <t>(16+8)/(2)=12</t>
  </si>
  <si>
    <t>(29+250010)/(2)=125019.5</t>
  </si>
  <si>
    <t>(999895+374996)/(2)=687445.5</t>
  </si>
  <si>
    <t>(27+250002)/(2)=125014.5</t>
  </si>
  <si>
    <t>(8+124951)/(2)=62479.5</t>
  </si>
  <si>
    <t>(15+7)/(2)=11</t>
  </si>
  <si>
    <t>(28+250009)/(2)=125018.5</t>
  </si>
  <si>
    <t>(999894+7)/(2)=499950.5</t>
  </si>
  <si>
    <t>(26+250001)/(2)=125013.5</t>
  </si>
  <si>
    <t>(6+124950)/(2)=62478</t>
  </si>
  <si>
    <t>(27+125020)/(2)=62523.5</t>
  </si>
  <si>
    <t>(999893+6)/(2)=499949.5</t>
  </si>
  <si>
    <t>(25+5)/(2)=15</t>
  </si>
  <si>
    <t>(5+124949)/(2)=62477</t>
  </si>
  <si>
    <t>(23+125019)/(2)=62521</t>
  </si>
  <si>
    <t>(999870+5)/(2)=499937.5</t>
  </si>
  <si>
    <t>(4+124948)/(2)=62476</t>
  </si>
  <si>
    <t>(22+125018)/(2)=62520</t>
  </si>
  <si>
    <t>(999869+4)/(2)=499936.5</t>
  </si>
  <si>
    <t>(3+124947)/(2)=62475</t>
  </si>
  <si>
    <t>(21+3)/(2)=12</t>
  </si>
  <si>
    <t>(999837+3)/(2)=499920</t>
  </si>
  <si>
    <t>(2+124946)/(2)=62474</t>
  </si>
  <si>
    <t>(20+2)/(2)=11</t>
  </si>
  <si>
    <t>(999836+2)/(2)=499919</t>
  </si>
  <si>
    <t>(999835+1)/(2)=499918</t>
  </si>
  <si>
    <t>(999834+0)/(2)=499917</t>
  </si>
  <si>
    <r>
      <t>A futtatás idôtartama: </t>
    </r>
    <r>
      <rPr>
        <b/>
        <sz val="6"/>
        <color rgb="FF333333"/>
        <rFont val="Verdana"/>
        <family val="2"/>
        <charset val="238"/>
      </rPr>
      <t>0.17 mp (0 p)</t>
    </r>
  </si>
  <si>
    <t>valid</t>
  </si>
  <si>
    <t>COCO Y0: 1790066</t>
  </si>
  <si>
    <t>(21+285697.9)/(2)=142859.45</t>
  </si>
  <si>
    <t>(32+142852)/(2)=71442</t>
  </si>
  <si>
    <t>(15+285686.9)/(2)=142850.95</t>
  </si>
  <si>
    <t>(26+285708.9)/(2)=142867.45</t>
  </si>
  <si>
    <t>(52+142917)/(2)=71484.5</t>
  </si>
  <si>
    <t>(19+14)/(2)=16.5</t>
  </si>
  <si>
    <t>(16+142853)/(2)=71434.5</t>
  </si>
  <si>
    <t>(999955.8+571475.9)/(2)=785715.8</t>
  </si>
  <si>
    <t>(20+285696.9)/(2)=142858.45</t>
  </si>
  <si>
    <t>(31+142851)/(2)=71441</t>
  </si>
  <si>
    <t>(14+142852)/(2)=71433</t>
  </si>
  <si>
    <t>(25+285707.9)/(2)=142866.45</t>
  </si>
  <si>
    <t>(51+142884)/(2)=71467.5</t>
  </si>
  <si>
    <t>(18+13)/(2)=15.5</t>
  </si>
  <si>
    <t>(15+142852)/(2)=71433.5</t>
  </si>
  <si>
    <t>(999954.8+571466.9)/(2)=785710.8</t>
  </si>
  <si>
    <t>(19+285695.9)/(2)=142857.45</t>
  </si>
  <si>
    <t>(30+142850)/(2)=71440</t>
  </si>
  <si>
    <t>(13+142851)/(2)=71432</t>
  </si>
  <si>
    <t>(24+285706.9)/(2)=142865.45</t>
  </si>
  <si>
    <t>(48+142883)/(2)=71465.5</t>
  </si>
  <si>
    <t>(17+12)/(2)=14.5</t>
  </si>
  <si>
    <t>(14+142851)/(2)=71432.5</t>
  </si>
  <si>
    <t>(999921.8+571426.9)/(2)=785674.3</t>
  </si>
  <si>
    <t>(18+142883)/(2)=71450.5</t>
  </si>
  <si>
    <t>(29+142849)/(2)=71439</t>
  </si>
  <si>
    <t>(12+142850)/(2)=71431</t>
  </si>
  <si>
    <t>(23+285705.9)/(2)=142864.45</t>
  </si>
  <si>
    <t>(47+142882)/(2)=71464.5</t>
  </si>
  <si>
    <t>(16+11)/(2)=13.5</t>
  </si>
  <si>
    <t>(13+142850)/(2)=71431.5</t>
  </si>
  <si>
    <t>(999920.8+571425.9)/(2)=785673.3</t>
  </si>
  <si>
    <t>(17+142850)/(2)=71433.5</t>
  </si>
  <si>
    <t>(28+142848)/(2)=71438</t>
  </si>
  <si>
    <t>(11+142849)/(2)=71430</t>
  </si>
  <si>
    <t>(22+285704.9)/(2)=142863.45</t>
  </si>
  <si>
    <t>(46+142881)/(2)=71463.5</t>
  </si>
  <si>
    <t>(12+142849)/(2)=71430.5</t>
  </si>
  <si>
    <t>(999919.8+571424.9)/(2)=785672.3</t>
  </si>
  <si>
    <t>(9+142849)/(2)=71429</t>
  </si>
  <si>
    <t>(21+9)/(2)=15</t>
  </si>
  <si>
    <t>(10+142848)/(2)=71429</t>
  </si>
  <si>
    <t>(21+285703.9)/(2)=142862.45</t>
  </si>
  <si>
    <t>(45+142880)/(2)=71462.5</t>
  </si>
  <si>
    <t>(11+142848)/(2)=71429.5</t>
  </si>
  <si>
    <t>(999918.8+571423.9)/(2)=785671.3</t>
  </si>
  <si>
    <t>(8+142848)/(2)=71428</t>
  </si>
  <si>
    <t>(20+8)/(2)=14</t>
  </si>
  <si>
    <t>(9+142847)/(2)=71428</t>
  </si>
  <si>
    <t>(8+285667.9)/(2)=142837.95</t>
  </si>
  <si>
    <t>(44+142879)/(2)=71461.5</t>
  </si>
  <si>
    <t>(8+142847)/(2)=71427.5</t>
  </si>
  <si>
    <t>(999917.8+8)/(2)=499962.9</t>
  </si>
  <si>
    <t>(7+142847)/(2)=71427</t>
  </si>
  <si>
    <t>(19+7)/(2)=13</t>
  </si>
  <si>
    <t>(8+142846)/(2)=71427</t>
  </si>
  <si>
    <t>(7+285666.9)/(2)=142836.95</t>
  </si>
  <si>
    <t>(43+142878)/(2)=71460.5</t>
  </si>
  <si>
    <t>(7+142846)/(2)=71426.5</t>
  </si>
  <si>
    <t>(999916.8+7)/(2)=499961.9</t>
  </si>
  <si>
    <t>(6+142838)/(2)=71422</t>
  </si>
  <si>
    <t>(18+6)/(2)=12</t>
  </si>
  <si>
    <t>(7+6)/(2)=6.5</t>
  </si>
  <si>
    <t>(6+285665.9)/(2)=142835.95</t>
  </si>
  <si>
    <t>(15+6)/(2)=10.5</t>
  </si>
  <si>
    <t>(6+142845)/(2)=71425.5</t>
  </si>
  <si>
    <t>(999915.8+6)/(2)=499960.9</t>
  </si>
  <si>
    <t>(5+142837)/(2)=71421</t>
  </si>
  <si>
    <t>(17+5)/(2)=11</t>
  </si>
  <si>
    <t>(5+285664.9)/(2)=142834.95</t>
  </si>
  <si>
    <t>(14+5)/(2)=9.5</t>
  </si>
  <si>
    <t>(5+142844)/(2)=71424.5</t>
  </si>
  <si>
    <t>(999861.8+5)/(2)=499933.4</t>
  </si>
  <si>
    <t>(4+142836)/(2)=71420</t>
  </si>
  <si>
    <t>(16+4)/(2)=10</t>
  </si>
  <si>
    <t>(4+285663.9)/(2)=142833.95</t>
  </si>
  <si>
    <t>(13+4)/(2)=8.5</t>
  </si>
  <si>
    <t>(999860.8+4)/(2)=499932.4</t>
  </si>
  <si>
    <t>(3+142835)/(2)=71419</t>
  </si>
  <si>
    <t>(15+3)/(2)=9</t>
  </si>
  <si>
    <t>(12+3)/(2)=7.5</t>
  </si>
  <si>
    <t>(999859.8+3)/(2)=499931.4</t>
  </si>
  <si>
    <t>(14+2)/(2)=8</t>
  </si>
  <si>
    <t>(11+2)/(2)=6.5</t>
  </si>
  <si>
    <t>(999858.8+2)/(2)=499930.4</t>
  </si>
  <si>
    <t>(10+1)/(2)=5.5</t>
  </si>
  <si>
    <t>(999843.8+1)/(2)=499922.4</t>
  </si>
  <si>
    <t>(999842.8+0)/(2)=499921.4</t>
  </si>
  <si>
    <t>COCO Y0: 3756778</t>
  </si>
  <si>
    <t>(14+95)/(2)=54.5</t>
  </si>
  <si>
    <t>(21+46)/(2)=33.5</t>
  </si>
  <si>
    <t>(999880.7+14)/(2)=499947.35</t>
  </si>
  <si>
    <t>(28+105)/(2)=66.5</t>
  </si>
  <si>
    <t>(47+999812.7)/(2)=499929.85</t>
  </si>
  <si>
    <t>(14+84)/(2)=49</t>
  </si>
  <si>
    <t>(26+120)/(2)=73</t>
  </si>
  <si>
    <t>(99+239)/(2)=169</t>
  </si>
  <si>
    <t>(13+94)/(2)=53.5</t>
  </si>
  <si>
    <t>(20+45)/(2)=32.5</t>
  </si>
  <si>
    <t>(999879.7+13)/(2)=499946.35</t>
  </si>
  <si>
    <t>(27+104)/(2)=65.5</t>
  </si>
  <si>
    <t>(46+999811.7)/(2)=499928.85</t>
  </si>
  <si>
    <t>(19+83)/(2)=51</t>
  </si>
  <si>
    <t>(98+191)/(2)=144.5</t>
  </si>
  <si>
    <t>(12+63)/(2)=37.5</t>
  </si>
  <si>
    <t>(999878.7+12)/(2)=499945.35</t>
  </si>
  <si>
    <t>(26+103)/(2)=64.5</t>
  </si>
  <si>
    <t>(45+999810.7)/(2)=499927.85</t>
  </si>
  <si>
    <t>(18+82)/(2)=50</t>
  </si>
  <si>
    <t>(85+185)/(2)=135</t>
  </si>
  <si>
    <t>(11+62)/(2)=36.5</t>
  </si>
  <si>
    <t>(999877.7+11)/(2)=499944.35</t>
  </si>
  <si>
    <t>(25+102)/(2)=63.5</t>
  </si>
  <si>
    <t>(38+999785.7)/(2)=499911.85</t>
  </si>
  <si>
    <t>(17+81)/(2)=49</t>
  </si>
  <si>
    <t>(84+181)/(2)=132.5</t>
  </si>
  <si>
    <t>(10+61)/(2)=35.5</t>
  </si>
  <si>
    <t>(999876.7+10)/(2)=499943.35</t>
  </si>
  <si>
    <t>(24+19)/(2)=21.5</t>
  </si>
  <si>
    <t>(37+999784.7)/(2)=499910.85</t>
  </si>
  <si>
    <t>(12+80)/(2)=46</t>
  </si>
  <si>
    <t>(75+180)/(2)=127.5</t>
  </si>
  <si>
    <t>(9+60)/(2)=34.5</t>
  </si>
  <si>
    <t>(999875.7+9)/(2)=499942.35</t>
  </si>
  <si>
    <t>(23+18)/(2)=20.5</t>
  </si>
  <si>
    <t>(36+999783.7)/(2)=499909.85</t>
  </si>
  <si>
    <t>(11+9)/(2)=10</t>
  </si>
  <si>
    <t>(74+179)/(2)=126.5</t>
  </si>
  <si>
    <t>(8+59)/(2)=33.5</t>
  </si>
  <si>
    <t>(999874.7+8)/(2)=499941.35</t>
  </si>
  <si>
    <t>(22+8)/(2)=15</t>
  </si>
  <si>
    <t>(35+999782.7)/(2)=499908.85</t>
  </si>
  <si>
    <t>(10+8)/(2)=9</t>
  </si>
  <si>
    <t>(35+8)/(2)=21.5</t>
  </si>
  <si>
    <t>(7+58)/(2)=32.5</t>
  </si>
  <si>
    <t>(999873.7+7)/(2)=499940.35</t>
  </si>
  <si>
    <t>(21+7)/(2)=14</t>
  </si>
  <si>
    <t>(15+999781.7)/(2)=499898.35</t>
  </si>
  <si>
    <t>(9+7)/(2)=8</t>
  </si>
  <si>
    <t>(34+7)/(2)=20.5</t>
  </si>
  <si>
    <t>(6+57)/(2)=31.5</t>
  </si>
  <si>
    <t>(999872.7+6)/(2)=499939.35</t>
  </si>
  <si>
    <t>(20+6)/(2)=13</t>
  </si>
  <si>
    <t>(14+999780.7)/(2)=499897.35</t>
  </si>
  <si>
    <t>(33+6)/(2)=19.5</t>
  </si>
  <si>
    <t>(5+56)/(2)=30.5</t>
  </si>
  <si>
    <t>(999871.7+5)/(2)=499938.35</t>
  </si>
  <si>
    <t>(9+5)/(2)=7</t>
  </si>
  <si>
    <t>(13+999779.7)/(2)=499896.35</t>
  </si>
  <si>
    <t>(32+5)/(2)=18.5</t>
  </si>
  <si>
    <t>(999870.7+4)/(2)=499937.35</t>
  </si>
  <si>
    <t>(8+4)/(2)=6</t>
  </si>
  <si>
    <t>(12+999778.7)/(2)=499895.35</t>
  </si>
  <si>
    <t>(31+4)/(2)=17.5</t>
  </si>
  <si>
    <t>(999869.7+3)/(2)=499936.35</t>
  </si>
  <si>
    <t>(7+3)/(2)=5</t>
  </si>
  <si>
    <t>(11+999732.7)/(2)=499871.85</t>
  </si>
  <si>
    <t>(30+3)/(2)=16.5</t>
  </si>
  <si>
    <t>(999868.7+2)/(2)=499935.35</t>
  </si>
  <si>
    <t>(10+999731.7)/(2)=499870.85</t>
  </si>
  <si>
    <t>(29+2)/(2)=15.5</t>
  </si>
  <si>
    <t>(999867.7+1)/(2)=499934.35</t>
  </si>
  <si>
    <t>(1+999730.7)/(2)=499865.85</t>
  </si>
  <si>
    <t>(999866.7+0)/(2)=499933.35</t>
  </si>
  <si>
    <t>(0+999729.7)/(2)=499864.85</t>
  </si>
  <si>
    <t>győztes?</t>
  </si>
  <si>
    <t>győztes??</t>
  </si>
  <si>
    <t>semleges</t>
  </si>
  <si>
    <t>no</t>
  </si>
  <si>
    <t>NINCS VALID GYŐZTES</t>
  </si>
  <si>
    <t>COCO Y0: 3816867</t>
  </si>
  <si>
    <t>(14+38)/(2)=26</t>
  </si>
  <si>
    <t>(38+58)/(2)=48</t>
  </si>
  <si>
    <t>(37+999855)/(2)=499946</t>
  </si>
  <si>
    <t>(14+23)/(2)=18.5</t>
  </si>
  <si>
    <t>(39+39)/(2)=39</t>
  </si>
  <si>
    <t>(999880+999903)/(2)=999891.5</t>
  </si>
  <si>
    <t>(57+14)/(2)=35.5</t>
  </si>
  <si>
    <t>(13+37)/(2)=25</t>
  </si>
  <si>
    <t>(37+57)/(2)=47</t>
  </si>
  <si>
    <t>(36+999854)/(2)=499945</t>
  </si>
  <si>
    <t>(13+22)/(2)=17.5</t>
  </si>
  <si>
    <t>(38+38)/(2)=38</t>
  </si>
  <si>
    <t>(999879+999902)/(2)=999890.5</t>
  </si>
  <si>
    <t>(56+13)/(2)=34.5</t>
  </si>
  <si>
    <t>(12+36)/(2)=24</t>
  </si>
  <si>
    <t>(36+56)/(2)=46</t>
  </si>
  <si>
    <t>(35+999853)/(2)=499944</t>
  </si>
  <si>
    <t>(37+37)/(2)=37</t>
  </si>
  <si>
    <t>(999872+999894)/(2)=999883</t>
  </si>
  <si>
    <t>(55+12)/(2)=33.5</t>
  </si>
  <si>
    <t>(11+35)/(2)=23</t>
  </si>
  <si>
    <t>(32+20)/(2)=26</t>
  </si>
  <si>
    <t>(34+999852)/(2)=499943</t>
  </si>
  <si>
    <t>(36+36)/(2)=36</t>
  </si>
  <si>
    <t>(999871+123)/(2)=499997</t>
  </si>
  <si>
    <t>(54+11)/(2)=32.5</t>
  </si>
  <si>
    <t>(10+34)/(2)=22</t>
  </si>
  <si>
    <t>(31+19)/(2)=25</t>
  </si>
  <si>
    <t>(33+999851)/(2)=499942</t>
  </si>
  <si>
    <t>(35+35)/(2)=35</t>
  </si>
  <si>
    <t>(999870+122)/(2)=499996</t>
  </si>
  <si>
    <t>(53+10)/(2)=31.5</t>
  </si>
  <si>
    <t>(9+33)/(2)=21</t>
  </si>
  <si>
    <t>(22+18)/(2)=20</t>
  </si>
  <si>
    <t>(32+999850)/(2)=499941</t>
  </si>
  <si>
    <t>(34+34)/(2)=34</t>
  </si>
  <si>
    <t>(999869+121)/(2)=499995</t>
  </si>
  <si>
    <t>(52+9)/(2)=30.5</t>
  </si>
  <si>
    <t>(8+32)/(2)=20</t>
  </si>
  <si>
    <t>(21+17)/(2)=19</t>
  </si>
  <si>
    <t>(10+999804)/(2)=499907</t>
  </si>
  <si>
    <t>(33+33)/(2)=33</t>
  </si>
  <si>
    <t>(999868+120)/(2)=499994</t>
  </si>
  <si>
    <t>(51+8)/(2)=29.5</t>
  </si>
  <si>
    <t>(7+31)/(2)=19</t>
  </si>
  <si>
    <t>(20+16)/(2)=18</t>
  </si>
  <si>
    <t>(7+999803)/(2)=499905</t>
  </si>
  <si>
    <t>(32+32)/(2)=32</t>
  </si>
  <si>
    <t>(999867+119)/(2)=499993</t>
  </si>
  <si>
    <t>(50+7)/(2)=28.5</t>
  </si>
  <si>
    <t>(6+30)/(2)=18</t>
  </si>
  <si>
    <t>(18+15)/(2)=16.5</t>
  </si>
  <si>
    <t>(6+999802)/(2)=499904</t>
  </si>
  <si>
    <t>(31+8)/(2)=19.5</t>
  </si>
  <si>
    <t>(999866+27)/(2)=499946.5</t>
  </si>
  <si>
    <t>(49+6)/(2)=27.5</t>
  </si>
  <si>
    <t>(5+29)/(2)=17</t>
  </si>
  <si>
    <t>(17+13)/(2)=15</t>
  </si>
  <si>
    <t>(30+7)/(2)=18.5</t>
  </si>
  <si>
    <t>(999865+26)/(2)=499945.5</t>
  </si>
  <si>
    <t>(4+28)/(2)=16</t>
  </si>
  <si>
    <t>(16+12)/(2)=14</t>
  </si>
  <si>
    <t>(29+6)/(2)=17.5</t>
  </si>
  <si>
    <t>(999864+25)/(2)=499944.5</t>
  </si>
  <si>
    <t>(6+3)/(2)=4.5</t>
  </si>
  <si>
    <t>(28+5)/(2)=16.5</t>
  </si>
  <si>
    <t>(999863+24)/(2)=499943.5</t>
  </si>
  <si>
    <t>(5+2)/(2)=3.5</t>
  </si>
  <si>
    <t>(25+2)/(2)=13.5</t>
  </si>
  <si>
    <t>(999862+23)/(2)=499942.5</t>
  </si>
  <si>
    <t>(24+1)/(2)=12.5</t>
  </si>
  <si>
    <t>(999861+22)/(2)=499941.5</t>
  </si>
  <si>
    <t>(999839+0)/(2)=499919.5</t>
  </si>
  <si>
    <t>COCO Y0: 8763246</t>
  </si>
  <si>
    <t>(14+333324)/(2)=166669</t>
  </si>
  <si>
    <t>(50+666627)/(2)=333338.5</t>
  </si>
  <si>
    <t>(62+48)/(2)=55</t>
  </si>
  <si>
    <t>(999843+14)/(2)=499928.5</t>
  </si>
  <si>
    <t>(78+666622)/(2)=333350</t>
  </si>
  <si>
    <t>(160+999980)/(2)=500070</t>
  </si>
  <si>
    <t>(13+333323)/(2)=166668</t>
  </si>
  <si>
    <t>(49+666626)/(2)=333337.5</t>
  </si>
  <si>
    <t>(61+47)/(2)=54</t>
  </si>
  <si>
    <t>(999842+13)/(2)=499927.5</t>
  </si>
  <si>
    <t>(30+666604)/(2)=333317</t>
  </si>
  <si>
    <t>(123+333366)/(2)=166744.5</t>
  </si>
  <si>
    <t>(12+333311)/(2)=166661.5</t>
  </si>
  <si>
    <t>(48+666622)/(2)=333335</t>
  </si>
  <si>
    <t>(60+46)/(2)=53</t>
  </si>
  <si>
    <t>(999841+12)/(2)=499926.5</t>
  </si>
  <si>
    <t>(29+666603)/(2)=333316</t>
  </si>
  <si>
    <t>(110+333365)/(2)=166737.5</t>
  </si>
  <si>
    <t>(11+333310)/(2)=166660.5</t>
  </si>
  <si>
    <t>(47+666621)/(2)=333334</t>
  </si>
  <si>
    <t>(59+45)/(2)=52</t>
  </si>
  <si>
    <t>(999840+11)/(2)=499925.5</t>
  </si>
  <si>
    <t>(26+666602)/(2)=333314</t>
  </si>
  <si>
    <t>(109+333364)/(2)=166736.5</t>
  </si>
  <si>
    <t>(10+333309)/(2)=166659.5</t>
  </si>
  <si>
    <t>(46+333312)/(2)=166679</t>
  </si>
  <si>
    <t>(33+44)/(2)=38.5</t>
  </si>
  <si>
    <t>(999839+10)/(2)=499924.5</t>
  </si>
  <si>
    <t>(25+666601)/(2)=333313</t>
  </si>
  <si>
    <t>(108+333363)/(2)=166735.5</t>
  </si>
  <si>
    <t>(9+333308)/(2)=166658.5</t>
  </si>
  <si>
    <t>(45+333311)/(2)=166678</t>
  </si>
  <si>
    <t>(32+43)/(2)=37.5</t>
  </si>
  <si>
    <t>(999838+9)/(2)=499923.5</t>
  </si>
  <si>
    <t>(24+666598)/(2)=333311</t>
  </si>
  <si>
    <t>(107+9)/(2)=58</t>
  </si>
  <si>
    <t>(8+333307)/(2)=166657.5</t>
  </si>
  <si>
    <t>(44+333310)/(2)=166677</t>
  </si>
  <si>
    <t>(30+42)/(2)=36</t>
  </si>
  <si>
    <t>(999837+8)/(2)=499922.5</t>
  </si>
  <si>
    <t>(23+333339)/(2)=166681</t>
  </si>
  <si>
    <t>(38+8)/(2)=23</t>
  </si>
  <si>
    <t>(7+333306)/(2)=166656.5</t>
  </si>
  <si>
    <t>(43+16)/(2)=29.5</t>
  </si>
  <si>
    <t>(29+41)/(2)=35</t>
  </si>
  <si>
    <t>(999836+7)/(2)=499921.5</t>
  </si>
  <si>
    <t>(22+333300)/(2)=166661</t>
  </si>
  <si>
    <t>(37+7)/(2)=22</t>
  </si>
  <si>
    <t>(6+333305)/(2)=166655.5</t>
  </si>
  <si>
    <t>(42+15)/(2)=28.5</t>
  </si>
  <si>
    <t>(28+6)/(2)=17</t>
  </si>
  <si>
    <t>(999835+6)/(2)=499920.5</t>
  </si>
  <si>
    <t>(21+333299)/(2)=166660</t>
  </si>
  <si>
    <t>(36+6)/(2)=21</t>
  </si>
  <si>
    <t>(5+333304)/(2)=166654.5</t>
  </si>
  <si>
    <t>(41+5)/(2)=23</t>
  </si>
  <si>
    <t>(999834+5)/(2)=499919.5</t>
  </si>
  <si>
    <t>(35+5)/(2)=20</t>
  </si>
  <si>
    <t>(4+333303)/(2)=166653.5</t>
  </si>
  <si>
    <t>(999833+4)/(2)=499918.5</t>
  </si>
  <si>
    <t>(34+4)/(2)=19</t>
  </si>
  <si>
    <t>(3+333302)/(2)=166652.5</t>
  </si>
  <si>
    <t>(999832+3)/(2)=499917.5</t>
  </si>
  <si>
    <t>(33+3)/(2)=18</t>
  </si>
  <si>
    <t>(999822+2)/(2)=499912</t>
  </si>
  <si>
    <t>(32+2)/(2)=17</t>
  </si>
  <si>
    <t>(999821+1)/(2)=499911</t>
  </si>
  <si>
    <t>(999820+0)/(2)=499910</t>
  </si>
  <si>
    <r>
      <t>A futtatás idôtartama: </t>
    </r>
    <r>
      <rPr>
        <b/>
        <sz val="6"/>
        <color rgb="FF333333"/>
        <rFont val="Verdana"/>
        <family val="2"/>
        <charset val="238"/>
      </rPr>
      <t>0.07 mp (0 p)</t>
    </r>
  </si>
  <si>
    <t>antagonizmus</t>
  </si>
  <si>
    <t>COCO Y0: 1569155</t>
  </si>
  <si>
    <t>(14+43)/(2)=28.5</t>
  </si>
  <si>
    <t>(14+44)/(2)=29</t>
  </si>
  <si>
    <t>(14+999730)/(2)=499872</t>
  </si>
  <si>
    <t>(47+999807)/(2)=499927</t>
  </si>
  <si>
    <t>(37+79)/(2)=58</t>
  </si>
  <si>
    <t>(14+46)/(2)=30</t>
  </si>
  <si>
    <t>(40+40)/(2)=40</t>
  </si>
  <si>
    <t>(999867+156)/(2)=500011.5</t>
  </si>
  <si>
    <t>(63+14)/(2)=38.5</t>
  </si>
  <si>
    <t>(13+42)/(2)=27.5</t>
  </si>
  <si>
    <t>(13+999729)/(2)=499871</t>
  </si>
  <si>
    <t>(46+999806)/(2)=499926</t>
  </si>
  <si>
    <t>(36+78)/(2)=57</t>
  </si>
  <si>
    <t>(13+45)/(2)=29</t>
  </si>
  <si>
    <t>(999866+155)/(2)=500010.5</t>
  </si>
  <si>
    <t>(62+13)/(2)=37.5</t>
  </si>
  <si>
    <t>(12+41)/(2)=26.5</t>
  </si>
  <si>
    <t>(12+999728)/(2)=499870</t>
  </si>
  <si>
    <t>(45+92)/(2)=68.5</t>
  </si>
  <si>
    <t>(35+77)/(2)=56</t>
  </si>
  <si>
    <t>(12+35)/(2)=23.5</t>
  </si>
  <si>
    <t>(999865+154)/(2)=500009.5</t>
  </si>
  <si>
    <t>(61+12)/(2)=36.5</t>
  </si>
  <si>
    <t>(11+40)/(2)=25.5</t>
  </si>
  <si>
    <t>(11+999727)/(2)=499869</t>
  </si>
  <si>
    <t>(40+52)/(2)=46</t>
  </si>
  <si>
    <t>(34+76)/(2)=55</t>
  </si>
  <si>
    <t>(11+34)/(2)=22.5</t>
  </si>
  <si>
    <t>(999864+153)/(2)=500008.5</t>
  </si>
  <si>
    <t>(60+11)/(2)=35.5</t>
  </si>
  <si>
    <t>(10+39)/(2)=24.5</t>
  </si>
  <si>
    <t>(10+999726)/(2)=499868</t>
  </si>
  <si>
    <t>(39+51)/(2)=45</t>
  </si>
  <si>
    <t>(33+75)/(2)=54</t>
  </si>
  <si>
    <t>(10+33)/(2)=21.5</t>
  </si>
  <si>
    <t>(999863+152)/(2)=500007.5</t>
  </si>
  <si>
    <t>(59+10)/(2)=34.5</t>
  </si>
  <si>
    <t>(9+38)/(2)=23.5</t>
  </si>
  <si>
    <t>(9+999725)/(2)=499867</t>
  </si>
  <si>
    <t>(29+50)/(2)=39.5</t>
  </si>
  <si>
    <t>(32+74)/(2)=53</t>
  </si>
  <si>
    <t>(9+32)/(2)=20.5</t>
  </si>
  <si>
    <t>(999862+151)/(2)=500006.5</t>
  </si>
  <si>
    <t>(58+9)/(2)=33.5</t>
  </si>
  <si>
    <t>(8+37)/(2)=22.5</t>
  </si>
  <si>
    <t>(8+999724)/(2)=499866</t>
  </si>
  <si>
    <t>(28+49)/(2)=38.5</t>
  </si>
  <si>
    <t>(9+25)/(2)=17</t>
  </si>
  <si>
    <t>(8+31)/(2)=19.5</t>
  </si>
  <si>
    <t>(999861+125)/(2)=499993</t>
  </si>
  <si>
    <t>(57+8)/(2)=32.5</t>
  </si>
  <si>
    <t>(7+36)/(2)=21.5</t>
  </si>
  <si>
    <t>(7+999723)/(2)=499865</t>
  </si>
  <si>
    <t>(27+48)/(2)=37.5</t>
  </si>
  <si>
    <t>(7+24)/(2)=15.5</t>
  </si>
  <si>
    <t>(7+30)/(2)=18.5</t>
  </si>
  <si>
    <t>(999860+124)/(2)=499992</t>
  </si>
  <si>
    <t>(56+7)/(2)=31.5</t>
  </si>
  <si>
    <t>(6+999722)/(2)=499864</t>
  </si>
  <si>
    <t>(26+47)/(2)=36.5</t>
  </si>
  <si>
    <t>(6+23)/(2)=14.5</t>
  </si>
  <si>
    <t>(6+29)/(2)=17.5</t>
  </si>
  <si>
    <t>(29+32)/(2)=30.5</t>
  </si>
  <si>
    <t>(999859+28)/(2)=499943.5</t>
  </si>
  <si>
    <t>(55+6)/(2)=30.5</t>
  </si>
  <si>
    <t>(5+999721)/(2)=499863</t>
  </si>
  <si>
    <t>(25+46)/(2)=35.5</t>
  </si>
  <si>
    <t>(5+22)/(2)=13.5</t>
  </si>
  <si>
    <t>(5+28)/(2)=16.5</t>
  </si>
  <si>
    <t>(28+31)/(2)=29.5</t>
  </si>
  <si>
    <t>(999858+27)/(2)=499942.5</t>
  </si>
  <si>
    <t>(4+999720)/(2)=499862</t>
  </si>
  <si>
    <t>(24+45)/(2)=34.5</t>
  </si>
  <si>
    <t>(4+21)/(2)=12.5</t>
  </si>
  <si>
    <t>(24+30)/(2)=27</t>
  </si>
  <si>
    <t>(999857+26)/(2)=499941.5</t>
  </si>
  <si>
    <t>(3+999719)/(2)=499861</t>
  </si>
  <si>
    <t>(3+20)/(2)=11.5</t>
  </si>
  <si>
    <t>(23+29)/(2)=26</t>
  </si>
  <si>
    <t>(999856+25)/(2)=499940.5</t>
  </si>
  <si>
    <t>(2+999718)/(2)=499860</t>
  </si>
  <si>
    <t>(10+2)/(2)=6</t>
  </si>
  <si>
    <t>(19+2)/(2)=10.5</t>
  </si>
  <si>
    <t>(999855+24)/(2)=499939.5</t>
  </si>
  <si>
    <t>(18+1)/(2)=9.5</t>
  </si>
  <si>
    <t>(999854+23)/(2)=499938.5</t>
  </si>
  <si>
    <t>(999831+0)/(2)=499915.5</t>
  </si>
  <si>
    <t>azonos</t>
  </si>
  <si>
    <t>COCO Y0: 9587663</t>
  </si>
  <si>
    <t>(18+33)/(2)=25.5</t>
  </si>
  <si>
    <t>(14+25)/(2)=19.5</t>
  </si>
  <si>
    <t>(42+63)/(2)=52.5</t>
  </si>
  <si>
    <t>(42+999900)/(2)=499971</t>
  </si>
  <si>
    <t>(999901+30)/(2)=499965.5</t>
  </si>
  <si>
    <t>(37+40)/(2)=38.5</t>
  </si>
  <si>
    <t>(91+999979)/(2)=500035</t>
  </si>
  <si>
    <t>(17+32)/(2)=24.5</t>
  </si>
  <si>
    <t>(13+24)/(2)=18.5</t>
  </si>
  <si>
    <t>(41+62)/(2)=51.5</t>
  </si>
  <si>
    <t>(41+999899)/(2)=499970</t>
  </si>
  <si>
    <t>(999900+29)/(2)=499964.5</t>
  </si>
  <si>
    <t>(19+22)/(2)=20.5</t>
  </si>
  <si>
    <t>(68+91)/(2)=79.5</t>
  </si>
  <si>
    <t>(13+31)/(2)=22</t>
  </si>
  <si>
    <t>(12+23)/(2)=17.5</t>
  </si>
  <si>
    <t>(34+53)/(2)=43.5</t>
  </si>
  <si>
    <t>(40+999898)/(2)=499969</t>
  </si>
  <si>
    <t>(999899+28)/(2)=499963.5</t>
  </si>
  <si>
    <t>(18+21)/(2)=19.5</t>
  </si>
  <si>
    <t>(66+90)/(2)=78</t>
  </si>
  <si>
    <t>(12+11)/(2)=11.5</t>
  </si>
  <si>
    <t>(11+22)/(2)=16.5</t>
  </si>
  <si>
    <t>(33+52)/(2)=42.5</t>
  </si>
  <si>
    <t>(39+999897)/(2)=499968</t>
  </si>
  <si>
    <t>(999898+27)/(2)=499962.5</t>
  </si>
  <si>
    <t>(17+20)/(2)=18.5</t>
  </si>
  <si>
    <t>(65+89)/(2)=77</t>
  </si>
  <si>
    <t>(11+10)/(2)=10.5</t>
  </si>
  <si>
    <t>(10+21)/(2)=15.5</t>
  </si>
  <si>
    <t>(20+39)/(2)=29.5</t>
  </si>
  <si>
    <t>(38+999896)/(2)=499967</t>
  </si>
  <si>
    <t>(999897+26)/(2)=499961.5</t>
  </si>
  <si>
    <t>(16+19)/(2)=17.5</t>
  </si>
  <si>
    <t>(64+88)/(2)=76</t>
  </si>
  <si>
    <t>(10+9)/(2)=9.5</t>
  </si>
  <si>
    <t>(9+20)/(2)=14.5</t>
  </si>
  <si>
    <t>(19+38)/(2)=28.5</t>
  </si>
  <si>
    <t>(37+999895)/(2)=499966</t>
  </si>
  <si>
    <t>(999896+9)/(2)=499952.5</t>
  </si>
  <si>
    <t>(9+18)/(2)=13.5</t>
  </si>
  <si>
    <t>(63+9)/(2)=36</t>
  </si>
  <si>
    <t>(9+8)/(2)=8.5</t>
  </si>
  <si>
    <t>(8+19)/(2)=13.5</t>
  </si>
  <si>
    <t>(18+27)/(2)=22.5</t>
  </si>
  <si>
    <t>(36+999894)/(2)=499965</t>
  </si>
  <si>
    <t>(999895+8)/(2)=499951.5</t>
  </si>
  <si>
    <t>(8+17)/(2)=12.5</t>
  </si>
  <si>
    <t>(8+7)/(2)=7.5</t>
  </si>
  <si>
    <t>(7+18)/(2)=12.5</t>
  </si>
  <si>
    <t>(17+17)/(2)=17</t>
  </si>
  <si>
    <t>(35+999893)/(2)=499964</t>
  </si>
  <si>
    <t>(6+17)/(2)=11.5</t>
  </si>
  <si>
    <t>(16+16)/(2)=16</t>
  </si>
  <si>
    <t>(34+999850)/(2)=499942</t>
  </si>
  <si>
    <t>(8+6)/(2)=7</t>
  </si>
  <si>
    <t>(6+5)/(2)=5.5</t>
  </si>
  <si>
    <t>(5+16)/(2)=10.5</t>
  </si>
  <si>
    <t>(15+15)/(2)=15</t>
  </si>
  <si>
    <t>(5+999849)/(2)=499927</t>
  </si>
  <si>
    <t>(999892+5)/(2)=499948.5</t>
  </si>
  <si>
    <t>(5+4)/(2)=4.5</t>
  </si>
  <si>
    <t>(4+15)/(2)=9.5</t>
  </si>
  <si>
    <t>(4+14)/(2)=9</t>
  </si>
  <si>
    <t>(4+999848)/(2)=499926</t>
  </si>
  <si>
    <t>(999891+4)/(2)=499947.5</t>
  </si>
  <si>
    <t>(4+3)/(2)=3.5</t>
  </si>
  <si>
    <t>(3+14)/(2)=8.5</t>
  </si>
  <si>
    <t>(3+999847)/(2)=499925</t>
  </si>
  <si>
    <t>(999890+3)/(2)=499946.5</t>
  </si>
  <si>
    <t>(3+2)/(2)=2.5</t>
  </si>
  <si>
    <t>(2+13)/(2)=7.5</t>
  </si>
  <si>
    <t>(2+999846)/(2)=499924</t>
  </si>
  <si>
    <t>(999889+2)/(2)=499945.5</t>
  </si>
  <si>
    <t>(2+1)/(2)=1.5</t>
  </si>
  <si>
    <t>(1+999845)/(2)=499923</t>
  </si>
  <si>
    <t>(999888+1)/(2)=499944.5</t>
  </si>
  <si>
    <t>(999887+0)/(2)=499943.5</t>
  </si>
  <si>
    <r>
      <t>A futtatás idôtartama: </t>
    </r>
    <r>
      <rPr>
        <b/>
        <sz val="6"/>
        <color rgb="FF333333"/>
        <rFont val="Verdana"/>
        <family val="2"/>
        <charset val="238"/>
      </rPr>
      <t>0.05 mp (0 p)</t>
    </r>
  </si>
  <si>
    <t>NINCS GYŐZTES (direkt=inverz=hiba=0)</t>
  </si>
  <si>
    <t>győzes?</t>
  </si>
  <si>
    <t>COCO Y0: 3165541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</si>
  <si>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</si>
  <si>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</si>
  <si>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</si>
  <si>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</si>
  <si>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</si>
  <si>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</si>
  <si>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</si>
  <si>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</si>
  <si>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</si>
  <si>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</si>
  <si>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</si>
  <si>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Y(A21)</t>
  </si>
  <si>
    <t>(22+999775.6)/(2)=499898.8</t>
  </si>
  <si>
    <t>(14+999806.6)/(2)=499910.3</t>
  </si>
  <si>
    <t>(14+999798.6)/(2)=499906.3</t>
  </si>
  <si>
    <t>(33+999872.6)/(2)=499952.8</t>
  </si>
  <si>
    <t>(26+14)/(2)=20</t>
  </si>
  <si>
    <t>(58+126)/(2)=92</t>
  </si>
  <si>
    <t>(31+14)/(2)=22.5</t>
  </si>
  <si>
    <t>(33+14)/(2)=23.5</t>
  </si>
  <si>
    <t>(14+999828.6)/(2)=499921.3</t>
  </si>
  <si>
    <t>(20+83)/(2)=51.5</t>
  </si>
  <si>
    <t>(20+14)/(2)=17</t>
  </si>
  <si>
    <t>(49+14)/(2)=31.5</t>
  </si>
  <si>
    <t>(999784.6+999843.6)/(2)=999814.05</t>
  </si>
  <si>
    <t>(14+27)/(2)=20.5</t>
  </si>
  <si>
    <t>(24+14)/(2)=19</t>
  </si>
  <si>
    <t>(14+999760.6)/(2)=499887.3</t>
  </si>
  <si>
    <t>(21+999774.6)/(2)=499897.8</t>
  </si>
  <si>
    <t>(13+999805.6)/(2)=499909.3</t>
  </si>
  <si>
    <t>(32+13)/(2)=22.5</t>
  </si>
  <si>
    <t>(25+13)/(2)=19</t>
  </si>
  <si>
    <t>(57+125)/(2)=91</t>
  </si>
  <si>
    <t>(30+13)/(2)=21.5</t>
  </si>
  <si>
    <t>(13+999784.6)/(2)=499898.8</t>
  </si>
  <si>
    <t>(19+13)/(2)=16</t>
  </si>
  <si>
    <t>(999783.6+13)/(2)=499898.3</t>
  </si>
  <si>
    <t>(13+26)/(2)=19.5</t>
  </si>
  <si>
    <t>(23+13)/(2)=18</t>
  </si>
  <si>
    <t>(13+999759.6)/(2)=499886.3</t>
  </si>
  <si>
    <t>(20+999773.6)/(2)=499896.8</t>
  </si>
  <si>
    <t>(12+999804.6)/(2)=499908.3</t>
  </si>
  <si>
    <t>(31+12)/(2)=21.5</t>
  </si>
  <si>
    <t>(24+12)/(2)=18</t>
  </si>
  <si>
    <t>(56+124)/(2)=90</t>
  </si>
  <si>
    <t>(29+12)/(2)=20.5</t>
  </si>
  <si>
    <t>(12+999783.6)/(2)=499897.8</t>
  </si>
  <si>
    <t>(18+12)/(2)=15</t>
  </si>
  <si>
    <t>(999782.6+12)/(2)=499897.3</t>
  </si>
  <si>
    <t>(12+25)/(2)=18.5</t>
  </si>
  <si>
    <t>(22+12)/(2)=17</t>
  </si>
  <si>
    <t>(12+24)/(2)=18</t>
  </si>
  <si>
    <t>(23+11)/(2)=17</t>
  </si>
  <si>
    <t>(55+120)/(2)=87.5</t>
  </si>
  <si>
    <t>(28+11)/(2)=19.5</t>
  </si>
  <si>
    <t>(30+11)/(2)=20.5</t>
  </si>
  <si>
    <t>(17+11)/(2)=14</t>
  </si>
  <si>
    <t>(999781.6+11)/(2)=499896.3</t>
  </si>
  <si>
    <t>(11+24)/(2)=17.5</t>
  </si>
  <si>
    <t>(21+11)/(2)=16</t>
  </si>
  <si>
    <t>(11+23)/(2)=17</t>
  </si>
  <si>
    <t>(22+10)/(2)=16</t>
  </si>
  <si>
    <t>(54+119)/(2)=86.5</t>
  </si>
  <si>
    <t>(27+10)/(2)=18.5</t>
  </si>
  <si>
    <t>(29+10)/(2)=19.5</t>
  </si>
  <si>
    <t>(16+10)/(2)=13</t>
  </si>
  <si>
    <t>(999780.6+10)/(2)=499895.3</t>
  </si>
  <si>
    <t>(10+23)/(2)=16.5</t>
  </si>
  <si>
    <t>(20+10)/(2)=15</t>
  </si>
  <si>
    <t>(53+118)/(2)=85.5</t>
  </si>
  <si>
    <t>(26+9)/(2)=17.5</t>
  </si>
  <si>
    <t>(28+9)/(2)=18.5</t>
  </si>
  <si>
    <t>(15+9)/(2)=12</t>
  </si>
  <si>
    <t>(999779.6+9)/(2)=499894.3</t>
  </si>
  <si>
    <t>(9+22)/(2)=15.5</t>
  </si>
  <si>
    <t>(19+9)/(2)=14</t>
  </si>
  <si>
    <t>(37+73)/(2)=55</t>
  </si>
  <si>
    <t>(25+8)/(2)=16.5</t>
  </si>
  <si>
    <t>(27+8)/(2)=17.5</t>
  </si>
  <si>
    <t>(14+8)/(2)=11</t>
  </si>
  <si>
    <t>(999778.6+8)/(2)=499893.3</t>
  </si>
  <si>
    <t>(18+8)/(2)=13</t>
  </si>
  <si>
    <t>(36+72)/(2)=54</t>
  </si>
  <si>
    <t>(24+7)/(2)=15.5</t>
  </si>
  <si>
    <t>(26+7)/(2)=16.5</t>
  </si>
  <si>
    <t>(13+7)/(2)=10</t>
  </si>
  <si>
    <t>(999777.6+7)/(2)=499892.3</t>
  </si>
  <si>
    <t>(17+7)/(2)=12</t>
  </si>
  <si>
    <t>(35+71)/(2)=53</t>
  </si>
  <si>
    <t>(23+6)/(2)=14.5</t>
  </si>
  <si>
    <t>(25+6)/(2)=15.5</t>
  </si>
  <si>
    <t>(12+6)/(2)=9</t>
  </si>
  <si>
    <t>(999776.6+6)/(2)=499891.3</t>
  </si>
  <si>
    <t>(16+6)/(2)=11</t>
  </si>
  <si>
    <t>(8+5)/(2)=6.5</t>
  </si>
  <si>
    <t>(22+5)/(2)=13.5</t>
  </si>
  <si>
    <t>(21+5)/(2)=13</t>
  </si>
  <si>
    <t>(11+5)/(2)=8</t>
  </si>
  <si>
    <t>(999775.6+5)/(2)=499890.3</t>
  </si>
  <si>
    <t>(15+5)/(2)=10</t>
  </si>
  <si>
    <t>(7+4)/(2)=5.5</t>
  </si>
  <si>
    <t>(21+4)/(2)=12.5</t>
  </si>
  <si>
    <t>(20+4)/(2)=12</t>
  </si>
  <si>
    <t>(10+4)/(2)=7</t>
  </si>
  <si>
    <t>(999774.6+4)/(2)=499889.3</t>
  </si>
  <si>
    <t>(14+4)/(2)=9</t>
  </si>
  <si>
    <t>(20+3)/(2)=11.5</t>
  </si>
  <si>
    <t>(19+3)/(2)=11</t>
  </si>
  <si>
    <t>(999773.6+3)/(2)=499888.3</t>
  </si>
  <si>
    <t>(13+3)/(2)=8</t>
  </si>
  <si>
    <t>(18+2)/(2)=10</t>
  </si>
  <si>
    <t>(999772.6+2)/(2)=499887.3</t>
  </si>
  <si>
    <t>(12+2)/(2)=7</t>
  </si>
  <si>
    <t>(999771.6+1)/(2)=499886.3</t>
  </si>
  <si>
    <t>(999770.6+0)/(2)=499885.3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</si>
  <si>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1.41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</si>
  <si>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0.13 mp (0 p)</t>
    </r>
  </si>
  <si>
    <t>COCO Y0: 6699892</t>
  </si>
  <si>
    <t>Y(A5)</t>
  </si>
  <si>
    <t>(999961.6+750008.5)/(2)=874985</t>
  </si>
  <si>
    <t>(38+249997.1)/(2)=125017.6</t>
  </si>
  <si>
    <t>(28+250001.2)/(2)=125014.6</t>
  </si>
  <si>
    <t>(53+500004.3)/(2)=250028.65</t>
  </si>
  <si>
    <t>(999960.6+750007.5)/(2)=874984</t>
  </si>
  <si>
    <t>(37+249996.1)/(2)=125016.6</t>
  </si>
  <si>
    <t>(27+250000.2)/(2)=125013.6</t>
  </si>
  <si>
    <t>(52+500003.3)/(2)=250027.65</t>
  </si>
  <si>
    <t>(999959.6+750005.5)/(2)=874982.5</t>
  </si>
  <si>
    <t>(36+249995.1)/(2)=125015.6</t>
  </si>
  <si>
    <t>(26+249999.1)/(2)=125012.6</t>
  </si>
  <si>
    <t>(51+500002.3)/(2)=250026.65</t>
  </si>
  <si>
    <t>(999958.6+750004.5)/(2)=874981.5</t>
  </si>
  <si>
    <t>(35+249989.1)/(2)=125012.1</t>
  </si>
  <si>
    <t>(25+249998.1)/(2)=125011.6</t>
  </si>
  <si>
    <t>(11+19)/(2)=15</t>
  </si>
  <si>
    <t>(999954.6+749995.4)/(2)=874975</t>
  </si>
  <si>
    <t>(24+249997.1)/(2)=125010.6</t>
  </si>
  <si>
    <t>(10+18)/(2)=14</t>
  </si>
  <si>
    <t>(999953.6+749994.4)/(2)=874974</t>
  </si>
  <si>
    <t>(23+249996.1)/(2)=125009.6</t>
  </si>
  <si>
    <t>(9+17)/(2)=13</t>
  </si>
  <si>
    <t>(999952.6+749993.4)/(2)=874973</t>
  </si>
  <si>
    <t>(22+249995.1)/(2)=125008.6</t>
  </si>
  <si>
    <t>(8+16)/(2)=12</t>
  </si>
  <si>
    <t>(999951.6+749986.4)/(2)=874969</t>
  </si>
  <si>
    <t>(21+249994.1)/(2)=125007.6</t>
  </si>
  <si>
    <t>(7+15)/(2)=11</t>
  </si>
  <si>
    <t>(999950.6+749985.4)/(2)=874968</t>
  </si>
  <si>
    <t>(20+249993.1)/(2)=125006.6</t>
  </si>
  <si>
    <t>(6+14)/(2)=10</t>
  </si>
  <si>
    <t>(999949.6+749985.4)/(2)=874967.5</t>
  </si>
  <si>
    <t>(19+249992.1)/(2)=125005.6</t>
  </si>
  <si>
    <t>(5+13)/(2)=9</t>
  </si>
  <si>
    <t>(999948.6+749984.4)/(2)=874966.5</t>
  </si>
  <si>
    <t>(18+249991.1)/(2)=125004.6</t>
  </si>
  <si>
    <t>(999947.6+499996.3)/(2)=749971.95</t>
  </si>
  <si>
    <t>(5+3)/(2)=4</t>
  </si>
  <si>
    <t>(999935.6+499995.3)/(2)=749965.45</t>
  </si>
  <si>
    <t>(999918.6+249994.1)/(2)=624956.35</t>
  </si>
  <si>
    <t>(999883.6+0)/(2)=499941.8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</si>
  <si>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1.35 Mb</t>
    </r>
  </si>
  <si>
    <t>COCO Y0: 4540256</t>
  </si>
  <si>
    <t>(72+78)/(2)=75</t>
  </si>
  <si>
    <t>(26+38)/(2)=32</t>
  </si>
  <si>
    <t>(999956.4+999947.4)/(2)=999951.9</t>
  </si>
  <si>
    <t>(39+53)/(2)=46</t>
  </si>
  <si>
    <t>(49+43)/(2)=46</t>
  </si>
  <si>
    <t>(25+37)/(2)=31</t>
  </si>
  <si>
    <t>(999955.4+999946.4)/(2)=999950.9</t>
  </si>
  <si>
    <t>(38+52)/(2)=45</t>
  </si>
  <si>
    <t>(24+36)/(2)=30</t>
  </si>
  <si>
    <t>(999954.4+999945.4)/(2)=999949.9</t>
  </si>
  <si>
    <t>(37+51)/(2)=44</t>
  </si>
  <si>
    <t>(17+14)/(2)=15.5</t>
  </si>
  <si>
    <t>(23+35)/(2)=29</t>
  </si>
  <si>
    <t>(999953.4+999942.4)/(2)=999947.9</t>
  </si>
  <si>
    <t>(36+50)/(2)=43</t>
  </si>
  <si>
    <t>(16+13)/(2)=14.5</t>
  </si>
  <si>
    <t>(22+34)/(2)=28</t>
  </si>
  <si>
    <t>(999935.4+999929.4)/(2)=999932.4</t>
  </si>
  <si>
    <t>(35+49)/(2)=42</t>
  </si>
  <si>
    <t>(15+12)/(2)=13.5</t>
  </si>
  <si>
    <t>(21+33)/(2)=27</t>
  </si>
  <si>
    <t>(999934.4+999928.4)/(2)=999931.4</t>
  </si>
  <si>
    <t>(34+48)/(2)=41</t>
  </si>
  <si>
    <t>(14+11)/(2)=12.5</t>
  </si>
  <si>
    <t>(20+32)/(2)=26</t>
  </si>
  <si>
    <t>(999933.4+999927.4)/(2)=999930.4</t>
  </si>
  <si>
    <t>(33+47)/(2)=40</t>
  </si>
  <si>
    <t>(13+10)/(2)=11.5</t>
  </si>
  <si>
    <t>(19+31)/(2)=25</t>
  </si>
  <si>
    <t>(999932.4+999926.4)/(2)=999929.4</t>
  </si>
  <si>
    <t>(32+46)/(2)=39</t>
  </si>
  <si>
    <t>(7+9)/(2)=8</t>
  </si>
  <si>
    <t>(999931.4+999925.4)/(2)=999928.4</t>
  </si>
  <si>
    <t>(31+45)/(2)=38</t>
  </si>
  <si>
    <t>(6+8)/(2)=7</t>
  </si>
  <si>
    <t>(10+5)/(2)=7.5</t>
  </si>
  <si>
    <t>(999930.4+999924.4)/(2)=999927.4</t>
  </si>
  <si>
    <t>(30+44)/(2)=37</t>
  </si>
  <si>
    <t>(5+7)/(2)=6</t>
  </si>
  <si>
    <t>(9+4)/(2)=6.5</t>
  </si>
  <si>
    <t>(999929.4+999923.4)/(2)=999926.4</t>
  </si>
  <si>
    <t>(29+43)/(2)=36</t>
  </si>
  <si>
    <t>(999928.4+999922.4)/(2)=999925.4</t>
  </si>
  <si>
    <t>(28+42)/(2)=35</t>
  </si>
  <si>
    <t>(999927.4+999921.4)/(2)=999924.4</t>
  </si>
  <si>
    <t>(999926.4+999920.4)/(2)=999923.4</t>
  </si>
  <si>
    <t>(999925.4+999919.4)/(2)=999922.4</t>
  </si>
  <si>
    <t>inverz</t>
  </si>
  <si>
    <t>step</t>
  </si>
  <si>
    <t>!!!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</si>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</sst>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B05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6"/>
      <color rgb="FF000000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6"/>
      <color rgb="FF333333"/>
      <name val="Verdana"/>
      <family val="2"/>
      <charset val="238"/>
    </font>
    <font>
      <b/>
      <sz val="6"/>
      <color rgb="FF333333"/>
      <name val="Verdana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9" fontId="0" fillId="0" borderId="0" xfId="1" applyFont="1"/>
    <xf numFmtId="0" fontId="0" fillId="0" borderId="1" xfId="0" applyBorder="1"/>
    <xf numFmtId="9" fontId="0" fillId="0" borderId="1" xfId="0" applyNumberFormat="1" applyBorder="1"/>
    <xf numFmtId="1" fontId="0" fillId="0" borderId="0" xfId="1" applyNumberFormat="1" applyFont="1"/>
    <xf numFmtId="1" fontId="0" fillId="0" borderId="0" xfId="0" applyNumberFormat="1"/>
    <xf numFmtId="0" fontId="0" fillId="2" borderId="1" xfId="0" applyFill="1" applyBorder="1"/>
    <xf numFmtId="0" fontId="0" fillId="2" borderId="0" xfId="0" applyFill="1"/>
    <xf numFmtId="9" fontId="0" fillId="2" borderId="1" xfId="0" applyNumberFormat="1" applyFill="1" applyBorder="1"/>
    <xf numFmtId="9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9" fontId="4" fillId="0" borderId="1" xfId="0" applyNumberFormat="1" applyFont="1" applyBorder="1"/>
    <xf numFmtId="0" fontId="4" fillId="0" borderId="1" xfId="0" applyFont="1" applyBorder="1"/>
    <xf numFmtId="9" fontId="0" fillId="4" borderId="1" xfId="0" applyNumberFormat="1" applyFill="1" applyBorder="1"/>
    <xf numFmtId="0" fontId="0" fillId="4" borderId="0" xfId="0" applyFill="1"/>
    <xf numFmtId="0" fontId="2" fillId="2" borderId="0" xfId="0" applyFont="1" applyFill="1"/>
    <xf numFmtId="9" fontId="0" fillId="5" borderId="1" xfId="0" applyNumberFormat="1" applyFill="1" applyBorder="1"/>
    <xf numFmtId="0" fontId="0" fillId="5" borderId="0" xfId="0" applyFill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2"/>
    <xf numFmtId="9" fontId="0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Fill="1"/>
    <xf numFmtId="9" fontId="0" fillId="4" borderId="1" xfId="0" applyNumberFormat="1" applyFont="1" applyFill="1" applyBorder="1"/>
    <xf numFmtId="9" fontId="0" fillId="5" borderId="1" xfId="0" applyNumberFormat="1" applyFont="1" applyFill="1" applyBorder="1"/>
    <xf numFmtId="9" fontId="0" fillId="3" borderId="1" xfId="0" applyNumberFormat="1" applyFont="1" applyFill="1" applyBorder="1"/>
    <xf numFmtId="0" fontId="0" fillId="3" borderId="1" xfId="0" applyFont="1" applyFill="1" applyBorder="1"/>
    <xf numFmtId="0" fontId="0" fillId="2" borderId="1" xfId="0" applyFont="1" applyFill="1" applyBorder="1"/>
    <xf numFmtId="9" fontId="0" fillId="2" borderId="1" xfId="0" applyNumberFormat="1" applyFont="1" applyFill="1" applyBorder="1"/>
    <xf numFmtId="0" fontId="2" fillId="0" borderId="0" xfId="0" applyFont="1" applyFill="1"/>
    <xf numFmtId="0" fontId="0" fillId="0" borderId="0" xfId="0" applyFont="1" applyFill="1"/>
    <xf numFmtId="0" fontId="0" fillId="8" borderId="1" xfId="0" applyFont="1" applyFill="1" applyBorder="1"/>
    <xf numFmtId="0" fontId="0" fillId="8" borderId="0" xfId="0" applyFill="1"/>
    <xf numFmtId="0" fontId="13" fillId="0" borderId="0" xfId="0" applyFont="1"/>
    <xf numFmtId="9" fontId="13" fillId="0" borderId="0" xfId="1" applyFont="1"/>
    <xf numFmtId="1" fontId="13" fillId="0" borderId="0" xfId="1" applyNumberFormat="1" applyFont="1"/>
    <xf numFmtId="0" fontId="8" fillId="8" borderId="2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220486</xdr:colOff>
      <xdr:row>38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DE243B0D-622B-4602-3FF2-600DEE76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220486</xdr:colOff>
      <xdr:row>128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36F8C02-DE35-87DB-145A-8D5A9BCD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8541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220486</xdr:colOff>
      <xdr:row>38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B6D94347-E3B6-49A9-A4F6-C5D00599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220486</xdr:colOff>
      <xdr:row>128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A1C3265A-1188-4047-BE6E-D337DE36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85415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D16A18E-40D4-449F-B66F-1EF95769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7684910C-BA96-F45F-EBCF-08B20936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27630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220486</xdr:colOff>
      <xdr:row>38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6A75DFE-FF2A-47CE-B52D-84DC6398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220486</xdr:colOff>
      <xdr:row>128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5DF95B3-DF4D-488B-9E8C-3A322C51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27630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1C1CFB31-A979-4D78-9CA1-DD971DE6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EA62C9EF-672E-400C-B206-A187832F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27630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51501EF6-B259-849B-961F-66428DE8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6DC44226-DC90-9842-4487-65BCED13E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1937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220486</xdr:colOff>
      <xdr:row>38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F9D8558-8808-4564-822D-D5FCDA64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220486</xdr:colOff>
      <xdr:row>128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7546387-1969-4517-82A0-B13ED30C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193750"/>
          <a:ext cx="192228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BA95F89C-0A20-43A9-B4AD-303615D2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380F6513-CC33-4714-AEAF-BB256EE2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1937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B96BD058-0AF1-4FD3-9925-29BA74DC5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4A36C4DE-4941-4C9F-8959-0F511492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1937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203200</xdr:colOff>
      <xdr:row>38</xdr:row>
      <xdr:rowOff>25400</xdr:rowOff>
    </xdr:to>
    <xdr:pic>
      <xdr:nvPicPr>
        <xdr:cNvPr id="8" name="Kép 7" descr="COCO">
          <a:extLst>
            <a:ext uri="{FF2B5EF4-FFF2-40B4-BE49-F238E27FC236}">
              <a16:creationId xmlns:a16="http://schemas.microsoft.com/office/drawing/2014/main" id="{7C5F0F42-8026-5179-73F4-50EAE406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452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5</xdr:col>
      <xdr:colOff>203200</xdr:colOff>
      <xdr:row>128</xdr:row>
      <xdr:rowOff>25400</xdr:rowOff>
    </xdr:to>
    <xdr:pic>
      <xdr:nvPicPr>
        <xdr:cNvPr id="9" name="Kép 8" descr="COCO">
          <a:extLst>
            <a:ext uri="{FF2B5EF4-FFF2-40B4-BE49-F238E27FC236}">
              <a16:creationId xmlns:a16="http://schemas.microsoft.com/office/drawing/2014/main" id="{1FE8BE30-21FC-1C9C-BD1F-321E5D99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19375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2F1A525-4BC2-209B-1E36-85E3B953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A029123-357D-A78F-A5F3-0E7B0222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0</xdr:colOff>
      <xdr:row>0</xdr:row>
      <xdr:rowOff>0</xdr:rowOff>
    </xdr:from>
    <xdr:to>
      <xdr:col>55</xdr:col>
      <xdr:colOff>76200</xdr:colOff>
      <xdr:row>3</xdr:row>
      <xdr:rowOff>25400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B3EA0325-4ECD-DA86-9C3B-C01D4D4C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351493720251006145304.html" TargetMode="External"/><Relationship Id="rId1" Type="http://schemas.openxmlformats.org/officeDocument/2006/relationships/hyperlink" Target="https://miau.my-x.hu/myx-free/coco/test/516448820251006144838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375677820251006145719.html" TargetMode="External"/><Relationship Id="rId1" Type="http://schemas.openxmlformats.org/officeDocument/2006/relationships/hyperlink" Target="https://miau.my-x.hu/myx-free/coco/test/179006620251006145646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miau.my-x.hu/myx-free/coco/test/876324620251006150413.html" TargetMode="External"/><Relationship Id="rId1" Type="http://schemas.openxmlformats.org/officeDocument/2006/relationships/hyperlink" Target="https://miau.my-x.hu/myx-free/coco/test/381686720251006150345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miau.my-x.hu/myx-free/coco/test/958766320251006150825.html" TargetMode="External"/><Relationship Id="rId1" Type="http://schemas.openxmlformats.org/officeDocument/2006/relationships/hyperlink" Target="https://miau.my-x.hu/myx-free/coco/test/156915520251006150751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454025620251006151815.html" TargetMode="External"/><Relationship Id="rId2" Type="http://schemas.openxmlformats.org/officeDocument/2006/relationships/hyperlink" Target="https://miau.my-x.hu/myx-free/coco/test/669989220251006151735.html" TargetMode="External"/><Relationship Id="rId1" Type="http://schemas.openxmlformats.org/officeDocument/2006/relationships/hyperlink" Target="https://miau.my-x.hu/myx-free/coco/test/316554120251006151459.html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D183-576E-4EFF-801E-E98C86761629}">
  <dimension ref="A1:U16"/>
  <sheetViews>
    <sheetView workbookViewId="0"/>
  </sheetViews>
  <sheetFormatPr defaultRowHeight="14.5" x14ac:dyDescent="0.35"/>
  <cols>
    <col min="1" max="1" width="10" bestFit="1" customWidth="1"/>
    <col min="2" max="8" width="5" bestFit="1" customWidth="1"/>
    <col min="9" max="9" width="6" bestFit="1" customWidth="1"/>
    <col min="10" max="10" width="5" bestFit="1" customWidth="1"/>
    <col min="11" max="21" width="5.81640625" bestFit="1" customWidth="1"/>
  </cols>
  <sheetData>
    <row r="1" spans="1:21" x14ac:dyDescent="0.35">
      <c r="A1" t="s">
        <v>35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</row>
    <row r="2" spans="1:21" x14ac:dyDescent="0.35">
      <c r="A2" t="s">
        <v>0</v>
      </c>
      <c r="B2" s="1">
        <f ca="1">RAND()*2-1</f>
        <v>-0.55998994929189205</v>
      </c>
      <c r="C2" s="1">
        <f t="shared" ref="C2:R16" ca="1" si="0">RAND()*2-1</f>
        <v>0.75928450961338489</v>
      </c>
      <c r="D2" s="1">
        <f t="shared" ca="1" si="0"/>
        <v>-0.23766582771452049</v>
      </c>
      <c r="E2" s="1">
        <f t="shared" ca="1" si="0"/>
        <v>-0.86700411626569318</v>
      </c>
      <c r="F2" s="1">
        <f t="shared" ca="1" si="0"/>
        <v>-0.36372840271840623</v>
      </c>
      <c r="G2" s="1">
        <f t="shared" ca="1" si="0"/>
        <v>-0.99783101147758346</v>
      </c>
      <c r="H2" s="1">
        <f t="shared" ca="1" si="0"/>
        <v>0.4698107207905371</v>
      </c>
      <c r="I2" s="1">
        <f t="shared" ca="1" si="0"/>
        <v>-0.61019757448553991</v>
      </c>
      <c r="J2" s="1">
        <f t="shared" ca="1" si="0"/>
        <v>2.7804896415654756E-2</v>
      </c>
      <c r="K2" s="1">
        <f t="shared" ca="1" si="0"/>
        <v>-0.83705035762078128</v>
      </c>
      <c r="L2" s="1">
        <f t="shared" ca="1" si="0"/>
        <v>-0.57590738989498336</v>
      </c>
      <c r="M2" s="1">
        <f t="shared" ca="1" si="0"/>
        <v>0.52258881382842892</v>
      </c>
      <c r="N2" s="1">
        <f t="shared" ca="1" si="0"/>
        <v>0.88644146695445714</v>
      </c>
      <c r="O2" s="1">
        <f t="shared" ca="1" si="0"/>
        <v>-0.2401384166256606</v>
      </c>
      <c r="P2" s="1">
        <f t="shared" ca="1" si="0"/>
        <v>0.75955033616727152</v>
      </c>
      <c r="Q2" s="1">
        <f t="shared" ca="1" si="0"/>
        <v>0.45367386546266153</v>
      </c>
      <c r="R2" s="1">
        <f t="shared" ca="1" si="0"/>
        <v>0.48942158582093009</v>
      </c>
      <c r="S2" s="1">
        <f t="shared" ref="S2:U16" ca="1" si="1">RAND()*2-1</f>
        <v>-0.4377857193175847</v>
      </c>
      <c r="T2" s="1">
        <f t="shared" ca="1" si="1"/>
        <v>-0.58595286490150156</v>
      </c>
      <c r="U2" s="1">
        <f t="shared" ca="1" si="1"/>
        <v>0.42767191014452677</v>
      </c>
    </row>
    <row r="3" spans="1:21" x14ac:dyDescent="0.35">
      <c r="A3" t="s">
        <v>1</v>
      </c>
      <c r="B3" s="1">
        <f t="shared" ref="B3:K16" ca="1" si="2">RAND()*2-1</f>
        <v>-0.42305618114606491</v>
      </c>
      <c r="C3" s="1">
        <f t="shared" ca="1" si="0"/>
        <v>0.52514266401292242</v>
      </c>
      <c r="D3" s="1">
        <f t="shared" ca="1" si="0"/>
        <v>-0.62334512231881067</v>
      </c>
      <c r="E3" s="1">
        <f t="shared" ca="1" si="0"/>
        <v>0.71453923461459823</v>
      </c>
      <c r="F3" s="1">
        <f t="shared" ca="1" si="0"/>
        <v>0.84652800244611259</v>
      </c>
      <c r="G3" s="1">
        <f t="shared" ca="1" si="0"/>
        <v>-0.38280059760304064</v>
      </c>
      <c r="H3" s="1">
        <f t="shared" ca="1" si="0"/>
        <v>-0.39957542926990985</v>
      </c>
      <c r="I3" s="1">
        <f t="shared" ca="1" si="0"/>
        <v>-0.56158626542791956</v>
      </c>
      <c r="J3" s="1">
        <f t="shared" ca="1" si="0"/>
        <v>-1.0177164699110453E-2</v>
      </c>
      <c r="K3" s="1">
        <f t="shared" ca="1" si="0"/>
        <v>-0.96293787384368223</v>
      </c>
      <c r="L3" s="1">
        <f t="shared" ca="1" si="0"/>
        <v>0.71333069429382334</v>
      </c>
      <c r="M3" s="1">
        <f t="shared" ca="1" si="0"/>
        <v>0.66661288016495335</v>
      </c>
      <c r="N3" s="1">
        <f t="shared" ca="1" si="0"/>
        <v>-0.31771706163670088</v>
      </c>
      <c r="O3" s="1">
        <f t="shared" ca="1" si="0"/>
        <v>0.30674810585673362</v>
      </c>
      <c r="P3" s="1">
        <f t="shared" ca="1" si="0"/>
        <v>-0.89557969359962208</v>
      </c>
      <c r="Q3" s="1">
        <f t="shared" ca="1" si="0"/>
        <v>-0.77010075549133861</v>
      </c>
      <c r="R3" s="1">
        <f t="shared" ca="1" si="0"/>
        <v>0.6707175417883422</v>
      </c>
      <c r="S3" s="1">
        <f t="shared" ca="1" si="1"/>
        <v>0.8755890867327798</v>
      </c>
      <c r="T3" s="1">
        <f t="shared" ca="1" si="1"/>
        <v>0.2336368766017678</v>
      </c>
      <c r="U3" s="1">
        <f t="shared" ca="1" si="1"/>
        <v>-0.17289151800014424</v>
      </c>
    </row>
    <row r="4" spans="1:21" x14ac:dyDescent="0.35">
      <c r="A4" t="s">
        <v>2</v>
      </c>
      <c r="B4" s="1">
        <f t="shared" ca="1" si="2"/>
        <v>-0.42166227472827078</v>
      </c>
      <c r="C4" s="1">
        <f t="shared" ca="1" si="0"/>
        <v>-0.93329734561810773</v>
      </c>
      <c r="D4" s="1">
        <f t="shared" ca="1" si="0"/>
        <v>-0.75108354120414744</v>
      </c>
      <c r="E4" s="1">
        <f t="shared" ca="1" si="0"/>
        <v>0.12952380794805363</v>
      </c>
      <c r="F4" s="1">
        <f t="shared" ca="1" si="0"/>
        <v>0.66047592444663827</v>
      </c>
      <c r="G4" s="1">
        <f t="shared" ca="1" si="0"/>
        <v>-0.93286439934302678</v>
      </c>
      <c r="H4" s="1">
        <f t="shared" ca="1" si="0"/>
        <v>0.16944395307127813</v>
      </c>
      <c r="I4" s="1">
        <f t="shared" ca="1" si="0"/>
        <v>-0.68525847257352135</v>
      </c>
      <c r="J4" s="1">
        <f t="shared" ca="1" si="0"/>
        <v>0.71326457213120364</v>
      </c>
      <c r="K4" s="1">
        <f t="shared" ca="1" si="0"/>
        <v>0.11401514408232982</v>
      </c>
      <c r="L4" s="1">
        <f t="shared" ca="1" si="0"/>
        <v>0.1393635515777043</v>
      </c>
      <c r="M4" s="1">
        <f t="shared" ca="1" si="0"/>
        <v>0.38505620030379806</v>
      </c>
      <c r="N4" s="1">
        <f t="shared" ca="1" si="0"/>
        <v>0.97311307465426333</v>
      </c>
      <c r="O4" s="1">
        <f t="shared" ca="1" si="0"/>
        <v>-0.18415388545460609</v>
      </c>
      <c r="P4" s="1">
        <f t="shared" ca="1" si="0"/>
        <v>0.80665411015917754</v>
      </c>
      <c r="Q4" s="1">
        <f t="shared" ca="1" si="0"/>
        <v>-0.76329728344613912</v>
      </c>
      <c r="R4" s="1">
        <f t="shared" ca="1" si="0"/>
        <v>-7.9357845854556519E-2</v>
      </c>
      <c r="S4" s="1">
        <f t="shared" ca="1" si="1"/>
        <v>0.37417685240141751</v>
      </c>
      <c r="T4" s="1">
        <f t="shared" ca="1" si="1"/>
        <v>0.92832251077617278</v>
      </c>
      <c r="U4" s="1">
        <f t="shared" ca="1" si="1"/>
        <v>0.10347533305044498</v>
      </c>
    </row>
    <row r="5" spans="1:21" x14ac:dyDescent="0.35">
      <c r="A5" t="s">
        <v>3</v>
      </c>
      <c r="B5" s="1">
        <f t="shared" ca="1" si="2"/>
        <v>0.19464754750142887</v>
      </c>
      <c r="C5" s="1">
        <f t="shared" ca="1" si="0"/>
        <v>-5.9693925366703926E-3</v>
      </c>
      <c r="D5" s="1">
        <f t="shared" ca="1" si="0"/>
        <v>-0.94289581930171118</v>
      </c>
      <c r="E5" s="1">
        <f t="shared" ca="1" si="0"/>
        <v>0.83581915049404842</v>
      </c>
      <c r="F5" s="1">
        <f t="shared" ca="1" si="0"/>
        <v>-0.23973371047455938</v>
      </c>
      <c r="G5" s="1">
        <f t="shared" ca="1" si="0"/>
        <v>-0.64427771177521165</v>
      </c>
      <c r="H5" s="1">
        <f t="shared" ca="1" si="0"/>
        <v>-0.27434380038830808</v>
      </c>
      <c r="I5" s="1">
        <f t="shared" ca="1" si="0"/>
        <v>-0.70305306324502559</v>
      </c>
      <c r="J5" s="1">
        <f t="shared" ca="1" si="0"/>
        <v>-0.16430509361321044</v>
      </c>
      <c r="K5" s="1">
        <f t="shared" ca="1" si="0"/>
        <v>-0.14386367970339919</v>
      </c>
      <c r="L5" s="1">
        <f t="shared" ca="1" si="0"/>
        <v>0.38471610608797646</v>
      </c>
      <c r="M5" s="1">
        <f t="shared" ca="1" si="0"/>
        <v>-0.68184524239470012</v>
      </c>
      <c r="N5" s="1">
        <f t="shared" ca="1" si="0"/>
        <v>0.27771148238902832</v>
      </c>
      <c r="O5" s="1">
        <f t="shared" ca="1" si="0"/>
        <v>0.4944033832183552</v>
      </c>
      <c r="P5" s="1">
        <f t="shared" ca="1" si="0"/>
        <v>8.1821695356107282E-2</v>
      </c>
      <c r="Q5" s="1">
        <f t="shared" ca="1" si="0"/>
        <v>-0.6902414606750118</v>
      </c>
      <c r="R5" s="1">
        <f t="shared" ca="1" si="0"/>
        <v>-0.71940820515432136</v>
      </c>
      <c r="S5" s="1">
        <f t="shared" ca="1" si="1"/>
        <v>0.35337462059352842</v>
      </c>
      <c r="T5" s="1">
        <f t="shared" ca="1" si="1"/>
        <v>0.64587786152994497</v>
      </c>
      <c r="U5" s="1">
        <f t="shared" ca="1" si="1"/>
        <v>-0.71111950782036892</v>
      </c>
    </row>
    <row r="6" spans="1:21" x14ac:dyDescent="0.35">
      <c r="A6" t="s">
        <v>4</v>
      </c>
      <c r="B6" s="1">
        <f t="shared" ca="1" si="2"/>
        <v>-0.50923962527973488</v>
      </c>
      <c r="C6" s="1">
        <f t="shared" ca="1" si="0"/>
        <v>0.92336530654524984</v>
      </c>
      <c r="D6" s="1">
        <f t="shared" ca="1" si="0"/>
        <v>0.78916963059752354</v>
      </c>
      <c r="E6" s="1">
        <f t="shared" ca="1" si="0"/>
        <v>-0.9380859117965985</v>
      </c>
      <c r="F6" s="1">
        <f t="shared" ca="1" si="0"/>
        <v>-7.2303943563025719E-2</v>
      </c>
      <c r="G6" s="1">
        <f t="shared" ca="1" si="0"/>
        <v>0.70580311362135095</v>
      </c>
      <c r="H6" s="1">
        <f t="shared" ca="1" si="0"/>
        <v>0.70361089045084158</v>
      </c>
      <c r="I6" s="1">
        <f t="shared" ca="1" si="0"/>
        <v>-0.56539823042896398</v>
      </c>
      <c r="J6" s="1">
        <f t="shared" ca="1" si="0"/>
        <v>-0.74861190204777284</v>
      </c>
      <c r="K6" s="1">
        <f t="shared" ca="1" si="0"/>
        <v>-0.30744008200181328</v>
      </c>
      <c r="L6" s="1">
        <f t="shared" ca="1" si="0"/>
        <v>-3.2028359447695554E-3</v>
      </c>
      <c r="M6" s="1">
        <f t="shared" ca="1" si="0"/>
        <v>0.8383398449493662</v>
      </c>
      <c r="N6" s="1">
        <f t="shared" ca="1" si="0"/>
        <v>0.15921342679879724</v>
      </c>
      <c r="O6" s="1">
        <f t="shared" ca="1" si="0"/>
        <v>-0.89508092251935634</v>
      </c>
      <c r="P6" s="1">
        <f t="shared" ca="1" si="0"/>
        <v>-0.51550315739040231</v>
      </c>
      <c r="Q6" s="1">
        <f t="shared" ca="1" si="0"/>
        <v>0.64930774641393074</v>
      </c>
      <c r="R6" s="1">
        <f t="shared" ca="1" si="0"/>
        <v>-0.84329910150479903</v>
      </c>
      <c r="S6" s="1">
        <f t="shared" ca="1" si="1"/>
        <v>0.37920544931608435</v>
      </c>
      <c r="T6" s="1">
        <f t="shared" ca="1" si="1"/>
        <v>-0.87643011908400825</v>
      </c>
      <c r="U6" s="1">
        <f t="shared" ca="1" si="1"/>
        <v>0.66642473661132784</v>
      </c>
    </row>
    <row r="7" spans="1:21" x14ac:dyDescent="0.35">
      <c r="A7" t="s">
        <v>5</v>
      </c>
      <c r="B7" s="1">
        <f t="shared" ca="1" si="2"/>
        <v>0.47592660155162658</v>
      </c>
      <c r="C7" s="1">
        <f t="shared" ca="1" si="0"/>
        <v>-0.37282461438668868</v>
      </c>
      <c r="D7" s="1">
        <f t="shared" ca="1" si="0"/>
        <v>0.97026018151072257</v>
      </c>
      <c r="E7" s="1">
        <f t="shared" ca="1" si="0"/>
        <v>0.58848529393207172</v>
      </c>
      <c r="F7" s="1">
        <f t="shared" ca="1" si="0"/>
        <v>-0.56740567782610496</v>
      </c>
      <c r="G7" s="1">
        <f t="shared" ca="1" si="0"/>
        <v>-0.97795381319674846</v>
      </c>
      <c r="H7" s="1">
        <f t="shared" ca="1" si="0"/>
        <v>0.50118245781598159</v>
      </c>
      <c r="I7" s="1">
        <f t="shared" ca="1" si="0"/>
        <v>-0.6670497488208158</v>
      </c>
      <c r="J7" s="1">
        <f t="shared" ca="1" si="0"/>
        <v>-0.34145745703119745</v>
      </c>
      <c r="K7" s="1">
        <f t="shared" ca="1" si="0"/>
        <v>-0.45698482291589881</v>
      </c>
      <c r="L7" s="1">
        <f t="shared" ca="1" si="0"/>
        <v>0.96522760889607095</v>
      </c>
      <c r="M7" s="1">
        <f t="shared" ca="1" si="0"/>
        <v>-0.32166774652146501</v>
      </c>
      <c r="N7" s="1">
        <f t="shared" ca="1" si="0"/>
        <v>-0.89414215951828613</v>
      </c>
      <c r="O7" s="1">
        <f t="shared" ca="1" si="0"/>
        <v>0.11865002235816724</v>
      </c>
      <c r="P7" s="1">
        <f t="shared" ca="1" si="0"/>
        <v>0.24983296007768385</v>
      </c>
      <c r="Q7" s="1">
        <f t="shared" ca="1" si="0"/>
        <v>-0.2935982796028016</v>
      </c>
      <c r="R7" s="1">
        <f t="shared" ca="1" si="0"/>
        <v>0.39625893754135855</v>
      </c>
      <c r="S7" s="1">
        <f t="shared" ca="1" si="1"/>
        <v>0.44491997065437006</v>
      </c>
      <c r="T7" s="1">
        <f t="shared" ca="1" si="1"/>
        <v>-0.44664746396056287</v>
      </c>
      <c r="U7" s="1">
        <f t="shared" ca="1" si="1"/>
        <v>6.4003827063701335E-2</v>
      </c>
    </row>
    <row r="8" spans="1:21" x14ac:dyDescent="0.35">
      <c r="A8" t="s">
        <v>6</v>
      </c>
      <c r="B8" s="1">
        <f t="shared" ca="1" si="2"/>
        <v>-0.93787250078420947</v>
      </c>
      <c r="C8" s="1">
        <f t="shared" ca="1" si="0"/>
        <v>0.58136006100952087</v>
      </c>
      <c r="D8" s="1">
        <f t="shared" ca="1" si="0"/>
        <v>-0.81537213411741449</v>
      </c>
      <c r="E8" s="1">
        <f t="shared" ca="1" si="0"/>
        <v>-0.73879491817375209</v>
      </c>
      <c r="F8" s="1">
        <f t="shared" ca="1" si="0"/>
        <v>-0.58318365268894889</v>
      </c>
      <c r="G8" s="1">
        <f t="shared" ca="1" si="0"/>
        <v>0.38833495809478524</v>
      </c>
      <c r="H8" s="1">
        <f t="shared" ca="1" si="0"/>
        <v>-0.27017675745917069</v>
      </c>
      <c r="I8" s="1">
        <f t="shared" ca="1" si="0"/>
        <v>0.55680986509957453</v>
      </c>
      <c r="J8" s="1">
        <f t="shared" ca="1" si="0"/>
        <v>1.3572552572319152E-2</v>
      </c>
      <c r="K8" s="1">
        <f t="shared" ca="1" si="0"/>
        <v>-0.74382690150191944</v>
      </c>
      <c r="L8" s="1">
        <f t="shared" ca="1" si="0"/>
        <v>-0.31204955679004409</v>
      </c>
      <c r="M8" s="1">
        <f t="shared" ca="1" si="0"/>
        <v>-0.56645779664774554</v>
      </c>
      <c r="N8" s="1">
        <f t="shared" ca="1" si="0"/>
        <v>-0.36684759052882621</v>
      </c>
      <c r="O8" s="1">
        <f t="shared" ca="1" si="0"/>
        <v>-0.94781894144879875</v>
      </c>
      <c r="P8" s="1">
        <f t="shared" ca="1" si="0"/>
        <v>0.46338988134941084</v>
      </c>
      <c r="Q8" s="1">
        <f t="shared" ca="1" si="0"/>
        <v>0.50427367921374766</v>
      </c>
      <c r="R8" s="1">
        <f t="shared" ca="1" si="0"/>
        <v>0.99899125336693495</v>
      </c>
      <c r="S8" s="1">
        <f t="shared" ca="1" si="1"/>
        <v>1.0547343604936588E-2</v>
      </c>
      <c r="T8" s="1">
        <f t="shared" ca="1" si="1"/>
        <v>-0.46964579087806757</v>
      </c>
      <c r="U8" s="1">
        <f t="shared" ca="1" si="1"/>
        <v>0.39710979796478574</v>
      </c>
    </row>
    <row r="9" spans="1:21" x14ac:dyDescent="0.35">
      <c r="A9" t="s">
        <v>7</v>
      </c>
      <c r="B9" s="1">
        <f t="shared" ca="1" si="2"/>
        <v>0.85718640439932647</v>
      </c>
      <c r="C9" s="1">
        <f t="shared" ca="1" si="0"/>
        <v>-0.24669908733643586</v>
      </c>
      <c r="D9" s="1">
        <f t="shared" ca="1" si="0"/>
        <v>-1.6060102461762371E-2</v>
      </c>
      <c r="E9" s="1">
        <f t="shared" ca="1" si="0"/>
        <v>-2.0195633792708945E-2</v>
      </c>
      <c r="F9" s="1">
        <f t="shared" ca="1" si="0"/>
        <v>0.76360328307740732</v>
      </c>
      <c r="G9" s="1">
        <f t="shared" ca="1" si="0"/>
        <v>0.96315850449215423</v>
      </c>
      <c r="H9" s="1">
        <f t="shared" ca="1" si="0"/>
        <v>-0.52981290280042748</v>
      </c>
      <c r="I9" s="1">
        <f t="shared" ca="1" si="0"/>
        <v>-0.8608032291884935</v>
      </c>
      <c r="J9" s="1">
        <f t="shared" ca="1" si="0"/>
        <v>0.41211374403855183</v>
      </c>
      <c r="K9" s="1">
        <f t="shared" ca="1" si="0"/>
        <v>-2.5162827277394717E-2</v>
      </c>
      <c r="L9" s="1">
        <f t="shared" ca="1" si="0"/>
        <v>0.90081004604189907</v>
      </c>
      <c r="M9" s="1">
        <f t="shared" ca="1" si="0"/>
        <v>-0.42478362851930096</v>
      </c>
      <c r="N9" s="1">
        <f t="shared" ca="1" si="0"/>
        <v>-9.6240123830554136E-2</v>
      </c>
      <c r="O9" s="1">
        <f t="shared" ca="1" si="0"/>
        <v>0.76655709498412916</v>
      </c>
      <c r="P9" s="1">
        <f t="shared" ca="1" si="0"/>
        <v>-0.22804268796272487</v>
      </c>
      <c r="Q9" s="1">
        <f t="shared" ca="1" si="0"/>
        <v>0.95758591645685187</v>
      </c>
      <c r="R9" s="1">
        <f t="shared" ca="1" si="0"/>
        <v>0.47639976345760759</v>
      </c>
      <c r="S9" s="1">
        <f t="shared" ca="1" si="1"/>
        <v>0.16382019080683241</v>
      </c>
      <c r="T9" s="1">
        <f t="shared" ca="1" si="1"/>
        <v>0.53524967012979396</v>
      </c>
      <c r="U9" s="1">
        <f t="shared" ca="1" si="1"/>
        <v>0.24824856088542346</v>
      </c>
    </row>
    <row r="10" spans="1:21" x14ac:dyDescent="0.35">
      <c r="A10" t="s">
        <v>8</v>
      </c>
      <c r="B10" s="1">
        <f t="shared" ca="1" si="2"/>
        <v>-0.75163728733532853</v>
      </c>
      <c r="C10" s="1">
        <f t="shared" ca="1" si="0"/>
        <v>0.50260305984595588</v>
      </c>
      <c r="D10" s="1">
        <f t="shared" ca="1" si="0"/>
        <v>-0.10168864853254478</v>
      </c>
      <c r="E10" s="1">
        <f t="shared" ca="1" si="0"/>
        <v>0.48799108964774596</v>
      </c>
      <c r="F10" s="1">
        <f t="shared" ca="1" si="0"/>
        <v>-2.4182604941529018E-2</v>
      </c>
      <c r="G10" s="1">
        <f t="shared" ca="1" si="0"/>
        <v>-0.85311555548254514</v>
      </c>
      <c r="H10" s="1">
        <f t="shared" ca="1" si="0"/>
        <v>0.14261334853802232</v>
      </c>
      <c r="I10" s="1">
        <f t="shared" ca="1" si="0"/>
        <v>0.99645417305832185</v>
      </c>
      <c r="J10" s="1">
        <f t="shared" ca="1" si="0"/>
        <v>-0.53031042303018028</v>
      </c>
      <c r="K10" s="1">
        <f t="shared" ca="1" si="0"/>
        <v>-0.3690053883015747</v>
      </c>
      <c r="L10" s="1">
        <f t="shared" ca="1" si="0"/>
        <v>0.11049336552932298</v>
      </c>
      <c r="M10" s="1">
        <f t="shared" ca="1" si="0"/>
        <v>0.19484681560374906</v>
      </c>
      <c r="N10" s="1">
        <f t="shared" ca="1" si="0"/>
        <v>0.60482018866441956</v>
      </c>
      <c r="O10" s="1">
        <f t="shared" ca="1" si="0"/>
        <v>-0.85658295177344224</v>
      </c>
      <c r="P10" s="1">
        <f t="shared" ca="1" si="0"/>
        <v>-0.42913408237545192</v>
      </c>
      <c r="Q10" s="1">
        <f t="shared" ca="1" si="0"/>
        <v>0.97226994280298507</v>
      </c>
      <c r="R10" s="1">
        <f t="shared" ca="1" si="0"/>
        <v>-0.38119063404654852</v>
      </c>
      <c r="S10" s="1">
        <f t="shared" ca="1" si="1"/>
        <v>0.49246109833245333</v>
      </c>
      <c r="T10" s="1">
        <f t="shared" ca="1" si="1"/>
        <v>0.33344795772554825</v>
      </c>
      <c r="U10" s="1">
        <f t="shared" ca="1" si="1"/>
        <v>-0.88820891516765244</v>
      </c>
    </row>
    <row r="11" spans="1:21" x14ac:dyDescent="0.35">
      <c r="A11" t="s">
        <v>9</v>
      </c>
      <c r="B11" s="1">
        <f t="shared" ca="1" si="2"/>
        <v>-3.9665673573727744E-3</v>
      </c>
      <c r="C11" s="1">
        <f t="shared" ca="1" si="0"/>
        <v>-9.5995800953548427E-2</v>
      </c>
      <c r="D11" s="1">
        <f t="shared" ca="1" si="0"/>
        <v>0.46294671743584481</v>
      </c>
      <c r="E11" s="1">
        <f t="shared" ca="1" si="0"/>
        <v>0.96738398308469198</v>
      </c>
      <c r="F11" s="1">
        <f t="shared" ca="1" si="0"/>
        <v>-8.0102041307818395E-2</v>
      </c>
      <c r="G11" s="1">
        <f t="shared" ca="1" si="0"/>
        <v>0.55257125783159267</v>
      </c>
      <c r="H11" s="1">
        <f t="shared" ca="1" si="0"/>
        <v>0.17386734024512651</v>
      </c>
      <c r="I11" s="1">
        <f t="shared" ca="1" si="0"/>
        <v>0.7067019410110662</v>
      </c>
      <c r="J11" s="1">
        <f t="shared" ca="1" si="0"/>
        <v>-0.51572774529350363</v>
      </c>
      <c r="K11" s="1">
        <f t="shared" ca="1" si="0"/>
        <v>0.7995312824878098</v>
      </c>
      <c r="L11" s="1">
        <f t="shared" ca="1" si="0"/>
        <v>0.31054665430522244</v>
      </c>
      <c r="M11" s="1">
        <f t="shared" ca="1" si="0"/>
        <v>-0.99166110916029848</v>
      </c>
      <c r="N11" s="1">
        <f t="shared" ca="1" si="0"/>
        <v>-0.43963783523772526</v>
      </c>
      <c r="O11" s="1">
        <f t="shared" ca="1" si="0"/>
        <v>0.54677882237101549</v>
      </c>
      <c r="P11" s="1">
        <f t="shared" ca="1" si="0"/>
        <v>-0.47957666740851801</v>
      </c>
      <c r="Q11" s="1">
        <f t="shared" ca="1" si="0"/>
        <v>0.8241217818615092</v>
      </c>
      <c r="R11" s="1">
        <f t="shared" ca="1" si="0"/>
        <v>-0.48201675889045825</v>
      </c>
      <c r="S11" s="1">
        <f t="shared" ca="1" si="1"/>
        <v>0.16788569212477444</v>
      </c>
      <c r="T11" s="1">
        <f t="shared" ca="1" si="1"/>
        <v>0.68075976963174645</v>
      </c>
      <c r="U11" s="1">
        <f t="shared" ca="1" si="1"/>
        <v>0.468181348023472</v>
      </c>
    </row>
    <row r="12" spans="1:21" x14ac:dyDescent="0.35">
      <c r="A12" t="s">
        <v>10</v>
      </c>
      <c r="B12" s="1">
        <f t="shared" ca="1" si="2"/>
        <v>-0.56022350658140141</v>
      </c>
      <c r="C12" s="1">
        <f t="shared" ca="1" si="0"/>
        <v>0.3864898081306678</v>
      </c>
      <c r="D12" s="1">
        <f t="shared" ca="1" si="0"/>
        <v>-0.67024680706086159</v>
      </c>
      <c r="E12" s="1">
        <f t="shared" ca="1" si="0"/>
        <v>-0.77460082470318725</v>
      </c>
      <c r="F12" s="1">
        <f t="shared" ca="1" si="0"/>
        <v>0.49423792781391729</v>
      </c>
      <c r="G12" s="1">
        <f t="shared" ca="1" si="0"/>
        <v>-0.20413743152476793</v>
      </c>
      <c r="H12" s="1">
        <f t="shared" ca="1" si="0"/>
        <v>-0.78207583968850725</v>
      </c>
      <c r="I12" s="1">
        <f t="shared" ca="1" si="0"/>
        <v>-0.72932102377723806</v>
      </c>
      <c r="J12" s="1">
        <f t="shared" ca="1" si="0"/>
        <v>0.59653026694785138</v>
      </c>
      <c r="K12" s="1">
        <f t="shared" ca="1" si="0"/>
        <v>0.14061268856513354</v>
      </c>
      <c r="L12" s="1">
        <f t="shared" ca="1" si="0"/>
        <v>0.37058245238292575</v>
      </c>
      <c r="M12" s="1">
        <f t="shared" ca="1" si="0"/>
        <v>-0.86718499267113835</v>
      </c>
      <c r="N12" s="1">
        <f t="shared" ca="1" si="0"/>
        <v>0.99959514733267385</v>
      </c>
      <c r="O12" s="1">
        <f t="shared" ca="1" si="0"/>
        <v>-0.10324452203284862</v>
      </c>
      <c r="P12" s="1">
        <f t="shared" ca="1" si="0"/>
        <v>-0.4267664372270179</v>
      </c>
      <c r="Q12" s="1">
        <f t="shared" ca="1" si="0"/>
        <v>-0.63245412655052724</v>
      </c>
      <c r="R12" s="1">
        <f t="shared" ca="1" si="0"/>
        <v>0.14593405879260724</v>
      </c>
      <c r="S12" s="1">
        <f t="shared" ca="1" si="1"/>
        <v>-0.60620805901526831</v>
      </c>
      <c r="T12" s="1">
        <f t="shared" ca="1" si="1"/>
        <v>0.21731219393170553</v>
      </c>
      <c r="U12" s="1">
        <f t="shared" ca="1" si="1"/>
        <v>-0.11792913751744227</v>
      </c>
    </row>
    <row r="13" spans="1:21" x14ac:dyDescent="0.35">
      <c r="A13" t="s">
        <v>11</v>
      </c>
      <c r="B13" s="1">
        <f t="shared" ca="1" si="2"/>
        <v>-0.18130803876364276</v>
      </c>
      <c r="C13" s="1">
        <f t="shared" ca="1" si="0"/>
        <v>0.47286211390437849</v>
      </c>
      <c r="D13" s="1">
        <f t="shared" ca="1" si="0"/>
        <v>-0.92254494930644992</v>
      </c>
      <c r="E13" s="1">
        <f t="shared" ca="1" si="0"/>
        <v>0.99065429085537748</v>
      </c>
      <c r="F13" s="1">
        <f t="shared" ca="1" si="0"/>
        <v>0.90228188674231458</v>
      </c>
      <c r="G13" s="1">
        <f t="shared" ca="1" si="0"/>
        <v>0.47790938586415166</v>
      </c>
      <c r="H13" s="1">
        <f t="shared" ca="1" si="0"/>
        <v>0.34530602005698041</v>
      </c>
      <c r="I13" s="1">
        <f t="shared" ca="1" si="0"/>
        <v>0.58428293424382116</v>
      </c>
      <c r="J13" s="1">
        <f t="shared" ca="1" si="0"/>
        <v>0.30704480601557393</v>
      </c>
      <c r="K13" s="1">
        <f t="shared" ca="1" si="0"/>
        <v>-0.32283009748989255</v>
      </c>
      <c r="L13" s="1">
        <f t="shared" ca="1" si="0"/>
        <v>0.77861416185655874</v>
      </c>
      <c r="M13" s="1">
        <f t="shared" ca="1" si="0"/>
        <v>-0.48403963346206136</v>
      </c>
      <c r="N13" s="1">
        <f t="shared" ca="1" si="0"/>
        <v>-0.90817927041968249</v>
      </c>
      <c r="O13" s="1">
        <f t="shared" ca="1" si="0"/>
        <v>-0.8345674084025112</v>
      </c>
      <c r="P13" s="1">
        <f t="shared" ca="1" si="0"/>
        <v>-0.34880312085167509</v>
      </c>
      <c r="Q13" s="1">
        <f t="shared" ca="1" si="0"/>
        <v>-0.12839942638380952</v>
      </c>
      <c r="R13" s="1">
        <f t="shared" ca="1" si="0"/>
        <v>0.24553532747410101</v>
      </c>
      <c r="S13" s="1">
        <f t="shared" ca="1" si="1"/>
        <v>-2.2952957756642967E-2</v>
      </c>
      <c r="T13" s="1">
        <f t="shared" ca="1" si="1"/>
        <v>0.22143837691437307</v>
      </c>
      <c r="U13" s="1">
        <f t="shared" ca="1" si="1"/>
        <v>-3.3149948118487149E-2</v>
      </c>
    </row>
    <row r="14" spans="1:21" x14ac:dyDescent="0.35">
      <c r="A14" t="s">
        <v>12</v>
      </c>
      <c r="B14" s="1">
        <f t="shared" ca="1" si="2"/>
        <v>-0.97445946918486026</v>
      </c>
      <c r="C14" s="1">
        <f t="shared" ca="1" si="0"/>
        <v>0.81985932429985064</v>
      </c>
      <c r="D14" s="1">
        <f t="shared" ca="1" si="0"/>
        <v>0.40022334133447113</v>
      </c>
      <c r="E14" s="1">
        <f t="shared" ca="1" si="0"/>
        <v>0.61227661605743089</v>
      </c>
      <c r="F14" s="1">
        <f t="shared" ca="1" si="0"/>
        <v>-0.2950694480126117</v>
      </c>
      <c r="G14" s="1">
        <f t="shared" ca="1" si="0"/>
        <v>0.5978814375058048</v>
      </c>
      <c r="H14" s="1">
        <f t="shared" ca="1" si="0"/>
        <v>0.64156271514798391</v>
      </c>
      <c r="I14" s="1">
        <f t="shared" ca="1" si="0"/>
        <v>-0.34607285915174324</v>
      </c>
      <c r="J14" s="1">
        <f t="shared" ca="1" si="0"/>
        <v>0.13354196810079388</v>
      </c>
      <c r="K14" s="1">
        <f t="shared" ca="1" si="0"/>
        <v>0.56635363281603279</v>
      </c>
      <c r="L14" s="1">
        <f t="shared" ca="1" si="0"/>
        <v>0.15374520188001028</v>
      </c>
      <c r="M14" s="1">
        <f t="shared" ca="1" si="0"/>
        <v>-0.47341002115919228</v>
      </c>
      <c r="N14" s="1">
        <f t="shared" ca="1" si="0"/>
        <v>0.7976956872797758</v>
      </c>
      <c r="O14" s="1">
        <f t="shared" ca="1" si="0"/>
        <v>0.22525111035197698</v>
      </c>
      <c r="P14" s="1">
        <f t="shared" ca="1" si="0"/>
        <v>-0.68669396762840562</v>
      </c>
      <c r="Q14" s="1">
        <f t="shared" ca="1" si="0"/>
        <v>-0.20974186964002239</v>
      </c>
      <c r="R14" s="1">
        <f t="shared" ca="1" si="0"/>
        <v>-0.88910420341825369</v>
      </c>
      <c r="S14" s="1">
        <f t="shared" ca="1" si="1"/>
        <v>0.9716107825929241</v>
      </c>
      <c r="T14" s="1">
        <f t="shared" ca="1" si="1"/>
        <v>-0.66654253675787056</v>
      </c>
      <c r="U14" s="1">
        <f t="shared" ca="1" si="1"/>
        <v>-0.81138220748698719</v>
      </c>
    </row>
    <row r="15" spans="1:21" x14ac:dyDescent="0.35">
      <c r="A15" t="s">
        <v>13</v>
      </c>
      <c r="B15" s="1">
        <f t="shared" ca="1" si="2"/>
        <v>-0.68692314850316394</v>
      </c>
      <c r="C15" s="1">
        <f t="shared" ca="1" si="0"/>
        <v>0.37677720570958906</v>
      </c>
      <c r="D15" s="1">
        <f t="shared" ca="1" si="0"/>
        <v>0.41598499124025157</v>
      </c>
      <c r="E15" s="1">
        <f t="shared" ca="1" si="0"/>
        <v>-0.16780298484657363</v>
      </c>
      <c r="F15" s="1">
        <f t="shared" ca="1" si="0"/>
        <v>0.81674790440083989</v>
      </c>
      <c r="G15" s="1">
        <f t="shared" ca="1" si="0"/>
        <v>-0.65576110349593031</v>
      </c>
      <c r="H15" s="1">
        <f t="shared" ca="1" si="0"/>
        <v>0.24895605730541459</v>
      </c>
      <c r="I15" s="1">
        <f t="shared" ca="1" si="0"/>
        <v>0.65228370674659497</v>
      </c>
      <c r="J15" s="1">
        <f t="shared" ca="1" si="0"/>
        <v>0.99220759566991301</v>
      </c>
      <c r="K15" s="1">
        <f t="shared" ca="1" si="0"/>
        <v>-0.15916582980812577</v>
      </c>
      <c r="L15" s="1">
        <f t="shared" ca="1" si="0"/>
        <v>0.74096997242708995</v>
      </c>
      <c r="M15" s="1">
        <f t="shared" ca="1" si="0"/>
        <v>-4.4596588052335795E-2</v>
      </c>
      <c r="N15" s="1">
        <f t="shared" ca="1" si="0"/>
        <v>-0.92621840068089578</v>
      </c>
      <c r="O15" s="1">
        <f t="shared" ca="1" si="0"/>
        <v>-0.98949467328511642</v>
      </c>
      <c r="P15" s="1">
        <f t="shared" ca="1" si="0"/>
        <v>-0.22450568505805446</v>
      </c>
      <c r="Q15" s="1">
        <f t="shared" ca="1" si="0"/>
        <v>-0.85835008332287988</v>
      </c>
      <c r="R15" s="1">
        <f t="shared" ca="1" si="0"/>
        <v>-0.69276993583926227</v>
      </c>
      <c r="S15" s="1">
        <f t="shared" ca="1" si="1"/>
        <v>0.15652065613927379</v>
      </c>
      <c r="T15" s="1">
        <f t="shared" ca="1" si="1"/>
        <v>-0.19355938113384052</v>
      </c>
      <c r="U15" s="1">
        <f t="shared" ca="1" si="1"/>
        <v>-0.70326728292469443</v>
      </c>
    </row>
    <row r="16" spans="1:21" x14ac:dyDescent="0.35">
      <c r="A16" t="s">
        <v>14</v>
      </c>
      <c r="B16" s="1">
        <f t="shared" ca="1" si="2"/>
        <v>0.14076661814692093</v>
      </c>
      <c r="C16" s="1">
        <f t="shared" ca="1" si="0"/>
        <v>0.24778423799092386</v>
      </c>
      <c r="D16" s="1">
        <f t="shared" ca="1" si="0"/>
        <v>-0.52050952741658851</v>
      </c>
      <c r="E16" s="1">
        <f t="shared" ca="1" si="0"/>
        <v>-0.63142194408004659</v>
      </c>
      <c r="F16" s="1">
        <f t="shared" ca="1" si="0"/>
        <v>-0.15748290107754448</v>
      </c>
      <c r="G16" s="1">
        <f t="shared" ca="1" si="0"/>
        <v>-0.39769675893364709</v>
      </c>
      <c r="H16" s="1">
        <f t="shared" ca="1" si="0"/>
        <v>0.31839825968334168</v>
      </c>
      <c r="I16" s="1">
        <f t="shared" ca="1" si="0"/>
        <v>-0.25725377308263186</v>
      </c>
      <c r="J16" s="1">
        <f t="shared" ca="1" si="0"/>
        <v>0.85363390133322414</v>
      </c>
      <c r="K16" s="1">
        <f t="shared" ca="1" si="0"/>
        <v>-0.31598421288981959</v>
      </c>
      <c r="L16" s="1">
        <f t="shared" ca="1" si="0"/>
        <v>-0.84711614169255256</v>
      </c>
      <c r="M16" s="1">
        <f t="shared" ca="1" si="0"/>
        <v>0.86030355264125902</v>
      </c>
      <c r="N16" s="1">
        <f t="shared" ca="1" si="0"/>
        <v>-0.41549113072958765</v>
      </c>
      <c r="O16" s="1">
        <f t="shared" ca="1" si="0"/>
        <v>-0.43610124903435921</v>
      </c>
      <c r="P16" s="1">
        <f t="shared" ca="1" si="0"/>
        <v>0.35681750443559124</v>
      </c>
      <c r="Q16" s="1">
        <f t="shared" ca="1" si="0"/>
        <v>6.3713141490989056E-2</v>
      </c>
      <c r="R16" s="1">
        <f t="shared" ca="1" si="0"/>
        <v>-0.50178735337713531</v>
      </c>
      <c r="S16" s="1">
        <f t="shared" ca="1" si="1"/>
        <v>0.53116410591660457</v>
      </c>
      <c r="T16" s="1">
        <f t="shared" ca="1" si="1"/>
        <v>0.67786528471488516</v>
      </c>
      <c r="U16" s="1">
        <f t="shared" ca="1" si="1"/>
        <v>0.77003582752112698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7633-6626-4D2F-A7F0-D9838F67312D}">
  <dimension ref="A1:AT212"/>
  <sheetViews>
    <sheetView topLeftCell="A2" zoomScale="72" workbookViewId="0">
      <selection activeCell="A2" sqref="A2"/>
    </sheetView>
  </sheetViews>
  <sheetFormatPr defaultRowHeight="14.5" x14ac:dyDescent="0.35"/>
  <cols>
    <col min="1" max="1" width="10" bestFit="1" customWidth="1"/>
    <col min="2" max="2" width="5" bestFit="1" customWidth="1"/>
    <col min="3" max="3" width="9.1796875" bestFit="1" customWidth="1"/>
    <col min="4" max="6" width="5.08984375" bestFit="1" customWidth="1"/>
    <col min="7" max="7" width="5.453125" bestFit="1" customWidth="1"/>
    <col min="8" max="9" width="5.08984375" bestFit="1" customWidth="1"/>
    <col min="10" max="10" width="5.453125" bestFit="1" customWidth="1"/>
    <col min="11" max="11" width="5.90625" bestFit="1" customWidth="1"/>
    <col min="12" max="12" width="6.08984375" bestFit="1" customWidth="1"/>
    <col min="13" max="15" width="5.90625" bestFit="1" customWidth="1"/>
    <col min="16" max="16" width="5.81640625" bestFit="1" customWidth="1"/>
    <col min="17" max="17" width="6" bestFit="1" customWidth="1"/>
    <col min="18" max="21" width="5.81640625" bestFit="1" customWidth="1"/>
    <col min="22" max="22" width="7.81640625" bestFit="1" customWidth="1"/>
    <col min="23" max="23" width="5.36328125" bestFit="1" customWidth="1"/>
    <col min="24" max="24" width="6" bestFit="1" customWidth="1"/>
    <col min="25" max="25" width="5" bestFit="1" customWidth="1"/>
    <col min="26" max="26" width="6.08984375" bestFit="1" customWidth="1"/>
    <col min="27" max="27" width="7.1796875" bestFit="1" customWidth="1"/>
    <col min="28" max="29" width="8.08984375" bestFit="1" customWidth="1"/>
    <col min="30" max="30" width="9.453125" bestFit="1" customWidth="1"/>
    <col min="31" max="31" width="8.81640625" bestFit="1" customWidth="1"/>
    <col min="32" max="32" width="7.81640625" bestFit="1" customWidth="1"/>
    <col min="33" max="33" width="25.90625" bestFit="1" customWidth="1"/>
    <col min="34" max="34" width="10.26953125" bestFit="1" customWidth="1"/>
  </cols>
  <sheetData>
    <row r="1" spans="1:36" x14ac:dyDescent="0.35">
      <c r="A1" t="s">
        <v>45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X1">
        <v>0</v>
      </c>
      <c r="Y1">
        <v>0</v>
      </c>
      <c r="Z1">
        <v>1</v>
      </c>
      <c r="AA1">
        <v>0</v>
      </c>
      <c r="AB1">
        <v>0</v>
      </c>
      <c r="AC1">
        <v>0</v>
      </c>
      <c r="AD1">
        <v>1</v>
      </c>
      <c r="AE1">
        <v>0</v>
      </c>
    </row>
    <row r="2" spans="1:36" x14ac:dyDescent="0.35">
      <c r="A2" t="s">
        <v>35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46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t="s">
        <v>46</v>
      </c>
      <c r="AG2" t="s">
        <v>49</v>
      </c>
      <c r="AH2" t="s">
        <v>228</v>
      </c>
      <c r="AI2" t="s">
        <v>300</v>
      </c>
    </row>
    <row r="3" spans="1:36" x14ac:dyDescent="0.35">
      <c r="A3" t="s">
        <v>0</v>
      </c>
      <c r="B3" s="1">
        <v>0.38166117091495777</v>
      </c>
      <c r="C3" s="1">
        <v>-0.76305533900171585</v>
      </c>
      <c r="D3" s="1">
        <v>0.69521213875066068</v>
      </c>
      <c r="E3" s="1">
        <v>-0.72937281874938975</v>
      </c>
      <c r="F3" s="1">
        <v>-0.21433004382818699</v>
      </c>
      <c r="G3" s="1">
        <v>0.40758086697028317</v>
      </c>
      <c r="H3" s="1">
        <v>-0.65790121143120284</v>
      </c>
      <c r="I3" s="1">
        <v>0.2352616354707322</v>
      </c>
      <c r="J3" s="1">
        <v>-3.4674792957602341E-2</v>
      </c>
      <c r="K3" s="1">
        <v>2.9456698118688784E-2</v>
      </c>
      <c r="L3" s="1">
        <v>-0.39509602099592556</v>
      </c>
      <c r="M3" s="1">
        <v>-0.36951601411411406</v>
      </c>
      <c r="N3" s="1">
        <v>-0.92189774684514414</v>
      </c>
      <c r="O3" s="1">
        <v>0.12302175331161802</v>
      </c>
      <c r="P3" s="1">
        <v>0.65419845010858935</v>
      </c>
      <c r="Q3" s="1">
        <v>0.94425533733466605</v>
      </c>
      <c r="R3" s="1">
        <v>0.69727964216303784</v>
      </c>
      <c r="S3" s="1">
        <v>0.47911756270238182</v>
      </c>
      <c r="T3" s="1">
        <v>0.33195398807253373</v>
      </c>
      <c r="U3" s="1">
        <v>-0.62823905605599006</v>
      </c>
      <c r="V3" s="4">
        <f>AF3</f>
        <v>1000000</v>
      </c>
      <c r="W3" s="3">
        <f>MAX($B3:$U3)</f>
        <v>0.94425533733466605</v>
      </c>
      <c r="X3" s="3">
        <f>MIN($B3:$U3)</f>
        <v>-0.92189774684514414</v>
      </c>
      <c r="Y3" s="17">
        <f>AVERAGE($B3:$U3)</f>
        <v>1.3245809996943891E-2</v>
      </c>
      <c r="Z3" s="3">
        <f>STDEV($B3:$U3)</f>
        <v>0.56846620596317243</v>
      </c>
      <c r="AA3" s="3">
        <f>MEDIAN($B3:$U3)</f>
        <v>7.6239225715153403E-2</v>
      </c>
      <c r="AB3" s="3">
        <f>QUARTILE($B3:$U3,1)</f>
        <v>-0.45338177976094168</v>
      </c>
      <c r="AC3" s="3">
        <f>QUARTILE($B3:$U3,3)</f>
        <v>0.42546504090330783</v>
      </c>
      <c r="AD3" s="2">
        <f>COUNTIFS($B3:$U3,"&gt;"&amp;0)</f>
        <v>11</v>
      </c>
      <c r="AE3" s="2">
        <f>COUNTIFS($B3:$U3,"&lt;"&amp;0)</f>
        <v>9</v>
      </c>
      <c r="AF3">
        <v>1000000</v>
      </c>
      <c r="AG3" s="18" t="s">
        <v>53</v>
      </c>
      <c r="AH3">
        <f>L94</f>
        <v>1000000</v>
      </c>
      <c r="AI3">
        <f>IF(N94*N184&lt;=0,1,0)</f>
        <v>1</v>
      </c>
    </row>
    <row r="4" spans="1:36" x14ac:dyDescent="0.35">
      <c r="A4" t="s">
        <v>1</v>
      </c>
      <c r="B4" s="1">
        <v>0.58379397219557716</v>
      </c>
      <c r="C4" s="1">
        <v>-0.23096083659914379</v>
      </c>
      <c r="D4" s="1">
        <v>0.3955697102160638</v>
      </c>
      <c r="E4" s="1">
        <v>-0.64384934888986045</v>
      </c>
      <c r="F4" s="1">
        <v>0.96138839584083202</v>
      </c>
      <c r="G4" s="1">
        <v>-0.66693499687060043</v>
      </c>
      <c r="H4" s="1">
        <v>0.62288359274799676</v>
      </c>
      <c r="I4" s="1">
        <v>-0.44943733112784678</v>
      </c>
      <c r="J4" s="1">
        <v>-0.91625403346997936</v>
      </c>
      <c r="K4" s="1">
        <v>0.62336769456189067</v>
      </c>
      <c r="L4" s="1">
        <v>-0.197521973818374</v>
      </c>
      <c r="M4" s="1">
        <v>-0.36825339334195006</v>
      </c>
      <c r="N4" s="1">
        <v>-0.75435842488673699</v>
      </c>
      <c r="O4" s="1">
        <v>-0.64090058827610163</v>
      </c>
      <c r="P4" s="1">
        <v>-0.59114668537689719</v>
      </c>
      <c r="Q4" s="1">
        <v>0.46198938579726123</v>
      </c>
      <c r="R4" s="1">
        <v>-0.1760403976425351</v>
      </c>
      <c r="S4" s="1">
        <v>-0.1199888782398244</v>
      </c>
      <c r="T4" s="1">
        <v>0.73027472903451618</v>
      </c>
      <c r="U4" s="1">
        <v>-6.9796233541275843E-2</v>
      </c>
      <c r="V4" s="4">
        <f t="shared" ref="V4:V17" si="0">AF4</f>
        <v>1000000</v>
      </c>
      <c r="W4" s="3">
        <f t="shared" ref="W4:W17" si="1">MAX($B4:$U4)</f>
        <v>0.96138839584083202</v>
      </c>
      <c r="X4" s="3">
        <f t="shared" ref="X4:X17" si="2">MIN($B4:$U4)</f>
        <v>-0.91625403346997936</v>
      </c>
      <c r="Y4" s="14">
        <f t="shared" ref="Y4:Y17" si="3">AVERAGE($B4:$U4)</f>
        <v>-7.2308782084349404E-2</v>
      </c>
      <c r="Z4" s="3">
        <f t="shared" ref="Z4:Z17" si="4">STDEV($B4:$U4)</f>
        <v>0.57804778445734906</v>
      </c>
      <c r="AA4" s="3">
        <f t="shared" ref="AA4:AA17" si="5">MEDIAN($B4:$U4)</f>
        <v>-0.18678118573045455</v>
      </c>
      <c r="AB4" s="3">
        <f t="shared" ref="AB4:AB17" si="6">QUARTILE($B4:$U4,1)</f>
        <v>-0.60358516110169824</v>
      </c>
      <c r="AC4" s="3">
        <f t="shared" ref="AC4:AC17" si="7">QUARTILE($B4:$U4,3)</f>
        <v>0.49244053239684021</v>
      </c>
      <c r="AD4" s="2">
        <f t="shared" ref="AD4:AD17" si="8">COUNTIFS($B4:$U4,"&gt;"&amp;0)</f>
        <v>7</v>
      </c>
      <c r="AE4" s="2">
        <f t="shared" ref="AE4:AE17" si="9">COUNTIFS($B4:$U4,"&lt;"&amp;0)</f>
        <v>13</v>
      </c>
      <c r="AF4">
        <v>1000000</v>
      </c>
      <c r="AG4" s="15" t="s">
        <v>52</v>
      </c>
      <c r="AH4" s="15">
        <f>L95</f>
        <v>999999.5</v>
      </c>
      <c r="AI4">
        <f t="shared" ref="AI4:AI17" si="10">IF(N95*N185&lt;=0,1,0)</f>
        <v>1</v>
      </c>
    </row>
    <row r="5" spans="1:36" x14ac:dyDescent="0.35">
      <c r="A5" t="s">
        <v>2</v>
      </c>
      <c r="B5" s="1">
        <v>-0.83770678893986505</v>
      </c>
      <c r="C5" s="1">
        <v>0.49817456985494957</v>
      </c>
      <c r="D5" s="1">
        <v>0.31758537487065008</v>
      </c>
      <c r="E5" s="1">
        <v>-0.47196428678518476</v>
      </c>
      <c r="F5" s="1">
        <v>-9.0039896097080074E-2</v>
      </c>
      <c r="G5" s="1">
        <v>-0.19856238500423329</v>
      </c>
      <c r="H5" s="1">
        <v>0.391508007678536</v>
      </c>
      <c r="I5" s="1">
        <v>9.9890529090179925E-2</v>
      </c>
      <c r="J5" s="1">
        <v>0.39180787739811551</v>
      </c>
      <c r="K5" s="1">
        <v>-0.7757545722827679</v>
      </c>
      <c r="L5" s="1">
        <v>-0.10723587419809033</v>
      </c>
      <c r="M5" s="1">
        <v>-0.9097056887905921</v>
      </c>
      <c r="N5" s="1">
        <v>-0.91742214543698997</v>
      </c>
      <c r="O5" s="1">
        <v>0.23460172395960499</v>
      </c>
      <c r="P5" s="1">
        <v>0.81996756744986632</v>
      </c>
      <c r="Q5" s="1">
        <v>-7.4980802467944141E-2</v>
      </c>
      <c r="R5" s="1">
        <v>-0.58599751920665843</v>
      </c>
      <c r="S5" s="1">
        <v>-0.49420308330525664</v>
      </c>
      <c r="T5" s="1">
        <v>0.27108596248275441</v>
      </c>
      <c r="U5" s="1">
        <v>0.84286098669896758</v>
      </c>
      <c r="V5" s="4">
        <f t="shared" si="0"/>
        <v>1000000</v>
      </c>
      <c r="W5" s="3">
        <f t="shared" si="1"/>
        <v>0.84286098669896758</v>
      </c>
      <c r="X5" s="3">
        <f t="shared" si="2"/>
        <v>-0.91742214543698997</v>
      </c>
      <c r="Y5" s="14">
        <f t="shared" si="3"/>
        <v>-7.9804522151551899E-2</v>
      </c>
      <c r="Z5" s="3">
        <f t="shared" si="4"/>
        <v>0.5571323092124808</v>
      </c>
      <c r="AA5" s="3">
        <f t="shared" si="5"/>
        <v>-8.2510349282512108E-2</v>
      </c>
      <c r="AB5" s="3">
        <f t="shared" si="6"/>
        <v>-0.51715169228060709</v>
      </c>
      <c r="AC5" s="3">
        <f t="shared" si="7"/>
        <v>0.33606603307262156</v>
      </c>
      <c r="AD5" s="2">
        <f t="shared" si="8"/>
        <v>9</v>
      </c>
      <c r="AE5" s="2">
        <f t="shared" si="9"/>
        <v>11</v>
      </c>
      <c r="AF5">
        <v>1000000</v>
      </c>
      <c r="AG5" s="15" t="s">
        <v>52</v>
      </c>
      <c r="AH5">
        <f>L96</f>
        <v>1000000</v>
      </c>
      <c r="AI5">
        <f t="shared" si="10"/>
        <v>1</v>
      </c>
    </row>
    <row r="6" spans="1:36" x14ac:dyDescent="0.35">
      <c r="A6" t="s">
        <v>3</v>
      </c>
      <c r="B6" s="1">
        <v>-0.32235097286231551</v>
      </c>
      <c r="C6" s="1">
        <v>0.63150978943436109</v>
      </c>
      <c r="D6" s="1">
        <v>0.38707278929933753</v>
      </c>
      <c r="E6" s="1">
        <v>0.61819020011610282</v>
      </c>
      <c r="F6" s="1">
        <v>-0.24415298856285239</v>
      </c>
      <c r="G6" s="1">
        <v>0.61566558949345684</v>
      </c>
      <c r="H6" s="1">
        <v>6.08434744748374E-2</v>
      </c>
      <c r="I6" s="1">
        <v>-0.89942115137589917</v>
      </c>
      <c r="J6" s="1">
        <v>-0.49540802910032022</v>
      </c>
      <c r="K6" s="1">
        <v>0.93657550549664581</v>
      </c>
      <c r="L6" s="1">
        <v>2.4877682277573143E-2</v>
      </c>
      <c r="M6" s="1">
        <v>0.69468631940222259</v>
      </c>
      <c r="N6" s="1">
        <v>9.4267286010724982E-2</v>
      </c>
      <c r="O6" s="1">
        <v>-0.20751761308890604</v>
      </c>
      <c r="P6" s="1">
        <v>0.18297537149076226</v>
      </c>
      <c r="Q6" s="1">
        <v>0.5516514040675804</v>
      </c>
      <c r="R6" s="1">
        <v>8.3923813746993758E-2</v>
      </c>
      <c r="S6" s="1">
        <v>0.32397118240622991</v>
      </c>
      <c r="T6" s="1">
        <v>-0.43388383479457104</v>
      </c>
      <c r="U6" s="1">
        <v>-0.625293828235856</v>
      </c>
      <c r="V6" s="4">
        <f t="shared" si="0"/>
        <v>1000000</v>
      </c>
      <c r="W6" s="3">
        <f t="shared" si="1"/>
        <v>0.93657550549664581</v>
      </c>
      <c r="X6" s="3">
        <f t="shared" si="2"/>
        <v>-0.89942115137589917</v>
      </c>
      <c r="Y6" s="12">
        <f t="shared" si="3"/>
        <v>9.8909099484805391E-2</v>
      </c>
      <c r="Z6" s="3">
        <f t="shared" si="4"/>
        <v>0.50142754993550487</v>
      </c>
      <c r="AA6" s="3">
        <f t="shared" si="5"/>
        <v>8.909554987885937E-2</v>
      </c>
      <c r="AB6" s="3">
        <f t="shared" si="6"/>
        <v>-0.26370248463771817</v>
      </c>
      <c r="AC6" s="3">
        <f t="shared" si="7"/>
        <v>0.56765495042404956</v>
      </c>
      <c r="AD6" s="2">
        <f t="shared" si="8"/>
        <v>13</v>
      </c>
      <c r="AE6" s="13">
        <f t="shared" si="9"/>
        <v>7</v>
      </c>
      <c r="AF6">
        <v>1000000</v>
      </c>
      <c r="AG6" s="11" t="s">
        <v>51</v>
      </c>
      <c r="AH6">
        <f>L97</f>
        <v>1000000</v>
      </c>
      <c r="AI6">
        <f t="shared" si="10"/>
        <v>1</v>
      </c>
    </row>
    <row r="7" spans="1:36" x14ac:dyDescent="0.35">
      <c r="A7" t="s">
        <v>4</v>
      </c>
      <c r="B7" s="1">
        <v>0.75286261167857615</v>
      </c>
      <c r="C7" s="1">
        <v>0.77530486387971509</v>
      </c>
      <c r="D7" s="1">
        <v>0.99248089826431896</v>
      </c>
      <c r="E7" s="1">
        <v>-0.55508578216273685</v>
      </c>
      <c r="F7" s="1">
        <v>-0.55434251471759954</v>
      </c>
      <c r="G7" s="1">
        <v>-7.64470215985531E-2</v>
      </c>
      <c r="H7" s="1">
        <v>-0.50241895124698743</v>
      </c>
      <c r="I7" s="1">
        <v>-0.14958746603267725</v>
      </c>
      <c r="J7" s="1">
        <v>0.37667558607641305</v>
      </c>
      <c r="K7" s="1">
        <v>-0.86183428533245121</v>
      </c>
      <c r="L7" s="1">
        <v>4.5289163511637032E-3</v>
      </c>
      <c r="M7" s="1">
        <v>-0.49164638692046925</v>
      </c>
      <c r="N7" s="1">
        <v>-0.89534995855494914</v>
      </c>
      <c r="O7" s="1">
        <v>-0.61479116839444004</v>
      </c>
      <c r="P7" s="1">
        <v>-0.36015061615799571</v>
      </c>
      <c r="Q7" s="1">
        <v>0.99029895479066044</v>
      </c>
      <c r="R7" s="1">
        <v>-8.9033367224738758E-2</v>
      </c>
      <c r="S7" s="1">
        <v>-0.5023051087358148</v>
      </c>
      <c r="T7" s="1">
        <v>-0.27729647178749084</v>
      </c>
      <c r="U7" s="1">
        <v>-0.45814818123016421</v>
      </c>
      <c r="V7" s="4">
        <f t="shared" si="0"/>
        <v>1000000</v>
      </c>
      <c r="W7" s="3">
        <f t="shared" si="1"/>
        <v>0.99248089826431896</v>
      </c>
      <c r="X7" s="3">
        <f t="shared" si="2"/>
        <v>-0.89534995855494914</v>
      </c>
      <c r="Y7" s="14">
        <f t="shared" si="3"/>
        <v>-0.12481427245281103</v>
      </c>
      <c r="Z7" s="3">
        <f t="shared" si="4"/>
        <v>0.59386501278030046</v>
      </c>
      <c r="AA7" s="3">
        <f t="shared" si="5"/>
        <v>-0.31872354397274327</v>
      </c>
      <c r="AB7" s="3">
        <f t="shared" si="6"/>
        <v>-0.51539984211464041</v>
      </c>
      <c r="AC7" s="3">
        <f t="shared" si="7"/>
        <v>9.756558378247604E-2</v>
      </c>
      <c r="AD7" s="6">
        <f t="shared" si="8"/>
        <v>6</v>
      </c>
      <c r="AE7" s="6">
        <f t="shared" si="9"/>
        <v>14</v>
      </c>
      <c r="AF7">
        <v>1000000</v>
      </c>
      <c r="AG7" s="16" t="s">
        <v>47</v>
      </c>
      <c r="AH7">
        <f>L98</f>
        <v>1000000</v>
      </c>
      <c r="AI7">
        <f t="shared" si="10"/>
        <v>1</v>
      </c>
    </row>
    <row r="8" spans="1:36" x14ac:dyDescent="0.35">
      <c r="A8" t="s">
        <v>5</v>
      </c>
      <c r="B8" s="1">
        <v>-0.19671690733297842</v>
      </c>
      <c r="C8" s="1">
        <v>-0.43537827241257321</v>
      </c>
      <c r="D8" s="1">
        <v>3.0595011553194773E-2</v>
      </c>
      <c r="E8" s="1">
        <v>0.61759782756343085</v>
      </c>
      <c r="F8" s="1">
        <v>-0.57758637882348118</v>
      </c>
      <c r="G8" s="1">
        <v>0.91396569990671117</v>
      </c>
      <c r="H8" s="1">
        <v>-0.10433466923754975</v>
      </c>
      <c r="I8" s="1">
        <v>0.44014871335521244</v>
      </c>
      <c r="J8" s="1">
        <v>-0.76419479545685309</v>
      </c>
      <c r="K8" s="1">
        <v>-0.71636667166005408</v>
      </c>
      <c r="L8" s="1">
        <v>-0.65710174645730857</v>
      </c>
      <c r="M8" s="1">
        <v>0.73874402973877928</v>
      </c>
      <c r="N8" s="1">
        <v>0.86797706590424251</v>
      </c>
      <c r="O8" s="1">
        <v>-0.16668769187995869</v>
      </c>
      <c r="P8" s="1">
        <v>-0.90008647951972032</v>
      </c>
      <c r="Q8" s="1">
        <v>-0.10675937851789818</v>
      </c>
      <c r="R8" s="1">
        <v>-6.5191523664964723E-3</v>
      </c>
      <c r="S8" s="1">
        <v>-0.91492220524062851</v>
      </c>
      <c r="T8" s="1">
        <v>1.7452283788033096E-3</v>
      </c>
      <c r="U8" s="1">
        <v>0.78551496473893634</v>
      </c>
      <c r="V8" s="4">
        <f t="shared" si="0"/>
        <v>1000000</v>
      </c>
      <c r="W8" s="3">
        <f t="shared" si="1"/>
        <v>0.91396569990671117</v>
      </c>
      <c r="X8" s="3">
        <f t="shared" si="2"/>
        <v>-0.91492220524062851</v>
      </c>
      <c r="Y8" s="14">
        <f t="shared" si="3"/>
        <v>-5.7518290388309488E-2</v>
      </c>
      <c r="Z8" s="3">
        <f t="shared" si="4"/>
        <v>0.60912310886083409</v>
      </c>
      <c r="AA8" s="3">
        <f t="shared" si="5"/>
        <v>-0.10554702387772397</v>
      </c>
      <c r="AB8" s="3">
        <f t="shared" si="6"/>
        <v>-0.59746522073193797</v>
      </c>
      <c r="AC8" s="3">
        <f t="shared" si="7"/>
        <v>0.48451099190726704</v>
      </c>
      <c r="AD8" s="2">
        <f t="shared" si="8"/>
        <v>8</v>
      </c>
      <c r="AE8" s="2">
        <f t="shared" si="9"/>
        <v>12</v>
      </c>
      <c r="AF8">
        <v>1000000</v>
      </c>
      <c r="AG8" s="15" t="s">
        <v>52</v>
      </c>
      <c r="AH8">
        <f>L99</f>
        <v>1000000</v>
      </c>
      <c r="AI8">
        <f t="shared" si="10"/>
        <v>1</v>
      </c>
    </row>
    <row r="9" spans="1:36" x14ac:dyDescent="0.35">
      <c r="A9" t="s">
        <v>6</v>
      </c>
      <c r="B9" s="1">
        <v>0.19234595238917218</v>
      </c>
      <c r="C9" s="1">
        <v>0.27707926476242339</v>
      </c>
      <c r="D9" s="1">
        <v>-0.19690613805901913</v>
      </c>
      <c r="E9" s="1">
        <v>-0.88848620153556079</v>
      </c>
      <c r="F9" s="1">
        <v>-6.2934071777887679E-2</v>
      </c>
      <c r="G9" s="1">
        <v>-6.3829030164262335E-2</v>
      </c>
      <c r="H9" s="1">
        <v>-0.76086579619399619</v>
      </c>
      <c r="I9" s="1">
        <v>0.88981643009490297</v>
      </c>
      <c r="J9" s="1">
        <v>0.48635150502471669</v>
      </c>
      <c r="K9" s="1">
        <v>-0.90069275179851283</v>
      </c>
      <c r="L9" s="1">
        <v>-0.38721308652912323</v>
      </c>
      <c r="M9" s="1">
        <v>0.11703435418780894</v>
      </c>
      <c r="N9" s="1">
        <v>-1.6232838331506905E-3</v>
      </c>
      <c r="O9" s="1">
        <v>0.51004484512979742</v>
      </c>
      <c r="P9" s="1">
        <v>0.80377951917988577</v>
      </c>
      <c r="Q9" s="1">
        <v>0.71939101208926259</v>
      </c>
      <c r="R9" s="1">
        <v>-0.81068838094348195</v>
      </c>
      <c r="S9" s="1">
        <v>0.28725322951439747</v>
      </c>
      <c r="T9" s="1">
        <v>0.66685549232258312</v>
      </c>
      <c r="U9" s="1">
        <v>-0.14042376913171584</v>
      </c>
      <c r="V9" s="4">
        <f t="shared" si="0"/>
        <v>1000000</v>
      </c>
      <c r="W9" s="3">
        <f t="shared" si="1"/>
        <v>0.88981643009490297</v>
      </c>
      <c r="X9" s="3">
        <f t="shared" si="2"/>
        <v>-0.90069275179851283</v>
      </c>
      <c r="Y9" s="12">
        <f t="shared" si="3"/>
        <v>3.6814454736411997E-2</v>
      </c>
      <c r="Z9" s="3">
        <f t="shared" si="4"/>
        <v>0.56813930603548102</v>
      </c>
      <c r="AA9" s="3">
        <f t="shared" si="5"/>
        <v>5.7705535177329126E-2</v>
      </c>
      <c r="AB9" s="3">
        <f t="shared" si="6"/>
        <v>-0.24448287517654516</v>
      </c>
      <c r="AC9" s="3">
        <f t="shared" si="7"/>
        <v>0.49227484005098687</v>
      </c>
      <c r="AD9" s="2">
        <f t="shared" si="8"/>
        <v>10</v>
      </c>
      <c r="AE9" s="13">
        <f t="shared" si="9"/>
        <v>10</v>
      </c>
      <c r="AF9">
        <v>1000000</v>
      </c>
      <c r="AG9" s="11" t="s">
        <v>51</v>
      </c>
      <c r="AH9">
        <f>L100</f>
        <v>1000000</v>
      </c>
      <c r="AI9">
        <f t="shared" si="10"/>
        <v>1</v>
      </c>
    </row>
    <row r="10" spans="1:36" x14ac:dyDescent="0.35">
      <c r="A10" t="s">
        <v>7</v>
      </c>
      <c r="B10" s="1">
        <v>-0.20993710193457127</v>
      </c>
      <c r="C10" s="1">
        <v>0.4722014249685651</v>
      </c>
      <c r="D10" s="1">
        <v>0.63832273543194606</v>
      </c>
      <c r="E10" s="1">
        <v>-0.59638975235700675</v>
      </c>
      <c r="F10" s="1">
        <v>0.78628947132680715</v>
      </c>
      <c r="G10" s="1">
        <v>-0.70713508429177163</v>
      </c>
      <c r="H10" s="1">
        <v>0.93889974471970983</v>
      </c>
      <c r="I10" s="1">
        <v>-0.48290597318615891</v>
      </c>
      <c r="J10" s="1">
        <v>0.90492827718954527</v>
      </c>
      <c r="K10" s="1">
        <v>-0.97236800925265832</v>
      </c>
      <c r="L10" s="1">
        <v>0.57476342998044716</v>
      </c>
      <c r="M10" s="1">
        <v>0.71650512209256201</v>
      </c>
      <c r="N10" s="1">
        <v>0.21334471279120315</v>
      </c>
      <c r="O10" s="1">
        <v>-0.47155282244239038</v>
      </c>
      <c r="P10" s="1">
        <v>0.97825041211202679</v>
      </c>
      <c r="Q10" s="1">
        <v>-0.62692640813491685</v>
      </c>
      <c r="R10" s="1">
        <v>-0.31868669217467493</v>
      </c>
      <c r="S10" s="1">
        <v>-0.49974847245688991</v>
      </c>
      <c r="T10" s="1">
        <v>0.3096774473917423</v>
      </c>
      <c r="U10" s="1">
        <v>6.0239068725320921E-2</v>
      </c>
      <c r="V10" s="4">
        <f t="shared" si="0"/>
        <v>1000000</v>
      </c>
      <c r="W10" s="3">
        <f t="shared" si="1"/>
        <v>0.97825041211202679</v>
      </c>
      <c r="X10" s="3">
        <f t="shared" si="2"/>
        <v>-0.97236800925265832</v>
      </c>
      <c r="Y10" s="9">
        <f t="shared" si="3"/>
        <v>8.5388576524941848E-2</v>
      </c>
      <c r="Z10" s="3">
        <f t="shared" si="4"/>
        <v>0.64048652836688513</v>
      </c>
      <c r="AA10" s="3">
        <f t="shared" si="5"/>
        <v>0.13679189075826204</v>
      </c>
      <c r="AB10" s="3">
        <f t="shared" si="6"/>
        <v>-0.48711659800384166</v>
      </c>
      <c r="AC10" s="3">
        <f t="shared" si="7"/>
        <v>0.65786833209710005</v>
      </c>
      <c r="AD10" s="2">
        <f t="shared" si="8"/>
        <v>11</v>
      </c>
      <c r="AE10" s="10">
        <f t="shared" si="9"/>
        <v>9</v>
      </c>
      <c r="AF10">
        <v>1000000</v>
      </c>
      <c r="AG10" s="11" t="s">
        <v>48</v>
      </c>
      <c r="AH10">
        <f>L101</f>
        <v>1000000</v>
      </c>
      <c r="AI10">
        <f t="shared" si="10"/>
        <v>1</v>
      </c>
    </row>
    <row r="11" spans="1:36" x14ac:dyDescent="0.35">
      <c r="A11" t="s">
        <v>8</v>
      </c>
      <c r="B11" s="1">
        <v>-0.22640893292144293</v>
      </c>
      <c r="C11" s="1">
        <v>0.81071258816591296</v>
      </c>
      <c r="D11" s="1">
        <v>0.66077327321313106</v>
      </c>
      <c r="E11" s="1">
        <v>-0.75838738140150408</v>
      </c>
      <c r="F11" s="1">
        <v>-7.6967407037909163E-2</v>
      </c>
      <c r="G11" s="1">
        <v>-0.88363365535096428</v>
      </c>
      <c r="H11" s="1">
        <v>-0.85177201995332363</v>
      </c>
      <c r="I11" s="1">
        <v>0.57340708232762672</v>
      </c>
      <c r="J11" s="1">
        <v>8.4310739392813305E-2</v>
      </c>
      <c r="K11" s="1">
        <v>0.47155429070648203</v>
      </c>
      <c r="L11" s="1">
        <v>-0.71585348599619669</v>
      </c>
      <c r="M11" s="1">
        <v>0.95441003433021976</v>
      </c>
      <c r="N11" s="1">
        <v>-0.5212412482649571</v>
      </c>
      <c r="O11" s="1">
        <v>-0.98575144954087612</v>
      </c>
      <c r="P11" s="1">
        <v>0.39318528117728291</v>
      </c>
      <c r="Q11" s="1">
        <v>-0.99866295707407438</v>
      </c>
      <c r="R11" s="1">
        <v>0.55007444406964545</v>
      </c>
      <c r="S11" s="1">
        <v>0.64768108362384846</v>
      </c>
      <c r="T11" s="1">
        <v>-0.38562697816659752</v>
      </c>
      <c r="U11" s="1">
        <v>-0.77267096526019352</v>
      </c>
      <c r="V11" s="4">
        <f t="shared" si="0"/>
        <v>1000000</v>
      </c>
      <c r="W11" s="3">
        <f t="shared" si="1"/>
        <v>0.95441003433021976</v>
      </c>
      <c r="X11" s="3">
        <f t="shared" si="2"/>
        <v>-0.99866295707407438</v>
      </c>
      <c r="Y11" s="14">
        <f t="shared" si="3"/>
        <v>-0.10154338319805385</v>
      </c>
      <c r="Z11" s="3">
        <f t="shared" si="4"/>
        <v>0.6832988717973274</v>
      </c>
      <c r="AA11" s="3">
        <f t="shared" si="5"/>
        <v>-0.15168816997967605</v>
      </c>
      <c r="AB11" s="3">
        <f t="shared" si="6"/>
        <v>-0.76195827736617638</v>
      </c>
      <c r="AC11" s="3">
        <f t="shared" si="7"/>
        <v>0.55590760363414082</v>
      </c>
      <c r="AD11" s="2">
        <f t="shared" si="8"/>
        <v>9</v>
      </c>
      <c r="AE11" s="2">
        <f t="shared" si="9"/>
        <v>11</v>
      </c>
      <c r="AF11">
        <v>1000000</v>
      </c>
      <c r="AG11" s="15" t="s">
        <v>52</v>
      </c>
      <c r="AH11" s="15">
        <f>L102</f>
        <v>999999.5</v>
      </c>
      <c r="AI11">
        <f t="shared" si="10"/>
        <v>1</v>
      </c>
    </row>
    <row r="12" spans="1:36" x14ac:dyDescent="0.35">
      <c r="A12" t="s">
        <v>9</v>
      </c>
      <c r="B12" s="1">
        <v>0.49393605309601885</v>
      </c>
      <c r="C12" s="1">
        <v>-0.4121724318789497</v>
      </c>
      <c r="D12" s="1">
        <v>0.27373440365480373</v>
      </c>
      <c r="E12" s="1">
        <v>0.95185853441463264</v>
      </c>
      <c r="F12" s="1">
        <v>-0.32169933410997498</v>
      </c>
      <c r="G12" s="1">
        <v>0.37125344558923068</v>
      </c>
      <c r="H12" s="1">
        <v>0.95176645117562875</v>
      </c>
      <c r="I12" s="1">
        <v>0.78492131883192484</v>
      </c>
      <c r="J12" s="1">
        <v>0.29967795829613109</v>
      </c>
      <c r="K12" s="1">
        <v>-0.36391609448896878</v>
      </c>
      <c r="L12" s="1">
        <v>0.54009686056659123</v>
      </c>
      <c r="M12" s="1">
        <v>8.2451956415581229E-2</v>
      </c>
      <c r="N12" s="1">
        <v>-0.94266600112988908</v>
      </c>
      <c r="O12" s="1">
        <v>-0.36772500761684612</v>
      </c>
      <c r="P12" s="1">
        <v>-0.32229336240940465</v>
      </c>
      <c r="Q12" s="1">
        <v>-0.69310278289115357</v>
      </c>
      <c r="R12" s="1">
        <v>-0.53657197782171995</v>
      </c>
      <c r="S12" s="1">
        <v>-9.9980059822616596E-2</v>
      </c>
      <c r="T12" s="1">
        <v>-0.92206205208402237</v>
      </c>
      <c r="U12" s="1">
        <v>0.37302867866001299</v>
      </c>
      <c r="V12" s="4">
        <f t="shared" si="0"/>
        <v>1000000</v>
      </c>
      <c r="W12" s="3">
        <f t="shared" si="1"/>
        <v>0.95185853441463264</v>
      </c>
      <c r="X12" s="3">
        <f t="shared" si="2"/>
        <v>-0.94266600112988908</v>
      </c>
      <c r="Y12" s="3">
        <f t="shared" si="3"/>
        <v>7.0268278223505117E-3</v>
      </c>
      <c r="Z12" s="3">
        <f t="shared" si="4"/>
        <v>0.58818281535063544</v>
      </c>
      <c r="AA12" s="3">
        <f t="shared" si="5"/>
        <v>-8.7640517035176835E-3</v>
      </c>
      <c r="AB12" s="3">
        <f t="shared" si="6"/>
        <v>-0.37883686368237202</v>
      </c>
      <c r="AC12" s="3">
        <f t="shared" si="7"/>
        <v>0.40325552226901445</v>
      </c>
      <c r="AD12" s="2">
        <f t="shared" si="8"/>
        <v>10</v>
      </c>
      <c r="AE12" s="2">
        <f t="shared" si="9"/>
        <v>10</v>
      </c>
      <c r="AF12">
        <v>1000000</v>
      </c>
      <c r="AG12" s="18" t="s">
        <v>53</v>
      </c>
      <c r="AH12">
        <f>L103</f>
        <v>1000000</v>
      </c>
      <c r="AI12">
        <f t="shared" si="10"/>
        <v>1</v>
      </c>
    </row>
    <row r="13" spans="1:36" x14ac:dyDescent="0.35">
      <c r="A13" t="s">
        <v>10</v>
      </c>
      <c r="B13" s="1">
        <v>0.65812494444645875</v>
      </c>
      <c r="C13" s="1">
        <v>0.87602072233319195</v>
      </c>
      <c r="D13" s="1">
        <v>0.57238983978539215</v>
      </c>
      <c r="E13" s="1">
        <v>-0.86056458745622599</v>
      </c>
      <c r="F13" s="1">
        <v>0.40056984836253196</v>
      </c>
      <c r="G13" s="1">
        <v>-0.87441084242987466</v>
      </c>
      <c r="H13" s="1">
        <v>-0.49690304858169609</v>
      </c>
      <c r="I13" s="1">
        <v>0.16048316882898161</v>
      </c>
      <c r="J13" s="1">
        <v>0.96849693077592969</v>
      </c>
      <c r="K13" s="1">
        <v>0.57589602152013386</v>
      </c>
      <c r="L13" s="1">
        <v>-0.42921158011334959</v>
      </c>
      <c r="M13" s="1">
        <v>-0.94687519200089798</v>
      </c>
      <c r="N13" s="1">
        <v>0.6141306855676758</v>
      </c>
      <c r="O13" s="1">
        <v>-0.70507884240341756</v>
      </c>
      <c r="P13" s="1">
        <v>0.71678279607467532</v>
      </c>
      <c r="Q13" s="1">
        <v>-0.5123423522715691</v>
      </c>
      <c r="R13" s="1">
        <v>-0.18796407904159329</v>
      </c>
      <c r="S13" s="1">
        <v>0.33228031442446415</v>
      </c>
      <c r="T13" s="1">
        <v>0.59233478848963972</v>
      </c>
      <c r="U13" s="1">
        <v>-0.69904626675848336</v>
      </c>
      <c r="V13" s="4">
        <f t="shared" si="0"/>
        <v>1000000</v>
      </c>
      <c r="W13" s="3">
        <f t="shared" si="1"/>
        <v>0.96849693077592969</v>
      </c>
      <c r="X13" s="3">
        <f t="shared" si="2"/>
        <v>-0.94687519200089798</v>
      </c>
      <c r="Y13" s="12">
        <f t="shared" si="3"/>
        <v>3.7755663477598365E-2</v>
      </c>
      <c r="Z13" s="3">
        <f t="shared" si="4"/>
        <v>0.66586785715957919</v>
      </c>
      <c r="AA13" s="3">
        <f t="shared" si="5"/>
        <v>0.24638174162672288</v>
      </c>
      <c r="AB13" s="3">
        <f t="shared" si="6"/>
        <v>-0.55901833089329767</v>
      </c>
      <c r="AC13" s="3">
        <f t="shared" si="7"/>
        <v>0.59778376275914868</v>
      </c>
      <c r="AD13" s="2">
        <f t="shared" si="8"/>
        <v>11</v>
      </c>
      <c r="AE13" s="13">
        <f t="shared" si="9"/>
        <v>9</v>
      </c>
      <c r="AF13">
        <v>1000000</v>
      </c>
      <c r="AG13" s="11" t="s">
        <v>51</v>
      </c>
      <c r="AH13">
        <f>L104</f>
        <v>1000000</v>
      </c>
      <c r="AI13">
        <f t="shared" si="10"/>
        <v>1</v>
      </c>
    </row>
    <row r="14" spans="1:36" x14ac:dyDescent="0.35">
      <c r="A14" t="s">
        <v>11</v>
      </c>
      <c r="B14" s="1">
        <v>-0.10623615066001979</v>
      </c>
      <c r="C14" s="1">
        <v>0.4112311410855074</v>
      </c>
      <c r="D14" s="1">
        <v>-0.51587227468151164</v>
      </c>
      <c r="E14" s="1">
        <v>6.3248847002183695E-2</v>
      </c>
      <c r="F14" s="1">
        <v>0.78951167525066257</v>
      </c>
      <c r="G14" s="1">
        <v>1.5142641859168027E-2</v>
      </c>
      <c r="H14" s="1">
        <v>0.65153588479546332</v>
      </c>
      <c r="I14" s="1">
        <v>-0.66192085809848877</v>
      </c>
      <c r="J14" s="1">
        <v>0.61749304960951856</v>
      </c>
      <c r="K14" s="1">
        <v>-0.42005026905139475</v>
      </c>
      <c r="L14" s="1">
        <v>-0.80259354730216792</v>
      </c>
      <c r="M14" s="1">
        <v>-0.22829931312569163</v>
      </c>
      <c r="N14" s="1">
        <v>-0.53696740345737592</v>
      </c>
      <c r="O14" s="1">
        <v>0.78842825704706088</v>
      </c>
      <c r="P14" s="1">
        <v>0.1280089432787852</v>
      </c>
      <c r="Q14" s="1">
        <v>0.22591222480450046</v>
      </c>
      <c r="R14" s="1">
        <v>-0.63511949314333549</v>
      </c>
      <c r="S14" s="1">
        <v>0.27341381459485614</v>
      </c>
      <c r="T14" s="1">
        <v>-0.21603265378158731</v>
      </c>
      <c r="U14" s="1">
        <v>-0.39667253629703447</v>
      </c>
      <c r="V14" s="4">
        <f t="shared" si="0"/>
        <v>1000000</v>
      </c>
      <c r="W14" s="3">
        <f t="shared" si="1"/>
        <v>0.78951167525066257</v>
      </c>
      <c r="X14" s="3">
        <f t="shared" si="2"/>
        <v>-0.80259354730216792</v>
      </c>
      <c r="Y14" s="14">
        <f t="shared" si="3"/>
        <v>-2.7791901013545072E-2</v>
      </c>
      <c r="Z14" s="3">
        <f t="shared" si="4"/>
        <v>0.50444413968076451</v>
      </c>
      <c r="AA14" s="3">
        <f t="shared" si="5"/>
        <v>-4.5546754400425882E-2</v>
      </c>
      <c r="AB14" s="3">
        <f t="shared" si="6"/>
        <v>-0.44400577045892398</v>
      </c>
      <c r="AC14" s="3">
        <f t="shared" si="7"/>
        <v>0.30786814621751896</v>
      </c>
      <c r="AD14" s="2">
        <f t="shared" si="8"/>
        <v>10</v>
      </c>
      <c r="AE14" s="2">
        <f t="shared" si="9"/>
        <v>10</v>
      </c>
      <c r="AF14">
        <v>1000000</v>
      </c>
      <c r="AG14" s="15" t="s">
        <v>52</v>
      </c>
      <c r="AH14" s="7">
        <f>L105</f>
        <v>1000000.5</v>
      </c>
      <c r="AI14">
        <f t="shared" si="10"/>
        <v>1</v>
      </c>
      <c r="AJ14" t="s">
        <v>229</v>
      </c>
    </row>
    <row r="15" spans="1:36" x14ac:dyDescent="0.35">
      <c r="A15" t="s">
        <v>12</v>
      </c>
      <c r="B15" s="1">
        <v>0.9182370778498028</v>
      </c>
      <c r="C15" s="1">
        <v>0.81603779119957975</v>
      </c>
      <c r="D15" s="1">
        <v>0.86602800165520577</v>
      </c>
      <c r="E15" s="1">
        <v>0.71701195794033246</v>
      </c>
      <c r="F15" s="1">
        <v>-0.33228979373326784</v>
      </c>
      <c r="G15" s="1">
        <v>-8.1673352160760659E-2</v>
      </c>
      <c r="H15" s="1">
        <v>-8.8535413113568273E-2</v>
      </c>
      <c r="I15" s="1">
        <v>0.79305783308710187</v>
      </c>
      <c r="J15" s="1">
        <v>0.86910879820819487</v>
      </c>
      <c r="K15" s="1">
        <v>-0.66436143467166242</v>
      </c>
      <c r="L15" s="1">
        <v>0.6665047382310525</v>
      </c>
      <c r="M15" s="1">
        <v>-0.53780518990813952</v>
      </c>
      <c r="N15" s="1">
        <v>0.70696453857250829</v>
      </c>
      <c r="O15" s="1">
        <v>-0.35067373256945999</v>
      </c>
      <c r="P15" s="1">
        <v>-9.3852171104885196E-2</v>
      </c>
      <c r="Q15" s="1">
        <v>-0.3692094696338124</v>
      </c>
      <c r="R15" s="1">
        <v>0.81277949401349536</v>
      </c>
      <c r="S15" s="1">
        <v>0.17966449408227581</v>
      </c>
      <c r="T15" s="1">
        <v>-0.1246648743550538</v>
      </c>
      <c r="U15" s="1">
        <v>0.37201690862167136</v>
      </c>
      <c r="V15" s="4">
        <f t="shared" si="0"/>
        <v>1000000</v>
      </c>
      <c r="W15" s="3">
        <f t="shared" si="1"/>
        <v>0.9182370778498028</v>
      </c>
      <c r="X15" s="3">
        <f t="shared" si="2"/>
        <v>-0.66436143467166242</v>
      </c>
      <c r="Y15" s="8">
        <f t="shared" si="3"/>
        <v>0.25371731011053061</v>
      </c>
      <c r="Z15" s="3">
        <f t="shared" si="4"/>
        <v>0.55176826841955251</v>
      </c>
      <c r="AA15" s="3">
        <f t="shared" si="5"/>
        <v>0.27584070135197358</v>
      </c>
      <c r="AB15" s="3">
        <f t="shared" si="6"/>
        <v>-0.17657110419960731</v>
      </c>
      <c r="AC15" s="3">
        <f t="shared" si="7"/>
        <v>0.79798824831870019</v>
      </c>
      <c r="AD15" s="2">
        <f t="shared" si="8"/>
        <v>11</v>
      </c>
      <c r="AE15" s="2">
        <f t="shared" si="9"/>
        <v>9</v>
      </c>
      <c r="AF15">
        <v>1000000</v>
      </c>
      <c r="AG15" s="7" t="s">
        <v>50</v>
      </c>
      <c r="AH15">
        <f>L106</f>
        <v>1000000</v>
      </c>
      <c r="AI15">
        <f t="shared" si="10"/>
        <v>1</v>
      </c>
    </row>
    <row r="16" spans="1:36" x14ac:dyDescent="0.35">
      <c r="A16" t="s">
        <v>13</v>
      </c>
      <c r="B16" s="1">
        <v>0.49544118584899155</v>
      </c>
      <c r="C16" s="1">
        <v>-8.4698619979095335E-2</v>
      </c>
      <c r="D16" s="1">
        <v>0.23321290846548992</v>
      </c>
      <c r="E16" s="1">
        <v>0.31745324377508233</v>
      </c>
      <c r="F16" s="1">
        <v>-0.62938599851869403</v>
      </c>
      <c r="G16" s="1">
        <v>-0.60471179209025427</v>
      </c>
      <c r="H16" s="1">
        <v>-0.71875303450422545</v>
      </c>
      <c r="I16" s="1">
        <v>0.8562243808622525</v>
      </c>
      <c r="J16" s="1">
        <v>-0.22579064009389116</v>
      </c>
      <c r="K16" s="1">
        <v>0.62108226234009312</v>
      </c>
      <c r="L16" s="1">
        <v>-8.2102630674074639E-3</v>
      </c>
      <c r="M16" s="1">
        <v>0.4058187780432112</v>
      </c>
      <c r="N16" s="1">
        <v>0.36223642226928243</v>
      </c>
      <c r="O16" s="1">
        <v>-0.88228140116429166</v>
      </c>
      <c r="P16" s="1">
        <v>-0.92204635684524106</v>
      </c>
      <c r="Q16" s="1">
        <v>0.16785231830657343</v>
      </c>
      <c r="R16" s="1">
        <v>-0.561864325310373</v>
      </c>
      <c r="S16" s="1">
        <v>0.16181437103693574</v>
      </c>
      <c r="T16" s="1">
        <v>0.92039204496138116</v>
      </c>
      <c r="U16" s="1">
        <v>0.88047716384926877</v>
      </c>
      <c r="V16" s="4">
        <f t="shared" si="0"/>
        <v>1000000</v>
      </c>
      <c r="W16" s="3">
        <f t="shared" si="1"/>
        <v>0.92039204496138116</v>
      </c>
      <c r="X16" s="3">
        <f t="shared" si="2"/>
        <v>-0.92204635684524106</v>
      </c>
      <c r="Y16" s="12">
        <f t="shared" si="3"/>
        <v>3.9213132409254434E-2</v>
      </c>
      <c r="Z16" s="3">
        <f t="shared" si="4"/>
        <v>0.59569834636859487</v>
      </c>
      <c r="AA16" s="3">
        <f t="shared" si="5"/>
        <v>0.16483334467175459</v>
      </c>
      <c r="AB16" s="3">
        <f t="shared" si="6"/>
        <v>-0.57257619200534338</v>
      </c>
      <c r="AC16" s="3">
        <f t="shared" si="7"/>
        <v>0.42822437999465629</v>
      </c>
      <c r="AD16" s="2">
        <f t="shared" si="8"/>
        <v>11</v>
      </c>
      <c r="AE16" s="13">
        <f t="shared" si="9"/>
        <v>9</v>
      </c>
      <c r="AF16">
        <v>1000000</v>
      </c>
      <c r="AG16" s="11" t="s">
        <v>51</v>
      </c>
      <c r="AH16">
        <f>L107</f>
        <v>1000000</v>
      </c>
      <c r="AI16">
        <f t="shared" si="10"/>
        <v>1</v>
      </c>
    </row>
    <row r="17" spans="1:46" x14ac:dyDescent="0.35">
      <c r="A17" t="s">
        <v>14</v>
      </c>
      <c r="B17" s="1">
        <v>-0.36167552494074529</v>
      </c>
      <c r="C17" s="1">
        <v>0.90423824774284789</v>
      </c>
      <c r="D17" s="1">
        <v>0.39860254056627098</v>
      </c>
      <c r="E17" s="1">
        <v>2.8545200006240723E-2</v>
      </c>
      <c r="F17" s="1">
        <v>-0.81145822126363076</v>
      </c>
      <c r="G17" s="1">
        <v>-0.53138874553429827</v>
      </c>
      <c r="H17" s="1">
        <v>0.87892045082738557</v>
      </c>
      <c r="I17" s="1">
        <v>6.1413612939352102E-2</v>
      </c>
      <c r="J17" s="1">
        <v>0.40769285241996567</v>
      </c>
      <c r="K17" s="1">
        <v>0.85793083894198774</v>
      </c>
      <c r="L17" s="1">
        <v>0.41992352945298239</v>
      </c>
      <c r="M17" s="1">
        <v>0.40166204915834935</v>
      </c>
      <c r="N17" s="1">
        <v>0.99924045881351375</v>
      </c>
      <c r="O17" s="1">
        <v>0.86436565094292384</v>
      </c>
      <c r="P17" s="1">
        <v>0.80305709280969029</v>
      </c>
      <c r="Q17" s="1">
        <v>-0.49857597791429931</v>
      </c>
      <c r="R17" s="1">
        <v>-0.50339057680263366</v>
      </c>
      <c r="S17" s="1">
        <v>0.83863725086109953</v>
      </c>
      <c r="T17" s="1">
        <v>-0.64559915762752551</v>
      </c>
      <c r="U17" s="1">
        <v>-0.30149779751151051</v>
      </c>
      <c r="V17" s="4">
        <f t="shared" si="0"/>
        <v>1000000</v>
      </c>
      <c r="W17" s="3">
        <f t="shared" si="1"/>
        <v>0.99924045881351375</v>
      </c>
      <c r="X17" s="3">
        <f t="shared" si="2"/>
        <v>-0.81145822126363076</v>
      </c>
      <c r="Y17" s="12">
        <f t="shared" si="3"/>
        <v>0.21053218869439833</v>
      </c>
      <c r="Z17" s="3">
        <f t="shared" si="4"/>
        <v>0.61909181489393728</v>
      </c>
      <c r="AA17" s="3">
        <f t="shared" si="5"/>
        <v>0.40013229486231017</v>
      </c>
      <c r="AB17" s="3">
        <f t="shared" si="6"/>
        <v>-0.39590063818413379</v>
      </c>
      <c r="AC17" s="3">
        <f t="shared" si="7"/>
        <v>0.84346064788132158</v>
      </c>
      <c r="AD17" s="2">
        <f t="shared" si="8"/>
        <v>13</v>
      </c>
      <c r="AE17" s="13">
        <f t="shared" si="9"/>
        <v>7</v>
      </c>
      <c r="AF17">
        <v>1000000</v>
      </c>
      <c r="AG17" s="11" t="s">
        <v>51</v>
      </c>
      <c r="AH17">
        <f>L108</f>
        <v>1000000</v>
      </c>
      <c r="AI17">
        <f t="shared" si="10"/>
        <v>1</v>
      </c>
    </row>
    <row r="18" spans="1:46" x14ac:dyDescent="0.35">
      <c r="W18" s="2"/>
      <c r="X18" s="2"/>
      <c r="Y18" s="2"/>
      <c r="Z18" s="2"/>
      <c r="AA18" s="2"/>
      <c r="AB18" s="2"/>
      <c r="AC18" s="2"/>
      <c r="AD18" s="2"/>
      <c r="AE18" s="2"/>
    </row>
    <row r="19" spans="1:46" x14ac:dyDescent="0.35">
      <c r="A19" t="str">
        <f>A3</f>
        <v>stratégia1</v>
      </c>
      <c r="B19">
        <f>RANK(B3,B$3:B$17,B$1)</f>
        <v>7</v>
      </c>
      <c r="C19">
        <f t="shared" ref="C19:AE19" si="11">RANK(C3,C$3:C$17,C$1)</f>
        <v>15</v>
      </c>
      <c r="D19">
        <f t="shared" si="11"/>
        <v>3</v>
      </c>
      <c r="E19">
        <f t="shared" si="11"/>
        <v>12</v>
      </c>
      <c r="F19">
        <f t="shared" si="11"/>
        <v>8</v>
      </c>
      <c r="G19">
        <f t="shared" si="11"/>
        <v>3</v>
      </c>
      <c r="H19">
        <f t="shared" si="11"/>
        <v>12</v>
      </c>
      <c r="I19">
        <f t="shared" si="11"/>
        <v>7</v>
      </c>
      <c r="J19">
        <f t="shared" si="11"/>
        <v>11</v>
      </c>
      <c r="K19">
        <f t="shared" si="11"/>
        <v>7</v>
      </c>
      <c r="L19">
        <f t="shared" si="11"/>
        <v>11</v>
      </c>
      <c r="M19">
        <f t="shared" si="11"/>
        <v>11</v>
      </c>
      <c r="N19">
        <f t="shared" si="11"/>
        <v>14</v>
      </c>
      <c r="O19">
        <f t="shared" si="11"/>
        <v>5</v>
      </c>
      <c r="P19">
        <f t="shared" si="11"/>
        <v>6</v>
      </c>
      <c r="Q19">
        <f t="shared" si="11"/>
        <v>2</v>
      </c>
      <c r="R19">
        <f t="shared" si="11"/>
        <v>2</v>
      </c>
      <c r="S19">
        <f t="shared" si="11"/>
        <v>3</v>
      </c>
      <c r="T19">
        <f t="shared" si="11"/>
        <v>5</v>
      </c>
      <c r="U19">
        <f t="shared" si="11"/>
        <v>13</v>
      </c>
      <c r="V19" s="5">
        <f>V3</f>
        <v>1000000</v>
      </c>
      <c r="W19" s="2">
        <f t="shared" si="11"/>
        <v>8</v>
      </c>
      <c r="X19" s="2">
        <f t="shared" si="11"/>
        <v>10</v>
      </c>
      <c r="Y19" s="2">
        <f t="shared" si="11"/>
        <v>8</v>
      </c>
      <c r="Z19" s="2">
        <f t="shared" si="11"/>
        <v>6</v>
      </c>
      <c r="AA19" s="2">
        <f t="shared" si="11"/>
        <v>7</v>
      </c>
      <c r="AB19" s="2">
        <f t="shared" si="11"/>
        <v>7</v>
      </c>
      <c r="AC19" s="2">
        <f t="shared" si="11"/>
        <v>11</v>
      </c>
      <c r="AD19" s="2">
        <f t="shared" si="11"/>
        <v>9</v>
      </c>
      <c r="AE19" s="2">
        <f t="shared" si="11"/>
        <v>9</v>
      </c>
      <c r="AF19">
        <v>1000000</v>
      </c>
      <c r="AK19">
        <f>16-W19</f>
        <v>8</v>
      </c>
      <c r="AL19">
        <f>16-X19</f>
        <v>6</v>
      </c>
      <c r="AM19">
        <f>16-Y19</f>
        <v>8</v>
      </c>
      <c r="AN19">
        <f>16-Z19</f>
        <v>10</v>
      </c>
      <c r="AO19">
        <f>16-AA19</f>
        <v>9</v>
      </c>
      <c r="AP19">
        <f>16-AB19</f>
        <v>9</v>
      </c>
      <c r="AQ19">
        <f>16-AC19</f>
        <v>5</v>
      </c>
      <c r="AR19">
        <f>16-AD19</f>
        <v>7</v>
      </c>
      <c r="AS19">
        <f>16-AE19</f>
        <v>7</v>
      </c>
      <c r="AT19">
        <f>AF19</f>
        <v>1000000</v>
      </c>
    </row>
    <row r="20" spans="1:46" x14ac:dyDescent="0.35">
      <c r="A20" t="str">
        <f t="shared" ref="A20:A33" si="12">A4</f>
        <v>stratégia2</v>
      </c>
      <c r="B20">
        <f t="shared" ref="B20:AE20" si="13">RANK(B4,B$3:B$17,B$1)</f>
        <v>4</v>
      </c>
      <c r="C20">
        <f t="shared" si="13"/>
        <v>12</v>
      </c>
      <c r="D20">
        <f t="shared" si="13"/>
        <v>8</v>
      </c>
      <c r="E20">
        <f t="shared" si="13"/>
        <v>11</v>
      </c>
      <c r="F20">
        <f t="shared" si="13"/>
        <v>1</v>
      </c>
      <c r="G20">
        <f t="shared" si="13"/>
        <v>12</v>
      </c>
      <c r="H20">
        <f t="shared" si="13"/>
        <v>5</v>
      </c>
      <c r="I20">
        <f t="shared" si="13"/>
        <v>12</v>
      </c>
      <c r="J20">
        <f t="shared" si="13"/>
        <v>15</v>
      </c>
      <c r="K20">
        <f t="shared" si="13"/>
        <v>3</v>
      </c>
      <c r="L20">
        <f t="shared" si="13"/>
        <v>9</v>
      </c>
      <c r="M20">
        <f t="shared" si="13"/>
        <v>10</v>
      </c>
      <c r="N20">
        <f t="shared" si="13"/>
        <v>11</v>
      </c>
      <c r="O20">
        <f t="shared" si="13"/>
        <v>12</v>
      </c>
      <c r="P20">
        <f t="shared" si="13"/>
        <v>13</v>
      </c>
      <c r="Q20">
        <f t="shared" si="13"/>
        <v>5</v>
      </c>
      <c r="R20">
        <f t="shared" si="13"/>
        <v>7</v>
      </c>
      <c r="S20">
        <f t="shared" si="13"/>
        <v>11</v>
      </c>
      <c r="T20">
        <f t="shared" si="13"/>
        <v>2</v>
      </c>
      <c r="U20">
        <f t="shared" si="13"/>
        <v>7</v>
      </c>
      <c r="V20" s="5">
        <f t="shared" ref="V20:V33" si="14">V4</f>
        <v>1000000</v>
      </c>
      <c r="W20" s="2">
        <f t="shared" si="13"/>
        <v>5</v>
      </c>
      <c r="X20" s="2">
        <f t="shared" si="13"/>
        <v>8</v>
      </c>
      <c r="Y20" s="2">
        <f t="shared" si="13"/>
        <v>12</v>
      </c>
      <c r="Z20" s="2">
        <f t="shared" si="13"/>
        <v>7</v>
      </c>
      <c r="AA20" s="2">
        <f t="shared" si="13"/>
        <v>14</v>
      </c>
      <c r="AB20" s="2">
        <f t="shared" si="13"/>
        <v>14</v>
      </c>
      <c r="AC20" s="2">
        <f t="shared" si="13"/>
        <v>7</v>
      </c>
      <c r="AD20" s="2">
        <f t="shared" si="13"/>
        <v>2</v>
      </c>
      <c r="AE20" s="2">
        <f t="shared" si="13"/>
        <v>2</v>
      </c>
      <c r="AF20">
        <v>1000000</v>
      </c>
      <c r="AK20">
        <f>16-W20</f>
        <v>11</v>
      </c>
      <c r="AL20">
        <f>16-X20</f>
        <v>8</v>
      </c>
      <c r="AM20">
        <f>16-Y20</f>
        <v>4</v>
      </c>
      <c r="AN20">
        <f>16-Z20</f>
        <v>9</v>
      </c>
      <c r="AO20">
        <f>16-AA20</f>
        <v>2</v>
      </c>
      <c r="AP20">
        <f>16-AB20</f>
        <v>2</v>
      </c>
      <c r="AQ20">
        <f>16-AC20</f>
        <v>9</v>
      </c>
      <c r="AR20">
        <f>16-AD20</f>
        <v>14</v>
      </c>
      <c r="AS20">
        <f>16-AE20</f>
        <v>14</v>
      </c>
      <c r="AT20">
        <f>AF20</f>
        <v>1000000</v>
      </c>
    </row>
    <row r="21" spans="1:46" x14ac:dyDescent="0.35">
      <c r="A21" t="str">
        <f t="shared" si="12"/>
        <v>stratégia3</v>
      </c>
      <c r="B21">
        <f t="shared" ref="B21:AE21" si="15">RANK(B5,B$3:B$17,B$1)</f>
        <v>15</v>
      </c>
      <c r="C21">
        <f t="shared" si="15"/>
        <v>7</v>
      </c>
      <c r="D21">
        <f t="shared" si="15"/>
        <v>10</v>
      </c>
      <c r="E21">
        <f t="shared" si="15"/>
        <v>8</v>
      </c>
      <c r="F21">
        <f t="shared" si="15"/>
        <v>7</v>
      </c>
      <c r="G21">
        <f t="shared" si="15"/>
        <v>9</v>
      </c>
      <c r="H21">
        <f t="shared" si="15"/>
        <v>6</v>
      </c>
      <c r="I21">
        <f t="shared" si="15"/>
        <v>9</v>
      </c>
      <c r="J21">
        <f t="shared" si="15"/>
        <v>7</v>
      </c>
      <c r="K21">
        <f t="shared" si="15"/>
        <v>12</v>
      </c>
      <c r="L21">
        <f t="shared" si="15"/>
        <v>8</v>
      </c>
      <c r="M21">
        <f t="shared" si="15"/>
        <v>14</v>
      </c>
      <c r="N21">
        <f t="shared" si="15"/>
        <v>13</v>
      </c>
      <c r="O21">
        <f t="shared" si="15"/>
        <v>4</v>
      </c>
      <c r="P21">
        <f t="shared" si="15"/>
        <v>2</v>
      </c>
      <c r="Q21">
        <f t="shared" si="15"/>
        <v>8</v>
      </c>
      <c r="R21">
        <f t="shared" si="15"/>
        <v>13</v>
      </c>
      <c r="S21">
        <f t="shared" si="15"/>
        <v>12</v>
      </c>
      <c r="T21">
        <f t="shared" si="15"/>
        <v>7</v>
      </c>
      <c r="U21">
        <f t="shared" si="15"/>
        <v>2</v>
      </c>
      <c r="V21" s="5">
        <f t="shared" si="14"/>
        <v>1000000</v>
      </c>
      <c r="W21" s="2">
        <f t="shared" si="15"/>
        <v>14</v>
      </c>
      <c r="X21" s="2">
        <f t="shared" si="15"/>
        <v>9</v>
      </c>
      <c r="Y21" s="2">
        <f t="shared" si="15"/>
        <v>13</v>
      </c>
      <c r="Z21" s="2">
        <f t="shared" si="15"/>
        <v>4</v>
      </c>
      <c r="AA21" s="2">
        <f t="shared" si="15"/>
        <v>11</v>
      </c>
      <c r="AB21" s="2">
        <f t="shared" si="15"/>
        <v>10</v>
      </c>
      <c r="AC21" s="2">
        <f t="shared" si="15"/>
        <v>13</v>
      </c>
      <c r="AD21" s="2">
        <f t="shared" si="15"/>
        <v>4</v>
      </c>
      <c r="AE21" s="2">
        <f t="shared" si="15"/>
        <v>4</v>
      </c>
      <c r="AF21">
        <v>1000000</v>
      </c>
      <c r="AK21">
        <f>16-W21</f>
        <v>2</v>
      </c>
      <c r="AL21">
        <f>16-X21</f>
        <v>7</v>
      </c>
      <c r="AM21">
        <f>16-Y21</f>
        <v>3</v>
      </c>
      <c r="AN21">
        <f>16-Z21</f>
        <v>12</v>
      </c>
      <c r="AO21">
        <f>16-AA21</f>
        <v>5</v>
      </c>
      <c r="AP21">
        <f>16-AB21</f>
        <v>6</v>
      </c>
      <c r="AQ21">
        <f>16-AC21</f>
        <v>3</v>
      </c>
      <c r="AR21">
        <f>16-AD21</f>
        <v>12</v>
      </c>
      <c r="AS21">
        <f>16-AE21</f>
        <v>12</v>
      </c>
      <c r="AT21">
        <f>AF21</f>
        <v>1000000</v>
      </c>
    </row>
    <row r="22" spans="1:46" x14ac:dyDescent="0.35">
      <c r="A22" t="str">
        <f t="shared" si="12"/>
        <v>stratégia4</v>
      </c>
      <c r="B22">
        <f t="shared" ref="B22:AE22" si="16">RANK(B6,B$3:B$17,B$1)</f>
        <v>13</v>
      </c>
      <c r="C22">
        <f t="shared" si="16"/>
        <v>6</v>
      </c>
      <c r="D22">
        <f t="shared" si="16"/>
        <v>9</v>
      </c>
      <c r="E22">
        <f t="shared" si="16"/>
        <v>3</v>
      </c>
      <c r="F22">
        <f t="shared" si="16"/>
        <v>9</v>
      </c>
      <c r="G22">
        <f t="shared" si="16"/>
        <v>2</v>
      </c>
      <c r="H22">
        <f t="shared" si="16"/>
        <v>7</v>
      </c>
      <c r="I22">
        <f t="shared" si="16"/>
        <v>15</v>
      </c>
      <c r="J22">
        <f t="shared" si="16"/>
        <v>13</v>
      </c>
      <c r="K22">
        <f t="shared" si="16"/>
        <v>1</v>
      </c>
      <c r="L22">
        <f t="shared" si="16"/>
        <v>5</v>
      </c>
      <c r="M22">
        <f t="shared" si="16"/>
        <v>4</v>
      </c>
      <c r="N22">
        <f t="shared" si="16"/>
        <v>7</v>
      </c>
      <c r="O22">
        <f t="shared" si="16"/>
        <v>7</v>
      </c>
      <c r="P22">
        <f t="shared" si="16"/>
        <v>8</v>
      </c>
      <c r="Q22">
        <f t="shared" si="16"/>
        <v>4</v>
      </c>
      <c r="R22">
        <f t="shared" si="16"/>
        <v>4</v>
      </c>
      <c r="S22">
        <f t="shared" si="16"/>
        <v>5</v>
      </c>
      <c r="T22">
        <f t="shared" si="16"/>
        <v>13</v>
      </c>
      <c r="U22">
        <f t="shared" si="16"/>
        <v>12</v>
      </c>
      <c r="V22" s="5">
        <f t="shared" si="14"/>
        <v>1000000</v>
      </c>
      <c r="W22" s="2">
        <f t="shared" si="16"/>
        <v>9</v>
      </c>
      <c r="X22" s="2">
        <f t="shared" si="16"/>
        <v>5</v>
      </c>
      <c r="Y22" s="13">
        <f t="shared" si="16"/>
        <v>3</v>
      </c>
      <c r="Z22" s="2">
        <f t="shared" si="16"/>
        <v>1</v>
      </c>
      <c r="AA22" s="2">
        <f t="shared" si="16"/>
        <v>6</v>
      </c>
      <c r="AB22" s="2">
        <f t="shared" si="16"/>
        <v>3</v>
      </c>
      <c r="AC22" s="2">
        <f t="shared" si="16"/>
        <v>5</v>
      </c>
      <c r="AD22" s="2">
        <f t="shared" si="16"/>
        <v>14</v>
      </c>
      <c r="AE22" s="13">
        <f t="shared" si="16"/>
        <v>14</v>
      </c>
      <c r="AF22">
        <v>1000000</v>
      </c>
      <c r="AK22">
        <f>16-W22</f>
        <v>7</v>
      </c>
      <c r="AL22">
        <f>16-X22</f>
        <v>11</v>
      </c>
      <c r="AM22">
        <f>16-Y22</f>
        <v>13</v>
      </c>
      <c r="AN22">
        <f>16-Z22</f>
        <v>15</v>
      </c>
      <c r="AO22">
        <f>16-AA22</f>
        <v>10</v>
      </c>
      <c r="AP22">
        <f>16-AB22</f>
        <v>13</v>
      </c>
      <c r="AQ22">
        <f>16-AC22</f>
        <v>11</v>
      </c>
      <c r="AR22">
        <f>16-AD22</f>
        <v>2</v>
      </c>
      <c r="AS22">
        <f>16-AE22</f>
        <v>2</v>
      </c>
      <c r="AT22">
        <f>AF22</f>
        <v>1000000</v>
      </c>
    </row>
    <row r="23" spans="1:46" x14ac:dyDescent="0.35">
      <c r="A23" t="str">
        <f t="shared" si="12"/>
        <v>stratégia5</v>
      </c>
      <c r="B23">
        <f t="shared" ref="B23:AE23" si="17">RANK(B7,B$3:B$17,B$1)</f>
        <v>2</v>
      </c>
      <c r="C23">
        <f t="shared" si="17"/>
        <v>5</v>
      </c>
      <c r="D23">
        <f t="shared" si="17"/>
        <v>1</v>
      </c>
      <c r="E23">
        <f t="shared" si="17"/>
        <v>9</v>
      </c>
      <c r="F23">
        <f t="shared" si="17"/>
        <v>12</v>
      </c>
      <c r="G23">
        <f t="shared" si="17"/>
        <v>7</v>
      </c>
      <c r="H23">
        <f t="shared" si="17"/>
        <v>11</v>
      </c>
      <c r="I23">
        <f t="shared" si="17"/>
        <v>11</v>
      </c>
      <c r="J23">
        <f t="shared" si="17"/>
        <v>8</v>
      </c>
      <c r="K23">
        <f t="shared" si="17"/>
        <v>13</v>
      </c>
      <c r="L23">
        <f t="shared" si="17"/>
        <v>6</v>
      </c>
      <c r="M23">
        <f t="shared" si="17"/>
        <v>12</v>
      </c>
      <c r="N23">
        <f t="shared" si="17"/>
        <v>12</v>
      </c>
      <c r="O23">
        <f t="shared" si="17"/>
        <v>11</v>
      </c>
      <c r="P23">
        <f t="shared" si="17"/>
        <v>12</v>
      </c>
      <c r="Q23">
        <f t="shared" si="17"/>
        <v>1</v>
      </c>
      <c r="R23">
        <f t="shared" si="17"/>
        <v>6</v>
      </c>
      <c r="S23">
        <f t="shared" si="17"/>
        <v>14</v>
      </c>
      <c r="T23">
        <f t="shared" si="17"/>
        <v>11</v>
      </c>
      <c r="U23">
        <f t="shared" si="17"/>
        <v>11</v>
      </c>
      <c r="V23" s="5">
        <f t="shared" si="14"/>
        <v>1000000</v>
      </c>
      <c r="W23" s="2">
        <f t="shared" si="17"/>
        <v>2</v>
      </c>
      <c r="X23" s="2">
        <f t="shared" si="17"/>
        <v>4</v>
      </c>
      <c r="Y23" s="2">
        <f t="shared" si="17"/>
        <v>15</v>
      </c>
      <c r="Z23" s="2">
        <f t="shared" si="17"/>
        <v>9</v>
      </c>
      <c r="AA23" s="2">
        <f t="shared" si="17"/>
        <v>15</v>
      </c>
      <c r="AB23" s="2">
        <f t="shared" si="17"/>
        <v>9</v>
      </c>
      <c r="AC23" s="2">
        <f t="shared" si="17"/>
        <v>15</v>
      </c>
      <c r="AD23" s="6">
        <f t="shared" si="17"/>
        <v>1</v>
      </c>
      <c r="AE23" s="6">
        <f t="shared" si="17"/>
        <v>1</v>
      </c>
      <c r="AF23">
        <v>1000000</v>
      </c>
      <c r="AK23">
        <f>16-W23</f>
        <v>14</v>
      </c>
      <c r="AL23">
        <f>16-X23</f>
        <v>12</v>
      </c>
      <c r="AM23">
        <f>16-Y23</f>
        <v>1</v>
      </c>
      <c r="AN23">
        <f>16-Z23</f>
        <v>7</v>
      </c>
      <c r="AO23">
        <f>16-AA23</f>
        <v>1</v>
      </c>
      <c r="AP23">
        <f>16-AB23</f>
        <v>7</v>
      </c>
      <c r="AQ23">
        <f>16-AC23</f>
        <v>1</v>
      </c>
      <c r="AR23">
        <f>16-AD23</f>
        <v>15</v>
      </c>
      <c r="AS23">
        <f>16-AE23</f>
        <v>15</v>
      </c>
      <c r="AT23">
        <f>AF23</f>
        <v>1000000</v>
      </c>
    </row>
    <row r="24" spans="1:46" x14ac:dyDescent="0.35">
      <c r="A24" t="str">
        <f t="shared" si="12"/>
        <v>stratégia6</v>
      </c>
      <c r="B24">
        <f t="shared" ref="B24:AE24" si="18">RANK(B8,B$3:B$17,B$1)</f>
        <v>10</v>
      </c>
      <c r="C24">
        <f t="shared" si="18"/>
        <v>14</v>
      </c>
      <c r="D24">
        <f t="shared" si="18"/>
        <v>13</v>
      </c>
      <c r="E24">
        <f t="shared" si="18"/>
        <v>4</v>
      </c>
      <c r="F24">
        <f t="shared" si="18"/>
        <v>13</v>
      </c>
      <c r="G24">
        <f t="shared" si="18"/>
        <v>1</v>
      </c>
      <c r="H24">
        <f t="shared" si="18"/>
        <v>9</v>
      </c>
      <c r="I24">
        <f t="shared" si="18"/>
        <v>6</v>
      </c>
      <c r="J24">
        <f t="shared" si="18"/>
        <v>14</v>
      </c>
      <c r="K24">
        <f t="shared" si="18"/>
        <v>11</v>
      </c>
      <c r="L24">
        <f t="shared" si="18"/>
        <v>13</v>
      </c>
      <c r="M24">
        <f t="shared" si="18"/>
        <v>2</v>
      </c>
      <c r="N24">
        <f t="shared" si="18"/>
        <v>2</v>
      </c>
      <c r="O24">
        <f t="shared" si="18"/>
        <v>6</v>
      </c>
      <c r="P24">
        <f t="shared" si="18"/>
        <v>14</v>
      </c>
      <c r="Q24">
        <f t="shared" si="18"/>
        <v>9</v>
      </c>
      <c r="R24">
        <f t="shared" si="18"/>
        <v>5</v>
      </c>
      <c r="S24">
        <f t="shared" si="18"/>
        <v>15</v>
      </c>
      <c r="T24">
        <f t="shared" si="18"/>
        <v>8</v>
      </c>
      <c r="U24">
        <f t="shared" si="18"/>
        <v>3</v>
      </c>
      <c r="V24" s="5">
        <f t="shared" si="14"/>
        <v>1000000</v>
      </c>
      <c r="W24" s="2">
        <f t="shared" si="18"/>
        <v>12</v>
      </c>
      <c r="X24" s="2">
        <f t="shared" si="18"/>
        <v>7</v>
      </c>
      <c r="Y24" s="2">
        <f t="shared" si="18"/>
        <v>11</v>
      </c>
      <c r="Z24" s="2">
        <f t="shared" si="18"/>
        <v>11</v>
      </c>
      <c r="AA24" s="2">
        <f t="shared" si="18"/>
        <v>12</v>
      </c>
      <c r="AB24" s="2">
        <f t="shared" si="18"/>
        <v>13</v>
      </c>
      <c r="AC24" s="2">
        <f t="shared" si="18"/>
        <v>9</v>
      </c>
      <c r="AD24" s="2">
        <f t="shared" si="18"/>
        <v>3</v>
      </c>
      <c r="AE24" s="2">
        <f t="shared" si="18"/>
        <v>3</v>
      </c>
      <c r="AF24">
        <v>1000000</v>
      </c>
      <c r="AK24">
        <f>16-W24</f>
        <v>4</v>
      </c>
      <c r="AL24">
        <f>16-X24</f>
        <v>9</v>
      </c>
      <c r="AM24">
        <f>16-Y24</f>
        <v>5</v>
      </c>
      <c r="AN24">
        <f>16-Z24</f>
        <v>5</v>
      </c>
      <c r="AO24">
        <f>16-AA24</f>
        <v>4</v>
      </c>
      <c r="AP24">
        <f>16-AB24</f>
        <v>3</v>
      </c>
      <c r="AQ24">
        <f>16-AC24</f>
        <v>7</v>
      </c>
      <c r="AR24">
        <f>16-AD24</f>
        <v>13</v>
      </c>
      <c r="AS24">
        <f>16-AE24</f>
        <v>13</v>
      </c>
      <c r="AT24">
        <f>AF24</f>
        <v>1000000</v>
      </c>
    </row>
    <row r="25" spans="1:46" x14ac:dyDescent="0.35">
      <c r="A25" t="str">
        <f t="shared" si="12"/>
        <v>stratégia7</v>
      </c>
      <c r="B25">
        <f t="shared" ref="B25:AE25" si="19">RANK(B9,B$3:B$17,B$1)</f>
        <v>8</v>
      </c>
      <c r="C25">
        <f t="shared" si="19"/>
        <v>10</v>
      </c>
      <c r="D25">
        <f t="shared" si="19"/>
        <v>14</v>
      </c>
      <c r="E25">
        <f t="shared" si="19"/>
        <v>15</v>
      </c>
      <c r="F25">
        <f t="shared" si="19"/>
        <v>5</v>
      </c>
      <c r="G25">
        <f t="shared" si="19"/>
        <v>6</v>
      </c>
      <c r="H25">
        <f t="shared" si="19"/>
        <v>14</v>
      </c>
      <c r="I25">
        <f t="shared" si="19"/>
        <v>1</v>
      </c>
      <c r="J25">
        <f t="shared" si="19"/>
        <v>5</v>
      </c>
      <c r="K25">
        <f t="shared" si="19"/>
        <v>14</v>
      </c>
      <c r="L25">
        <f t="shared" si="19"/>
        <v>10</v>
      </c>
      <c r="M25">
        <f t="shared" si="19"/>
        <v>7</v>
      </c>
      <c r="N25">
        <f t="shared" si="19"/>
        <v>8</v>
      </c>
      <c r="O25">
        <f t="shared" si="19"/>
        <v>3</v>
      </c>
      <c r="P25">
        <f t="shared" si="19"/>
        <v>3</v>
      </c>
      <c r="Q25">
        <f t="shared" si="19"/>
        <v>3</v>
      </c>
      <c r="R25">
        <f t="shared" si="19"/>
        <v>15</v>
      </c>
      <c r="S25">
        <f t="shared" si="19"/>
        <v>6</v>
      </c>
      <c r="T25">
        <f t="shared" si="19"/>
        <v>3</v>
      </c>
      <c r="U25">
        <f t="shared" si="19"/>
        <v>8</v>
      </c>
      <c r="V25" s="5">
        <f t="shared" si="14"/>
        <v>1000000</v>
      </c>
      <c r="W25" s="2">
        <f t="shared" si="19"/>
        <v>13</v>
      </c>
      <c r="X25" s="2">
        <f t="shared" si="19"/>
        <v>6</v>
      </c>
      <c r="Y25" s="13">
        <f t="shared" si="19"/>
        <v>7</v>
      </c>
      <c r="Z25" s="2">
        <f t="shared" si="19"/>
        <v>5</v>
      </c>
      <c r="AA25" s="2">
        <f t="shared" si="19"/>
        <v>8</v>
      </c>
      <c r="AB25" s="2">
        <f t="shared" si="19"/>
        <v>2</v>
      </c>
      <c r="AC25" s="2">
        <f t="shared" si="19"/>
        <v>8</v>
      </c>
      <c r="AD25" s="2">
        <f t="shared" si="19"/>
        <v>6</v>
      </c>
      <c r="AE25" s="13">
        <f t="shared" si="19"/>
        <v>6</v>
      </c>
      <c r="AF25">
        <v>1000000</v>
      </c>
      <c r="AK25">
        <f>16-W25</f>
        <v>3</v>
      </c>
      <c r="AL25">
        <f>16-X25</f>
        <v>10</v>
      </c>
      <c r="AM25">
        <f>16-Y25</f>
        <v>9</v>
      </c>
      <c r="AN25">
        <f>16-Z25</f>
        <v>11</v>
      </c>
      <c r="AO25">
        <f>16-AA25</f>
        <v>8</v>
      </c>
      <c r="AP25">
        <f>16-AB25</f>
        <v>14</v>
      </c>
      <c r="AQ25">
        <f>16-AC25</f>
        <v>8</v>
      </c>
      <c r="AR25">
        <f>16-AD25</f>
        <v>10</v>
      </c>
      <c r="AS25">
        <f>16-AE25</f>
        <v>10</v>
      </c>
      <c r="AT25">
        <f>AF25</f>
        <v>1000000</v>
      </c>
    </row>
    <row r="26" spans="1:46" x14ac:dyDescent="0.35">
      <c r="A26" t="str">
        <f t="shared" si="12"/>
        <v>stratégia8</v>
      </c>
      <c r="B26">
        <f t="shared" ref="B26:AE26" si="20">RANK(B10,B$3:B$17,B$1)</f>
        <v>11</v>
      </c>
      <c r="C26">
        <f t="shared" si="20"/>
        <v>8</v>
      </c>
      <c r="D26">
        <f t="shared" si="20"/>
        <v>5</v>
      </c>
      <c r="E26">
        <f t="shared" si="20"/>
        <v>10</v>
      </c>
      <c r="F26">
        <f t="shared" si="20"/>
        <v>3</v>
      </c>
      <c r="G26">
        <f t="shared" si="20"/>
        <v>13</v>
      </c>
      <c r="H26">
        <f t="shared" si="20"/>
        <v>2</v>
      </c>
      <c r="I26">
        <f t="shared" si="20"/>
        <v>13</v>
      </c>
      <c r="J26">
        <f t="shared" si="20"/>
        <v>2</v>
      </c>
      <c r="K26">
        <f t="shared" si="20"/>
        <v>15</v>
      </c>
      <c r="L26">
        <f t="shared" si="20"/>
        <v>2</v>
      </c>
      <c r="M26">
        <f t="shared" si="20"/>
        <v>3</v>
      </c>
      <c r="N26">
        <f t="shared" si="20"/>
        <v>6</v>
      </c>
      <c r="O26">
        <f t="shared" si="20"/>
        <v>10</v>
      </c>
      <c r="P26">
        <f t="shared" si="20"/>
        <v>1</v>
      </c>
      <c r="Q26">
        <f t="shared" si="20"/>
        <v>13</v>
      </c>
      <c r="R26">
        <f t="shared" si="20"/>
        <v>9</v>
      </c>
      <c r="S26">
        <f t="shared" si="20"/>
        <v>13</v>
      </c>
      <c r="T26">
        <f t="shared" si="20"/>
        <v>6</v>
      </c>
      <c r="U26">
        <f t="shared" si="20"/>
        <v>6</v>
      </c>
      <c r="V26" s="5">
        <f t="shared" si="14"/>
        <v>1000000</v>
      </c>
      <c r="W26" s="2">
        <f t="shared" si="20"/>
        <v>3</v>
      </c>
      <c r="X26" s="2">
        <f t="shared" si="20"/>
        <v>14</v>
      </c>
      <c r="Y26" s="10">
        <f t="shared" si="20"/>
        <v>4</v>
      </c>
      <c r="Z26" s="2">
        <f t="shared" si="20"/>
        <v>13</v>
      </c>
      <c r="AA26" s="2">
        <f t="shared" si="20"/>
        <v>5</v>
      </c>
      <c r="AB26" s="2">
        <f t="shared" si="20"/>
        <v>8</v>
      </c>
      <c r="AC26" s="2">
        <f t="shared" si="20"/>
        <v>3</v>
      </c>
      <c r="AD26" s="2">
        <f t="shared" si="20"/>
        <v>9</v>
      </c>
      <c r="AE26" s="10">
        <f t="shared" si="20"/>
        <v>9</v>
      </c>
      <c r="AF26">
        <v>1000000</v>
      </c>
      <c r="AK26">
        <f>16-W26</f>
        <v>13</v>
      </c>
      <c r="AL26">
        <f>16-X26</f>
        <v>2</v>
      </c>
      <c r="AM26">
        <f>16-Y26</f>
        <v>12</v>
      </c>
      <c r="AN26">
        <f>16-Z26</f>
        <v>3</v>
      </c>
      <c r="AO26">
        <f>16-AA26</f>
        <v>11</v>
      </c>
      <c r="AP26">
        <f>16-AB26</f>
        <v>8</v>
      </c>
      <c r="AQ26">
        <f>16-AC26</f>
        <v>13</v>
      </c>
      <c r="AR26">
        <f>16-AD26</f>
        <v>7</v>
      </c>
      <c r="AS26">
        <f>16-AE26</f>
        <v>7</v>
      </c>
      <c r="AT26">
        <f>AF26</f>
        <v>1000000</v>
      </c>
    </row>
    <row r="27" spans="1:46" x14ac:dyDescent="0.35">
      <c r="A27" t="str">
        <f t="shared" si="12"/>
        <v>stratégia9</v>
      </c>
      <c r="B27">
        <f t="shared" ref="B27:AE27" si="21">RANK(B11,B$3:B$17,B$1)</f>
        <v>12</v>
      </c>
      <c r="C27">
        <f t="shared" si="21"/>
        <v>4</v>
      </c>
      <c r="D27">
        <f t="shared" si="21"/>
        <v>4</v>
      </c>
      <c r="E27">
        <f t="shared" si="21"/>
        <v>13</v>
      </c>
      <c r="F27">
        <f t="shared" si="21"/>
        <v>6</v>
      </c>
      <c r="G27">
        <f t="shared" si="21"/>
        <v>15</v>
      </c>
      <c r="H27">
        <f t="shared" si="21"/>
        <v>15</v>
      </c>
      <c r="I27">
        <f t="shared" si="21"/>
        <v>5</v>
      </c>
      <c r="J27">
        <f t="shared" si="21"/>
        <v>10</v>
      </c>
      <c r="K27">
        <f t="shared" si="21"/>
        <v>6</v>
      </c>
      <c r="L27">
        <f t="shared" si="21"/>
        <v>14</v>
      </c>
      <c r="M27">
        <f t="shared" si="21"/>
        <v>1</v>
      </c>
      <c r="N27">
        <f t="shared" si="21"/>
        <v>9</v>
      </c>
      <c r="O27">
        <f t="shared" si="21"/>
        <v>15</v>
      </c>
      <c r="P27">
        <f t="shared" si="21"/>
        <v>7</v>
      </c>
      <c r="Q27">
        <f t="shared" si="21"/>
        <v>15</v>
      </c>
      <c r="R27">
        <f t="shared" si="21"/>
        <v>3</v>
      </c>
      <c r="S27">
        <f t="shared" si="21"/>
        <v>2</v>
      </c>
      <c r="T27">
        <f t="shared" si="21"/>
        <v>12</v>
      </c>
      <c r="U27">
        <f t="shared" si="21"/>
        <v>15</v>
      </c>
      <c r="V27" s="5">
        <f t="shared" si="14"/>
        <v>1000000</v>
      </c>
      <c r="W27" s="2">
        <f t="shared" si="21"/>
        <v>6</v>
      </c>
      <c r="X27" s="2">
        <f t="shared" si="21"/>
        <v>15</v>
      </c>
      <c r="Y27" s="2">
        <f t="shared" si="21"/>
        <v>14</v>
      </c>
      <c r="Z27" s="2">
        <f t="shared" si="21"/>
        <v>15</v>
      </c>
      <c r="AA27" s="2">
        <f t="shared" si="21"/>
        <v>13</v>
      </c>
      <c r="AB27" s="2">
        <f t="shared" si="21"/>
        <v>15</v>
      </c>
      <c r="AC27" s="2">
        <f t="shared" si="21"/>
        <v>6</v>
      </c>
      <c r="AD27" s="2">
        <f t="shared" si="21"/>
        <v>4</v>
      </c>
      <c r="AE27" s="2">
        <f t="shared" si="21"/>
        <v>4</v>
      </c>
      <c r="AF27">
        <v>1000000</v>
      </c>
      <c r="AK27">
        <f>16-W27</f>
        <v>10</v>
      </c>
      <c r="AL27">
        <f>16-X27</f>
        <v>1</v>
      </c>
      <c r="AM27">
        <f>16-Y27</f>
        <v>2</v>
      </c>
      <c r="AN27">
        <f>16-Z27</f>
        <v>1</v>
      </c>
      <c r="AO27">
        <f>16-AA27</f>
        <v>3</v>
      </c>
      <c r="AP27">
        <f>16-AB27</f>
        <v>1</v>
      </c>
      <c r="AQ27">
        <f>16-AC27</f>
        <v>10</v>
      </c>
      <c r="AR27">
        <f>16-AD27</f>
        <v>12</v>
      </c>
      <c r="AS27">
        <f>16-AE27</f>
        <v>12</v>
      </c>
      <c r="AT27">
        <f>AF27</f>
        <v>1000000</v>
      </c>
    </row>
    <row r="28" spans="1:46" x14ac:dyDescent="0.35">
      <c r="A28" t="str">
        <f t="shared" si="12"/>
        <v>stratégia10</v>
      </c>
      <c r="B28">
        <f t="shared" ref="B28:AE28" si="22">RANK(B12,B$3:B$17,B$1)</f>
        <v>6</v>
      </c>
      <c r="C28">
        <f t="shared" si="22"/>
        <v>13</v>
      </c>
      <c r="D28">
        <f t="shared" si="22"/>
        <v>11</v>
      </c>
      <c r="E28">
        <f t="shared" si="22"/>
        <v>1</v>
      </c>
      <c r="F28">
        <f t="shared" si="22"/>
        <v>10</v>
      </c>
      <c r="G28">
        <f t="shared" si="22"/>
        <v>4</v>
      </c>
      <c r="H28">
        <f t="shared" si="22"/>
        <v>1</v>
      </c>
      <c r="I28">
        <f t="shared" si="22"/>
        <v>4</v>
      </c>
      <c r="J28">
        <f t="shared" si="22"/>
        <v>9</v>
      </c>
      <c r="K28">
        <f t="shared" si="22"/>
        <v>8</v>
      </c>
      <c r="L28">
        <f t="shared" si="22"/>
        <v>3</v>
      </c>
      <c r="M28">
        <f t="shared" si="22"/>
        <v>8</v>
      </c>
      <c r="N28">
        <f t="shared" si="22"/>
        <v>15</v>
      </c>
      <c r="O28">
        <f t="shared" si="22"/>
        <v>9</v>
      </c>
      <c r="P28">
        <f t="shared" si="22"/>
        <v>11</v>
      </c>
      <c r="Q28">
        <f t="shared" si="22"/>
        <v>14</v>
      </c>
      <c r="R28">
        <f t="shared" si="22"/>
        <v>11</v>
      </c>
      <c r="S28">
        <f t="shared" si="22"/>
        <v>10</v>
      </c>
      <c r="T28">
        <f t="shared" si="22"/>
        <v>15</v>
      </c>
      <c r="U28">
        <f t="shared" si="22"/>
        <v>4</v>
      </c>
      <c r="V28" s="5">
        <f t="shared" si="14"/>
        <v>1000000</v>
      </c>
      <c r="W28" s="2">
        <f t="shared" si="22"/>
        <v>7</v>
      </c>
      <c r="X28" s="2">
        <f t="shared" si="22"/>
        <v>12</v>
      </c>
      <c r="Y28" s="2">
        <f t="shared" si="22"/>
        <v>9</v>
      </c>
      <c r="Z28" s="2">
        <f t="shared" si="22"/>
        <v>8</v>
      </c>
      <c r="AA28" s="2">
        <f t="shared" si="22"/>
        <v>9</v>
      </c>
      <c r="AB28" s="2">
        <f t="shared" si="22"/>
        <v>4</v>
      </c>
      <c r="AC28" s="2">
        <f t="shared" si="22"/>
        <v>12</v>
      </c>
      <c r="AD28" s="2">
        <f t="shared" si="22"/>
        <v>6</v>
      </c>
      <c r="AE28" s="2">
        <f t="shared" si="22"/>
        <v>6</v>
      </c>
      <c r="AF28">
        <v>1000000</v>
      </c>
      <c r="AK28">
        <f>16-W28</f>
        <v>9</v>
      </c>
      <c r="AL28">
        <f>16-X28</f>
        <v>4</v>
      </c>
      <c r="AM28">
        <f>16-Y28</f>
        <v>7</v>
      </c>
      <c r="AN28">
        <f>16-Z28</f>
        <v>8</v>
      </c>
      <c r="AO28">
        <f>16-AA28</f>
        <v>7</v>
      </c>
      <c r="AP28">
        <f>16-AB28</f>
        <v>12</v>
      </c>
      <c r="AQ28">
        <f>16-AC28</f>
        <v>4</v>
      </c>
      <c r="AR28">
        <f>16-AD28</f>
        <v>10</v>
      </c>
      <c r="AS28">
        <f>16-AE28</f>
        <v>10</v>
      </c>
      <c r="AT28">
        <f>AF28</f>
        <v>1000000</v>
      </c>
    </row>
    <row r="29" spans="1:46" x14ac:dyDescent="0.35">
      <c r="A29" t="str">
        <f t="shared" si="12"/>
        <v>stratégia11</v>
      </c>
      <c r="B29">
        <f t="shared" ref="B29:AE29" si="23">RANK(B13,B$3:B$17,B$1)</f>
        <v>3</v>
      </c>
      <c r="C29">
        <f t="shared" si="23"/>
        <v>2</v>
      </c>
      <c r="D29">
        <f t="shared" si="23"/>
        <v>6</v>
      </c>
      <c r="E29">
        <f t="shared" si="23"/>
        <v>14</v>
      </c>
      <c r="F29">
        <f t="shared" si="23"/>
        <v>4</v>
      </c>
      <c r="G29">
        <f t="shared" si="23"/>
        <v>14</v>
      </c>
      <c r="H29">
        <f t="shared" si="23"/>
        <v>10</v>
      </c>
      <c r="I29">
        <f t="shared" si="23"/>
        <v>8</v>
      </c>
      <c r="J29">
        <f t="shared" si="23"/>
        <v>1</v>
      </c>
      <c r="K29">
        <f t="shared" si="23"/>
        <v>5</v>
      </c>
      <c r="L29">
        <f t="shared" si="23"/>
        <v>12</v>
      </c>
      <c r="M29">
        <f t="shared" si="23"/>
        <v>15</v>
      </c>
      <c r="N29">
        <f t="shared" si="23"/>
        <v>4</v>
      </c>
      <c r="O29">
        <f t="shared" si="23"/>
        <v>13</v>
      </c>
      <c r="P29">
        <f t="shared" si="23"/>
        <v>5</v>
      </c>
      <c r="Q29">
        <f t="shared" si="23"/>
        <v>12</v>
      </c>
      <c r="R29">
        <f t="shared" si="23"/>
        <v>8</v>
      </c>
      <c r="S29">
        <f t="shared" si="23"/>
        <v>4</v>
      </c>
      <c r="T29">
        <f t="shared" si="23"/>
        <v>4</v>
      </c>
      <c r="U29">
        <f t="shared" si="23"/>
        <v>14</v>
      </c>
      <c r="V29" s="5">
        <f t="shared" si="14"/>
        <v>1000000</v>
      </c>
      <c r="W29" s="2">
        <f t="shared" si="23"/>
        <v>4</v>
      </c>
      <c r="X29" s="2">
        <f t="shared" si="23"/>
        <v>13</v>
      </c>
      <c r="Y29" s="13">
        <f t="shared" si="23"/>
        <v>6</v>
      </c>
      <c r="Z29" s="2">
        <f t="shared" si="23"/>
        <v>14</v>
      </c>
      <c r="AA29" s="2">
        <f t="shared" si="23"/>
        <v>3</v>
      </c>
      <c r="AB29" s="2">
        <f t="shared" si="23"/>
        <v>11</v>
      </c>
      <c r="AC29" s="2">
        <f t="shared" si="23"/>
        <v>4</v>
      </c>
      <c r="AD29" s="2">
        <f t="shared" si="23"/>
        <v>9</v>
      </c>
      <c r="AE29" s="13">
        <f t="shared" si="23"/>
        <v>9</v>
      </c>
      <c r="AF29">
        <v>1000000</v>
      </c>
      <c r="AK29">
        <f>16-W29</f>
        <v>12</v>
      </c>
      <c r="AL29">
        <f>16-X29</f>
        <v>3</v>
      </c>
      <c r="AM29">
        <f>16-Y29</f>
        <v>10</v>
      </c>
      <c r="AN29">
        <f>16-Z29</f>
        <v>2</v>
      </c>
      <c r="AO29">
        <f>16-AA29</f>
        <v>13</v>
      </c>
      <c r="AP29">
        <f>16-AB29</f>
        <v>5</v>
      </c>
      <c r="AQ29">
        <f>16-AC29</f>
        <v>12</v>
      </c>
      <c r="AR29">
        <f>16-AD29</f>
        <v>7</v>
      </c>
      <c r="AS29">
        <f>16-AE29</f>
        <v>7</v>
      </c>
      <c r="AT29">
        <f>AF29</f>
        <v>1000000</v>
      </c>
    </row>
    <row r="30" spans="1:46" x14ac:dyDescent="0.35">
      <c r="A30" t="str">
        <f t="shared" si="12"/>
        <v>stratégia12</v>
      </c>
      <c r="B30">
        <f t="shared" ref="B30:AE30" si="24">RANK(B14,B$3:B$17,B$1)</f>
        <v>9</v>
      </c>
      <c r="C30">
        <f t="shared" si="24"/>
        <v>9</v>
      </c>
      <c r="D30">
        <f t="shared" si="24"/>
        <v>15</v>
      </c>
      <c r="E30">
        <f t="shared" si="24"/>
        <v>6</v>
      </c>
      <c r="F30">
        <f t="shared" si="24"/>
        <v>2</v>
      </c>
      <c r="G30">
        <f t="shared" si="24"/>
        <v>5</v>
      </c>
      <c r="H30">
        <f t="shared" si="24"/>
        <v>4</v>
      </c>
      <c r="I30">
        <f t="shared" si="24"/>
        <v>14</v>
      </c>
      <c r="J30">
        <f t="shared" si="24"/>
        <v>4</v>
      </c>
      <c r="K30">
        <f t="shared" si="24"/>
        <v>9</v>
      </c>
      <c r="L30">
        <f t="shared" si="24"/>
        <v>15</v>
      </c>
      <c r="M30">
        <f t="shared" si="24"/>
        <v>9</v>
      </c>
      <c r="N30">
        <f t="shared" si="24"/>
        <v>10</v>
      </c>
      <c r="O30">
        <f t="shared" si="24"/>
        <v>2</v>
      </c>
      <c r="P30">
        <f t="shared" si="24"/>
        <v>9</v>
      </c>
      <c r="Q30">
        <f t="shared" si="24"/>
        <v>6</v>
      </c>
      <c r="R30">
        <f t="shared" si="24"/>
        <v>14</v>
      </c>
      <c r="S30">
        <f t="shared" si="24"/>
        <v>7</v>
      </c>
      <c r="T30">
        <f t="shared" si="24"/>
        <v>10</v>
      </c>
      <c r="U30">
        <f t="shared" si="24"/>
        <v>10</v>
      </c>
      <c r="V30" s="5">
        <f t="shared" si="14"/>
        <v>1000000</v>
      </c>
      <c r="W30" s="2">
        <f t="shared" si="24"/>
        <v>15</v>
      </c>
      <c r="X30" s="2">
        <f t="shared" si="24"/>
        <v>2</v>
      </c>
      <c r="Y30" s="2">
        <f t="shared" si="24"/>
        <v>10</v>
      </c>
      <c r="Z30" s="2">
        <f t="shared" si="24"/>
        <v>2</v>
      </c>
      <c r="AA30" s="2">
        <f t="shared" si="24"/>
        <v>10</v>
      </c>
      <c r="AB30" s="2">
        <f t="shared" si="24"/>
        <v>6</v>
      </c>
      <c r="AC30" s="2">
        <f t="shared" si="24"/>
        <v>14</v>
      </c>
      <c r="AD30" s="2">
        <f t="shared" si="24"/>
        <v>6</v>
      </c>
      <c r="AE30" s="2">
        <f t="shared" si="24"/>
        <v>6</v>
      </c>
      <c r="AF30">
        <v>1000000</v>
      </c>
      <c r="AK30">
        <f>16-W30</f>
        <v>1</v>
      </c>
      <c r="AL30">
        <f>16-X30</f>
        <v>14</v>
      </c>
      <c r="AM30">
        <f>16-Y30</f>
        <v>6</v>
      </c>
      <c r="AN30">
        <f>16-Z30</f>
        <v>14</v>
      </c>
      <c r="AO30">
        <f>16-AA30</f>
        <v>6</v>
      </c>
      <c r="AP30">
        <f>16-AB30</f>
        <v>10</v>
      </c>
      <c r="AQ30">
        <f>16-AC30</f>
        <v>2</v>
      </c>
      <c r="AR30">
        <f>16-AD30</f>
        <v>10</v>
      </c>
      <c r="AS30">
        <f>16-AE30</f>
        <v>10</v>
      </c>
      <c r="AT30">
        <f>AF30</f>
        <v>1000000</v>
      </c>
    </row>
    <row r="31" spans="1:46" x14ac:dyDescent="0.35">
      <c r="A31" t="str">
        <f t="shared" si="12"/>
        <v>stratégia13</v>
      </c>
      <c r="B31">
        <f t="shared" ref="B31:AE31" si="25">RANK(B15,B$3:B$17,B$1)</f>
        <v>1</v>
      </c>
      <c r="C31">
        <f t="shared" si="25"/>
        <v>3</v>
      </c>
      <c r="D31">
        <f t="shared" si="25"/>
        <v>2</v>
      </c>
      <c r="E31">
        <f t="shared" si="25"/>
        <v>2</v>
      </c>
      <c r="F31">
        <f t="shared" si="25"/>
        <v>11</v>
      </c>
      <c r="G31">
        <f t="shared" si="25"/>
        <v>8</v>
      </c>
      <c r="H31">
        <f t="shared" si="25"/>
        <v>8</v>
      </c>
      <c r="I31">
        <f t="shared" si="25"/>
        <v>3</v>
      </c>
      <c r="J31">
        <f t="shared" si="25"/>
        <v>3</v>
      </c>
      <c r="K31">
        <f t="shared" si="25"/>
        <v>10</v>
      </c>
      <c r="L31">
        <f t="shared" si="25"/>
        <v>1</v>
      </c>
      <c r="M31">
        <f t="shared" si="25"/>
        <v>13</v>
      </c>
      <c r="N31">
        <f t="shared" si="25"/>
        <v>3</v>
      </c>
      <c r="O31">
        <f t="shared" si="25"/>
        <v>8</v>
      </c>
      <c r="P31">
        <f t="shared" si="25"/>
        <v>10</v>
      </c>
      <c r="Q31">
        <f t="shared" si="25"/>
        <v>10</v>
      </c>
      <c r="R31">
        <f t="shared" si="25"/>
        <v>1</v>
      </c>
      <c r="S31">
        <f t="shared" si="25"/>
        <v>8</v>
      </c>
      <c r="T31">
        <f t="shared" si="25"/>
        <v>9</v>
      </c>
      <c r="U31">
        <f t="shared" si="25"/>
        <v>5</v>
      </c>
      <c r="V31" s="5">
        <f t="shared" si="14"/>
        <v>1000000</v>
      </c>
      <c r="W31" s="2">
        <f t="shared" si="25"/>
        <v>11</v>
      </c>
      <c r="X31" s="2">
        <f t="shared" si="25"/>
        <v>1</v>
      </c>
      <c r="Y31" s="6">
        <f t="shared" si="25"/>
        <v>1</v>
      </c>
      <c r="Z31" s="2">
        <f t="shared" si="25"/>
        <v>3</v>
      </c>
      <c r="AA31" s="2">
        <f t="shared" si="25"/>
        <v>2</v>
      </c>
      <c r="AB31" s="2">
        <f t="shared" si="25"/>
        <v>1</v>
      </c>
      <c r="AC31" s="2">
        <f t="shared" si="25"/>
        <v>2</v>
      </c>
      <c r="AD31" s="2">
        <f t="shared" si="25"/>
        <v>9</v>
      </c>
      <c r="AE31" s="2">
        <f t="shared" si="25"/>
        <v>9</v>
      </c>
      <c r="AF31">
        <v>1000000</v>
      </c>
      <c r="AK31">
        <f>16-W31</f>
        <v>5</v>
      </c>
      <c r="AL31">
        <f>16-X31</f>
        <v>15</v>
      </c>
      <c r="AM31">
        <f>16-Y31</f>
        <v>15</v>
      </c>
      <c r="AN31">
        <f>16-Z31</f>
        <v>13</v>
      </c>
      <c r="AO31">
        <f>16-AA31</f>
        <v>14</v>
      </c>
      <c r="AP31">
        <f>16-AB31</f>
        <v>15</v>
      </c>
      <c r="AQ31">
        <f>16-AC31</f>
        <v>14</v>
      </c>
      <c r="AR31">
        <f>16-AD31</f>
        <v>7</v>
      </c>
      <c r="AS31">
        <f>16-AE31</f>
        <v>7</v>
      </c>
      <c r="AT31">
        <f>AF31</f>
        <v>1000000</v>
      </c>
    </row>
    <row r="32" spans="1:46" x14ac:dyDescent="0.35">
      <c r="A32" t="str">
        <f t="shared" si="12"/>
        <v>stratégia14</v>
      </c>
      <c r="B32">
        <f t="shared" ref="B32:AE32" si="26">RANK(B16,B$3:B$17,B$1)</f>
        <v>5</v>
      </c>
      <c r="C32">
        <f t="shared" si="26"/>
        <v>11</v>
      </c>
      <c r="D32">
        <f t="shared" si="26"/>
        <v>12</v>
      </c>
      <c r="E32">
        <f t="shared" si="26"/>
        <v>5</v>
      </c>
      <c r="F32">
        <f t="shared" si="26"/>
        <v>14</v>
      </c>
      <c r="G32">
        <f t="shared" si="26"/>
        <v>11</v>
      </c>
      <c r="H32">
        <f t="shared" si="26"/>
        <v>13</v>
      </c>
      <c r="I32">
        <f t="shared" si="26"/>
        <v>2</v>
      </c>
      <c r="J32">
        <f t="shared" si="26"/>
        <v>12</v>
      </c>
      <c r="K32">
        <f t="shared" si="26"/>
        <v>4</v>
      </c>
      <c r="L32">
        <f t="shared" si="26"/>
        <v>7</v>
      </c>
      <c r="M32">
        <f t="shared" si="26"/>
        <v>5</v>
      </c>
      <c r="N32">
        <f t="shared" si="26"/>
        <v>5</v>
      </c>
      <c r="O32">
        <f t="shared" si="26"/>
        <v>14</v>
      </c>
      <c r="P32">
        <f t="shared" si="26"/>
        <v>15</v>
      </c>
      <c r="Q32">
        <f t="shared" si="26"/>
        <v>7</v>
      </c>
      <c r="R32">
        <f t="shared" si="26"/>
        <v>12</v>
      </c>
      <c r="S32">
        <f t="shared" si="26"/>
        <v>9</v>
      </c>
      <c r="T32">
        <f t="shared" si="26"/>
        <v>1</v>
      </c>
      <c r="U32">
        <f t="shared" si="26"/>
        <v>1</v>
      </c>
      <c r="V32" s="5">
        <f t="shared" si="14"/>
        <v>1000000</v>
      </c>
      <c r="W32" s="2">
        <f t="shared" si="26"/>
        <v>10</v>
      </c>
      <c r="X32" s="2">
        <f t="shared" si="26"/>
        <v>11</v>
      </c>
      <c r="Y32" s="13">
        <f t="shared" si="26"/>
        <v>5</v>
      </c>
      <c r="Z32" s="2">
        <f t="shared" si="26"/>
        <v>10</v>
      </c>
      <c r="AA32" s="2">
        <f t="shared" si="26"/>
        <v>4</v>
      </c>
      <c r="AB32" s="2">
        <f t="shared" si="26"/>
        <v>12</v>
      </c>
      <c r="AC32" s="2">
        <f t="shared" si="26"/>
        <v>10</v>
      </c>
      <c r="AD32" s="2">
        <f t="shared" si="26"/>
        <v>9</v>
      </c>
      <c r="AE32" s="13">
        <f t="shared" si="26"/>
        <v>9</v>
      </c>
      <c r="AF32">
        <v>1000000</v>
      </c>
      <c r="AK32">
        <f>16-W32</f>
        <v>6</v>
      </c>
      <c r="AL32">
        <f>16-X32</f>
        <v>5</v>
      </c>
      <c r="AM32">
        <f>16-Y32</f>
        <v>11</v>
      </c>
      <c r="AN32">
        <f>16-Z32</f>
        <v>6</v>
      </c>
      <c r="AO32">
        <f>16-AA32</f>
        <v>12</v>
      </c>
      <c r="AP32">
        <f>16-AB32</f>
        <v>4</v>
      </c>
      <c r="AQ32">
        <f>16-AC32</f>
        <v>6</v>
      </c>
      <c r="AR32">
        <f>16-AD32</f>
        <v>7</v>
      </c>
      <c r="AS32">
        <f>16-AE32</f>
        <v>7</v>
      </c>
      <c r="AT32">
        <f>AF32</f>
        <v>1000000</v>
      </c>
    </row>
    <row r="33" spans="1:46" x14ac:dyDescent="0.35">
      <c r="A33" t="str">
        <f t="shared" si="12"/>
        <v>stratégia15</v>
      </c>
      <c r="B33">
        <f t="shared" ref="B33:AE33" si="27">RANK(B17,B$3:B$17,B$1)</f>
        <v>14</v>
      </c>
      <c r="C33">
        <f t="shared" si="27"/>
        <v>1</v>
      </c>
      <c r="D33">
        <f t="shared" si="27"/>
        <v>7</v>
      </c>
      <c r="E33">
        <f t="shared" si="27"/>
        <v>7</v>
      </c>
      <c r="F33">
        <f t="shared" si="27"/>
        <v>15</v>
      </c>
      <c r="G33">
        <f t="shared" si="27"/>
        <v>10</v>
      </c>
      <c r="H33">
        <f t="shared" si="27"/>
        <v>3</v>
      </c>
      <c r="I33">
        <f t="shared" si="27"/>
        <v>10</v>
      </c>
      <c r="J33">
        <f t="shared" si="27"/>
        <v>6</v>
      </c>
      <c r="K33">
        <f t="shared" si="27"/>
        <v>2</v>
      </c>
      <c r="L33">
        <f t="shared" si="27"/>
        <v>4</v>
      </c>
      <c r="M33">
        <f t="shared" si="27"/>
        <v>6</v>
      </c>
      <c r="N33">
        <f t="shared" si="27"/>
        <v>1</v>
      </c>
      <c r="O33">
        <f t="shared" si="27"/>
        <v>1</v>
      </c>
      <c r="P33">
        <f t="shared" si="27"/>
        <v>4</v>
      </c>
      <c r="Q33">
        <f t="shared" si="27"/>
        <v>11</v>
      </c>
      <c r="R33">
        <f t="shared" si="27"/>
        <v>10</v>
      </c>
      <c r="S33">
        <f t="shared" si="27"/>
        <v>1</v>
      </c>
      <c r="T33">
        <f t="shared" si="27"/>
        <v>14</v>
      </c>
      <c r="U33">
        <f t="shared" si="27"/>
        <v>9</v>
      </c>
      <c r="V33" s="5">
        <f t="shared" si="14"/>
        <v>1000000</v>
      </c>
      <c r="W33" s="2">
        <f t="shared" si="27"/>
        <v>1</v>
      </c>
      <c r="X33" s="2">
        <f t="shared" si="27"/>
        <v>3</v>
      </c>
      <c r="Y33" s="13">
        <f t="shared" si="27"/>
        <v>2</v>
      </c>
      <c r="Z33" s="2">
        <f t="shared" si="27"/>
        <v>12</v>
      </c>
      <c r="AA33" s="2">
        <f t="shared" si="27"/>
        <v>1</v>
      </c>
      <c r="AB33" s="2">
        <f t="shared" si="27"/>
        <v>5</v>
      </c>
      <c r="AC33" s="2">
        <f t="shared" si="27"/>
        <v>1</v>
      </c>
      <c r="AD33" s="2">
        <f t="shared" si="27"/>
        <v>14</v>
      </c>
      <c r="AE33" s="13">
        <f t="shared" si="27"/>
        <v>14</v>
      </c>
      <c r="AF33">
        <v>1000000</v>
      </c>
      <c r="AK33">
        <f>16-W33</f>
        <v>15</v>
      </c>
      <c r="AL33">
        <f>16-X33</f>
        <v>13</v>
      </c>
      <c r="AM33">
        <f>16-Y33</f>
        <v>14</v>
      </c>
      <c r="AN33">
        <f>16-Z33</f>
        <v>4</v>
      </c>
      <c r="AO33">
        <f>16-AA33</f>
        <v>15</v>
      </c>
      <c r="AP33">
        <f>16-AB33</f>
        <v>11</v>
      </c>
      <c r="AQ33">
        <f>16-AC33</f>
        <v>15</v>
      </c>
      <c r="AR33">
        <f>16-AD33</f>
        <v>2</v>
      </c>
      <c r="AS33">
        <f>16-AE33</f>
        <v>2</v>
      </c>
      <c r="AT33">
        <f>AF33</f>
        <v>1000000</v>
      </c>
    </row>
    <row r="36" spans="1:46" ht="18" x14ac:dyDescent="0.35">
      <c r="B36" s="19"/>
    </row>
    <row r="37" spans="1:46" x14ac:dyDescent="0.35">
      <c r="B37" s="20"/>
    </row>
    <row r="40" spans="1:46" ht="22.5" x14ac:dyDescent="0.35">
      <c r="B40" s="21" t="s">
        <v>54</v>
      </c>
      <c r="C40" s="22">
        <v>5164488</v>
      </c>
      <c r="D40" s="21" t="s">
        <v>55</v>
      </c>
      <c r="E40" s="22">
        <v>15</v>
      </c>
      <c r="F40" s="21" t="s">
        <v>56</v>
      </c>
      <c r="G40" s="22">
        <v>9</v>
      </c>
      <c r="H40" s="21" t="s">
        <v>57</v>
      </c>
      <c r="I40" s="22">
        <v>15</v>
      </c>
      <c r="J40" s="21" t="s">
        <v>58</v>
      </c>
      <c r="K40" s="22">
        <v>0</v>
      </c>
      <c r="L40" s="21" t="s">
        <v>59</v>
      </c>
      <c r="M40" s="22" t="s">
        <v>60</v>
      </c>
    </row>
    <row r="41" spans="1:46" ht="18.5" thickBot="1" x14ac:dyDescent="0.4">
      <c r="B41" s="19"/>
    </row>
    <row r="42" spans="1:46" ht="15" thickBot="1" x14ac:dyDescent="0.4">
      <c r="B42" s="23" t="s">
        <v>61</v>
      </c>
      <c r="C42" s="23" t="s">
        <v>62</v>
      </c>
      <c r="D42" s="23" t="s">
        <v>63</v>
      </c>
      <c r="E42" s="23" t="s">
        <v>64</v>
      </c>
      <c r="F42" s="23" t="s">
        <v>65</v>
      </c>
      <c r="G42" s="23" t="s">
        <v>66</v>
      </c>
      <c r="H42" s="23" t="s">
        <v>67</v>
      </c>
      <c r="I42" s="23" t="s">
        <v>68</v>
      </c>
      <c r="J42" s="23" t="s">
        <v>69</v>
      </c>
      <c r="K42" s="23" t="s">
        <v>70</v>
      </c>
      <c r="L42" s="23" t="s">
        <v>71</v>
      </c>
    </row>
    <row r="43" spans="1:46" ht="15" thickBot="1" x14ac:dyDescent="0.4">
      <c r="B43" s="23" t="s">
        <v>72</v>
      </c>
      <c r="C43" s="24">
        <v>8</v>
      </c>
      <c r="D43" s="24">
        <v>10</v>
      </c>
      <c r="E43" s="24">
        <v>8</v>
      </c>
      <c r="F43" s="24">
        <v>6</v>
      </c>
      <c r="G43" s="24">
        <v>7</v>
      </c>
      <c r="H43" s="24">
        <v>7</v>
      </c>
      <c r="I43" s="24">
        <v>11</v>
      </c>
      <c r="J43" s="24">
        <v>9</v>
      </c>
      <c r="K43" s="24">
        <v>9</v>
      </c>
      <c r="L43" s="24">
        <v>1000000</v>
      </c>
    </row>
    <row r="44" spans="1:46" ht="15" thickBot="1" x14ac:dyDescent="0.4">
      <c r="B44" s="23" t="s">
        <v>73</v>
      </c>
      <c r="C44" s="24">
        <v>5</v>
      </c>
      <c r="D44" s="24">
        <v>8</v>
      </c>
      <c r="E44" s="24">
        <v>12</v>
      </c>
      <c r="F44" s="24">
        <v>7</v>
      </c>
      <c r="G44" s="24">
        <v>14</v>
      </c>
      <c r="H44" s="24">
        <v>14</v>
      </c>
      <c r="I44" s="24">
        <v>7</v>
      </c>
      <c r="J44" s="24">
        <v>2</v>
      </c>
      <c r="K44" s="24">
        <v>2</v>
      </c>
      <c r="L44" s="24">
        <v>1000000</v>
      </c>
    </row>
    <row r="45" spans="1:46" ht="15" thickBot="1" x14ac:dyDescent="0.4">
      <c r="B45" s="23" t="s">
        <v>74</v>
      </c>
      <c r="C45" s="24">
        <v>14</v>
      </c>
      <c r="D45" s="24">
        <v>9</v>
      </c>
      <c r="E45" s="24">
        <v>13</v>
      </c>
      <c r="F45" s="24">
        <v>4</v>
      </c>
      <c r="G45" s="24">
        <v>11</v>
      </c>
      <c r="H45" s="24">
        <v>10</v>
      </c>
      <c r="I45" s="24">
        <v>13</v>
      </c>
      <c r="J45" s="24">
        <v>4</v>
      </c>
      <c r="K45" s="24">
        <v>4</v>
      </c>
      <c r="L45" s="24">
        <v>1000000</v>
      </c>
    </row>
    <row r="46" spans="1:46" ht="15" thickBot="1" x14ac:dyDescent="0.4">
      <c r="B46" s="23" t="s">
        <v>75</v>
      </c>
      <c r="C46" s="24">
        <v>9</v>
      </c>
      <c r="D46" s="24">
        <v>5</v>
      </c>
      <c r="E46" s="24">
        <v>3</v>
      </c>
      <c r="F46" s="24">
        <v>1</v>
      </c>
      <c r="G46" s="24">
        <v>6</v>
      </c>
      <c r="H46" s="24">
        <v>3</v>
      </c>
      <c r="I46" s="24">
        <v>5</v>
      </c>
      <c r="J46" s="24">
        <v>14</v>
      </c>
      <c r="K46" s="24">
        <v>14</v>
      </c>
      <c r="L46" s="24">
        <v>1000000</v>
      </c>
    </row>
    <row r="47" spans="1:46" ht="15" thickBot="1" x14ac:dyDescent="0.4">
      <c r="B47" s="23" t="s">
        <v>76</v>
      </c>
      <c r="C47" s="24">
        <v>2</v>
      </c>
      <c r="D47" s="24">
        <v>4</v>
      </c>
      <c r="E47" s="24">
        <v>15</v>
      </c>
      <c r="F47" s="24">
        <v>9</v>
      </c>
      <c r="G47" s="24">
        <v>15</v>
      </c>
      <c r="H47" s="24">
        <v>9</v>
      </c>
      <c r="I47" s="24">
        <v>15</v>
      </c>
      <c r="J47" s="24">
        <v>1</v>
      </c>
      <c r="K47" s="24">
        <v>1</v>
      </c>
      <c r="L47" s="24">
        <v>1000000</v>
      </c>
    </row>
    <row r="48" spans="1:46" ht="15" thickBot="1" x14ac:dyDescent="0.4">
      <c r="B48" s="23" t="s">
        <v>77</v>
      </c>
      <c r="C48" s="24">
        <v>12</v>
      </c>
      <c r="D48" s="24">
        <v>7</v>
      </c>
      <c r="E48" s="24">
        <v>11</v>
      </c>
      <c r="F48" s="24">
        <v>11</v>
      </c>
      <c r="G48" s="24">
        <v>12</v>
      </c>
      <c r="H48" s="24">
        <v>13</v>
      </c>
      <c r="I48" s="24">
        <v>9</v>
      </c>
      <c r="J48" s="24">
        <v>3</v>
      </c>
      <c r="K48" s="24">
        <v>3</v>
      </c>
      <c r="L48" s="24">
        <v>1000000</v>
      </c>
    </row>
    <row r="49" spans="2:12" ht="15" thickBot="1" x14ac:dyDescent="0.4">
      <c r="B49" s="23" t="s">
        <v>78</v>
      </c>
      <c r="C49" s="24">
        <v>13</v>
      </c>
      <c r="D49" s="24">
        <v>6</v>
      </c>
      <c r="E49" s="24">
        <v>7</v>
      </c>
      <c r="F49" s="24">
        <v>5</v>
      </c>
      <c r="G49" s="24">
        <v>8</v>
      </c>
      <c r="H49" s="24">
        <v>2</v>
      </c>
      <c r="I49" s="24">
        <v>8</v>
      </c>
      <c r="J49" s="24">
        <v>6</v>
      </c>
      <c r="K49" s="24">
        <v>6</v>
      </c>
      <c r="L49" s="24">
        <v>1000000</v>
      </c>
    </row>
    <row r="50" spans="2:12" ht="15" thickBot="1" x14ac:dyDescent="0.4">
      <c r="B50" s="23" t="s">
        <v>79</v>
      </c>
      <c r="C50" s="24">
        <v>3</v>
      </c>
      <c r="D50" s="24">
        <v>14</v>
      </c>
      <c r="E50" s="24">
        <v>4</v>
      </c>
      <c r="F50" s="24">
        <v>13</v>
      </c>
      <c r="G50" s="24">
        <v>5</v>
      </c>
      <c r="H50" s="24">
        <v>8</v>
      </c>
      <c r="I50" s="24">
        <v>3</v>
      </c>
      <c r="J50" s="24">
        <v>9</v>
      </c>
      <c r="K50" s="24">
        <v>9</v>
      </c>
      <c r="L50" s="24">
        <v>1000000</v>
      </c>
    </row>
    <row r="51" spans="2:12" ht="15" thickBot="1" x14ac:dyDescent="0.4">
      <c r="B51" s="23" t="s">
        <v>80</v>
      </c>
      <c r="C51" s="24">
        <v>6</v>
      </c>
      <c r="D51" s="24">
        <v>15</v>
      </c>
      <c r="E51" s="24">
        <v>14</v>
      </c>
      <c r="F51" s="24">
        <v>15</v>
      </c>
      <c r="G51" s="24">
        <v>13</v>
      </c>
      <c r="H51" s="24">
        <v>15</v>
      </c>
      <c r="I51" s="24">
        <v>6</v>
      </c>
      <c r="J51" s="24">
        <v>4</v>
      </c>
      <c r="K51" s="24">
        <v>4</v>
      </c>
      <c r="L51" s="24">
        <v>1000000</v>
      </c>
    </row>
    <row r="52" spans="2:12" ht="15" thickBot="1" x14ac:dyDescent="0.4">
      <c r="B52" s="23" t="s">
        <v>81</v>
      </c>
      <c r="C52" s="24">
        <v>7</v>
      </c>
      <c r="D52" s="24">
        <v>12</v>
      </c>
      <c r="E52" s="24">
        <v>9</v>
      </c>
      <c r="F52" s="24">
        <v>8</v>
      </c>
      <c r="G52" s="24">
        <v>9</v>
      </c>
      <c r="H52" s="24">
        <v>4</v>
      </c>
      <c r="I52" s="24">
        <v>12</v>
      </c>
      <c r="J52" s="24">
        <v>6</v>
      </c>
      <c r="K52" s="24">
        <v>6</v>
      </c>
      <c r="L52" s="24">
        <v>1000000</v>
      </c>
    </row>
    <row r="53" spans="2:12" ht="15" thickBot="1" x14ac:dyDescent="0.4">
      <c r="B53" s="23" t="s">
        <v>82</v>
      </c>
      <c r="C53" s="24">
        <v>4</v>
      </c>
      <c r="D53" s="24">
        <v>13</v>
      </c>
      <c r="E53" s="24">
        <v>6</v>
      </c>
      <c r="F53" s="24">
        <v>14</v>
      </c>
      <c r="G53" s="24">
        <v>3</v>
      </c>
      <c r="H53" s="24">
        <v>11</v>
      </c>
      <c r="I53" s="24">
        <v>4</v>
      </c>
      <c r="J53" s="24">
        <v>9</v>
      </c>
      <c r="K53" s="24">
        <v>9</v>
      </c>
      <c r="L53" s="24">
        <v>1000000</v>
      </c>
    </row>
    <row r="54" spans="2:12" ht="15" thickBot="1" x14ac:dyDescent="0.4">
      <c r="B54" s="23" t="s">
        <v>83</v>
      </c>
      <c r="C54" s="24">
        <v>15</v>
      </c>
      <c r="D54" s="24">
        <v>2</v>
      </c>
      <c r="E54" s="24">
        <v>10</v>
      </c>
      <c r="F54" s="24">
        <v>2</v>
      </c>
      <c r="G54" s="24">
        <v>10</v>
      </c>
      <c r="H54" s="24">
        <v>6</v>
      </c>
      <c r="I54" s="24">
        <v>14</v>
      </c>
      <c r="J54" s="24">
        <v>6</v>
      </c>
      <c r="K54" s="24">
        <v>6</v>
      </c>
      <c r="L54" s="24">
        <v>1000000</v>
      </c>
    </row>
    <row r="55" spans="2:12" ht="15" thickBot="1" x14ac:dyDescent="0.4">
      <c r="B55" s="23" t="s">
        <v>84</v>
      </c>
      <c r="C55" s="24">
        <v>11</v>
      </c>
      <c r="D55" s="24">
        <v>1</v>
      </c>
      <c r="E55" s="24">
        <v>1</v>
      </c>
      <c r="F55" s="24">
        <v>3</v>
      </c>
      <c r="G55" s="24">
        <v>2</v>
      </c>
      <c r="H55" s="24">
        <v>1</v>
      </c>
      <c r="I55" s="24">
        <v>2</v>
      </c>
      <c r="J55" s="24">
        <v>9</v>
      </c>
      <c r="K55" s="24">
        <v>9</v>
      </c>
      <c r="L55" s="24">
        <v>1000000</v>
      </c>
    </row>
    <row r="56" spans="2:12" ht="15" thickBot="1" x14ac:dyDescent="0.4">
      <c r="B56" s="23" t="s">
        <v>85</v>
      </c>
      <c r="C56" s="24">
        <v>10</v>
      </c>
      <c r="D56" s="24">
        <v>11</v>
      </c>
      <c r="E56" s="24">
        <v>5</v>
      </c>
      <c r="F56" s="24">
        <v>10</v>
      </c>
      <c r="G56" s="24">
        <v>4</v>
      </c>
      <c r="H56" s="24">
        <v>12</v>
      </c>
      <c r="I56" s="24">
        <v>10</v>
      </c>
      <c r="J56" s="24">
        <v>9</v>
      </c>
      <c r="K56" s="24">
        <v>9</v>
      </c>
      <c r="L56" s="24">
        <v>1000000</v>
      </c>
    </row>
    <row r="57" spans="2:12" ht="15" thickBot="1" x14ac:dyDescent="0.4">
      <c r="B57" s="23" t="s">
        <v>86</v>
      </c>
      <c r="C57" s="24">
        <v>1</v>
      </c>
      <c r="D57" s="24">
        <v>3</v>
      </c>
      <c r="E57" s="24">
        <v>2</v>
      </c>
      <c r="F57" s="24">
        <v>12</v>
      </c>
      <c r="G57" s="24">
        <v>1</v>
      </c>
      <c r="H57" s="24">
        <v>5</v>
      </c>
      <c r="I57" s="24">
        <v>1</v>
      </c>
      <c r="J57" s="24">
        <v>14</v>
      </c>
      <c r="K57" s="24">
        <v>14</v>
      </c>
      <c r="L57" s="24">
        <v>1000000</v>
      </c>
    </row>
    <row r="58" spans="2:12" ht="18.5" thickBot="1" x14ac:dyDescent="0.4">
      <c r="B58" s="19"/>
    </row>
    <row r="59" spans="2:12" ht="15" thickBot="1" x14ac:dyDescent="0.4">
      <c r="B59" s="23" t="s">
        <v>87</v>
      </c>
      <c r="C59" s="23" t="s">
        <v>62</v>
      </c>
      <c r="D59" s="23" t="s">
        <v>63</v>
      </c>
      <c r="E59" s="23" t="s">
        <v>64</v>
      </c>
      <c r="F59" s="23" t="s">
        <v>65</v>
      </c>
      <c r="G59" s="23" t="s">
        <v>66</v>
      </c>
      <c r="H59" s="23" t="s">
        <v>67</v>
      </c>
      <c r="I59" s="23" t="s">
        <v>68</v>
      </c>
      <c r="J59" s="23" t="s">
        <v>69</v>
      </c>
      <c r="K59" s="23" t="s">
        <v>70</v>
      </c>
    </row>
    <row r="60" spans="2:12" ht="33" thickBot="1" x14ac:dyDescent="0.4">
      <c r="B60" s="23" t="s">
        <v>88</v>
      </c>
      <c r="C60" s="24" t="s">
        <v>89</v>
      </c>
      <c r="D60" s="24" t="s">
        <v>90</v>
      </c>
      <c r="E60" s="24" t="s">
        <v>91</v>
      </c>
      <c r="F60" s="24" t="s">
        <v>92</v>
      </c>
      <c r="G60" s="24" t="s">
        <v>93</v>
      </c>
      <c r="H60" s="24" t="s">
        <v>94</v>
      </c>
      <c r="I60" s="24" t="s">
        <v>95</v>
      </c>
      <c r="J60" s="24" t="s">
        <v>96</v>
      </c>
      <c r="K60" s="24" t="s">
        <v>97</v>
      </c>
    </row>
    <row r="61" spans="2:12" ht="33" thickBot="1" x14ac:dyDescent="0.4">
      <c r="B61" s="23" t="s">
        <v>98</v>
      </c>
      <c r="C61" s="24" t="s">
        <v>99</v>
      </c>
      <c r="D61" s="24" t="s">
        <v>100</v>
      </c>
      <c r="E61" s="24" t="s">
        <v>101</v>
      </c>
      <c r="F61" s="24" t="s">
        <v>102</v>
      </c>
      <c r="G61" s="24" t="s">
        <v>103</v>
      </c>
      <c r="H61" s="24" t="s">
        <v>104</v>
      </c>
      <c r="I61" s="24" t="s">
        <v>105</v>
      </c>
      <c r="J61" s="24" t="s">
        <v>106</v>
      </c>
      <c r="K61" s="24" t="s">
        <v>107</v>
      </c>
    </row>
    <row r="62" spans="2:12" ht="33" thickBot="1" x14ac:dyDescent="0.4">
      <c r="B62" s="23" t="s">
        <v>108</v>
      </c>
      <c r="C62" s="24" t="s">
        <v>109</v>
      </c>
      <c r="D62" s="24" t="s">
        <v>110</v>
      </c>
      <c r="E62" s="24" t="s">
        <v>111</v>
      </c>
      <c r="F62" s="24" t="s">
        <v>112</v>
      </c>
      <c r="G62" s="24" t="s">
        <v>113</v>
      </c>
      <c r="H62" s="24" t="s">
        <v>114</v>
      </c>
      <c r="I62" s="24" t="s">
        <v>115</v>
      </c>
      <c r="J62" s="24" t="s">
        <v>116</v>
      </c>
      <c r="K62" s="24" t="s">
        <v>117</v>
      </c>
    </row>
    <row r="63" spans="2:12" ht="33" thickBot="1" x14ac:dyDescent="0.4">
      <c r="B63" s="23" t="s">
        <v>118</v>
      </c>
      <c r="C63" s="24" t="s">
        <v>119</v>
      </c>
      <c r="D63" s="24" t="s">
        <v>120</v>
      </c>
      <c r="E63" s="24" t="s">
        <v>121</v>
      </c>
      <c r="F63" s="24" t="s">
        <v>122</v>
      </c>
      <c r="G63" s="24" t="s">
        <v>123</v>
      </c>
      <c r="H63" s="24" t="s">
        <v>124</v>
      </c>
      <c r="I63" s="24" t="s">
        <v>125</v>
      </c>
      <c r="J63" s="24" t="s">
        <v>126</v>
      </c>
      <c r="K63" s="24" t="s">
        <v>127</v>
      </c>
    </row>
    <row r="64" spans="2:12" ht="33" thickBot="1" x14ac:dyDescent="0.4">
      <c r="B64" s="23" t="s">
        <v>128</v>
      </c>
      <c r="C64" s="24" t="s">
        <v>129</v>
      </c>
      <c r="D64" s="24" t="s">
        <v>130</v>
      </c>
      <c r="E64" s="24" t="s">
        <v>131</v>
      </c>
      <c r="F64" s="24" t="s">
        <v>132</v>
      </c>
      <c r="G64" s="24" t="s">
        <v>133</v>
      </c>
      <c r="H64" s="24" t="s">
        <v>134</v>
      </c>
      <c r="I64" s="24" t="s">
        <v>135</v>
      </c>
      <c r="J64" s="24" t="s">
        <v>136</v>
      </c>
      <c r="K64" s="24" t="s">
        <v>137</v>
      </c>
    </row>
    <row r="65" spans="2:11" ht="33" thickBot="1" x14ac:dyDescent="0.4">
      <c r="B65" s="23" t="s">
        <v>138</v>
      </c>
      <c r="C65" s="24" t="s">
        <v>139</v>
      </c>
      <c r="D65" s="24" t="s">
        <v>140</v>
      </c>
      <c r="E65" s="24" t="s">
        <v>141</v>
      </c>
      <c r="F65" s="24" t="s">
        <v>142</v>
      </c>
      <c r="G65" s="24" t="s">
        <v>143</v>
      </c>
      <c r="H65" s="24" t="s">
        <v>144</v>
      </c>
      <c r="I65" s="24" t="s">
        <v>145</v>
      </c>
      <c r="J65" s="24" t="s">
        <v>146</v>
      </c>
      <c r="K65" s="24" t="s">
        <v>147</v>
      </c>
    </row>
    <row r="66" spans="2:11" ht="33" thickBot="1" x14ac:dyDescent="0.4">
      <c r="B66" s="23" t="s">
        <v>148</v>
      </c>
      <c r="C66" s="24" t="s">
        <v>149</v>
      </c>
      <c r="D66" s="24" t="s">
        <v>150</v>
      </c>
      <c r="E66" s="24" t="s">
        <v>151</v>
      </c>
      <c r="F66" s="24" t="s">
        <v>152</v>
      </c>
      <c r="G66" s="24" t="s">
        <v>153</v>
      </c>
      <c r="H66" s="24" t="s">
        <v>154</v>
      </c>
      <c r="I66" s="24" t="s">
        <v>155</v>
      </c>
      <c r="J66" s="24" t="s">
        <v>156</v>
      </c>
      <c r="K66" s="24" t="s">
        <v>157</v>
      </c>
    </row>
    <row r="67" spans="2:11" ht="26.5" thickBot="1" x14ac:dyDescent="0.4">
      <c r="B67" s="23" t="s">
        <v>158</v>
      </c>
      <c r="C67" s="24" t="s">
        <v>159</v>
      </c>
      <c r="D67" s="24" t="s">
        <v>160</v>
      </c>
      <c r="E67" s="24" t="s">
        <v>161</v>
      </c>
      <c r="F67" s="24" t="s">
        <v>161</v>
      </c>
      <c r="G67" s="24" t="s">
        <v>162</v>
      </c>
      <c r="H67" s="24" t="s">
        <v>163</v>
      </c>
      <c r="I67" s="24" t="s">
        <v>164</v>
      </c>
      <c r="J67" s="24" t="s">
        <v>165</v>
      </c>
      <c r="K67" s="24" t="s">
        <v>161</v>
      </c>
    </row>
    <row r="68" spans="2:11" ht="26.5" thickBot="1" x14ac:dyDescent="0.4">
      <c r="B68" s="23" t="s">
        <v>166</v>
      </c>
      <c r="C68" s="24" t="s">
        <v>167</v>
      </c>
      <c r="D68" s="24" t="s">
        <v>168</v>
      </c>
      <c r="E68" s="24" t="s">
        <v>169</v>
      </c>
      <c r="F68" s="24" t="s">
        <v>169</v>
      </c>
      <c r="G68" s="24" t="s">
        <v>170</v>
      </c>
      <c r="H68" s="24" t="s">
        <v>171</v>
      </c>
      <c r="I68" s="24" t="s">
        <v>172</v>
      </c>
      <c r="J68" s="24" t="s">
        <v>173</v>
      </c>
      <c r="K68" s="24" t="s">
        <v>169</v>
      </c>
    </row>
    <row r="69" spans="2:11" ht="26.5" thickBot="1" x14ac:dyDescent="0.4">
      <c r="B69" s="23" t="s">
        <v>174</v>
      </c>
      <c r="C69" s="24" t="s">
        <v>175</v>
      </c>
      <c r="D69" s="24" t="s">
        <v>176</v>
      </c>
      <c r="E69" s="24" t="s">
        <v>177</v>
      </c>
      <c r="F69" s="24" t="s">
        <v>177</v>
      </c>
      <c r="G69" s="24" t="s">
        <v>178</v>
      </c>
      <c r="H69" s="24" t="s">
        <v>179</v>
      </c>
      <c r="I69" s="24" t="s">
        <v>180</v>
      </c>
      <c r="J69" s="24" t="s">
        <v>181</v>
      </c>
      <c r="K69" s="24" t="s">
        <v>177</v>
      </c>
    </row>
    <row r="70" spans="2:11" ht="26.5" thickBot="1" x14ac:dyDescent="0.4">
      <c r="B70" s="23" t="s">
        <v>182</v>
      </c>
      <c r="C70" s="24" t="s">
        <v>183</v>
      </c>
      <c r="D70" s="24" t="s">
        <v>184</v>
      </c>
      <c r="E70" s="24" t="s">
        <v>183</v>
      </c>
      <c r="F70" s="24" t="s">
        <v>183</v>
      </c>
      <c r="G70" s="24" t="s">
        <v>185</v>
      </c>
      <c r="H70" s="24" t="s">
        <v>186</v>
      </c>
      <c r="I70" s="24" t="s">
        <v>187</v>
      </c>
      <c r="J70" s="24" t="s">
        <v>188</v>
      </c>
      <c r="K70" s="24" t="s">
        <v>183</v>
      </c>
    </row>
    <row r="71" spans="2:11" ht="26.5" thickBot="1" x14ac:dyDescent="0.4">
      <c r="B71" s="23" t="s">
        <v>189</v>
      </c>
      <c r="C71" s="24" t="s">
        <v>190</v>
      </c>
      <c r="D71" s="24" t="s">
        <v>191</v>
      </c>
      <c r="E71" s="24" t="s">
        <v>190</v>
      </c>
      <c r="F71" s="24" t="s">
        <v>190</v>
      </c>
      <c r="G71" s="24" t="s">
        <v>192</v>
      </c>
      <c r="H71" s="24" t="s">
        <v>193</v>
      </c>
      <c r="I71" s="24" t="s">
        <v>194</v>
      </c>
      <c r="J71" s="24" t="s">
        <v>195</v>
      </c>
      <c r="K71" s="24" t="s">
        <v>190</v>
      </c>
    </row>
    <row r="72" spans="2:11" ht="26.5" thickBot="1" x14ac:dyDescent="0.4">
      <c r="B72" s="23" t="s">
        <v>196</v>
      </c>
      <c r="C72" s="24" t="s">
        <v>197</v>
      </c>
      <c r="D72" s="24" t="s">
        <v>198</v>
      </c>
      <c r="E72" s="24" t="s">
        <v>197</v>
      </c>
      <c r="F72" s="24" t="s">
        <v>197</v>
      </c>
      <c r="G72" s="24" t="s">
        <v>199</v>
      </c>
      <c r="H72" s="24" t="s">
        <v>200</v>
      </c>
      <c r="I72" s="24" t="s">
        <v>201</v>
      </c>
      <c r="J72" s="24" t="s">
        <v>202</v>
      </c>
      <c r="K72" s="24" t="s">
        <v>197</v>
      </c>
    </row>
    <row r="73" spans="2:11" ht="26.5" thickBot="1" x14ac:dyDescent="0.4">
      <c r="B73" s="23" t="s">
        <v>203</v>
      </c>
      <c r="C73" s="24" t="s">
        <v>204</v>
      </c>
      <c r="D73" s="24" t="s">
        <v>204</v>
      </c>
      <c r="E73" s="24" t="s">
        <v>204</v>
      </c>
      <c r="F73" s="24" t="s">
        <v>204</v>
      </c>
      <c r="G73" s="24" t="s">
        <v>205</v>
      </c>
      <c r="H73" s="24" t="s">
        <v>206</v>
      </c>
      <c r="I73" s="24" t="s">
        <v>207</v>
      </c>
      <c r="J73" s="24" t="s">
        <v>204</v>
      </c>
      <c r="K73" s="24" t="s">
        <v>204</v>
      </c>
    </row>
    <row r="74" spans="2:11" ht="26.5" thickBot="1" x14ac:dyDescent="0.4">
      <c r="B74" s="23" t="s">
        <v>208</v>
      </c>
      <c r="C74" s="24" t="s">
        <v>209</v>
      </c>
      <c r="D74" s="24" t="s">
        <v>209</v>
      </c>
      <c r="E74" s="24" t="s">
        <v>209</v>
      </c>
      <c r="F74" s="24" t="s">
        <v>209</v>
      </c>
      <c r="G74" s="24" t="s">
        <v>210</v>
      </c>
      <c r="H74" s="24" t="s">
        <v>209</v>
      </c>
      <c r="I74" s="24" t="s">
        <v>209</v>
      </c>
      <c r="J74" s="24" t="s">
        <v>209</v>
      </c>
      <c r="K74" s="24" t="s">
        <v>209</v>
      </c>
    </row>
    <row r="75" spans="2:11" ht="18.5" thickBot="1" x14ac:dyDescent="0.4">
      <c r="B75" s="19"/>
    </row>
    <row r="76" spans="2:11" ht="15" thickBot="1" x14ac:dyDescent="0.4">
      <c r="B76" s="23" t="s">
        <v>211</v>
      </c>
      <c r="C76" s="23" t="s">
        <v>62</v>
      </c>
      <c r="D76" s="23" t="s">
        <v>63</v>
      </c>
      <c r="E76" s="23" t="s">
        <v>64</v>
      </c>
      <c r="F76" s="23" t="s">
        <v>65</v>
      </c>
      <c r="G76" s="23" t="s">
        <v>66</v>
      </c>
      <c r="H76" s="23" t="s">
        <v>67</v>
      </c>
      <c r="I76" s="23" t="s">
        <v>68</v>
      </c>
      <c r="J76" s="23" t="s">
        <v>69</v>
      </c>
      <c r="K76" s="23" t="s">
        <v>70</v>
      </c>
    </row>
    <row r="77" spans="2:11" ht="15" thickBot="1" x14ac:dyDescent="0.4">
      <c r="B77" s="23" t="s">
        <v>88</v>
      </c>
      <c r="C77" s="24">
        <v>75.5</v>
      </c>
      <c r="D77" s="24">
        <v>38</v>
      </c>
      <c r="E77" s="24">
        <v>16.5</v>
      </c>
      <c r="F77" s="24">
        <v>38</v>
      </c>
      <c r="G77" s="24">
        <v>999806.5</v>
      </c>
      <c r="H77" s="24">
        <v>34.5</v>
      </c>
      <c r="I77" s="24">
        <v>31</v>
      </c>
      <c r="J77" s="24">
        <v>499986.8</v>
      </c>
      <c r="K77" s="24">
        <v>14</v>
      </c>
    </row>
    <row r="78" spans="2:11" ht="15" thickBot="1" x14ac:dyDescent="0.4">
      <c r="B78" s="23" t="s">
        <v>98</v>
      </c>
      <c r="C78" s="24">
        <v>74.5</v>
      </c>
      <c r="D78" s="24">
        <v>37</v>
      </c>
      <c r="E78" s="24">
        <v>15.5</v>
      </c>
      <c r="F78" s="24">
        <v>37</v>
      </c>
      <c r="G78" s="24">
        <v>999805.5</v>
      </c>
      <c r="H78" s="24">
        <v>33.5</v>
      </c>
      <c r="I78" s="24">
        <v>30</v>
      </c>
      <c r="J78" s="24">
        <v>499985.8</v>
      </c>
      <c r="K78" s="24">
        <v>13</v>
      </c>
    </row>
    <row r="79" spans="2:11" ht="15" thickBot="1" x14ac:dyDescent="0.4">
      <c r="B79" s="23" t="s">
        <v>108</v>
      </c>
      <c r="C79" s="24">
        <v>73.5</v>
      </c>
      <c r="D79" s="24">
        <v>36</v>
      </c>
      <c r="E79" s="24">
        <v>14.5</v>
      </c>
      <c r="F79" s="24">
        <v>18</v>
      </c>
      <c r="G79" s="24">
        <v>999804.5</v>
      </c>
      <c r="H79" s="24">
        <v>32.5</v>
      </c>
      <c r="I79" s="24">
        <v>29</v>
      </c>
      <c r="J79" s="24">
        <v>499984.8</v>
      </c>
      <c r="K79" s="24">
        <v>12</v>
      </c>
    </row>
    <row r="80" spans="2:11" ht="15" thickBot="1" x14ac:dyDescent="0.4">
      <c r="B80" s="23" t="s">
        <v>118</v>
      </c>
      <c r="C80" s="24">
        <v>72.5</v>
      </c>
      <c r="D80" s="24">
        <v>35</v>
      </c>
      <c r="E80" s="24">
        <v>13.5</v>
      </c>
      <c r="F80" s="24">
        <v>17</v>
      </c>
      <c r="G80" s="24">
        <v>999803.5</v>
      </c>
      <c r="H80" s="24">
        <v>31.5</v>
      </c>
      <c r="I80" s="24">
        <v>28</v>
      </c>
      <c r="J80" s="24">
        <v>499983.8</v>
      </c>
      <c r="K80" s="24">
        <v>11</v>
      </c>
    </row>
    <row r="81" spans="2:15" ht="15" thickBot="1" x14ac:dyDescent="0.4">
      <c r="B81" s="23" t="s">
        <v>128</v>
      </c>
      <c r="C81" s="24">
        <v>65</v>
      </c>
      <c r="D81" s="24">
        <v>34</v>
      </c>
      <c r="E81" s="24">
        <v>12.5</v>
      </c>
      <c r="F81" s="24">
        <v>16</v>
      </c>
      <c r="G81" s="24">
        <v>999800</v>
      </c>
      <c r="H81" s="24">
        <v>30.5</v>
      </c>
      <c r="I81" s="24">
        <v>27</v>
      </c>
      <c r="J81" s="24">
        <v>499954.3</v>
      </c>
      <c r="K81" s="24">
        <v>10</v>
      </c>
    </row>
    <row r="82" spans="2:15" ht="15" thickBot="1" x14ac:dyDescent="0.4">
      <c r="B82" s="23" t="s">
        <v>138</v>
      </c>
      <c r="C82" s="24">
        <v>64</v>
      </c>
      <c r="D82" s="24">
        <v>33</v>
      </c>
      <c r="E82" s="24">
        <v>11.5</v>
      </c>
      <c r="F82" s="24">
        <v>15</v>
      </c>
      <c r="G82" s="24">
        <v>999799</v>
      </c>
      <c r="H82" s="24">
        <v>29.5</v>
      </c>
      <c r="I82" s="24">
        <v>26</v>
      </c>
      <c r="J82" s="24">
        <v>499953.3</v>
      </c>
      <c r="K82" s="24">
        <v>9</v>
      </c>
    </row>
    <row r="83" spans="2:15" ht="15" thickBot="1" x14ac:dyDescent="0.4">
      <c r="B83" s="23" t="s">
        <v>148</v>
      </c>
      <c r="C83" s="24">
        <v>55</v>
      </c>
      <c r="D83" s="24">
        <v>32</v>
      </c>
      <c r="E83" s="24">
        <v>10.5</v>
      </c>
      <c r="F83" s="24">
        <v>11.5</v>
      </c>
      <c r="G83" s="24">
        <v>999792</v>
      </c>
      <c r="H83" s="24">
        <v>28.5</v>
      </c>
      <c r="I83" s="24">
        <v>25</v>
      </c>
      <c r="J83" s="24">
        <v>49.5</v>
      </c>
      <c r="K83" s="24">
        <v>8</v>
      </c>
    </row>
    <row r="84" spans="2:15" ht="15" thickBot="1" x14ac:dyDescent="0.4">
      <c r="B84" s="23" t="s">
        <v>158</v>
      </c>
      <c r="C84" s="24">
        <v>54</v>
      </c>
      <c r="D84" s="24">
        <v>31</v>
      </c>
      <c r="E84" s="24">
        <v>7</v>
      </c>
      <c r="F84" s="24">
        <v>7</v>
      </c>
      <c r="G84" s="24">
        <v>499918.8</v>
      </c>
      <c r="H84" s="24">
        <v>27.5</v>
      </c>
      <c r="I84" s="24">
        <v>24</v>
      </c>
      <c r="J84" s="24">
        <v>48.5</v>
      </c>
      <c r="K84" s="24">
        <v>7</v>
      </c>
    </row>
    <row r="85" spans="2:15" ht="15" thickBot="1" x14ac:dyDescent="0.4">
      <c r="B85" s="23" t="s">
        <v>166</v>
      </c>
      <c r="C85" s="24">
        <v>53</v>
      </c>
      <c r="D85" s="24">
        <v>30</v>
      </c>
      <c r="E85" s="24">
        <v>6</v>
      </c>
      <c r="F85" s="24">
        <v>6</v>
      </c>
      <c r="G85" s="24">
        <v>499917.8</v>
      </c>
      <c r="H85" s="24">
        <v>26.5</v>
      </c>
      <c r="I85" s="24">
        <v>23</v>
      </c>
      <c r="J85" s="24">
        <v>47.5</v>
      </c>
      <c r="K85" s="24">
        <v>6</v>
      </c>
    </row>
    <row r="86" spans="2:15" ht="15" thickBot="1" x14ac:dyDescent="0.4">
      <c r="B86" s="23" t="s">
        <v>174</v>
      </c>
      <c r="C86" s="24">
        <v>52</v>
      </c>
      <c r="D86" s="24">
        <v>29</v>
      </c>
      <c r="E86" s="24">
        <v>5</v>
      </c>
      <c r="F86" s="24">
        <v>5</v>
      </c>
      <c r="G86" s="24">
        <v>499916.79999999999</v>
      </c>
      <c r="H86" s="24">
        <v>25.5</v>
      </c>
      <c r="I86" s="24">
        <v>22</v>
      </c>
      <c r="J86" s="24">
        <v>26.5</v>
      </c>
      <c r="K86" s="24">
        <v>5</v>
      </c>
    </row>
    <row r="87" spans="2:15" ht="15" thickBot="1" x14ac:dyDescent="0.4">
      <c r="B87" s="23" t="s">
        <v>182</v>
      </c>
      <c r="C87" s="24">
        <v>4</v>
      </c>
      <c r="D87" s="24">
        <v>28</v>
      </c>
      <c r="E87" s="24">
        <v>4</v>
      </c>
      <c r="F87" s="24">
        <v>4</v>
      </c>
      <c r="G87" s="24">
        <v>499915.8</v>
      </c>
      <c r="H87" s="24">
        <v>24.5</v>
      </c>
      <c r="I87" s="24">
        <v>21</v>
      </c>
      <c r="J87" s="24">
        <v>25.5</v>
      </c>
      <c r="K87" s="24">
        <v>4</v>
      </c>
    </row>
    <row r="88" spans="2:15" ht="15" thickBot="1" x14ac:dyDescent="0.4">
      <c r="B88" s="23" t="s">
        <v>189</v>
      </c>
      <c r="C88" s="24">
        <v>3</v>
      </c>
      <c r="D88" s="24">
        <v>5.5</v>
      </c>
      <c r="E88" s="24">
        <v>3</v>
      </c>
      <c r="F88" s="24">
        <v>3</v>
      </c>
      <c r="G88" s="24">
        <v>499914.8</v>
      </c>
      <c r="H88" s="24">
        <v>23.5</v>
      </c>
      <c r="I88" s="24">
        <v>15</v>
      </c>
      <c r="J88" s="24">
        <v>24.5</v>
      </c>
      <c r="K88" s="24">
        <v>3</v>
      </c>
    </row>
    <row r="89" spans="2:15" ht="15" thickBot="1" x14ac:dyDescent="0.4">
      <c r="B89" s="23" t="s">
        <v>196</v>
      </c>
      <c r="C89" s="24">
        <v>2</v>
      </c>
      <c r="D89" s="24">
        <v>4.5</v>
      </c>
      <c r="E89" s="24">
        <v>2</v>
      </c>
      <c r="F89" s="24">
        <v>2</v>
      </c>
      <c r="G89" s="24">
        <v>499913.8</v>
      </c>
      <c r="H89" s="24">
        <v>22.5</v>
      </c>
      <c r="I89" s="24">
        <v>14</v>
      </c>
      <c r="J89" s="24">
        <v>23.5</v>
      </c>
      <c r="K89" s="24">
        <v>2</v>
      </c>
    </row>
    <row r="90" spans="2:15" ht="15" thickBot="1" x14ac:dyDescent="0.4">
      <c r="B90" s="23" t="s">
        <v>203</v>
      </c>
      <c r="C90" s="24">
        <v>1</v>
      </c>
      <c r="D90" s="24">
        <v>1</v>
      </c>
      <c r="E90" s="24">
        <v>1</v>
      </c>
      <c r="F90" s="24">
        <v>1</v>
      </c>
      <c r="G90" s="24">
        <v>499858.3</v>
      </c>
      <c r="H90" s="24">
        <v>7</v>
      </c>
      <c r="I90" s="24">
        <v>13</v>
      </c>
      <c r="J90" s="24">
        <v>1</v>
      </c>
      <c r="K90" s="24">
        <v>1</v>
      </c>
    </row>
    <row r="91" spans="2:15" ht="15" thickBot="1" x14ac:dyDescent="0.4">
      <c r="B91" s="23" t="s">
        <v>208</v>
      </c>
      <c r="C91" s="24">
        <v>0</v>
      </c>
      <c r="D91" s="24">
        <v>0</v>
      </c>
      <c r="E91" s="24">
        <v>0</v>
      </c>
      <c r="F91" s="24">
        <v>0</v>
      </c>
      <c r="G91" s="24">
        <v>499857.3</v>
      </c>
      <c r="H91" s="24">
        <v>0</v>
      </c>
      <c r="I91" s="24">
        <v>0</v>
      </c>
      <c r="J91" s="24">
        <v>0</v>
      </c>
      <c r="K91" s="24">
        <v>0</v>
      </c>
    </row>
    <row r="92" spans="2:15" ht="18.5" thickBot="1" x14ac:dyDescent="0.4">
      <c r="B92" s="19"/>
    </row>
    <row r="93" spans="2:15" ht="15" thickBot="1" x14ac:dyDescent="0.4">
      <c r="B93" s="23" t="s">
        <v>212</v>
      </c>
      <c r="C93" s="23" t="s">
        <v>62</v>
      </c>
      <c r="D93" s="23" t="s">
        <v>63</v>
      </c>
      <c r="E93" s="23" t="s">
        <v>64</v>
      </c>
      <c r="F93" s="23" t="s">
        <v>65</v>
      </c>
      <c r="G93" s="23" t="s">
        <v>66</v>
      </c>
      <c r="H93" s="23" t="s">
        <v>67</v>
      </c>
      <c r="I93" s="23" t="s">
        <v>68</v>
      </c>
      <c r="J93" s="23" t="s">
        <v>69</v>
      </c>
      <c r="K93" s="23" t="s">
        <v>70</v>
      </c>
      <c r="L93" s="23" t="s">
        <v>213</v>
      </c>
      <c r="M93" s="23" t="s">
        <v>214</v>
      </c>
      <c r="N93" s="23" t="s">
        <v>215</v>
      </c>
      <c r="O93" s="23" t="s">
        <v>216</v>
      </c>
    </row>
    <row r="94" spans="2:15" ht="15" thickBot="1" x14ac:dyDescent="0.4">
      <c r="B94" s="23" t="s">
        <v>72</v>
      </c>
      <c r="C94" s="24">
        <v>54</v>
      </c>
      <c r="D94" s="24">
        <v>29</v>
      </c>
      <c r="E94" s="24">
        <v>7</v>
      </c>
      <c r="F94" s="24">
        <v>15</v>
      </c>
      <c r="G94" s="24">
        <v>999792</v>
      </c>
      <c r="H94" s="24">
        <v>28.5</v>
      </c>
      <c r="I94" s="24">
        <v>21</v>
      </c>
      <c r="J94" s="24">
        <v>47.5</v>
      </c>
      <c r="K94" s="24">
        <v>6</v>
      </c>
      <c r="L94" s="24">
        <v>1000000</v>
      </c>
      <c r="M94" s="24">
        <v>1000000</v>
      </c>
      <c r="N94" s="24">
        <v>0</v>
      </c>
      <c r="O94" s="24">
        <v>0</v>
      </c>
    </row>
    <row r="95" spans="2:15" ht="15" thickBot="1" x14ac:dyDescent="0.4">
      <c r="B95" s="23" t="s">
        <v>73</v>
      </c>
      <c r="C95" s="24">
        <v>65</v>
      </c>
      <c r="D95" s="24">
        <v>31</v>
      </c>
      <c r="E95" s="24">
        <v>3</v>
      </c>
      <c r="F95" s="24">
        <v>11.5</v>
      </c>
      <c r="G95" s="24">
        <v>499858.3</v>
      </c>
      <c r="H95" s="24">
        <v>7</v>
      </c>
      <c r="I95" s="24">
        <v>25</v>
      </c>
      <c r="J95" s="24">
        <v>499985.8</v>
      </c>
      <c r="K95" s="24">
        <v>13</v>
      </c>
      <c r="L95" s="24">
        <v>999999.5</v>
      </c>
      <c r="M95" s="24">
        <v>1000000</v>
      </c>
      <c r="N95" s="24">
        <v>0.5</v>
      </c>
      <c r="O95" s="24">
        <v>0</v>
      </c>
    </row>
    <row r="96" spans="2:15" ht="15" thickBot="1" x14ac:dyDescent="0.4">
      <c r="B96" s="23" t="s">
        <v>74</v>
      </c>
      <c r="C96" s="24">
        <v>1</v>
      </c>
      <c r="D96" s="24">
        <v>30</v>
      </c>
      <c r="E96" s="24">
        <v>2</v>
      </c>
      <c r="F96" s="24">
        <v>17</v>
      </c>
      <c r="G96" s="24">
        <v>499915.8</v>
      </c>
      <c r="H96" s="24">
        <v>25.5</v>
      </c>
      <c r="I96" s="24">
        <v>14</v>
      </c>
      <c r="J96" s="24">
        <v>499983.8</v>
      </c>
      <c r="K96" s="24">
        <v>11</v>
      </c>
      <c r="L96" s="24">
        <v>1000000</v>
      </c>
      <c r="M96" s="24">
        <v>1000000</v>
      </c>
      <c r="N96" s="24">
        <v>0</v>
      </c>
      <c r="O96" s="24">
        <v>0</v>
      </c>
    </row>
    <row r="97" spans="2:15" ht="15" thickBot="1" x14ac:dyDescent="0.4">
      <c r="B97" s="23" t="s">
        <v>75</v>
      </c>
      <c r="C97" s="24">
        <v>53</v>
      </c>
      <c r="D97" s="24">
        <v>34</v>
      </c>
      <c r="E97" s="24">
        <v>14.5</v>
      </c>
      <c r="F97" s="24">
        <v>38</v>
      </c>
      <c r="G97" s="24">
        <v>999799</v>
      </c>
      <c r="H97" s="24">
        <v>32.5</v>
      </c>
      <c r="I97" s="24">
        <v>27</v>
      </c>
      <c r="J97" s="24">
        <v>1</v>
      </c>
      <c r="K97" s="24">
        <v>1</v>
      </c>
      <c r="L97" s="24">
        <v>1000000</v>
      </c>
      <c r="M97" s="24">
        <v>1000000</v>
      </c>
      <c r="N97" s="24">
        <v>0</v>
      </c>
      <c r="O97" s="24">
        <v>0</v>
      </c>
    </row>
    <row r="98" spans="2:15" ht="15" thickBot="1" x14ac:dyDescent="0.4">
      <c r="B98" s="23" t="s">
        <v>76</v>
      </c>
      <c r="C98" s="24">
        <v>74.5</v>
      </c>
      <c r="D98" s="24">
        <v>35</v>
      </c>
      <c r="E98" s="24">
        <v>0</v>
      </c>
      <c r="F98" s="24">
        <v>6</v>
      </c>
      <c r="G98" s="24">
        <v>499857.3</v>
      </c>
      <c r="H98" s="24">
        <v>26.5</v>
      </c>
      <c r="I98" s="24">
        <v>0</v>
      </c>
      <c r="J98" s="24">
        <v>499986.8</v>
      </c>
      <c r="K98" s="24">
        <v>14</v>
      </c>
      <c r="L98" s="24">
        <v>1000000</v>
      </c>
      <c r="M98" s="24">
        <v>1000000</v>
      </c>
      <c r="N98" s="24">
        <v>0</v>
      </c>
      <c r="O98" s="24">
        <v>0</v>
      </c>
    </row>
    <row r="99" spans="2:15" ht="15" thickBot="1" x14ac:dyDescent="0.4">
      <c r="B99" s="23" t="s">
        <v>77</v>
      </c>
      <c r="C99" s="24">
        <v>3</v>
      </c>
      <c r="D99" s="24">
        <v>32</v>
      </c>
      <c r="E99" s="24">
        <v>4</v>
      </c>
      <c r="F99" s="24">
        <v>4</v>
      </c>
      <c r="G99" s="24">
        <v>499914.8</v>
      </c>
      <c r="H99" s="24">
        <v>22.5</v>
      </c>
      <c r="I99" s="24">
        <v>23</v>
      </c>
      <c r="J99" s="24">
        <v>499984.8</v>
      </c>
      <c r="K99" s="24">
        <v>12</v>
      </c>
      <c r="L99" s="24">
        <v>1000000</v>
      </c>
      <c r="M99" s="24">
        <v>1000000</v>
      </c>
      <c r="N99" s="24">
        <v>0</v>
      </c>
      <c r="O99" s="24">
        <v>0</v>
      </c>
    </row>
    <row r="100" spans="2:15" ht="15" thickBot="1" x14ac:dyDescent="0.4">
      <c r="B100" s="23" t="s">
        <v>78</v>
      </c>
      <c r="C100" s="24">
        <v>2</v>
      </c>
      <c r="D100" s="24">
        <v>33</v>
      </c>
      <c r="E100" s="24">
        <v>10.5</v>
      </c>
      <c r="F100" s="24">
        <v>16</v>
      </c>
      <c r="G100" s="24">
        <v>499918.8</v>
      </c>
      <c r="H100" s="24">
        <v>33.5</v>
      </c>
      <c r="I100" s="24">
        <v>24</v>
      </c>
      <c r="J100" s="24">
        <v>499953.3</v>
      </c>
      <c r="K100" s="24">
        <v>9</v>
      </c>
      <c r="L100" s="24">
        <v>1000000</v>
      </c>
      <c r="M100" s="24">
        <v>1000000</v>
      </c>
      <c r="N100" s="24">
        <v>0</v>
      </c>
      <c r="O100" s="24">
        <v>0</v>
      </c>
    </row>
    <row r="101" spans="2:15" ht="15" thickBot="1" x14ac:dyDescent="0.4">
      <c r="B101" s="23" t="s">
        <v>79</v>
      </c>
      <c r="C101" s="24">
        <v>73.5</v>
      </c>
      <c r="D101" s="24">
        <v>1</v>
      </c>
      <c r="E101" s="24">
        <v>13.5</v>
      </c>
      <c r="F101" s="24">
        <v>2</v>
      </c>
      <c r="G101" s="24">
        <v>999800</v>
      </c>
      <c r="H101" s="24">
        <v>27.5</v>
      </c>
      <c r="I101" s="24">
        <v>29</v>
      </c>
      <c r="J101" s="24">
        <v>47.5</v>
      </c>
      <c r="K101" s="24">
        <v>6</v>
      </c>
      <c r="L101" s="24">
        <v>1000000</v>
      </c>
      <c r="M101" s="24">
        <v>1000000</v>
      </c>
      <c r="N101" s="24">
        <v>0</v>
      </c>
      <c r="O101" s="24">
        <v>0</v>
      </c>
    </row>
    <row r="102" spans="2:15" ht="15" thickBot="1" x14ac:dyDescent="0.4">
      <c r="B102" s="23" t="s">
        <v>80</v>
      </c>
      <c r="C102" s="24">
        <v>64</v>
      </c>
      <c r="D102" s="24">
        <v>0</v>
      </c>
      <c r="E102" s="24">
        <v>1</v>
      </c>
      <c r="F102" s="24">
        <v>0</v>
      </c>
      <c r="G102" s="24">
        <v>499913.8</v>
      </c>
      <c r="H102" s="24">
        <v>0</v>
      </c>
      <c r="I102" s="24">
        <v>26</v>
      </c>
      <c r="J102" s="24">
        <v>499983.8</v>
      </c>
      <c r="K102" s="24">
        <v>11</v>
      </c>
      <c r="L102" s="24">
        <v>999999.5</v>
      </c>
      <c r="M102" s="24">
        <v>1000000</v>
      </c>
      <c r="N102" s="24">
        <v>0.5</v>
      </c>
      <c r="O102" s="24">
        <v>0</v>
      </c>
    </row>
    <row r="103" spans="2:15" ht="15" thickBot="1" x14ac:dyDescent="0.4">
      <c r="B103" s="23" t="s">
        <v>81</v>
      </c>
      <c r="C103" s="24">
        <v>55</v>
      </c>
      <c r="D103" s="24">
        <v>5.5</v>
      </c>
      <c r="E103" s="24">
        <v>6</v>
      </c>
      <c r="F103" s="24">
        <v>7</v>
      </c>
      <c r="G103" s="24">
        <v>499917.8</v>
      </c>
      <c r="H103" s="24">
        <v>31.5</v>
      </c>
      <c r="I103" s="24">
        <v>15</v>
      </c>
      <c r="J103" s="24">
        <v>499953.3</v>
      </c>
      <c r="K103" s="24">
        <v>9</v>
      </c>
      <c r="L103" s="24">
        <v>1000000</v>
      </c>
      <c r="M103" s="24">
        <v>1000000</v>
      </c>
      <c r="N103" s="24">
        <v>0</v>
      </c>
      <c r="O103" s="24">
        <v>0</v>
      </c>
    </row>
    <row r="104" spans="2:15" ht="15" thickBot="1" x14ac:dyDescent="0.4">
      <c r="B104" s="23" t="s">
        <v>82</v>
      </c>
      <c r="C104" s="24">
        <v>72.5</v>
      </c>
      <c r="D104" s="24">
        <v>4.5</v>
      </c>
      <c r="E104" s="24">
        <v>11.5</v>
      </c>
      <c r="F104" s="24">
        <v>1</v>
      </c>
      <c r="G104" s="24">
        <v>999804.5</v>
      </c>
      <c r="H104" s="24">
        <v>24.5</v>
      </c>
      <c r="I104" s="24">
        <v>28</v>
      </c>
      <c r="J104" s="24">
        <v>47.5</v>
      </c>
      <c r="K104" s="24">
        <v>6</v>
      </c>
      <c r="L104" s="24">
        <v>1000000</v>
      </c>
      <c r="M104" s="24">
        <v>1000000</v>
      </c>
      <c r="N104" s="24">
        <v>0</v>
      </c>
      <c r="O104" s="24">
        <v>0</v>
      </c>
    </row>
    <row r="105" spans="2:15" ht="15" thickBot="1" x14ac:dyDescent="0.4">
      <c r="B105" s="23" t="s">
        <v>83</v>
      </c>
      <c r="C105" s="24">
        <v>0</v>
      </c>
      <c r="D105" s="24">
        <v>37</v>
      </c>
      <c r="E105" s="24">
        <v>5</v>
      </c>
      <c r="F105" s="24">
        <v>37</v>
      </c>
      <c r="G105" s="24">
        <v>499916.79999999999</v>
      </c>
      <c r="H105" s="24">
        <v>29.5</v>
      </c>
      <c r="I105" s="24">
        <v>13</v>
      </c>
      <c r="J105" s="24">
        <v>499953.3</v>
      </c>
      <c r="K105" s="24">
        <v>9</v>
      </c>
      <c r="L105" s="24">
        <v>1000000.5</v>
      </c>
      <c r="M105" s="24">
        <v>1000000</v>
      </c>
      <c r="N105" s="24">
        <v>-0.5</v>
      </c>
      <c r="O105" s="24">
        <v>0</v>
      </c>
    </row>
    <row r="106" spans="2:15" ht="15" thickBot="1" x14ac:dyDescent="0.4">
      <c r="B106" s="23" t="s">
        <v>84</v>
      </c>
      <c r="C106" s="24">
        <v>4</v>
      </c>
      <c r="D106" s="24">
        <v>38</v>
      </c>
      <c r="E106" s="24">
        <v>16.5</v>
      </c>
      <c r="F106" s="24">
        <v>18</v>
      </c>
      <c r="G106" s="24">
        <v>999805.5</v>
      </c>
      <c r="H106" s="24">
        <v>34.5</v>
      </c>
      <c r="I106" s="24">
        <v>30</v>
      </c>
      <c r="J106" s="24">
        <v>47.5</v>
      </c>
      <c r="K106" s="24">
        <v>6</v>
      </c>
      <c r="L106" s="24">
        <v>1000000</v>
      </c>
      <c r="M106" s="24">
        <v>1000000</v>
      </c>
      <c r="N106" s="24">
        <v>0</v>
      </c>
      <c r="O106" s="24">
        <v>0</v>
      </c>
    </row>
    <row r="107" spans="2:15" ht="15" thickBot="1" x14ac:dyDescent="0.4">
      <c r="B107" s="23" t="s">
        <v>85</v>
      </c>
      <c r="C107" s="24">
        <v>52</v>
      </c>
      <c r="D107" s="24">
        <v>28</v>
      </c>
      <c r="E107" s="24">
        <v>12.5</v>
      </c>
      <c r="F107" s="24">
        <v>5</v>
      </c>
      <c r="G107" s="24">
        <v>999803.5</v>
      </c>
      <c r="H107" s="24">
        <v>23.5</v>
      </c>
      <c r="I107" s="24">
        <v>22</v>
      </c>
      <c r="J107" s="24">
        <v>47.5</v>
      </c>
      <c r="K107" s="24">
        <v>6</v>
      </c>
      <c r="L107" s="24">
        <v>1000000</v>
      </c>
      <c r="M107" s="24">
        <v>1000000</v>
      </c>
      <c r="N107" s="24">
        <v>0</v>
      </c>
      <c r="O107" s="24">
        <v>0</v>
      </c>
    </row>
    <row r="108" spans="2:15" ht="15" thickBot="1" x14ac:dyDescent="0.4">
      <c r="B108" s="23" t="s">
        <v>86</v>
      </c>
      <c r="C108" s="24">
        <v>75.5</v>
      </c>
      <c r="D108" s="24">
        <v>36</v>
      </c>
      <c r="E108" s="24">
        <v>15.5</v>
      </c>
      <c r="F108" s="24">
        <v>3</v>
      </c>
      <c r="G108" s="24">
        <v>999806.5</v>
      </c>
      <c r="H108" s="24">
        <v>30.5</v>
      </c>
      <c r="I108" s="24">
        <v>31</v>
      </c>
      <c r="J108" s="24">
        <v>1</v>
      </c>
      <c r="K108" s="24">
        <v>1</v>
      </c>
      <c r="L108" s="24">
        <v>1000000</v>
      </c>
      <c r="M108" s="24">
        <v>1000000</v>
      </c>
      <c r="N108" s="24">
        <v>0</v>
      </c>
      <c r="O108" s="24">
        <v>0</v>
      </c>
    </row>
    <row r="109" spans="2:15" ht="15" thickBot="1" x14ac:dyDescent="0.4"/>
    <row r="110" spans="2:15" ht="15" thickBot="1" x14ac:dyDescent="0.4">
      <c r="B110" s="25" t="s">
        <v>217</v>
      </c>
      <c r="C110" s="26">
        <v>1500040.8</v>
      </c>
    </row>
    <row r="111" spans="2:15" ht="15" thickBot="1" x14ac:dyDescent="0.4">
      <c r="B111" s="25" t="s">
        <v>218</v>
      </c>
      <c r="C111" s="26">
        <v>499857.3</v>
      </c>
    </row>
    <row r="112" spans="2:15" ht="15" thickBot="1" x14ac:dyDescent="0.4">
      <c r="B112" s="25" t="s">
        <v>219</v>
      </c>
      <c r="C112" s="26">
        <v>14999999.5</v>
      </c>
    </row>
    <row r="113" spans="2:3" ht="15" thickBot="1" x14ac:dyDescent="0.4">
      <c r="B113" s="25" t="s">
        <v>220</v>
      </c>
      <c r="C113" s="26">
        <v>15000000</v>
      </c>
    </row>
    <row r="114" spans="2:3" ht="20" thickBot="1" x14ac:dyDescent="0.4">
      <c r="B114" s="25" t="s">
        <v>221</v>
      </c>
      <c r="C114" s="26">
        <v>-0.5</v>
      </c>
    </row>
    <row r="115" spans="2:3" ht="20" thickBot="1" x14ac:dyDescent="0.4">
      <c r="B115" s="25" t="s">
        <v>222</v>
      </c>
      <c r="C115" s="26"/>
    </row>
    <row r="116" spans="2:3" ht="20" thickBot="1" x14ac:dyDescent="0.4">
      <c r="B116" s="25" t="s">
        <v>223</v>
      </c>
      <c r="C116" s="26"/>
    </row>
    <row r="117" spans="2:3" ht="20" thickBot="1" x14ac:dyDescent="0.4">
      <c r="B117" s="25" t="s">
        <v>224</v>
      </c>
      <c r="C117" s="26">
        <v>0</v>
      </c>
    </row>
    <row r="119" spans="2:3" x14ac:dyDescent="0.35">
      <c r="B119" s="28" t="s">
        <v>225</v>
      </c>
    </row>
    <row r="121" spans="2:3" x14ac:dyDescent="0.35">
      <c r="B121" s="27" t="s">
        <v>226</v>
      </c>
    </row>
    <row r="122" spans="2:3" x14ac:dyDescent="0.35">
      <c r="B122" s="27" t="s">
        <v>227</v>
      </c>
    </row>
    <row r="126" spans="2:3" ht="18" x14ac:dyDescent="0.35">
      <c r="B126" s="19"/>
    </row>
    <row r="127" spans="2:3" x14ac:dyDescent="0.35">
      <c r="B127" s="20"/>
    </row>
    <row r="130" spans="2:13" ht="22.5" x14ac:dyDescent="0.35">
      <c r="B130" s="21" t="s">
        <v>54</v>
      </c>
      <c r="C130" s="22">
        <v>3514937</v>
      </c>
      <c r="D130" s="21" t="s">
        <v>55</v>
      </c>
      <c r="E130" s="22">
        <v>15</v>
      </c>
      <c r="F130" s="21" t="s">
        <v>56</v>
      </c>
      <c r="G130" s="22">
        <v>9</v>
      </c>
      <c r="H130" s="21" t="s">
        <v>57</v>
      </c>
      <c r="I130" s="22">
        <v>15</v>
      </c>
      <c r="J130" s="21" t="s">
        <v>58</v>
      </c>
      <c r="K130" s="22">
        <v>0</v>
      </c>
      <c r="L130" s="21" t="s">
        <v>59</v>
      </c>
      <c r="M130" s="22" t="s">
        <v>230</v>
      </c>
    </row>
    <row r="131" spans="2:13" ht="18.5" thickBot="1" x14ac:dyDescent="0.4">
      <c r="B131" s="19"/>
    </row>
    <row r="132" spans="2:13" ht="15" thickBot="1" x14ac:dyDescent="0.4">
      <c r="B132" s="23" t="s">
        <v>61</v>
      </c>
      <c r="C132" s="23" t="s">
        <v>62</v>
      </c>
      <c r="D132" s="23" t="s">
        <v>63</v>
      </c>
      <c r="E132" s="23" t="s">
        <v>64</v>
      </c>
      <c r="F132" s="23" t="s">
        <v>65</v>
      </c>
      <c r="G132" s="23" t="s">
        <v>66</v>
      </c>
      <c r="H132" s="23" t="s">
        <v>67</v>
      </c>
      <c r="I132" s="23" t="s">
        <v>68</v>
      </c>
      <c r="J132" s="23" t="s">
        <v>69</v>
      </c>
      <c r="K132" s="23" t="s">
        <v>70</v>
      </c>
      <c r="L132" s="23" t="s">
        <v>71</v>
      </c>
    </row>
    <row r="133" spans="2:13" ht="15" thickBot="1" x14ac:dyDescent="0.4">
      <c r="B133" s="23" t="s">
        <v>72</v>
      </c>
      <c r="C133" s="24">
        <v>8</v>
      </c>
      <c r="D133" s="24">
        <v>6</v>
      </c>
      <c r="E133" s="24">
        <v>8</v>
      </c>
      <c r="F133" s="24">
        <v>10</v>
      </c>
      <c r="G133" s="24">
        <v>9</v>
      </c>
      <c r="H133" s="24">
        <v>9</v>
      </c>
      <c r="I133" s="24">
        <v>5</v>
      </c>
      <c r="J133" s="24">
        <v>7</v>
      </c>
      <c r="K133" s="24">
        <v>7</v>
      </c>
      <c r="L133" s="24">
        <v>1000000</v>
      </c>
    </row>
    <row r="134" spans="2:13" ht="15" thickBot="1" x14ac:dyDescent="0.4">
      <c r="B134" s="23" t="s">
        <v>73</v>
      </c>
      <c r="C134" s="24">
        <v>11</v>
      </c>
      <c r="D134" s="24">
        <v>8</v>
      </c>
      <c r="E134" s="24">
        <v>4</v>
      </c>
      <c r="F134" s="24">
        <v>9</v>
      </c>
      <c r="G134" s="24">
        <v>2</v>
      </c>
      <c r="H134" s="24">
        <v>2</v>
      </c>
      <c r="I134" s="24">
        <v>9</v>
      </c>
      <c r="J134" s="24">
        <v>14</v>
      </c>
      <c r="K134" s="24">
        <v>14</v>
      </c>
      <c r="L134" s="24">
        <v>1000000</v>
      </c>
    </row>
    <row r="135" spans="2:13" ht="15" thickBot="1" x14ac:dyDescent="0.4">
      <c r="B135" s="23" t="s">
        <v>74</v>
      </c>
      <c r="C135" s="24">
        <v>2</v>
      </c>
      <c r="D135" s="24">
        <v>7</v>
      </c>
      <c r="E135" s="24">
        <v>3</v>
      </c>
      <c r="F135" s="24">
        <v>12</v>
      </c>
      <c r="G135" s="24">
        <v>5</v>
      </c>
      <c r="H135" s="24">
        <v>6</v>
      </c>
      <c r="I135" s="24">
        <v>3</v>
      </c>
      <c r="J135" s="24">
        <v>12</v>
      </c>
      <c r="K135" s="24">
        <v>12</v>
      </c>
      <c r="L135" s="24">
        <v>1000000</v>
      </c>
    </row>
    <row r="136" spans="2:13" ht="15" thickBot="1" x14ac:dyDescent="0.4">
      <c r="B136" s="23" t="s">
        <v>75</v>
      </c>
      <c r="C136" s="24">
        <v>7</v>
      </c>
      <c r="D136" s="24">
        <v>11</v>
      </c>
      <c r="E136" s="24">
        <v>13</v>
      </c>
      <c r="F136" s="24">
        <v>15</v>
      </c>
      <c r="G136" s="24">
        <v>10</v>
      </c>
      <c r="H136" s="24">
        <v>13</v>
      </c>
      <c r="I136" s="24">
        <v>11</v>
      </c>
      <c r="J136" s="24">
        <v>2</v>
      </c>
      <c r="K136" s="24">
        <v>2</v>
      </c>
      <c r="L136" s="24">
        <v>1000000</v>
      </c>
    </row>
    <row r="137" spans="2:13" ht="15" thickBot="1" x14ac:dyDescent="0.4">
      <c r="B137" s="23" t="s">
        <v>76</v>
      </c>
      <c r="C137" s="24">
        <v>14</v>
      </c>
      <c r="D137" s="24">
        <v>12</v>
      </c>
      <c r="E137" s="24">
        <v>1</v>
      </c>
      <c r="F137" s="24">
        <v>7</v>
      </c>
      <c r="G137" s="24">
        <v>1</v>
      </c>
      <c r="H137" s="24">
        <v>7</v>
      </c>
      <c r="I137" s="24">
        <v>1</v>
      </c>
      <c r="J137" s="24">
        <v>15</v>
      </c>
      <c r="K137" s="24">
        <v>15</v>
      </c>
      <c r="L137" s="24">
        <v>1000000</v>
      </c>
    </row>
    <row r="138" spans="2:13" ht="15" thickBot="1" x14ac:dyDescent="0.4">
      <c r="B138" s="23" t="s">
        <v>77</v>
      </c>
      <c r="C138" s="24">
        <v>4</v>
      </c>
      <c r="D138" s="24">
        <v>9</v>
      </c>
      <c r="E138" s="24">
        <v>5</v>
      </c>
      <c r="F138" s="24">
        <v>5</v>
      </c>
      <c r="G138" s="24">
        <v>4</v>
      </c>
      <c r="H138" s="24">
        <v>3</v>
      </c>
      <c r="I138" s="24">
        <v>7</v>
      </c>
      <c r="J138" s="24">
        <v>13</v>
      </c>
      <c r="K138" s="24">
        <v>13</v>
      </c>
      <c r="L138" s="24">
        <v>1000000</v>
      </c>
    </row>
    <row r="139" spans="2:13" ht="15" thickBot="1" x14ac:dyDescent="0.4">
      <c r="B139" s="23" t="s">
        <v>78</v>
      </c>
      <c r="C139" s="24">
        <v>3</v>
      </c>
      <c r="D139" s="24">
        <v>10</v>
      </c>
      <c r="E139" s="24">
        <v>9</v>
      </c>
      <c r="F139" s="24">
        <v>11</v>
      </c>
      <c r="G139" s="24">
        <v>8</v>
      </c>
      <c r="H139" s="24">
        <v>14</v>
      </c>
      <c r="I139" s="24">
        <v>8</v>
      </c>
      <c r="J139" s="24">
        <v>10</v>
      </c>
      <c r="K139" s="24">
        <v>10</v>
      </c>
      <c r="L139" s="24">
        <v>1000000</v>
      </c>
    </row>
    <row r="140" spans="2:13" ht="15" thickBot="1" x14ac:dyDescent="0.4">
      <c r="B140" s="23" t="s">
        <v>79</v>
      </c>
      <c r="C140" s="24">
        <v>13</v>
      </c>
      <c r="D140" s="24">
        <v>2</v>
      </c>
      <c r="E140" s="24">
        <v>12</v>
      </c>
      <c r="F140" s="24">
        <v>3</v>
      </c>
      <c r="G140" s="24">
        <v>11</v>
      </c>
      <c r="H140" s="24">
        <v>8</v>
      </c>
      <c r="I140" s="24">
        <v>13</v>
      </c>
      <c r="J140" s="24">
        <v>7</v>
      </c>
      <c r="K140" s="24">
        <v>7</v>
      </c>
      <c r="L140" s="24">
        <v>1000000</v>
      </c>
    </row>
    <row r="141" spans="2:13" ht="15" thickBot="1" x14ac:dyDescent="0.4">
      <c r="B141" s="23" t="s">
        <v>80</v>
      </c>
      <c r="C141" s="24">
        <v>10</v>
      </c>
      <c r="D141" s="24">
        <v>1</v>
      </c>
      <c r="E141" s="24">
        <v>2</v>
      </c>
      <c r="F141" s="24">
        <v>1</v>
      </c>
      <c r="G141" s="24">
        <v>3</v>
      </c>
      <c r="H141" s="24">
        <v>1</v>
      </c>
      <c r="I141" s="24">
        <v>10</v>
      </c>
      <c r="J141" s="24">
        <v>12</v>
      </c>
      <c r="K141" s="24">
        <v>12</v>
      </c>
      <c r="L141" s="24">
        <v>1000000</v>
      </c>
    </row>
    <row r="142" spans="2:13" ht="15" thickBot="1" x14ac:dyDescent="0.4">
      <c r="B142" s="23" t="s">
        <v>81</v>
      </c>
      <c r="C142" s="24">
        <v>9</v>
      </c>
      <c r="D142" s="24">
        <v>4</v>
      </c>
      <c r="E142" s="24">
        <v>7</v>
      </c>
      <c r="F142" s="24">
        <v>8</v>
      </c>
      <c r="G142" s="24">
        <v>7</v>
      </c>
      <c r="H142" s="24">
        <v>12</v>
      </c>
      <c r="I142" s="24">
        <v>4</v>
      </c>
      <c r="J142" s="24">
        <v>10</v>
      </c>
      <c r="K142" s="24">
        <v>10</v>
      </c>
      <c r="L142" s="24">
        <v>1000000</v>
      </c>
    </row>
    <row r="143" spans="2:13" ht="15" thickBot="1" x14ac:dyDescent="0.4">
      <c r="B143" s="23" t="s">
        <v>82</v>
      </c>
      <c r="C143" s="24">
        <v>12</v>
      </c>
      <c r="D143" s="24">
        <v>3</v>
      </c>
      <c r="E143" s="24">
        <v>10</v>
      </c>
      <c r="F143" s="24">
        <v>2</v>
      </c>
      <c r="G143" s="24">
        <v>13</v>
      </c>
      <c r="H143" s="24">
        <v>5</v>
      </c>
      <c r="I143" s="24">
        <v>12</v>
      </c>
      <c r="J143" s="24">
        <v>7</v>
      </c>
      <c r="K143" s="24">
        <v>7</v>
      </c>
      <c r="L143" s="24">
        <v>1000000</v>
      </c>
    </row>
    <row r="144" spans="2:13" ht="15" thickBot="1" x14ac:dyDescent="0.4">
      <c r="B144" s="23" t="s">
        <v>83</v>
      </c>
      <c r="C144" s="24">
        <v>1</v>
      </c>
      <c r="D144" s="24">
        <v>14</v>
      </c>
      <c r="E144" s="24">
        <v>6</v>
      </c>
      <c r="F144" s="24">
        <v>14</v>
      </c>
      <c r="G144" s="24">
        <v>6</v>
      </c>
      <c r="H144" s="24">
        <v>10</v>
      </c>
      <c r="I144" s="24">
        <v>2</v>
      </c>
      <c r="J144" s="24">
        <v>10</v>
      </c>
      <c r="K144" s="24">
        <v>10</v>
      </c>
      <c r="L144" s="24">
        <v>1000000</v>
      </c>
    </row>
    <row r="145" spans="2:12" ht="15" thickBot="1" x14ac:dyDescent="0.4">
      <c r="B145" s="23" t="s">
        <v>84</v>
      </c>
      <c r="C145" s="24">
        <v>5</v>
      </c>
      <c r="D145" s="24">
        <v>15</v>
      </c>
      <c r="E145" s="24">
        <v>15</v>
      </c>
      <c r="F145" s="24">
        <v>13</v>
      </c>
      <c r="G145" s="24">
        <v>14</v>
      </c>
      <c r="H145" s="24">
        <v>15</v>
      </c>
      <c r="I145" s="24">
        <v>14</v>
      </c>
      <c r="J145" s="24">
        <v>7</v>
      </c>
      <c r="K145" s="24">
        <v>7</v>
      </c>
      <c r="L145" s="24">
        <v>1000000</v>
      </c>
    </row>
    <row r="146" spans="2:12" ht="15" thickBot="1" x14ac:dyDescent="0.4">
      <c r="B146" s="23" t="s">
        <v>85</v>
      </c>
      <c r="C146" s="24">
        <v>6</v>
      </c>
      <c r="D146" s="24">
        <v>5</v>
      </c>
      <c r="E146" s="24">
        <v>11</v>
      </c>
      <c r="F146" s="24">
        <v>6</v>
      </c>
      <c r="G146" s="24">
        <v>12</v>
      </c>
      <c r="H146" s="24">
        <v>4</v>
      </c>
      <c r="I146" s="24">
        <v>6</v>
      </c>
      <c r="J146" s="24">
        <v>7</v>
      </c>
      <c r="K146" s="24">
        <v>7</v>
      </c>
      <c r="L146" s="24">
        <v>1000000</v>
      </c>
    </row>
    <row r="147" spans="2:12" ht="15" thickBot="1" x14ac:dyDescent="0.4">
      <c r="B147" s="23" t="s">
        <v>86</v>
      </c>
      <c r="C147" s="24">
        <v>15</v>
      </c>
      <c r="D147" s="24">
        <v>13</v>
      </c>
      <c r="E147" s="24">
        <v>14</v>
      </c>
      <c r="F147" s="24">
        <v>4</v>
      </c>
      <c r="G147" s="24">
        <v>15</v>
      </c>
      <c r="H147" s="24">
        <v>11</v>
      </c>
      <c r="I147" s="24">
        <v>15</v>
      </c>
      <c r="J147" s="24">
        <v>2</v>
      </c>
      <c r="K147" s="24">
        <v>2</v>
      </c>
      <c r="L147" s="24">
        <v>1000000</v>
      </c>
    </row>
    <row r="148" spans="2:12" ht="18.5" thickBot="1" x14ac:dyDescent="0.4">
      <c r="B148" s="19"/>
    </row>
    <row r="149" spans="2:12" ht="15" thickBot="1" x14ac:dyDescent="0.4">
      <c r="B149" s="23" t="s">
        <v>87</v>
      </c>
      <c r="C149" s="23" t="s">
        <v>62</v>
      </c>
      <c r="D149" s="23" t="s">
        <v>63</v>
      </c>
      <c r="E149" s="23" t="s">
        <v>64</v>
      </c>
      <c r="F149" s="23" t="s">
        <v>65</v>
      </c>
      <c r="G149" s="23" t="s">
        <v>66</v>
      </c>
      <c r="H149" s="23" t="s">
        <v>67</v>
      </c>
      <c r="I149" s="23" t="s">
        <v>68</v>
      </c>
      <c r="J149" s="23" t="s">
        <v>69</v>
      </c>
      <c r="K149" s="23" t="s">
        <v>70</v>
      </c>
    </row>
    <row r="150" spans="2:12" ht="33" thickBot="1" x14ac:dyDescent="0.4">
      <c r="B150" s="23" t="s">
        <v>88</v>
      </c>
      <c r="C150" s="24" t="s">
        <v>231</v>
      </c>
      <c r="D150" s="24" t="s">
        <v>232</v>
      </c>
      <c r="E150" s="24" t="s">
        <v>233</v>
      </c>
      <c r="F150" s="24" t="s">
        <v>234</v>
      </c>
      <c r="G150" s="24" t="s">
        <v>235</v>
      </c>
      <c r="H150" s="24" t="s">
        <v>236</v>
      </c>
      <c r="I150" s="24" t="s">
        <v>237</v>
      </c>
      <c r="J150" s="24" t="s">
        <v>238</v>
      </c>
      <c r="K150" s="24" t="s">
        <v>97</v>
      </c>
    </row>
    <row r="151" spans="2:12" ht="33" thickBot="1" x14ac:dyDescent="0.4">
      <c r="B151" s="23" t="s">
        <v>98</v>
      </c>
      <c r="C151" s="24" t="s">
        <v>239</v>
      </c>
      <c r="D151" s="24" t="s">
        <v>240</v>
      </c>
      <c r="E151" s="24" t="s">
        <v>241</v>
      </c>
      <c r="F151" s="24" t="s">
        <v>242</v>
      </c>
      <c r="G151" s="24" t="s">
        <v>243</v>
      </c>
      <c r="H151" s="24" t="s">
        <v>244</v>
      </c>
      <c r="I151" s="24" t="s">
        <v>245</v>
      </c>
      <c r="J151" s="24" t="s">
        <v>246</v>
      </c>
      <c r="K151" s="24" t="s">
        <v>107</v>
      </c>
    </row>
    <row r="152" spans="2:12" ht="33" thickBot="1" x14ac:dyDescent="0.4">
      <c r="B152" s="23" t="s">
        <v>108</v>
      </c>
      <c r="C152" s="24" t="s">
        <v>247</v>
      </c>
      <c r="D152" s="24" t="s">
        <v>248</v>
      </c>
      <c r="E152" s="24" t="s">
        <v>249</v>
      </c>
      <c r="F152" s="24" t="s">
        <v>250</v>
      </c>
      <c r="G152" s="24" t="s">
        <v>117</v>
      </c>
      <c r="H152" s="24" t="s">
        <v>117</v>
      </c>
      <c r="I152" s="24" t="s">
        <v>251</v>
      </c>
      <c r="J152" s="24" t="s">
        <v>252</v>
      </c>
      <c r="K152" s="24" t="s">
        <v>117</v>
      </c>
    </row>
    <row r="153" spans="2:12" ht="33" thickBot="1" x14ac:dyDescent="0.4">
      <c r="B153" s="23" t="s">
        <v>118</v>
      </c>
      <c r="C153" s="24" t="s">
        <v>253</v>
      </c>
      <c r="D153" s="24" t="s">
        <v>254</v>
      </c>
      <c r="E153" s="24" t="s">
        <v>255</v>
      </c>
      <c r="F153" s="24" t="s">
        <v>256</v>
      </c>
      <c r="G153" s="24" t="s">
        <v>127</v>
      </c>
      <c r="H153" s="24" t="s">
        <v>127</v>
      </c>
      <c r="I153" s="24" t="s">
        <v>257</v>
      </c>
      <c r="J153" s="24" t="s">
        <v>258</v>
      </c>
      <c r="K153" s="24" t="s">
        <v>127</v>
      </c>
    </row>
    <row r="154" spans="2:12" ht="33" thickBot="1" x14ac:dyDescent="0.4">
      <c r="B154" s="23" t="s">
        <v>128</v>
      </c>
      <c r="C154" s="24" t="s">
        <v>259</v>
      </c>
      <c r="D154" s="24" t="s">
        <v>260</v>
      </c>
      <c r="E154" s="24" t="s">
        <v>261</v>
      </c>
      <c r="F154" s="24" t="s">
        <v>262</v>
      </c>
      <c r="G154" s="24" t="s">
        <v>137</v>
      </c>
      <c r="H154" s="24" t="s">
        <v>137</v>
      </c>
      <c r="I154" s="24" t="s">
        <v>263</v>
      </c>
      <c r="J154" s="24" t="s">
        <v>264</v>
      </c>
      <c r="K154" s="24" t="s">
        <v>137</v>
      </c>
    </row>
    <row r="155" spans="2:12" ht="33" thickBot="1" x14ac:dyDescent="0.4">
      <c r="B155" s="23" t="s">
        <v>138</v>
      </c>
      <c r="C155" s="24" t="s">
        <v>265</v>
      </c>
      <c r="D155" s="24" t="s">
        <v>266</v>
      </c>
      <c r="E155" s="24" t="s">
        <v>267</v>
      </c>
      <c r="F155" s="24" t="s">
        <v>268</v>
      </c>
      <c r="G155" s="24" t="s">
        <v>147</v>
      </c>
      <c r="H155" s="24" t="s">
        <v>147</v>
      </c>
      <c r="I155" s="24" t="s">
        <v>147</v>
      </c>
      <c r="J155" s="24" t="s">
        <v>269</v>
      </c>
      <c r="K155" s="24" t="s">
        <v>147</v>
      </c>
    </row>
    <row r="156" spans="2:12" ht="33" thickBot="1" x14ac:dyDescent="0.4">
      <c r="B156" s="23" t="s">
        <v>148</v>
      </c>
      <c r="C156" s="24" t="s">
        <v>270</v>
      </c>
      <c r="D156" s="24" t="s">
        <v>271</v>
      </c>
      <c r="E156" s="24" t="s">
        <v>272</v>
      </c>
      <c r="F156" s="24" t="s">
        <v>273</v>
      </c>
      <c r="G156" s="24" t="s">
        <v>157</v>
      </c>
      <c r="H156" s="24" t="s">
        <v>157</v>
      </c>
      <c r="I156" s="24" t="s">
        <v>157</v>
      </c>
      <c r="J156" s="24" t="s">
        <v>274</v>
      </c>
      <c r="K156" s="24" t="s">
        <v>157</v>
      </c>
    </row>
    <row r="157" spans="2:12" ht="26.5" thickBot="1" x14ac:dyDescent="0.4">
      <c r="B157" s="23" t="s">
        <v>158</v>
      </c>
      <c r="C157" s="24" t="s">
        <v>275</v>
      </c>
      <c r="D157" s="24" t="s">
        <v>276</v>
      </c>
      <c r="E157" s="24" t="s">
        <v>277</v>
      </c>
      <c r="F157" s="24" t="s">
        <v>278</v>
      </c>
      <c r="G157" s="24" t="s">
        <v>161</v>
      </c>
      <c r="H157" s="24" t="s">
        <v>161</v>
      </c>
      <c r="I157" s="24" t="s">
        <v>161</v>
      </c>
      <c r="J157" s="24" t="s">
        <v>279</v>
      </c>
      <c r="K157" s="24" t="s">
        <v>161</v>
      </c>
    </row>
    <row r="158" spans="2:12" ht="26.5" thickBot="1" x14ac:dyDescent="0.4">
      <c r="B158" s="23" t="s">
        <v>166</v>
      </c>
      <c r="C158" s="24" t="s">
        <v>280</v>
      </c>
      <c r="D158" s="24" t="s">
        <v>281</v>
      </c>
      <c r="E158" s="24" t="s">
        <v>169</v>
      </c>
      <c r="F158" s="24" t="s">
        <v>282</v>
      </c>
      <c r="G158" s="24" t="s">
        <v>169</v>
      </c>
      <c r="H158" s="24" t="s">
        <v>169</v>
      </c>
      <c r="I158" s="24" t="s">
        <v>169</v>
      </c>
      <c r="J158" s="24" t="s">
        <v>283</v>
      </c>
      <c r="K158" s="24" t="s">
        <v>169</v>
      </c>
    </row>
    <row r="159" spans="2:12" ht="26.5" thickBot="1" x14ac:dyDescent="0.4">
      <c r="B159" s="23" t="s">
        <v>174</v>
      </c>
      <c r="C159" s="24" t="s">
        <v>284</v>
      </c>
      <c r="D159" s="24" t="s">
        <v>285</v>
      </c>
      <c r="E159" s="24" t="s">
        <v>177</v>
      </c>
      <c r="F159" s="24" t="s">
        <v>286</v>
      </c>
      <c r="G159" s="24" t="s">
        <v>177</v>
      </c>
      <c r="H159" s="24" t="s">
        <v>177</v>
      </c>
      <c r="I159" s="24" t="s">
        <v>177</v>
      </c>
      <c r="J159" s="24" t="s">
        <v>287</v>
      </c>
      <c r="K159" s="24" t="s">
        <v>177</v>
      </c>
    </row>
    <row r="160" spans="2:12" ht="26.5" thickBot="1" x14ac:dyDescent="0.4">
      <c r="B160" s="23" t="s">
        <v>182</v>
      </c>
      <c r="C160" s="24" t="s">
        <v>183</v>
      </c>
      <c r="D160" s="24" t="s">
        <v>288</v>
      </c>
      <c r="E160" s="24" t="s">
        <v>183</v>
      </c>
      <c r="F160" s="24" t="s">
        <v>289</v>
      </c>
      <c r="G160" s="24" t="s">
        <v>183</v>
      </c>
      <c r="H160" s="24" t="s">
        <v>183</v>
      </c>
      <c r="I160" s="24" t="s">
        <v>183</v>
      </c>
      <c r="J160" s="24" t="s">
        <v>290</v>
      </c>
      <c r="K160" s="24" t="s">
        <v>183</v>
      </c>
    </row>
    <row r="161" spans="2:11" ht="26.5" thickBot="1" x14ac:dyDescent="0.4">
      <c r="B161" s="23" t="s">
        <v>189</v>
      </c>
      <c r="C161" s="24" t="s">
        <v>190</v>
      </c>
      <c r="D161" s="24" t="s">
        <v>291</v>
      </c>
      <c r="E161" s="24" t="s">
        <v>190</v>
      </c>
      <c r="F161" s="24" t="s">
        <v>292</v>
      </c>
      <c r="G161" s="24" t="s">
        <v>190</v>
      </c>
      <c r="H161" s="24" t="s">
        <v>190</v>
      </c>
      <c r="I161" s="24" t="s">
        <v>190</v>
      </c>
      <c r="J161" s="24" t="s">
        <v>293</v>
      </c>
      <c r="K161" s="24" t="s">
        <v>190</v>
      </c>
    </row>
    <row r="162" spans="2:11" ht="26.5" thickBot="1" x14ac:dyDescent="0.4">
      <c r="B162" s="23" t="s">
        <v>196</v>
      </c>
      <c r="C162" s="24" t="s">
        <v>197</v>
      </c>
      <c r="D162" s="24" t="s">
        <v>294</v>
      </c>
      <c r="E162" s="24" t="s">
        <v>197</v>
      </c>
      <c r="F162" s="24" t="s">
        <v>295</v>
      </c>
      <c r="G162" s="24" t="s">
        <v>197</v>
      </c>
      <c r="H162" s="24" t="s">
        <v>197</v>
      </c>
      <c r="I162" s="24" t="s">
        <v>197</v>
      </c>
      <c r="J162" s="24" t="s">
        <v>296</v>
      </c>
      <c r="K162" s="24" t="s">
        <v>197</v>
      </c>
    </row>
    <row r="163" spans="2:11" ht="26.5" thickBot="1" x14ac:dyDescent="0.4">
      <c r="B163" s="23" t="s">
        <v>203</v>
      </c>
      <c r="C163" s="24" t="s">
        <v>204</v>
      </c>
      <c r="D163" s="24" t="s">
        <v>204</v>
      </c>
      <c r="E163" s="24" t="s">
        <v>204</v>
      </c>
      <c r="F163" s="24" t="s">
        <v>204</v>
      </c>
      <c r="G163" s="24" t="s">
        <v>204</v>
      </c>
      <c r="H163" s="24" t="s">
        <v>204</v>
      </c>
      <c r="I163" s="24" t="s">
        <v>204</v>
      </c>
      <c r="J163" s="24" t="s">
        <v>297</v>
      </c>
      <c r="K163" s="24" t="s">
        <v>204</v>
      </c>
    </row>
    <row r="164" spans="2:11" ht="26.5" thickBot="1" x14ac:dyDescent="0.4">
      <c r="B164" s="23" t="s">
        <v>208</v>
      </c>
      <c r="C164" s="24" t="s">
        <v>209</v>
      </c>
      <c r="D164" s="24" t="s">
        <v>209</v>
      </c>
      <c r="E164" s="24" t="s">
        <v>209</v>
      </c>
      <c r="F164" s="24" t="s">
        <v>209</v>
      </c>
      <c r="G164" s="24" t="s">
        <v>209</v>
      </c>
      <c r="H164" s="24" t="s">
        <v>209</v>
      </c>
      <c r="I164" s="24" t="s">
        <v>209</v>
      </c>
      <c r="J164" s="24" t="s">
        <v>298</v>
      </c>
      <c r="K164" s="24" t="s">
        <v>209</v>
      </c>
    </row>
    <row r="165" spans="2:11" ht="18.5" thickBot="1" x14ac:dyDescent="0.4">
      <c r="B165" s="19"/>
    </row>
    <row r="166" spans="2:11" ht="15" thickBot="1" x14ac:dyDescent="0.4">
      <c r="B166" s="23" t="s">
        <v>211</v>
      </c>
      <c r="C166" s="23" t="s">
        <v>62</v>
      </c>
      <c r="D166" s="23" t="s">
        <v>63</v>
      </c>
      <c r="E166" s="23" t="s">
        <v>64</v>
      </c>
      <c r="F166" s="23" t="s">
        <v>65</v>
      </c>
      <c r="G166" s="23" t="s">
        <v>66</v>
      </c>
      <c r="H166" s="23" t="s">
        <v>67</v>
      </c>
      <c r="I166" s="23" t="s">
        <v>68</v>
      </c>
      <c r="J166" s="23" t="s">
        <v>69</v>
      </c>
      <c r="K166" s="23" t="s">
        <v>70</v>
      </c>
    </row>
    <row r="167" spans="2:11" ht="15" thickBot="1" x14ac:dyDescent="0.4">
      <c r="B167" s="23" t="s">
        <v>88</v>
      </c>
      <c r="C167" s="24">
        <v>437519</v>
      </c>
      <c r="D167" s="24">
        <v>187503</v>
      </c>
      <c r="E167" s="24">
        <v>18.5</v>
      </c>
      <c r="F167" s="24">
        <v>125028.5</v>
      </c>
      <c r="G167" s="24">
        <v>250050.5</v>
      </c>
      <c r="H167" s="24">
        <v>187496</v>
      </c>
      <c r="I167" s="24">
        <v>62510.5</v>
      </c>
      <c r="J167" s="24">
        <v>812483.5</v>
      </c>
      <c r="K167" s="24">
        <v>14</v>
      </c>
    </row>
    <row r="168" spans="2:11" ht="15" thickBot="1" x14ac:dyDescent="0.4">
      <c r="B168" s="23" t="s">
        <v>98</v>
      </c>
      <c r="C168" s="24">
        <v>375040.5</v>
      </c>
      <c r="D168" s="24">
        <v>187502</v>
      </c>
      <c r="E168" s="24">
        <v>17.5</v>
      </c>
      <c r="F168" s="24">
        <v>125027.5</v>
      </c>
      <c r="G168" s="24">
        <v>250049.5</v>
      </c>
      <c r="H168" s="24">
        <v>125003.5</v>
      </c>
      <c r="I168" s="24">
        <v>62509.5</v>
      </c>
      <c r="J168" s="24">
        <v>812482.5</v>
      </c>
      <c r="K168" s="24">
        <v>13</v>
      </c>
    </row>
    <row r="169" spans="2:11" ht="15" thickBot="1" x14ac:dyDescent="0.4">
      <c r="B169" s="23" t="s">
        <v>108</v>
      </c>
      <c r="C169" s="24">
        <v>375039.5</v>
      </c>
      <c r="D169" s="24">
        <v>187496</v>
      </c>
      <c r="E169" s="24">
        <v>16.5</v>
      </c>
      <c r="F169" s="24">
        <v>125026.5</v>
      </c>
      <c r="G169" s="24">
        <v>12</v>
      </c>
      <c r="H169" s="24">
        <v>12</v>
      </c>
      <c r="I169" s="24">
        <v>62508.5</v>
      </c>
      <c r="J169" s="24">
        <v>687449.5</v>
      </c>
      <c r="K169" s="24">
        <v>12</v>
      </c>
    </row>
    <row r="170" spans="2:11" ht="15" thickBot="1" x14ac:dyDescent="0.4">
      <c r="B170" s="23" t="s">
        <v>118</v>
      </c>
      <c r="C170" s="24">
        <v>312534.5</v>
      </c>
      <c r="D170" s="24">
        <v>187495</v>
      </c>
      <c r="E170" s="24">
        <v>15</v>
      </c>
      <c r="F170" s="24">
        <v>125025.5</v>
      </c>
      <c r="G170" s="24">
        <v>11</v>
      </c>
      <c r="H170" s="24">
        <v>11</v>
      </c>
      <c r="I170" s="24">
        <v>62507.5</v>
      </c>
      <c r="J170" s="24">
        <v>687448.5</v>
      </c>
      <c r="K170" s="24">
        <v>11</v>
      </c>
    </row>
    <row r="171" spans="2:11" ht="15" thickBot="1" x14ac:dyDescent="0.4">
      <c r="B171" s="23" t="s">
        <v>128</v>
      </c>
      <c r="C171" s="24">
        <v>312533.5</v>
      </c>
      <c r="D171" s="24">
        <v>62482.5</v>
      </c>
      <c r="E171" s="24">
        <v>14</v>
      </c>
      <c r="F171" s="24">
        <v>125021.5</v>
      </c>
      <c r="G171" s="24">
        <v>10</v>
      </c>
      <c r="H171" s="24">
        <v>10</v>
      </c>
      <c r="I171" s="24">
        <v>62506.5</v>
      </c>
      <c r="J171" s="24">
        <v>687447.5</v>
      </c>
      <c r="K171" s="24">
        <v>10</v>
      </c>
    </row>
    <row r="172" spans="2:11" ht="15" thickBot="1" x14ac:dyDescent="0.4">
      <c r="B172" s="23" t="s">
        <v>138</v>
      </c>
      <c r="C172" s="24">
        <v>125016.5</v>
      </c>
      <c r="D172" s="24">
        <v>62481.5</v>
      </c>
      <c r="E172" s="24">
        <v>13</v>
      </c>
      <c r="F172" s="24">
        <v>125020.5</v>
      </c>
      <c r="G172" s="24">
        <v>9</v>
      </c>
      <c r="H172" s="24">
        <v>9</v>
      </c>
      <c r="I172" s="24">
        <v>9</v>
      </c>
      <c r="J172" s="24">
        <v>687446.5</v>
      </c>
      <c r="K172" s="24">
        <v>9</v>
      </c>
    </row>
    <row r="173" spans="2:11" ht="15" thickBot="1" x14ac:dyDescent="0.4">
      <c r="B173" s="23" t="s">
        <v>148</v>
      </c>
      <c r="C173" s="24">
        <v>125015.5</v>
      </c>
      <c r="D173" s="24">
        <v>62480.5</v>
      </c>
      <c r="E173" s="24">
        <v>12</v>
      </c>
      <c r="F173" s="24">
        <v>125019.5</v>
      </c>
      <c r="G173" s="24">
        <v>8</v>
      </c>
      <c r="H173" s="24">
        <v>8</v>
      </c>
      <c r="I173" s="24">
        <v>8</v>
      </c>
      <c r="J173" s="24">
        <v>687445.5</v>
      </c>
      <c r="K173" s="24">
        <v>8</v>
      </c>
    </row>
    <row r="174" spans="2:11" ht="15" thickBot="1" x14ac:dyDescent="0.4">
      <c r="B174" s="23" t="s">
        <v>158</v>
      </c>
      <c r="C174" s="24">
        <v>125014.5</v>
      </c>
      <c r="D174" s="24">
        <v>62479.5</v>
      </c>
      <c r="E174" s="24">
        <v>11</v>
      </c>
      <c r="F174" s="24">
        <v>125018.5</v>
      </c>
      <c r="G174" s="24">
        <v>7</v>
      </c>
      <c r="H174" s="24">
        <v>7</v>
      </c>
      <c r="I174" s="24">
        <v>7</v>
      </c>
      <c r="J174" s="24">
        <v>499950.5</v>
      </c>
      <c r="K174" s="24">
        <v>7</v>
      </c>
    </row>
    <row r="175" spans="2:11" ht="15" thickBot="1" x14ac:dyDescent="0.4">
      <c r="B175" s="23" t="s">
        <v>166</v>
      </c>
      <c r="C175" s="24">
        <v>125013.5</v>
      </c>
      <c r="D175" s="24">
        <v>62478</v>
      </c>
      <c r="E175" s="24">
        <v>6</v>
      </c>
      <c r="F175" s="24">
        <v>62523.5</v>
      </c>
      <c r="G175" s="24">
        <v>6</v>
      </c>
      <c r="H175" s="24">
        <v>6</v>
      </c>
      <c r="I175" s="24">
        <v>6</v>
      </c>
      <c r="J175" s="24">
        <v>499949.5</v>
      </c>
      <c r="K175" s="24">
        <v>6</v>
      </c>
    </row>
    <row r="176" spans="2:11" ht="15" thickBot="1" x14ac:dyDescent="0.4">
      <c r="B176" s="23" t="s">
        <v>174</v>
      </c>
      <c r="C176" s="24">
        <v>15</v>
      </c>
      <c r="D176" s="24">
        <v>62477</v>
      </c>
      <c r="E176" s="24">
        <v>5</v>
      </c>
      <c r="F176" s="24">
        <v>62521</v>
      </c>
      <c r="G176" s="24">
        <v>5</v>
      </c>
      <c r="H176" s="24">
        <v>5</v>
      </c>
      <c r="I176" s="24">
        <v>5</v>
      </c>
      <c r="J176" s="24">
        <v>499937.5</v>
      </c>
      <c r="K176" s="24">
        <v>5</v>
      </c>
    </row>
    <row r="177" spans="2:15" ht="15" thickBot="1" x14ac:dyDescent="0.4">
      <c r="B177" s="23" t="s">
        <v>182</v>
      </c>
      <c r="C177" s="24">
        <v>4</v>
      </c>
      <c r="D177" s="24">
        <v>62476</v>
      </c>
      <c r="E177" s="24">
        <v>4</v>
      </c>
      <c r="F177" s="24">
        <v>62520</v>
      </c>
      <c r="G177" s="24">
        <v>4</v>
      </c>
      <c r="H177" s="24">
        <v>4</v>
      </c>
      <c r="I177" s="24">
        <v>4</v>
      </c>
      <c r="J177" s="24">
        <v>499936.5</v>
      </c>
      <c r="K177" s="24">
        <v>4</v>
      </c>
    </row>
    <row r="178" spans="2:15" ht="15" thickBot="1" x14ac:dyDescent="0.4">
      <c r="B178" s="23" t="s">
        <v>189</v>
      </c>
      <c r="C178" s="24">
        <v>3</v>
      </c>
      <c r="D178" s="24">
        <v>62475</v>
      </c>
      <c r="E178" s="24">
        <v>3</v>
      </c>
      <c r="F178" s="24">
        <v>12</v>
      </c>
      <c r="G178" s="24">
        <v>3</v>
      </c>
      <c r="H178" s="24">
        <v>3</v>
      </c>
      <c r="I178" s="24">
        <v>3</v>
      </c>
      <c r="J178" s="24">
        <v>499920</v>
      </c>
      <c r="K178" s="24">
        <v>3</v>
      </c>
    </row>
    <row r="179" spans="2:15" ht="15" thickBot="1" x14ac:dyDescent="0.4">
      <c r="B179" s="23" t="s">
        <v>196</v>
      </c>
      <c r="C179" s="24">
        <v>2</v>
      </c>
      <c r="D179" s="24">
        <v>62474</v>
      </c>
      <c r="E179" s="24">
        <v>2</v>
      </c>
      <c r="F179" s="24">
        <v>11</v>
      </c>
      <c r="G179" s="24">
        <v>2</v>
      </c>
      <c r="H179" s="24">
        <v>2</v>
      </c>
      <c r="I179" s="24">
        <v>2</v>
      </c>
      <c r="J179" s="24">
        <v>499919</v>
      </c>
      <c r="K179" s="24">
        <v>2</v>
      </c>
    </row>
    <row r="180" spans="2:15" ht="15" thickBot="1" x14ac:dyDescent="0.4">
      <c r="B180" s="23" t="s">
        <v>203</v>
      </c>
      <c r="C180" s="24">
        <v>1</v>
      </c>
      <c r="D180" s="24">
        <v>1</v>
      </c>
      <c r="E180" s="24">
        <v>1</v>
      </c>
      <c r="F180" s="24">
        <v>1</v>
      </c>
      <c r="G180" s="24">
        <v>1</v>
      </c>
      <c r="H180" s="24">
        <v>1</v>
      </c>
      <c r="I180" s="24">
        <v>1</v>
      </c>
      <c r="J180" s="24">
        <v>499918</v>
      </c>
      <c r="K180" s="24">
        <v>1</v>
      </c>
    </row>
    <row r="181" spans="2:15" ht="15" thickBot="1" x14ac:dyDescent="0.4">
      <c r="B181" s="23" t="s">
        <v>208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499917</v>
      </c>
      <c r="K181" s="24">
        <v>0</v>
      </c>
    </row>
    <row r="182" spans="2:15" ht="18.5" thickBot="1" x14ac:dyDescent="0.4">
      <c r="B182" s="19"/>
    </row>
    <row r="183" spans="2:15" ht="15" thickBot="1" x14ac:dyDescent="0.4">
      <c r="B183" s="23" t="s">
        <v>212</v>
      </c>
      <c r="C183" s="23" t="s">
        <v>62</v>
      </c>
      <c r="D183" s="23" t="s">
        <v>63</v>
      </c>
      <c r="E183" s="23" t="s">
        <v>64</v>
      </c>
      <c r="F183" s="23" t="s">
        <v>65</v>
      </c>
      <c r="G183" s="23" t="s">
        <v>66</v>
      </c>
      <c r="H183" s="23" t="s">
        <v>67</v>
      </c>
      <c r="I183" s="23" t="s">
        <v>68</v>
      </c>
      <c r="J183" s="23" t="s">
        <v>69</v>
      </c>
      <c r="K183" s="23" t="s">
        <v>70</v>
      </c>
      <c r="L183" s="23" t="s">
        <v>213</v>
      </c>
      <c r="M183" s="23" t="s">
        <v>214</v>
      </c>
      <c r="N183" s="23" t="s">
        <v>215</v>
      </c>
      <c r="O183" s="23" t="s">
        <v>216</v>
      </c>
    </row>
    <row r="184" spans="2:15" ht="15" thickBot="1" x14ac:dyDescent="0.4">
      <c r="B184" s="23" t="s">
        <v>72</v>
      </c>
      <c r="C184" s="24">
        <v>125014.5</v>
      </c>
      <c r="D184" s="24">
        <v>62481.5</v>
      </c>
      <c r="E184" s="24">
        <v>11</v>
      </c>
      <c r="F184" s="24">
        <v>62521</v>
      </c>
      <c r="G184" s="24">
        <v>6</v>
      </c>
      <c r="H184" s="24">
        <v>6</v>
      </c>
      <c r="I184" s="24">
        <v>62506.5</v>
      </c>
      <c r="J184" s="24">
        <v>687445.5</v>
      </c>
      <c r="K184" s="24">
        <v>8</v>
      </c>
      <c r="L184" s="24">
        <v>1000000</v>
      </c>
      <c r="M184" s="24">
        <v>1000000</v>
      </c>
      <c r="N184" s="24">
        <v>0</v>
      </c>
      <c r="O184" s="24">
        <v>0</v>
      </c>
    </row>
    <row r="185" spans="2:15" ht="15" thickBot="1" x14ac:dyDescent="0.4">
      <c r="B185" s="23" t="s">
        <v>73</v>
      </c>
      <c r="C185" s="24">
        <v>4</v>
      </c>
      <c r="D185" s="24">
        <v>62479.5</v>
      </c>
      <c r="E185" s="24">
        <v>15</v>
      </c>
      <c r="F185" s="24">
        <v>62523.5</v>
      </c>
      <c r="G185" s="24">
        <v>250049.5</v>
      </c>
      <c r="H185" s="24">
        <v>125003.5</v>
      </c>
      <c r="I185" s="24">
        <v>6</v>
      </c>
      <c r="J185" s="24">
        <v>499918</v>
      </c>
      <c r="K185" s="24">
        <v>1</v>
      </c>
      <c r="L185" s="24">
        <v>1000000</v>
      </c>
      <c r="M185" s="24">
        <v>1000000</v>
      </c>
      <c r="N185" s="24">
        <v>0</v>
      </c>
      <c r="O185" s="24">
        <v>0</v>
      </c>
    </row>
    <row r="186" spans="2:15" ht="15" thickBot="1" x14ac:dyDescent="0.4">
      <c r="B186" s="23" t="s">
        <v>74</v>
      </c>
      <c r="C186" s="24">
        <v>375040.5</v>
      </c>
      <c r="D186" s="24">
        <v>62480.5</v>
      </c>
      <c r="E186" s="24">
        <v>16.5</v>
      </c>
      <c r="F186" s="24">
        <v>12</v>
      </c>
      <c r="G186" s="24">
        <v>10</v>
      </c>
      <c r="H186" s="24">
        <v>9</v>
      </c>
      <c r="I186" s="24">
        <v>62508.5</v>
      </c>
      <c r="J186" s="24">
        <v>499920</v>
      </c>
      <c r="K186" s="24">
        <v>3</v>
      </c>
      <c r="L186" s="24">
        <v>1000000</v>
      </c>
      <c r="M186" s="24">
        <v>1000000</v>
      </c>
      <c r="N186" s="24">
        <v>0</v>
      </c>
      <c r="O186" s="24">
        <v>0</v>
      </c>
    </row>
    <row r="187" spans="2:15" ht="15" thickBot="1" x14ac:dyDescent="0.4">
      <c r="B187" s="23" t="s">
        <v>75</v>
      </c>
      <c r="C187" s="24">
        <v>125015.5</v>
      </c>
      <c r="D187" s="24">
        <v>62476</v>
      </c>
      <c r="E187" s="24">
        <v>2</v>
      </c>
      <c r="F187" s="24">
        <v>0</v>
      </c>
      <c r="G187" s="24">
        <v>5</v>
      </c>
      <c r="H187" s="24">
        <v>2</v>
      </c>
      <c r="I187" s="24">
        <v>4</v>
      </c>
      <c r="J187" s="24">
        <v>812482.5</v>
      </c>
      <c r="K187" s="24">
        <v>13</v>
      </c>
      <c r="L187" s="24">
        <v>1000000</v>
      </c>
      <c r="M187" s="24">
        <v>1000000</v>
      </c>
      <c r="N187" s="24">
        <v>0</v>
      </c>
      <c r="O187" s="24">
        <v>0</v>
      </c>
    </row>
    <row r="188" spans="2:15" ht="15" thickBot="1" x14ac:dyDescent="0.4">
      <c r="B188" s="23" t="s">
        <v>76</v>
      </c>
      <c r="C188" s="24">
        <v>1</v>
      </c>
      <c r="D188" s="24">
        <v>62475</v>
      </c>
      <c r="E188" s="24">
        <v>18.5</v>
      </c>
      <c r="F188" s="24">
        <v>125019.5</v>
      </c>
      <c r="G188" s="24">
        <v>250050.5</v>
      </c>
      <c r="H188" s="24">
        <v>8</v>
      </c>
      <c r="I188" s="24">
        <v>62510.5</v>
      </c>
      <c r="J188" s="24">
        <v>499917</v>
      </c>
      <c r="K188" s="24">
        <v>0</v>
      </c>
      <c r="L188" s="24">
        <v>1000000</v>
      </c>
      <c r="M188" s="24">
        <v>1000000</v>
      </c>
      <c r="N188" s="24">
        <v>0</v>
      </c>
      <c r="O188" s="24">
        <v>0</v>
      </c>
    </row>
    <row r="189" spans="2:15" ht="15" thickBot="1" x14ac:dyDescent="0.4">
      <c r="B189" s="23" t="s">
        <v>77</v>
      </c>
      <c r="C189" s="24">
        <v>312534.5</v>
      </c>
      <c r="D189" s="24">
        <v>62478</v>
      </c>
      <c r="E189" s="24">
        <v>14</v>
      </c>
      <c r="F189" s="24">
        <v>125021.5</v>
      </c>
      <c r="G189" s="24">
        <v>11</v>
      </c>
      <c r="H189" s="24">
        <v>12</v>
      </c>
      <c r="I189" s="24">
        <v>8</v>
      </c>
      <c r="J189" s="24">
        <v>499919</v>
      </c>
      <c r="K189" s="24">
        <v>2</v>
      </c>
      <c r="L189" s="24">
        <v>1000000</v>
      </c>
      <c r="M189" s="24">
        <v>1000000</v>
      </c>
      <c r="N189" s="24">
        <v>0</v>
      </c>
      <c r="O189" s="24">
        <v>0</v>
      </c>
    </row>
    <row r="190" spans="2:15" ht="15" thickBot="1" x14ac:dyDescent="0.4">
      <c r="B190" s="23" t="s">
        <v>78</v>
      </c>
      <c r="C190" s="24">
        <v>375039.5</v>
      </c>
      <c r="D190" s="24">
        <v>62477</v>
      </c>
      <c r="E190" s="24">
        <v>6</v>
      </c>
      <c r="F190" s="24">
        <v>62520</v>
      </c>
      <c r="G190" s="24">
        <v>7</v>
      </c>
      <c r="H190" s="24">
        <v>1</v>
      </c>
      <c r="I190" s="24">
        <v>7</v>
      </c>
      <c r="J190" s="24">
        <v>499937.5</v>
      </c>
      <c r="K190" s="24">
        <v>5</v>
      </c>
      <c r="L190" s="24">
        <v>1000000</v>
      </c>
      <c r="M190" s="24">
        <v>1000000</v>
      </c>
      <c r="N190" s="24">
        <v>0</v>
      </c>
      <c r="O190" s="24">
        <v>0</v>
      </c>
    </row>
    <row r="191" spans="2:15" ht="15" thickBot="1" x14ac:dyDescent="0.4">
      <c r="B191" s="23" t="s">
        <v>79</v>
      </c>
      <c r="C191" s="24">
        <v>2</v>
      </c>
      <c r="D191" s="24">
        <v>187502</v>
      </c>
      <c r="E191" s="24">
        <v>3</v>
      </c>
      <c r="F191" s="24">
        <v>125026.5</v>
      </c>
      <c r="G191" s="24">
        <v>4</v>
      </c>
      <c r="H191" s="24">
        <v>7</v>
      </c>
      <c r="I191" s="24">
        <v>2</v>
      </c>
      <c r="J191" s="24">
        <v>687445.5</v>
      </c>
      <c r="K191" s="24">
        <v>8</v>
      </c>
      <c r="L191" s="24">
        <v>1000000</v>
      </c>
      <c r="M191" s="24">
        <v>1000000</v>
      </c>
      <c r="N191" s="24">
        <v>0</v>
      </c>
      <c r="O191" s="24">
        <v>0</v>
      </c>
    </row>
    <row r="192" spans="2:15" ht="15" thickBot="1" x14ac:dyDescent="0.4">
      <c r="B192" s="23" t="s">
        <v>80</v>
      </c>
      <c r="C192" s="24">
        <v>15</v>
      </c>
      <c r="D192" s="24">
        <v>187503</v>
      </c>
      <c r="E192" s="24">
        <v>17.5</v>
      </c>
      <c r="F192" s="24">
        <v>125028.5</v>
      </c>
      <c r="G192" s="24">
        <v>12</v>
      </c>
      <c r="H192" s="24">
        <v>187496</v>
      </c>
      <c r="I192" s="24">
        <v>5</v>
      </c>
      <c r="J192" s="24">
        <v>499920</v>
      </c>
      <c r="K192" s="24">
        <v>3</v>
      </c>
      <c r="L192" s="24">
        <v>1000000</v>
      </c>
      <c r="M192" s="24">
        <v>1000000</v>
      </c>
      <c r="N192" s="24">
        <v>0</v>
      </c>
      <c r="O192" s="24">
        <v>0</v>
      </c>
    </row>
    <row r="193" spans="2:15" ht="15" thickBot="1" x14ac:dyDescent="0.4">
      <c r="B193" s="23" t="s">
        <v>81</v>
      </c>
      <c r="C193" s="24">
        <v>125013.5</v>
      </c>
      <c r="D193" s="24">
        <v>187495</v>
      </c>
      <c r="E193" s="24">
        <v>12</v>
      </c>
      <c r="F193" s="24">
        <v>125018.5</v>
      </c>
      <c r="G193" s="24">
        <v>8</v>
      </c>
      <c r="H193" s="24">
        <v>3</v>
      </c>
      <c r="I193" s="24">
        <v>62507.5</v>
      </c>
      <c r="J193" s="24">
        <v>499937.5</v>
      </c>
      <c r="K193" s="24">
        <v>5</v>
      </c>
      <c r="L193" s="24">
        <v>1000000</v>
      </c>
      <c r="M193" s="24">
        <v>1000000</v>
      </c>
      <c r="N193" s="24">
        <v>0</v>
      </c>
      <c r="O193" s="24">
        <v>0</v>
      </c>
    </row>
    <row r="194" spans="2:15" ht="15" thickBot="1" x14ac:dyDescent="0.4">
      <c r="B194" s="23" t="s">
        <v>82</v>
      </c>
      <c r="C194" s="24">
        <v>3</v>
      </c>
      <c r="D194" s="24">
        <v>187496</v>
      </c>
      <c r="E194" s="24">
        <v>5</v>
      </c>
      <c r="F194" s="24">
        <v>125027.5</v>
      </c>
      <c r="G194" s="24">
        <v>2</v>
      </c>
      <c r="H194" s="24">
        <v>10</v>
      </c>
      <c r="I194" s="24">
        <v>3</v>
      </c>
      <c r="J194" s="24">
        <v>687445.5</v>
      </c>
      <c r="K194" s="24">
        <v>8</v>
      </c>
      <c r="L194" s="24">
        <v>1000000</v>
      </c>
      <c r="M194" s="24">
        <v>1000000</v>
      </c>
      <c r="N194" s="24">
        <v>0</v>
      </c>
      <c r="O194" s="24">
        <v>0</v>
      </c>
    </row>
    <row r="195" spans="2:15" ht="15" thickBot="1" x14ac:dyDescent="0.4">
      <c r="B195" s="23" t="s">
        <v>83</v>
      </c>
      <c r="C195" s="24">
        <v>437519</v>
      </c>
      <c r="D195" s="24">
        <v>1</v>
      </c>
      <c r="E195" s="24">
        <v>13</v>
      </c>
      <c r="F195" s="24">
        <v>1</v>
      </c>
      <c r="G195" s="24">
        <v>9</v>
      </c>
      <c r="H195" s="24">
        <v>5</v>
      </c>
      <c r="I195" s="24">
        <v>62509.5</v>
      </c>
      <c r="J195" s="24">
        <v>499937.5</v>
      </c>
      <c r="K195" s="24">
        <v>5</v>
      </c>
      <c r="L195" s="24">
        <v>1000000</v>
      </c>
      <c r="M195" s="24">
        <v>1000000</v>
      </c>
      <c r="N195" s="24">
        <v>0</v>
      </c>
      <c r="O195" s="24">
        <v>0</v>
      </c>
    </row>
    <row r="196" spans="2:15" ht="15" thickBot="1" x14ac:dyDescent="0.4">
      <c r="B196" s="23" t="s">
        <v>84</v>
      </c>
      <c r="C196" s="24">
        <v>312533.5</v>
      </c>
      <c r="D196" s="24">
        <v>0</v>
      </c>
      <c r="E196" s="24">
        <v>0</v>
      </c>
      <c r="F196" s="24">
        <v>11</v>
      </c>
      <c r="G196" s="24">
        <v>1</v>
      </c>
      <c r="H196" s="24">
        <v>0</v>
      </c>
      <c r="I196" s="24">
        <v>1</v>
      </c>
      <c r="J196" s="24">
        <v>687445.5</v>
      </c>
      <c r="K196" s="24">
        <v>8</v>
      </c>
      <c r="L196" s="24">
        <v>1000000</v>
      </c>
      <c r="M196" s="24">
        <v>1000000</v>
      </c>
      <c r="N196" s="24">
        <v>0</v>
      </c>
      <c r="O196" s="24">
        <v>0</v>
      </c>
    </row>
    <row r="197" spans="2:15" ht="15" thickBot="1" x14ac:dyDescent="0.4">
      <c r="B197" s="23" t="s">
        <v>85</v>
      </c>
      <c r="C197" s="24">
        <v>125016.5</v>
      </c>
      <c r="D197" s="24">
        <v>62482.5</v>
      </c>
      <c r="E197" s="24">
        <v>4</v>
      </c>
      <c r="F197" s="24">
        <v>125020.5</v>
      </c>
      <c r="G197" s="24">
        <v>3</v>
      </c>
      <c r="H197" s="24">
        <v>11</v>
      </c>
      <c r="I197" s="24">
        <v>9</v>
      </c>
      <c r="J197" s="24">
        <v>687445.5</v>
      </c>
      <c r="K197" s="24">
        <v>8</v>
      </c>
      <c r="L197" s="24">
        <v>1000000</v>
      </c>
      <c r="M197" s="24">
        <v>1000000</v>
      </c>
      <c r="N197" s="24">
        <v>0</v>
      </c>
      <c r="O197" s="24">
        <v>0</v>
      </c>
    </row>
    <row r="198" spans="2:15" ht="15" thickBot="1" x14ac:dyDescent="0.4">
      <c r="B198" s="23" t="s">
        <v>86</v>
      </c>
      <c r="C198" s="24">
        <v>0</v>
      </c>
      <c r="D198" s="24">
        <v>62474</v>
      </c>
      <c r="E198" s="24">
        <v>1</v>
      </c>
      <c r="F198" s="24">
        <v>125025.5</v>
      </c>
      <c r="G198" s="24">
        <v>0</v>
      </c>
      <c r="H198" s="24">
        <v>4</v>
      </c>
      <c r="I198" s="24">
        <v>0</v>
      </c>
      <c r="J198" s="24">
        <v>812482.5</v>
      </c>
      <c r="K198" s="24">
        <v>13</v>
      </c>
      <c r="L198" s="24">
        <v>1000000</v>
      </c>
      <c r="M198" s="24">
        <v>1000000</v>
      </c>
      <c r="N198" s="24">
        <v>0</v>
      </c>
      <c r="O198" s="24">
        <v>0</v>
      </c>
    </row>
    <row r="199" spans="2:15" ht="15" thickBot="1" x14ac:dyDescent="0.4"/>
    <row r="200" spans="2:15" ht="15" thickBot="1" x14ac:dyDescent="0.4">
      <c r="B200" s="25" t="s">
        <v>217</v>
      </c>
      <c r="C200" s="26">
        <v>2062623.5</v>
      </c>
    </row>
    <row r="201" spans="2:15" ht="15" thickBot="1" x14ac:dyDescent="0.4">
      <c r="B201" s="25" t="s">
        <v>218</v>
      </c>
      <c r="C201" s="26">
        <v>499917</v>
      </c>
    </row>
    <row r="202" spans="2:15" ht="15" thickBot="1" x14ac:dyDescent="0.4">
      <c r="B202" s="25" t="s">
        <v>219</v>
      </c>
      <c r="C202" s="26">
        <v>15000000</v>
      </c>
    </row>
    <row r="203" spans="2:15" ht="15" thickBot="1" x14ac:dyDescent="0.4">
      <c r="B203" s="25" t="s">
        <v>220</v>
      </c>
      <c r="C203" s="26">
        <v>15000000</v>
      </c>
    </row>
    <row r="204" spans="2:15" ht="20" thickBot="1" x14ac:dyDescent="0.4">
      <c r="B204" s="25" t="s">
        <v>221</v>
      </c>
      <c r="C204" s="26">
        <v>0</v>
      </c>
    </row>
    <row r="205" spans="2:15" ht="20" thickBot="1" x14ac:dyDescent="0.4">
      <c r="B205" s="25" t="s">
        <v>222</v>
      </c>
      <c r="C205" s="26"/>
    </row>
    <row r="206" spans="2:15" ht="20" thickBot="1" x14ac:dyDescent="0.4">
      <c r="B206" s="25" t="s">
        <v>223</v>
      </c>
      <c r="C206" s="26"/>
    </row>
    <row r="207" spans="2:15" ht="20" thickBot="1" x14ac:dyDescent="0.4">
      <c r="B207" s="25" t="s">
        <v>224</v>
      </c>
      <c r="C207" s="26">
        <v>0</v>
      </c>
    </row>
    <row r="209" spans="2:2" x14ac:dyDescent="0.35">
      <c r="B209" s="28" t="s">
        <v>225</v>
      </c>
    </row>
    <row r="211" spans="2:2" x14ac:dyDescent="0.35">
      <c r="B211" s="27" t="s">
        <v>226</v>
      </c>
    </row>
    <row r="212" spans="2:2" x14ac:dyDescent="0.35">
      <c r="B212" s="27" t="s">
        <v>299</v>
      </c>
    </row>
  </sheetData>
  <hyperlinks>
    <hyperlink ref="B119" r:id="rId1" display="https://miau.my-x.hu/myx-free/coco/test/516448820251006144838.html" xr:uid="{F05A62C0-8568-4129-B64E-1D9D7BF7EC65}"/>
    <hyperlink ref="B209" r:id="rId2" display="https://miau.my-x.hu/myx-free/coco/test/351493720251006145304.html" xr:uid="{2B10EE09-C18E-4C81-AFA7-7A4BEDAC2E4A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75B5-4F0D-476C-92FF-B050CB3468E9}">
  <dimension ref="A1:AT212"/>
  <sheetViews>
    <sheetView zoomScale="72" workbookViewId="0"/>
  </sheetViews>
  <sheetFormatPr defaultRowHeight="14.5" x14ac:dyDescent="0.35"/>
  <cols>
    <col min="1" max="1" width="10" bestFit="1" customWidth="1"/>
    <col min="2" max="2" width="5" bestFit="1" customWidth="1"/>
    <col min="3" max="3" width="9.1796875" bestFit="1" customWidth="1"/>
    <col min="4" max="6" width="5.08984375" bestFit="1" customWidth="1"/>
    <col min="7" max="7" width="5.453125" bestFit="1" customWidth="1"/>
    <col min="8" max="9" width="5.08984375" bestFit="1" customWidth="1"/>
    <col min="10" max="10" width="5.453125" bestFit="1" customWidth="1"/>
    <col min="11" max="11" width="5.90625" bestFit="1" customWidth="1"/>
    <col min="12" max="12" width="6.08984375" bestFit="1" customWidth="1"/>
    <col min="13" max="15" width="5.90625" bestFit="1" customWidth="1"/>
    <col min="16" max="16" width="5.81640625" bestFit="1" customWidth="1"/>
    <col min="17" max="17" width="6" bestFit="1" customWidth="1"/>
    <col min="18" max="21" width="5.81640625" bestFit="1" customWidth="1"/>
    <col min="22" max="22" width="7.81640625" bestFit="1" customWidth="1"/>
    <col min="23" max="23" width="5.36328125" bestFit="1" customWidth="1"/>
    <col min="24" max="24" width="6" bestFit="1" customWidth="1"/>
    <col min="25" max="25" width="5" bestFit="1" customWidth="1"/>
    <col min="26" max="26" width="6.08984375" bestFit="1" customWidth="1"/>
    <col min="27" max="27" width="7.1796875" bestFit="1" customWidth="1"/>
    <col min="28" max="29" width="8.08984375" bestFit="1" customWidth="1"/>
    <col min="30" max="30" width="9.453125" bestFit="1" customWidth="1"/>
    <col min="31" max="31" width="8.81640625" bestFit="1" customWidth="1"/>
    <col min="32" max="32" width="7.81640625" bestFit="1" customWidth="1"/>
    <col min="33" max="33" width="25.90625" bestFit="1" customWidth="1"/>
    <col min="34" max="34" width="10.26953125" bestFit="1" customWidth="1"/>
    <col min="35" max="35" width="19.6328125" bestFit="1" customWidth="1"/>
  </cols>
  <sheetData>
    <row r="1" spans="1:36" x14ac:dyDescent="0.35">
      <c r="A1" t="s">
        <v>45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X1">
        <v>0</v>
      </c>
      <c r="Y1">
        <v>0</v>
      </c>
      <c r="Z1">
        <v>1</v>
      </c>
      <c r="AA1">
        <v>0</v>
      </c>
      <c r="AB1">
        <v>0</v>
      </c>
      <c r="AC1">
        <v>0</v>
      </c>
      <c r="AD1">
        <v>1</v>
      </c>
      <c r="AE1">
        <v>0</v>
      </c>
    </row>
    <row r="2" spans="1:36" x14ac:dyDescent="0.35">
      <c r="A2" t="s">
        <v>35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46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t="s">
        <v>46</v>
      </c>
      <c r="AG2" t="s">
        <v>49</v>
      </c>
      <c r="AH2" t="s">
        <v>228</v>
      </c>
      <c r="AI2" t="s">
        <v>300</v>
      </c>
    </row>
    <row r="3" spans="1:36" x14ac:dyDescent="0.35">
      <c r="A3" t="s">
        <v>0</v>
      </c>
      <c r="B3" s="1">
        <v>0.38166117091495777</v>
      </c>
      <c r="C3" s="1">
        <v>-0.1370680286732322</v>
      </c>
      <c r="D3" s="1">
        <v>0.90059725249068756</v>
      </c>
      <c r="E3" s="1">
        <v>-0.93809139282234288</v>
      </c>
      <c r="F3" s="1">
        <v>0.62433957703060883</v>
      </c>
      <c r="G3" s="1">
        <v>-0.67595828126675461</v>
      </c>
      <c r="H3" s="1">
        <v>-0.10235912163433092</v>
      </c>
      <c r="I3" s="1">
        <v>-0.70612898390148571</v>
      </c>
      <c r="J3" s="1">
        <v>-0.15106050606793064</v>
      </c>
      <c r="K3" s="1">
        <v>0.13219065097582305</v>
      </c>
      <c r="L3" s="1">
        <v>0.2571552636290404</v>
      </c>
      <c r="M3" s="1">
        <v>-0.64558549824157319</v>
      </c>
      <c r="N3" s="1">
        <v>-0.91995572916507795</v>
      </c>
      <c r="O3" s="1">
        <v>-0.4302719911868389</v>
      </c>
      <c r="P3" s="1">
        <v>-8.6559983012033381E-3</v>
      </c>
      <c r="Q3" s="1">
        <v>-0.96535780322194409</v>
      </c>
      <c r="R3" s="1">
        <v>-0.46526796635466638</v>
      </c>
      <c r="S3" s="1">
        <v>-0.50310638823726772</v>
      </c>
      <c r="T3" s="1">
        <v>-0.36062865028505575</v>
      </c>
      <c r="U3" s="1">
        <v>0.78769403105330493</v>
      </c>
      <c r="V3" s="4">
        <f>AF3</f>
        <v>1000000</v>
      </c>
      <c r="W3" s="29">
        <f>MAX($B3:$U3)</f>
        <v>0.90059725249068756</v>
      </c>
      <c r="X3" s="29">
        <f>MIN($B3:$U3)</f>
        <v>-0.96535780322194409</v>
      </c>
      <c r="Y3" s="32">
        <f>AVERAGE($B3:$U3)</f>
        <v>-0.19629291966326412</v>
      </c>
      <c r="Z3" s="29">
        <f>STDEV($B3:$U3)</f>
        <v>0.56881650357679769</v>
      </c>
      <c r="AA3" s="29">
        <f>MEDIAN($B3:$U3)</f>
        <v>-0.2558445781764932</v>
      </c>
      <c r="AB3" s="29">
        <f>QUARTILE($B3:$U3,1)</f>
        <v>-0.65317869399786854</v>
      </c>
      <c r="AC3" s="29">
        <f>QUARTILE($B3:$U3,3)</f>
        <v>0.16343180413912739</v>
      </c>
      <c r="AD3" s="30">
        <f>COUNTIFS($B3:$U3,"&gt;"&amp;0)</f>
        <v>6</v>
      </c>
      <c r="AE3" s="36">
        <f>COUNTIFS($B3:$U3,"&lt;"&amp;0)</f>
        <v>14</v>
      </c>
      <c r="AF3">
        <v>1000000</v>
      </c>
      <c r="AG3" s="16" t="s">
        <v>467</v>
      </c>
      <c r="AH3" s="31">
        <f>L94</f>
        <v>999999.8</v>
      </c>
      <c r="AI3">
        <f>IF(N94*N184&lt;=0,1,0)</f>
        <v>0</v>
      </c>
      <c r="AJ3" t="s">
        <v>229</v>
      </c>
    </row>
    <row r="4" spans="1:36" x14ac:dyDescent="0.35">
      <c r="A4" t="s">
        <v>1</v>
      </c>
      <c r="B4" s="1">
        <v>0.58379397219557716</v>
      </c>
      <c r="C4" s="1">
        <v>-0.86244352979597405</v>
      </c>
      <c r="D4" s="1">
        <v>-0.90813351766348749</v>
      </c>
      <c r="E4" s="1">
        <v>0.33875624621769362</v>
      </c>
      <c r="F4" s="1">
        <v>-0.21966606554207968</v>
      </c>
      <c r="G4" s="1">
        <v>-0.3010175245791864</v>
      </c>
      <c r="H4" s="1">
        <v>-0.18881725831821639</v>
      </c>
      <c r="I4" s="1">
        <v>0.4118933575274899</v>
      </c>
      <c r="J4" s="1">
        <v>-0.42014641454036838</v>
      </c>
      <c r="K4" s="1">
        <v>0.42483572357809196</v>
      </c>
      <c r="L4" s="1">
        <v>-9.5830127709767954E-2</v>
      </c>
      <c r="M4" s="1">
        <v>0.55779744366237871</v>
      </c>
      <c r="N4" s="1">
        <v>-0.61329191420264806</v>
      </c>
      <c r="O4" s="1">
        <v>0.80193231995081771</v>
      </c>
      <c r="P4" s="1">
        <v>0.95079818275477601</v>
      </c>
      <c r="Q4" s="1">
        <v>0.94752351455639228</v>
      </c>
      <c r="R4" s="1">
        <v>0.54911329252443775</v>
      </c>
      <c r="S4" s="1">
        <v>-0.4179854844666564</v>
      </c>
      <c r="T4" s="1">
        <v>-0.75420662677962591</v>
      </c>
      <c r="U4" s="1">
        <v>-0.74279396985902335</v>
      </c>
      <c r="V4" s="4">
        <f t="shared" ref="V4:V17" si="0">AF4</f>
        <v>1000000</v>
      </c>
      <c r="W4" s="29">
        <f t="shared" ref="W4:W17" si="1">MAX($B4:$U4)</f>
        <v>0.95079818275477601</v>
      </c>
      <c r="X4" s="29">
        <f t="shared" ref="X4:X17" si="2">MIN($B4:$U4)</f>
        <v>-0.90813351766348749</v>
      </c>
      <c r="Y4" s="33">
        <f t="shared" ref="Y4:Y17" si="3">AVERAGE($B4:$U4)</f>
        <v>2.1055809755310519E-3</v>
      </c>
      <c r="Z4" s="29">
        <f t="shared" ref="Z4:Z17" si="4">STDEV($B4:$U4)</f>
        <v>0.62674382776271409</v>
      </c>
      <c r="AA4" s="29">
        <f t="shared" ref="AA4:AA17" si="5">MEDIAN($B4:$U4)</f>
        <v>-0.14232369301399217</v>
      </c>
      <c r="AB4" s="29">
        <f t="shared" ref="AB4:AB17" si="6">QUARTILE($B4:$U4,1)</f>
        <v>-0.4684327894559383</v>
      </c>
      <c r="AC4" s="29">
        <f t="shared" ref="AC4:AC17" si="7">QUARTILE($B4:$U4,3)</f>
        <v>0.55128433030892299</v>
      </c>
      <c r="AD4" s="30">
        <f t="shared" ref="AD4:AD17" si="8">COUNTIFS($B4:$U4,"&gt;"&amp;0)</f>
        <v>9</v>
      </c>
      <c r="AE4" s="30">
        <f t="shared" ref="AE4:AE17" si="9">COUNTIFS($B4:$U4,"&lt;"&amp;0)</f>
        <v>11</v>
      </c>
      <c r="AF4">
        <v>1000000</v>
      </c>
      <c r="AG4" s="18" t="s">
        <v>469</v>
      </c>
      <c r="AH4" s="31">
        <f>L95</f>
        <v>1000000.3</v>
      </c>
      <c r="AI4">
        <f t="shared" ref="AI4:AI17" si="10">IF(N95*N185&lt;=0,1,0)</f>
        <v>1</v>
      </c>
    </row>
    <row r="5" spans="1:36" x14ac:dyDescent="0.35">
      <c r="A5" t="s">
        <v>2</v>
      </c>
      <c r="B5" s="1">
        <v>-0.83770678893986505</v>
      </c>
      <c r="C5" s="1">
        <v>0.11914755537761801</v>
      </c>
      <c r="D5" s="1">
        <v>-0.63027141397475606</v>
      </c>
      <c r="E5" s="1">
        <v>0.74730377162426875</v>
      </c>
      <c r="F5" s="1">
        <v>0.1808271801027006</v>
      </c>
      <c r="G5" s="1">
        <v>-0.3141628828999985</v>
      </c>
      <c r="H5" s="1">
        <v>-0.60521093729695319</v>
      </c>
      <c r="I5" s="1">
        <v>-0.16903461460408908</v>
      </c>
      <c r="J5" s="1">
        <v>-0.64097264650804897</v>
      </c>
      <c r="K5" s="1">
        <v>-0.32082149275220662</v>
      </c>
      <c r="L5" s="1">
        <v>4.6707406163240206E-2</v>
      </c>
      <c r="M5" s="1">
        <v>0.48146877916861275</v>
      </c>
      <c r="N5" s="1">
        <v>-0.16765130697544128</v>
      </c>
      <c r="O5" s="1">
        <v>-0.70917437955492324</v>
      </c>
      <c r="P5" s="1">
        <v>0.4365355391254615</v>
      </c>
      <c r="Q5" s="1">
        <v>0.13980233199956915</v>
      </c>
      <c r="R5" s="1">
        <v>0.17891836234897363</v>
      </c>
      <c r="S5" s="1">
        <v>0.32383727894282366</v>
      </c>
      <c r="T5" s="1">
        <v>-0.61281205357034807</v>
      </c>
      <c r="U5" s="1">
        <v>0.7431105481489475</v>
      </c>
      <c r="V5" s="4">
        <f t="shared" si="0"/>
        <v>1000000</v>
      </c>
      <c r="W5" s="29">
        <f t="shared" si="1"/>
        <v>0.74730377162426875</v>
      </c>
      <c r="X5" s="29">
        <f t="shared" si="2"/>
        <v>-0.83770678893986505</v>
      </c>
      <c r="Y5" s="32">
        <f t="shared" si="3"/>
        <v>-8.0507988203720682E-2</v>
      </c>
      <c r="Z5" s="29">
        <f t="shared" si="4"/>
        <v>0.49320735755843231</v>
      </c>
      <c r="AA5" s="29">
        <f t="shared" si="5"/>
        <v>-6.0471950406100539E-2</v>
      </c>
      <c r="AB5" s="29">
        <f t="shared" si="6"/>
        <v>-0.60711121636530185</v>
      </c>
      <c r="AC5" s="29">
        <f t="shared" si="7"/>
        <v>0.21657970481273137</v>
      </c>
      <c r="AD5" s="30">
        <f t="shared" si="8"/>
        <v>10</v>
      </c>
      <c r="AE5" s="30">
        <f t="shared" si="9"/>
        <v>10</v>
      </c>
      <c r="AF5">
        <v>1000000</v>
      </c>
      <c r="AG5" s="15" t="s">
        <v>470</v>
      </c>
      <c r="AH5" s="31">
        <f>L96</f>
        <v>1000000.3</v>
      </c>
      <c r="AI5">
        <f t="shared" si="10"/>
        <v>0</v>
      </c>
    </row>
    <row r="6" spans="1:36" x14ac:dyDescent="0.35">
      <c r="A6" t="s">
        <v>3</v>
      </c>
      <c r="B6" s="1">
        <v>-0.32235097286231551</v>
      </c>
      <c r="C6" s="1">
        <v>0.28291584327579145</v>
      </c>
      <c r="D6" s="1">
        <v>0.78364355688908649</v>
      </c>
      <c r="E6" s="1">
        <v>0.49013635885463924</v>
      </c>
      <c r="F6" s="1">
        <v>-0.50667551748213691</v>
      </c>
      <c r="G6" s="1">
        <v>0.59254083661091572</v>
      </c>
      <c r="H6" s="1">
        <v>-0.90899422894002613</v>
      </c>
      <c r="I6" s="1">
        <v>-0.96407195122607092</v>
      </c>
      <c r="J6" s="1">
        <v>0.26175491622763625</v>
      </c>
      <c r="K6" s="1">
        <v>-0.84061644607466079</v>
      </c>
      <c r="L6" s="1">
        <v>0.51538315110981148</v>
      </c>
      <c r="M6" s="1">
        <v>0.35905559869090387</v>
      </c>
      <c r="N6" s="1">
        <v>-0.35141967509528715</v>
      </c>
      <c r="O6" s="1">
        <v>-0.42662462544580704</v>
      </c>
      <c r="P6" s="1">
        <v>-0.62395417705529654</v>
      </c>
      <c r="Q6" s="1">
        <v>0.7944329920365476</v>
      </c>
      <c r="R6" s="1">
        <v>-0.9879398237654764</v>
      </c>
      <c r="S6" s="1">
        <v>0.31060816604240715</v>
      </c>
      <c r="T6" s="1">
        <v>-0.48123049010015406</v>
      </c>
      <c r="U6" s="1">
        <v>0.64902850794386802</v>
      </c>
      <c r="V6" s="4">
        <f t="shared" si="0"/>
        <v>1000000</v>
      </c>
      <c r="W6" s="29">
        <f t="shared" si="1"/>
        <v>0.7944329920365476</v>
      </c>
      <c r="X6" s="29">
        <f t="shared" si="2"/>
        <v>-0.9879398237654764</v>
      </c>
      <c r="Y6" s="32">
        <f t="shared" si="3"/>
        <v>-6.8718899018281196E-2</v>
      </c>
      <c r="Z6" s="29">
        <f t="shared" si="4"/>
        <v>0.62946632560309101</v>
      </c>
      <c r="AA6" s="29">
        <f t="shared" si="5"/>
        <v>-3.0298028317339631E-2</v>
      </c>
      <c r="AB6" s="29">
        <f t="shared" si="6"/>
        <v>-0.53599518237542676</v>
      </c>
      <c r="AC6" s="29">
        <f t="shared" si="7"/>
        <v>0.4964480569184323</v>
      </c>
      <c r="AD6" s="30">
        <f t="shared" si="8"/>
        <v>10</v>
      </c>
      <c r="AE6" s="30">
        <f t="shared" si="9"/>
        <v>10</v>
      </c>
      <c r="AF6">
        <v>1000000</v>
      </c>
      <c r="AG6" s="15" t="s">
        <v>470</v>
      </c>
      <c r="AH6" s="31">
        <f>L97</f>
        <v>1000000.3</v>
      </c>
      <c r="AI6">
        <f t="shared" si="10"/>
        <v>0</v>
      </c>
    </row>
    <row r="7" spans="1:36" x14ac:dyDescent="0.35">
      <c r="A7" t="s">
        <v>4</v>
      </c>
      <c r="B7" s="1">
        <v>0.75286261167857615</v>
      </c>
      <c r="C7" s="1">
        <v>0.57010243264120408</v>
      </c>
      <c r="D7" s="1">
        <v>-0.71933573213425972</v>
      </c>
      <c r="E7" s="1">
        <v>-0.81861762438327923</v>
      </c>
      <c r="F7" s="1">
        <v>0.38431545873741157</v>
      </c>
      <c r="G7" s="1">
        <v>0.14472009760926219</v>
      </c>
      <c r="H7" s="1">
        <v>0.43890423273427648</v>
      </c>
      <c r="I7" s="1">
        <v>-0.15400324096893536</v>
      </c>
      <c r="J7" s="1">
        <v>-0.35998994739663859</v>
      </c>
      <c r="K7" s="1">
        <v>0.77460830532305458</v>
      </c>
      <c r="L7" s="1">
        <v>-0.70071423228813345</v>
      </c>
      <c r="M7" s="1">
        <v>0.41463360517325998</v>
      </c>
      <c r="N7" s="1">
        <v>-0.56293642938083455</v>
      </c>
      <c r="O7" s="1">
        <v>0.72468579089875695</v>
      </c>
      <c r="P7" s="1">
        <v>-0.31183605205972054</v>
      </c>
      <c r="Q7" s="1">
        <v>0.12279177485841219</v>
      </c>
      <c r="R7" s="1">
        <v>-0.4156147418924625</v>
      </c>
      <c r="S7" s="1">
        <v>0.34834930769534189</v>
      </c>
      <c r="T7" s="1">
        <v>-0.11625583179023247</v>
      </c>
      <c r="U7" s="1">
        <v>-0.99575874222556693</v>
      </c>
      <c r="V7" s="4">
        <f t="shared" si="0"/>
        <v>1000000</v>
      </c>
      <c r="W7" s="29">
        <f t="shared" si="1"/>
        <v>0.77460830532305458</v>
      </c>
      <c r="X7" s="29">
        <f t="shared" si="2"/>
        <v>-0.99575874222556693</v>
      </c>
      <c r="Y7" s="32">
        <f t="shared" si="3"/>
        <v>-2.3954447858525362E-2</v>
      </c>
      <c r="Z7" s="29">
        <f t="shared" si="4"/>
        <v>0.5665672234548923</v>
      </c>
      <c r="AA7" s="29">
        <f t="shared" si="5"/>
        <v>3.2679715340898641E-3</v>
      </c>
      <c r="AB7" s="29">
        <f t="shared" si="6"/>
        <v>-0.45244516376455551</v>
      </c>
      <c r="AC7" s="29">
        <f t="shared" si="7"/>
        <v>0.4207012620635141</v>
      </c>
      <c r="AD7" s="30">
        <f t="shared" si="8"/>
        <v>10</v>
      </c>
      <c r="AE7" s="30">
        <f t="shared" si="9"/>
        <v>10</v>
      </c>
      <c r="AF7">
        <v>1000000</v>
      </c>
      <c r="AG7" s="15" t="s">
        <v>470</v>
      </c>
      <c r="AH7" s="31">
        <f>L98</f>
        <v>1000000.3</v>
      </c>
      <c r="AI7">
        <f t="shared" si="10"/>
        <v>0</v>
      </c>
    </row>
    <row r="8" spans="1:36" x14ac:dyDescent="0.35">
      <c r="A8" t="s">
        <v>5</v>
      </c>
      <c r="B8" s="1">
        <v>-0.19671690733297842</v>
      </c>
      <c r="C8" s="1">
        <v>-0.95781421222088792</v>
      </c>
      <c r="D8" s="1">
        <v>-0.4443079451634564</v>
      </c>
      <c r="E8" s="1">
        <v>0.84380143936353114</v>
      </c>
      <c r="F8" s="1">
        <v>0.16083787275813943</v>
      </c>
      <c r="G8" s="1">
        <v>5.1848112444715877E-2</v>
      </c>
      <c r="H8" s="1">
        <v>-0.65672599763294226</v>
      </c>
      <c r="I8" s="1">
        <v>-4.207725587215827E-2</v>
      </c>
      <c r="J8" s="1">
        <v>-0.80595788630713838</v>
      </c>
      <c r="K8" s="1">
        <v>-0.51939654052836692</v>
      </c>
      <c r="L8" s="1">
        <v>8.8403852047862719E-2</v>
      </c>
      <c r="M8" s="1">
        <v>-0.18235177158233618</v>
      </c>
      <c r="N8" s="1">
        <v>0.32571799334022611</v>
      </c>
      <c r="O8" s="1">
        <v>-0.45586957051460653</v>
      </c>
      <c r="P8" s="1">
        <v>-0.49151351164267165</v>
      </c>
      <c r="Q8" s="1">
        <v>-0.44776374272602126</v>
      </c>
      <c r="R8" s="1">
        <v>0.10765908544459113</v>
      </c>
      <c r="S8" s="1">
        <v>4.5819828583269162E-2</v>
      </c>
      <c r="T8" s="1">
        <v>0.61191863412057756</v>
      </c>
      <c r="U8" s="1">
        <v>0.43708542773171044</v>
      </c>
      <c r="V8" s="4">
        <f t="shared" si="0"/>
        <v>1000000</v>
      </c>
      <c r="W8" s="29">
        <f t="shared" si="1"/>
        <v>0.84380143936353114</v>
      </c>
      <c r="X8" s="29">
        <f t="shared" si="2"/>
        <v>-0.95781421222088792</v>
      </c>
      <c r="Y8" s="32">
        <f t="shared" si="3"/>
        <v>-0.12637015478444705</v>
      </c>
      <c r="Z8" s="29">
        <f t="shared" si="4"/>
        <v>0.47591008520323425</v>
      </c>
      <c r="AA8" s="29">
        <f t="shared" si="5"/>
        <v>-0.11221451372724722</v>
      </c>
      <c r="AB8" s="29">
        <f t="shared" si="6"/>
        <v>-0.46478055579662281</v>
      </c>
      <c r="AC8" s="29">
        <f t="shared" si="7"/>
        <v>0.12095378227297821</v>
      </c>
      <c r="AD8" s="30">
        <f t="shared" si="8"/>
        <v>9</v>
      </c>
      <c r="AE8" s="30">
        <f t="shared" si="9"/>
        <v>11</v>
      </c>
      <c r="AF8">
        <v>1000000</v>
      </c>
      <c r="AG8" s="15" t="s">
        <v>470</v>
      </c>
      <c r="AH8" s="31">
        <f>L99</f>
        <v>1000000.3</v>
      </c>
      <c r="AI8">
        <f t="shared" si="10"/>
        <v>0</v>
      </c>
    </row>
    <row r="9" spans="1:36" x14ac:dyDescent="0.35">
      <c r="A9" t="s">
        <v>6</v>
      </c>
      <c r="B9" s="1">
        <v>0.19234595238917218</v>
      </c>
      <c r="C9" s="1">
        <v>-0.64151101086757256</v>
      </c>
      <c r="D9" s="1">
        <v>-0.20652314661359017</v>
      </c>
      <c r="E9" s="1">
        <v>-0.18028789325873085</v>
      </c>
      <c r="F9" s="1">
        <v>-0.71462964517638072</v>
      </c>
      <c r="G9" s="1">
        <v>0.7581444981685832</v>
      </c>
      <c r="H9" s="1">
        <v>0.15966520808683038</v>
      </c>
      <c r="I9" s="1">
        <v>3.8187837284342496E-2</v>
      </c>
      <c r="J9" s="1">
        <v>0.2116819778412613</v>
      </c>
      <c r="K9" s="1">
        <v>0.84237748175613381</v>
      </c>
      <c r="L9" s="1">
        <v>-0.50083245917503416</v>
      </c>
      <c r="M9" s="1">
        <v>-0.13342910157527665</v>
      </c>
      <c r="N9" s="1">
        <v>0.30085585981394347</v>
      </c>
      <c r="O9" s="1">
        <v>0.74802879120064603</v>
      </c>
      <c r="P9" s="1">
        <v>0.50259636209643865</v>
      </c>
      <c r="Q9" s="1">
        <v>-0.98720808101165547</v>
      </c>
      <c r="R9" s="1">
        <v>-0.40743285226274706</v>
      </c>
      <c r="S9" s="1">
        <v>0.99291550890258717</v>
      </c>
      <c r="T9" s="1">
        <v>-0.28252172103917461</v>
      </c>
      <c r="U9" s="1">
        <v>0.49491604976911741</v>
      </c>
      <c r="V9" s="4">
        <f t="shared" si="0"/>
        <v>1000000</v>
      </c>
      <c r="W9" s="29">
        <f t="shared" si="1"/>
        <v>0.99291550890258717</v>
      </c>
      <c r="X9" s="29">
        <f t="shared" si="2"/>
        <v>-0.98720808101165547</v>
      </c>
      <c r="Y9" s="29">
        <f t="shared" si="3"/>
        <v>5.9366980816444689E-2</v>
      </c>
      <c r="Z9" s="29">
        <f t="shared" si="4"/>
        <v>0.55925528218669474</v>
      </c>
      <c r="AA9" s="29">
        <f t="shared" si="5"/>
        <v>9.8926522685586438E-2</v>
      </c>
      <c r="AB9" s="29">
        <f t="shared" si="6"/>
        <v>-0.31374950384506772</v>
      </c>
      <c r="AC9" s="29">
        <f t="shared" si="7"/>
        <v>0.49683612785094772</v>
      </c>
      <c r="AD9" s="30">
        <f t="shared" si="8"/>
        <v>11</v>
      </c>
      <c r="AE9" s="30">
        <f t="shared" si="9"/>
        <v>9</v>
      </c>
      <c r="AF9">
        <v>1000000</v>
      </c>
      <c r="AG9" t="s">
        <v>229</v>
      </c>
      <c r="AH9" s="38">
        <f>L100</f>
        <v>999999.8</v>
      </c>
      <c r="AI9">
        <f t="shared" si="10"/>
        <v>1</v>
      </c>
    </row>
    <row r="10" spans="1:36" x14ac:dyDescent="0.35">
      <c r="A10" t="s">
        <v>7</v>
      </c>
      <c r="B10" s="1">
        <v>-0.20993710193457127</v>
      </c>
      <c r="C10" s="1">
        <v>0.54776952042291205</v>
      </c>
      <c r="D10" s="1">
        <v>0.74339910797487363</v>
      </c>
      <c r="E10" s="1">
        <v>0.48115384266597871</v>
      </c>
      <c r="F10" s="1">
        <v>-0.99983113131290957</v>
      </c>
      <c r="G10" s="1">
        <v>-0.32554191472099925</v>
      </c>
      <c r="H10" s="1">
        <v>-0.62794019459768591</v>
      </c>
      <c r="I10" s="1">
        <v>0.70211266664545735</v>
      </c>
      <c r="J10" s="1">
        <v>0.72676438788858411</v>
      </c>
      <c r="K10" s="1">
        <v>0.157085386270021</v>
      </c>
      <c r="L10" s="1">
        <v>-0.6380338102181109</v>
      </c>
      <c r="M10" s="1">
        <v>-0.87736781367990502</v>
      </c>
      <c r="N10" s="1">
        <v>-0.16609351211460321</v>
      </c>
      <c r="O10" s="1">
        <v>-0.46799826464541283</v>
      </c>
      <c r="P10" s="1">
        <v>-0.12047624933590928</v>
      </c>
      <c r="Q10" s="1">
        <v>0.54109913094431583</v>
      </c>
      <c r="R10" s="1">
        <v>-0.96338261635160993</v>
      </c>
      <c r="S10" s="1">
        <v>-0.50348932774188859</v>
      </c>
      <c r="T10" s="1">
        <v>0.59311974205712192</v>
      </c>
      <c r="U10" s="1">
        <v>-4.0050333299610941E-2</v>
      </c>
      <c r="V10" s="4">
        <f t="shared" si="0"/>
        <v>1000000</v>
      </c>
      <c r="W10" s="29">
        <f t="shared" si="1"/>
        <v>0.74339910797487363</v>
      </c>
      <c r="X10" s="29">
        <f t="shared" si="2"/>
        <v>-0.99983113131290957</v>
      </c>
      <c r="Y10" s="32">
        <f t="shared" si="3"/>
        <v>-7.2381924254197622E-2</v>
      </c>
      <c r="Z10" s="29">
        <f t="shared" si="4"/>
        <v>0.59978254452523316</v>
      </c>
      <c r="AA10" s="29">
        <f t="shared" si="5"/>
        <v>-0.14328488072525625</v>
      </c>
      <c r="AB10" s="29">
        <f t="shared" si="6"/>
        <v>-0.53460204445583792</v>
      </c>
      <c r="AC10" s="29">
        <f t="shared" si="7"/>
        <v>0.54276672831396489</v>
      </c>
      <c r="AD10" s="30">
        <f t="shared" si="8"/>
        <v>8</v>
      </c>
      <c r="AE10" s="30">
        <f t="shared" si="9"/>
        <v>12</v>
      </c>
      <c r="AF10">
        <v>1000000</v>
      </c>
      <c r="AG10" s="15" t="s">
        <v>470</v>
      </c>
      <c r="AH10" s="38">
        <f>L101</f>
        <v>999999.8</v>
      </c>
      <c r="AI10">
        <f t="shared" si="10"/>
        <v>0</v>
      </c>
    </row>
    <row r="11" spans="1:36" x14ac:dyDescent="0.35">
      <c r="A11" t="s">
        <v>8</v>
      </c>
      <c r="B11" s="1">
        <v>-0.22640893292144293</v>
      </c>
      <c r="C11" s="1">
        <v>0.52057484817537092</v>
      </c>
      <c r="D11" s="1">
        <v>0.97613946057666534</v>
      </c>
      <c r="E11" s="1">
        <v>0.82116265014419554</v>
      </c>
      <c r="F11" s="1">
        <v>0.8737962440506708</v>
      </c>
      <c r="G11" s="1">
        <v>-0.46729740170748957</v>
      </c>
      <c r="H11" s="1">
        <v>-0.7026598005908542</v>
      </c>
      <c r="I11" s="1">
        <v>-0.6575760758800433</v>
      </c>
      <c r="J11" s="1">
        <v>2.7295149767642801E-2</v>
      </c>
      <c r="K11" s="1">
        <v>-0.15215900500368318</v>
      </c>
      <c r="L11" s="1">
        <v>0.13755128634681801</v>
      </c>
      <c r="M11" s="1">
        <v>0.92493096719136036</v>
      </c>
      <c r="N11" s="1">
        <v>0.58197905090362778</v>
      </c>
      <c r="O11" s="1">
        <v>-0.13022116160052</v>
      </c>
      <c r="P11" s="1">
        <v>0.84926344916595276</v>
      </c>
      <c r="Q11" s="1">
        <v>0.53233128708509159</v>
      </c>
      <c r="R11" s="1">
        <v>-0.43108071136465864</v>
      </c>
      <c r="S11" s="1">
        <v>-0.39655758263600149</v>
      </c>
      <c r="T11" s="1">
        <v>0.5564887340693101</v>
      </c>
      <c r="U11" s="1">
        <v>-0.60244265208281988</v>
      </c>
      <c r="V11" s="4">
        <f t="shared" si="0"/>
        <v>1000000</v>
      </c>
      <c r="W11" s="29">
        <f t="shared" si="1"/>
        <v>0.97613946057666534</v>
      </c>
      <c r="X11" s="29">
        <f t="shared" si="2"/>
        <v>-0.7026598005908542</v>
      </c>
      <c r="Y11" s="34">
        <f t="shared" si="3"/>
        <v>0.15175549018445969</v>
      </c>
      <c r="Z11" s="29">
        <f t="shared" si="4"/>
        <v>0.59254790351493014</v>
      </c>
      <c r="AA11" s="29">
        <f t="shared" si="5"/>
        <v>8.2423218057230407E-2</v>
      </c>
      <c r="AB11" s="29">
        <f t="shared" si="6"/>
        <v>-0.40518836481816578</v>
      </c>
      <c r="AC11" s="29">
        <f t="shared" si="7"/>
        <v>0.64177495071376978</v>
      </c>
      <c r="AD11" s="35">
        <f t="shared" si="8"/>
        <v>11</v>
      </c>
      <c r="AE11" s="35">
        <f t="shared" si="9"/>
        <v>9</v>
      </c>
      <c r="AF11">
        <v>1000000</v>
      </c>
      <c r="AG11" s="11" t="s">
        <v>468</v>
      </c>
      <c r="AH11" s="38">
        <f>L102</f>
        <v>999999.8</v>
      </c>
      <c r="AI11">
        <f t="shared" si="10"/>
        <v>0</v>
      </c>
    </row>
    <row r="12" spans="1:36" x14ac:dyDescent="0.35">
      <c r="A12" t="s">
        <v>9</v>
      </c>
      <c r="B12" s="1">
        <v>0.49393605309601885</v>
      </c>
      <c r="C12" s="1">
        <v>0.1697674011001622</v>
      </c>
      <c r="D12" s="1">
        <v>-0.33495812465187136</v>
      </c>
      <c r="E12" s="1">
        <v>-0.17456115935434968</v>
      </c>
      <c r="F12" s="1">
        <v>-0.75277287523529202</v>
      </c>
      <c r="G12" s="1">
        <v>0.45769210362139057</v>
      </c>
      <c r="H12" s="1">
        <v>0.95648211416292672</v>
      </c>
      <c r="I12" s="1">
        <v>-0.62258900841974629</v>
      </c>
      <c r="J12" s="1">
        <v>0.114755507751791</v>
      </c>
      <c r="K12" s="1">
        <v>-0.67812421530147149</v>
      </c>
      <c r="L12" s="1">
        <v>-0.32681193625357619</v>
      </c>
      <c r="M12" s="1">
        <v>0.96233086051419603</v>
      </c>
      <c r="N12" s="1">
        <v>0.81314191453737661</v>
      </c>
      <c r="O12" s="1">
        <v>-0.21502285122324283</v>
      </c>
      <c r="P12" s="1">
        <v>-0.38308136195377185</v>
      </c>
      <c r="Q12" s="1">
        <v>0.81841917977569012</v>
      </c>
      <c r="R12" s="1">
        <v>0.53719535359569126</v>
      </c>
      <c r="S12" s="1">
        <v>0.22065487863679722</v>
      </c>
      <c r="T12" s="1">
        <v>0.52652529590340591</v>
      </c>
      <c r="U12" s="1">
        <v>4.4359767306999753E-2</v>
      </c>
      <c r="V12" s="4">
        <f t="shared" si="0"/>
        <v>1000000</v>
      </c>
      <c r="W12" s="29">
        <f t="shared" si="1"/>
        <v>0.96233086051419603</v>
      </c>
      <c r="X12" s="29">
        <f t="shared" si="2"/>
        <v>-0.75277287523529202</v>
      </c>
      <c r="Y12" s="29">
        <f t="shared" si="3"/>
        <v>0.13136694488045622</v>
      </c>
      <c r="Z12" s="29">
        <f t="shared" si="4"/>
        <v>0.55228277528932235</v>
      </c>
      <c r="AA12" s="29">
        <f t="shared" si="5"/>
        <v>0.1422614544259766</v>
      </c>
      <c r="AB12" s="29">
        <f t="shared" si="6"/>
        <v>-0.32884848335314998</v>
      </c>
      <c r="AC12" s="29">
        <f t="shared" si="7"/>
        <v>0.52919281032647725</v>
      </c>
      <c r="AD12" s="30">
        <f t="shared" si="8"/>
        <v>12</v>
      </c>
      <c r="AE12" s="30">
        <f t="shared" si="9"/>
        <v>8</v>
      </c>
      <c r="AF12">
        <v>1000000</v>
      </c>
      <c r="AG12" t="s">
        <v>229</v>
      </c>
      <c r="AH12" s="38">
        <f>L103</f>
        <v>999999.8</v>
      </c>
      <c r="AI12">
        <f t="shared" si="10"/>
        <v>1</v>
      </c>
    </row>
    <row r="13" spans="1:36" x14ac:dyDescent="0.35">
      <c r="A13" t="s">
        <v>10</v>
      </c>
      <c r="B13" s="1">
        <v>0.65812494444645875</v>
      </c>
      <c r="C13" s="1">
        <v>0.14327178735366486</v>
      </c>
      <c r="D13" s="1">
        <v>0.59887556108736706</v>
      </c>
      <c r="E13" s="1">
        <v>0.60137491542244126</v>
      </c>
      <c r="F13" s="1">
        <v>0.56896595925263305</v>
      </c>
      <c r="G13" s="1">
        <v>-7.1276197228093974E-3</v>
      </c>
      <c r="H13" s="1">
        <v>-0.44894712560424743</v>
      </c>
      <c r="I13" s="1">
        <v>7.7199089360717732E-3</v>
      </c>
      <c r="J13" s="1">
        <v>0.58917035718326205</v>
      </c>
      <c r="K13" s="1">
        <v>6.3443091241797589E-2</v>
      </c>
      <c r="L13" s="1">
        <v>0.24085312051715912</v>
      </c>
      <c r="M13" s="1">
        <v>0.54899852571571106</v>
      </c>
      <c r="N13" s="1">
        <v>-0.58415907031424052</v>
      </c>
      <c r="O13" s="1">
        <v>0.12719865557894905</v>
      </c>
      <c r="P13" s="1">
        <v>0.45025494473363992</v>
      </c>
      <c r="Q13" s="1">
        <v>0.50353802483151666</v>
      </c>
      <c r="R13" s="1">
        <v>0.91740858262893754</v>
      </c>
      <c r="S13" s="1">
        <v>-0.20417737568035355</v>
      </c>
      <c r="T13" s="1">
        <v>-0.5907846303309543</v>
      </c>
      <c r="U13" s="1">
        <v>7.7855839128247339E-2</v>
      </c>
      <c r="V13" s="4">
        <f t="shared" si="0"/>
        <v>1000000</v>
      </c>
      <c r="W13" s="29">
        <f t="shared" si="1"/>
        <v>0.91740858262893754</v>
      </c>
      <c r="X13" s="29">
        <f t="shared" si="2"/>
        <v>-0.5907846303309543</v>
      </c>
      <c r="Y13" s="29">
        <f t="shared" si="3"/>
        <v>0.2130929198202626</v>
      </c>
      <c r="Z13" s="29">
        <f t="shared" si="4"/>
        <v>0.43248644310223655</v>
      </c>
      <c r="AA13" s="29">
        <f t="shared" si="5"/>
        <v>0.19206245393541199</v>
      </c>
      <c r="AB13" s="29">
        <f t="shared" si="6"/>
        <v>4.0080267713514806E-3</v>
      </c>
      <c r="AC13" s="29">
        <f t="shared" si="7"/>
        <v>0.5740170587352903</v>
      </c>
      <c r="AD13" s="30">
        <f t="shared" si="8"/>
        <v>15</v>
      </c>
      <c r="AE13" s="30">
        <f t="shared" si="9"/>
        <v>5</v>
      </c>
      <c r="AF13">
        <v>1000000</v>
      </c>
      <c r="AG13" t="s">
        <v>229</v>
      </c>
      <c r="AH13" s="31">
        <f>L104</f>
        <v>1000000.3</v>
      </c>
      <c r="AI13">
        <f t="shared" si="10"/>
        <v>0</v>
      </c>
    </row>
    <row r="14" spans="1:36" x14ac:dyDescent="0.35">
      <c r="A14" t="s">
        <v>11</v>
      </c>
      <c r="B14" s="1">
        <v>-0.10623615066001979</v>
      </c>
      <c r="C14" s="1">
        <v>-0.89618189225695533</v>
      </c>
      <c r="D14" s="1">
        <v>-0.129419336569498</v>
      </c>
      <c r="E14" s="1">
        <v>0.83733524875288512</v>
      </c>
      <c r="F14" s="1">
        <v>0.84756165203607736</v>
      </c>
      <c r="G14" s="1">
        <v>0.99831107363319127</v>
      </c>
      <c r="H14" s="1">
        <v>-0.63703206263593692</v>
      </c>
      <c r="I14" s="1">
        <v>-0.80084758790098798</v>
      </c>
      <c r="J14" s="1">
        <v>0.4123696516980293</v>
      </c>
      <c r="K14" s="1">
        <v>0.53780808703309235</v>
      </c>
      <c r="L14" s="1">
        <v>0.8667083078439568</v>
      </c>
      <c r="M14" s="1">
        <v>-0.66766994526906775</v>
      </c>
      <c r="N14" s="1">
        <v>0.45935064396068537</v>
      </c>
      <c r="O14" s="1">
        <v>-0.41650446251922069</v>
      </c>
      <c r="P14" s="1">
        <v>-0.89651039487579154</v>
      </c>
      <c r="Q14" s="1">
        <v>-0.67562820562996273</v>
      </c>
      <c r="R14" s="1">
        <v>-0.7223407664310153</v>
      </c>
      <c r="S14" s="1">
        <v>0.51435763833417725</v>
      </c>
      <c r="T14" s="1">
        <v>2.3999853835884988E-2</v>
      </c>
      <c r="U14" s="1">
        <v>-0.26398377858886124</v>
      </c>
      <c r="V14" s="4">
        <f t="shared" si="0"/>
        <v>1000000</v>
      </c>
      <c r="W14" s="29">
        <f t="shared" si="1"/>
        <v>0.99831107363319127</v>
      </c>
      <c r="X14" s="29">
        <f t="shared" si="2"/>
        <v>-0.89651039487579154</v>
      </c>
      <c r="Y14" s="32">
        <f t="shared" si="3"/>
        <v>-3.5727621310466876E-2</v>
      </c>
      <c r="Z14" s="29">
        <f t="shared" si="4"/>
        <v>0.66595678847548112</v>
      </c>
      <c r="AA14" s="29">
        <f t="shared" si="5"/>
        <v>-0.1178277436147589</v>
      </c>
      <c r="AB14" s="29">
        <f t="shared" si="6"/>
        <v>-0.6696595103592915</v>
      </c>
      <c r="AC14" s="29">
        <f t="shared" si="7"/>
        <v>0.52022025050890597</v>
      </c>
      <c r="AD14" s="30">
        <f t="shared" si="8"/>
        <v>9</v>
      </c>
      <c r="AE14" s="30">
        <f t="shared" si="9"/>
        <v>11</v>
      </c>
      <c r="AF14">
        <v>1000000</v>
      </c>
      <c r="AG14" s="15" t="s">
        <v>470</v>
      </c>
      <c r="AH14" s="38">
        <f>L105</f>
        <v>999999.8</v>
      </c>
      <c r="AI14">
        <f t="shared" si="10"/>
        <v>1</v>
      </c>
    </row>
    <row r="15" spans="1:36" x14ac:dyDescent="0.35">
      <c r="A15" t="s">
        <v>12</v>
      </c>
      <c r="B15" s="1">
        <v>0.9182370778498028</v>
      </c>
      <c r="C15" s="1">
        <v>0.85402636231893103</v>
      </c>
      <c r="D15" s="1">
        <v>0.70771346660159806</v>
      </c>
      <c r="E15" s="1">
        <v>-0.68352170263197887</v>
      </c>
      <c r="F15" s="1">
        <v>-0.74251768374176663</v>
      </c>
      <c r="G15" s="1">
        <v>0.50773095347667918</v>
      </c>
      <c r="H15" s="1">
        <v>0.30767363955572291</v>
      </c>
      <c r="I15" s="1">
        <v>-0.12371469669380786</v>
      </c>
      <c r="J15" s="1">
        <v>0.54916275681811344</v>
      </c>
      <c r="K15" s="1">
        <v>0.70366219042471023</v>
      </c>
      <c r="L15" s="1">
        <v>0.47475160077009737</v>
      </c>
      <c r="M15" s="1">
        <v>0.66514858620271844</v>
      </c>
      <c r="N15" s="1">
        <v>-0.79440833454491866</v>
      </c>
      <c r="O15" s="1">
        <v>0.18058165190543551</v>
      </c>
      <c r="P15" s="1">
        <v>-0.34101775590026473</v>
      </c>
      <c r="Q15" s="1">
        <v>0.76074143363537283</v>
      </c>
      <c r="R15" s="1">
        <v>0.49442726773207846</v>
      </c>
      <c r="S15" s="1">
        <v>-0.6807678610860306</v>
      </c>
      <c r="T15" s="1">
        <v>7.5707591349498449E-2</v>
      </c>
      <c r="U15" s="1">
        <v>-0.2003057806349593</v>
      </c>
      <c r="V15" s="4">
        <f t="shared" si="0"/>
        <v>1000000</v>
      </c>
      <c r="W15" s="29">
        <f t="shared" si="1"/>
        <v>0.9182370778498028</v>
      </c>
      <c r="X15" s="29">
        <f t="shared" si="2"/>
        <v>-0.79440833454491866</v>
      </c>
      <c r="Y15" s="29">
        <f t="shared" si="3"/>
        <v>0.18166553817035164</v>
      </c>
      <c r="Z15" s="29">
        <f t="shared" si="4"/>
        <v>0.57932033939907879</v>
      </c>
      <c r="AA15" s="29">
        <f t="shared" si="5"/>
        <v>0.39121262016291014</v>
      </c>
      <c r="AB15" s="29">
        <f t="shared" si="6"/>
        <v>-0.23548377445128565</v>
      </c>
      <c r="AC15" s="29">
        <f t="shared" si="7"/>
        <v>0.67477698725821633</v>
      </c>
      <c r="AD15" s="30">
        <f t="shared" si="8"/>
        <v>13</v>
      </c>
      <c r="AE15" s="30">
        <f t="shared" si="9"/>
        <v>7</v>
      </c>
      <c r="AF15">
        <v>1000000</v>
      </c>
      <c r="AG15" t="s">
        <v>229</v>
      </c>
      <c r="AH15" s="38">
        <f>L106</f>
        <v>999999.8</v>
      </c>
      <c r="AI15">
        <f t="shared" si="10"/>
        <v>0</v>
      </c>
    </row>
    <row r="16" spans="1:36" x14ac:dyDescent="0.35">
      <c r="A16" t="s">
        <v>13</v>
      </c>
      <c r="B16" s="1">
        <v>0.49544118584899155</v>
      </c>
      <c r="C16" s="1">
        <v>0.4375915677074631</v>
      </c>
      <c r="D16" s="1">
        <v>-0.9377106786830629</v>
      </c>
      <c r="E16" s="1">
        <v>0.92622159220832367</v>
      </c>
      <c r="F16" s="1">
        <v>0.83797792424747364</v>
      </c>
      <c r="G16" s="1">
        <v>0.10426224356233682</v>
      </c>
      <c r="H16" s="1">
        <v>0.55463249492689148</v>
      </c>
      <c r="I16" s="1">
        <v>5.568811665217277E-2</v>
      </c>
      <c r="J16" s="1">
        <v>6.9037271475528073E-2</v>
      </c>
      <c r="K16" s="1">
        <v>0.97251099894384874</v>
      </c>
      <c r="L16" s="1">
        <v>-0.55110723608062928</v>
      </c>
      <c r="M16" s="1">
        <v>0.47294122215599166</v>
      </c>
      <c r="N16" s="1">
        <v>6.3847104395930998E-2</v>
      </c>
      <c r="O16" s="1">
        <v>-0.38203812458201947</v>
      </c>
      <c r="P16" s="1">
        <v>0.2560855854574049</v>
      </c>
      <c r="Q16" s="1">
        <v>-0.81460821606835498</v>
      </c>
      <c r="R16" s="1">
        <v>2.1529713479002899E-2</v>
      </c>
      <c r="S16" s="1">
        <v>0.72427621302253731</v>
      </c>
      <c r="T16" s="1">
        <v>0.72146514507185411</v>
      </c>
      <c r="U16" s="1">
        <v>0.64131546970365605</v>
      </c>
      <c r="V16" s="4">
        <f t="shared" si="0"/>
        <v>1000000</v>
      </c>
      <c r="W16" s="29">
        <f t="shared" si="1"/>
        <v>0.97251099894384874</v>
      </c>
      <c r="X16" s="29">
        <f t="shared" si="2"/>
        <v>-0.9377106786830629</v>
      </c>
      <c r="Y16" s="37">
        <f t="shared" si="3"/>
        <v>0.23346797967226704</v>
      </c>
      <c r="Z16" s="29">
        <f t="shared" si="4"/>
        <v>0.55827532900386412</v>
      </c>
      <c r="AA16" s="29">
        <f t="shared" si="5"/>
        <v>0.346838576582434</v>
      </c>
      <c r="AB16" s="29">
        <f t="shared" si="6"/>
        <v>4.7148515858880302E-2</v>
      </c>
      <c r="AC16" s="29">
        <f t="shared" si="7"/>
        <v>0.66135288854570562</v>
      </c>
      <c r="AD16" s="30">
        <f t="shared" si="8"/>
        <v>16</v>
      </c>
      <c r="AE16" s="30">
        <f t="shared" si="9"/>
        <v>4</v>
      </c>
      <c r="AF16">
        <v>1000000</v>
      </c>
      <c r="AG16" s="7" t="s">
        <v>467</v>
      </c>
      <c r="AH16" s="38">
        <f>L107</f>
        <v>999999.8</v>
      </c>
      <c r="AI16">
        <f t="shared" si="10"/>
        <v>1</v>
      </c>
    </row>
    <row r="17" spans="1:46" x14ac:dyDescent="0.35">
      <c r="A17" t="s">
        <v>14</v>
      </c>
      <c r="B17" s="1">
        <v>-0.36167552494074529</v>
      </c>
      <c r="C17" s="1">
        <v>0.63515281216789177</v>
      </c>
      <c r="D17" s="1">
        <v>-0.30093329515216993</v>
      </c>
      <c r="E17" s="1">
        <v>-0.49460996354995901</v>
      </c>
      <c r="F17" s="1">
        <v>-0.47597206503333434</v>
      </c>
      <c r="G17" s="1">
        <v>0.82204217377698496</v>
      </c>
      <c r="H17" s="1">
        <v>0.98020342455877563</v>
      </c>
      <c r="I17" s="1">
        <v>-0.76986068051786494</v>
      </c>
      <c r="J17" s="1">
        <v>-0.11237495063119995</v>
      </c>
      <c r="K17" s="1">
        <v>0.27890720727078122</v>
      </c>
      <c r="L17" s="1">
        <v>2.60999404072213E-2</v>
      </c>
      <c r="M17" s="1">
        <v>-0.29748390888447518</v>
      </c>
      <c r="N17" s="1">
        <v>-0.45897315037349395</v>
      </c>
      <c r="O17" s="1">
        <v>0.82593460491005311</v>
      </c>
      <c r="P17" s="1">
        <v>-0.96281592066690491</v>
      </c>
      <c r="Q17" s="1">
        <v>-0.90075078253782093</v>
      </c>
      <c r="R17" s="1">
        <v>9.3145092748798231E-2</v>
      </c>
      <c r="S17" s="1">
        <v>0.35152965708341566</v>
      </c>
      <c r="T17" s="1">
        <v>0.79371301859233956</v>
      </c>
      <c r="U17" s="1">
        <v>0.10867352687390386</v>
      </c>
      <c r="V17" s="4">
        <f t="shared" si="0"/>
        <v>1000000</v>
      </c>
      <c r="W17" s="29">
        <f t="shared" si="1"/>
        <v>0.98020342455877563</v>
      </c>
      <c r="X17" s="29">
        <f t="shared" si="2"/>
        <v>-0.96281592066690491</v>
      </c>
      <c r="Y17" s="32">
        <f t="shared" si="3"/>
        <v>-1.1002439194890157E-2</v>
      </c>
      <c r="Z17" s="29">
        <f t="shared" si="4"/>
        <v>0.60295847242415312</v>
      </c>
      <c r="AA17" s="29">
        <f t="shared" si="5"/>
        <v>-4.3137505111989327E-2</v>
      </c>
      <c r="AB17" s="29">
        <f t="shared" si="6"/>
        <v>-0.46322287903845405</v>
      </c>
      <c r="AC17" s="29">
        <f t="shared" si="7"/>
        <v>0.42243544585453469</v>
      </c>
      <c r="AD17" s="30">
        <f t="shared" si="8"/>
        <v>10</v>
      </c>
      <c r="AE17" s="30">
        <f t="shared" si="9"/>
        <v>10</v>
      </c>
      <c r="AF17">
        <v>1000000</v>
      </c>
      <c r="AG17" s="15" t="s">
        <v>470</v>
      </c>
      <c r="AH17" s="31">
        <f>L108</f>
        <v>1000000.3</v>
      </c>
      <c r="AI17">
        <f t="shared" si="10"/>
        <v>0</v>
      </c>
    </row>
    <row r="18" spans="1:46" x14ac:dyDescent="0.35">
      <c r="W18" s="30"/>
      <c r="X18" s="30"/>
      <c r="Y18" s="30"/>
      <c r="Z18" s="30"/>
      <c r="AA18" s="30"/>
      <c r="AB18" s="30"/>
      <c r="AC18" s="30"/>
      <c r="AD18" s="30"/>
      <c r="AE18" s="30"/>
      <c r="AI18" t="s">
        <v>471</v>
      </c>
    </row>
    <row r="19" spans="1:46" x14ac:dyDescent="0.35">
      <c r="A19" t="str">
        <f>A3</f>
        <v>stratégia1</v>
      </c>
      <c r="B19">
        <f>RANK(B3,B$3:B$17,B$1)</f>
        <v>7</v>
      </c>
      <c r="C19">
        <f t="shared" ref="C19:AE19" si="11">RANK(C3,C$3:C$17,C$1)</f>
        <v>11</v>
      </c>
      <c r="D19">
        <f t="shared" si="11"/>
        <v>2</v>
      </c>
      <c r="E19">
        <f t="shared" si="11"/>
        <v>15</v>
      </c>
      <c r="F19">
        <f t="shared" si="11"/>
        <v>4</v>
      </c>
      <c r="G19">
        <f t="shared" si="11"/>
        <v>15</v>
      </c>
      <c r="H19">
        <f t="shared" si="11"/>
        <v>7</v>
      </c>
      <c r="I19">
        <f t="shared" si="11"/>
        <v>12</v>
      </c>
      <c r="J19">
        <f t="shared" si="11"/>
        <v>11</v>
      </c>
      <c r="K19">
        <f t="shared" si="11"/>
        <v>9</v>
      </c>
      <c r="L19">
        <f t="shared" si="11"/>
        <v>4</v>
      </c>
      <c r="M19">
        <f t="shared" si="11"/>
        <v>13</v>
      </c>
      <c r="N19">
        <f t="shared" si="11"/>
        <v>15</v>
      </c>
      <c r="O19">
        <f t="shared" si="11"/>
        <v>12</v>
      </c>
      <c r="P19">
        <f t="shared" si="11"/>
        <v>7</v>
      </c>
      <c r="Q19">
        <f t="shared" si="11"/>
        <v>14</v>
      </c>
      <c r="R19">
        <f t="shared" si="11"/>
        <v>12</v>
      </c>
      <c r="S19">
        <f t="shared" si="11"/>
        <v>13</v>
      </c>
      <c r="T19">
        <f t="shared" si="11"/>
        <v>11</v>
      </c>
      <c r="U19">
        <f t="shared" si="11"/>
        <v>1</v>
      </c>
      <c r="V19" s="5">
        <f>V3</f>
        <v>1000000</v>
      </c>
      <c r="W19" s="30">
        <f t="shared" si="11"/>
        <v>10</v>
      </c>
      <c r="X19" s="30">
        <f t="shared" si="11"/>
        <v>11</v>
      </c>
      <c r="Y19" s="30">
        <f t="shared" si="11"/>
        <v>15</v>
      </c>
      <c r="Z19" s="30">
        <f t="shared" si="11"/>
        <v>8</v>
      </c>
      <c r="AA19" s="30">
        <f t="shared" si="11"/>
        <v>15</v>
      </c>
      <c r="AB19" s="30">
        <f t="shared" si="11"/>
        <v>14</v>
      </c>
      <c r="AC19" s="30">
        <f t="shared" si="11"/>
        <v>14</v>
      </c>
      <c r="AD19" s="30">
        <f t="shared" si="11"/>
        <v>1</v>
      </c>
      <c r="AE19" s="30">
        <f t="shared" si="11"/>
        <v>1</v>
      </c>
      <c r="AF19">
        <v>1000000</v>
      </c>
      <c r="AK19">
        <f>16-W19</f>
        <v>6</v>
      </c>
      <c r="AL19">
        <f>16-X19</f>
        <v>5</v>
      </c>
      <c r="AM19">
        <f>16-Y19</f>
        <v>1</v>
      </c>
      <c r="AN19">
        <f>16-Z19</f>
        <v>8</v>
      </c>
      <c r="AO19">
        <f>16-AA19</f>
        <v>1</v>
      </c>
      <c r="AP19">
        <f>16-AB19</f>
        <v>2</v>
      </c>
      <c r="AQ19">
        <f>16-AC19</f>
        <v>2</v>
      </c>
      <c r="AR19">
        <f>16-AD19</f>
        <v>15</v>
      </c>
      <c r="AS19">
        <f>16-AE19</f>
        <v>15</v>
      </c>
      <c r="AT19">
        <f>AF19</f>
        <v>1000000</v>
      </c>
    </row>
    <row r="20" spans="1:46" x14ac:dyDescent="0.35">
      <c r="A20" t="str">
        <f t="shared" ref="A20:A33" si="12">A4</f>
        <v>stratégia2</v>
      </c>
      <c r="B20">
        <f t="shared" ref="B20:AE28" si="13">RANK(B4,B$3:B$17,B$1)</f>
        <v>4</v>
      </c>
      <c r="C20">
        <f t="shared" si="13"/>
        <v>13</v>
      </c>
      <c r="D20">
        <f t="shared" si="13"/>
        <v>14</v>
      </c>
      <c r="E20">
        <f t="shared" si="13"/>
        <v>9</v>
      </c>
      <c r="F20">
        <f t="shared" si="13"/>
        <v>9</v>
      </c>
      <c r="G20">
        <f t="shared" si="13"/>
        <v>11</v>
      </c>
      <c r="H20">
        <f t="shared" si="13"/>
        <v>8</v>
      </c>
      <c r="I20">
        <f t="shared" si="13"/>
        <v>2</v>
      </c>
      <c r="J20">
        <f t="shared" si="13"/>
        <v>13</v>
      </c>
      <c r="K20">
        <f t="shared" si="13"/>
        <v>6</v>
      </c>
      <c r="L20">
        <f t="shared" si="13"/>
        <v>10</v>
      </c>
      <c r="M20">
        <f t="shared" si="13"/>
        <v>4</v>
      </c>
      <c r="N20">
        <f t="shared" si="13"/>
        <v>13</v>
      </c>
      <c r="O20">
        <f t="shared" si="13"/>
        <v>2</v>
      </c>
      <c r="P20">
        <f t="shared" si="13"/>
        <v>1</v>
      </c>
      <c r="Q20">
        <f t="shared" si="13"/>
        <v>1</v>
      </c>
      <c r="R20">
        <f t="shared" si="13"/>
        <v>2</v>
      </c>
      <c r="S20">
        <f t="shared" si="13"/>
        <v>12</v>
      </c>
      <c r="T20">
        <f t="shared" si="13"/>
        <v>15</v>
      </c>
      <c r="U20">
        <f t="shared" si="13"/>
        <v>14</v>
      </c>
      <c r="V20" s="5">
        <f t="shared" ref="V20:V33" si="14">V4</f>
        <v>1000000</v>
      </c>
      <c r="W20" s="30">
        <f t="shared" si="13"/>
        <v>7</v>
      </c>
      <c r="X20" s="30">
        <f t="shared" si="13"/>
        <v>7</v>
      </c>
      <c r="Y20" s="30">
        <f t="shared" si="13"/>
        <v>7</v>
      </c>
      <c r="Z20" s="30">
        <f t="shared" si="13"/>
        <v>13</v>
      </c>
      <c r="AA20" s="30">
        <f t="shared" si="13"/>
        <v>13</v>
      </c>
      <c r="AB20" s="30">
        <f t="shared" si="13"/>
        <v>10</v>
      </c>
      <c r="AC20" s="30">
        <f t="shared" si="13"/>
        <v>5</v>
      </c>
      <c r="AD20" s="30">
        <f t="shared" si="13"/>
        <v>3</v>
      </c>
      <c r="AE20" s="30">
        <f t="shared" si="13"/>
        <v>3</v>
      </c>
      <c r="AF20">
        <v>1000000</v>
      </c>
      <c r="AK20">
        <f>16-W20</f>
        <v>9</v>
      </c>
      <c r="AL20">
        <f>16-X20</f>
        <v>9</v>
      </c>
      <c r="AM20">
        <f>16-Y20</f>
        <v>9</v>
      </c>
      <c r="AN20">
        <f>16-Z20</f>
        <v>3</v>
      </c>
      <c r="AO20">
        <f>16-AA20</f>
        <v>3</v>
      </c>
      <c r="AP20">
        <f>16-AB20</f>
        <v>6</v>
      </c>
      <c r="AQ20">
        <f>16-AC20</f>
        <v>11</v>
      </c>
      <c r="AR20">
        <f>16-AD20</f>
        <v>13</v>
      </c>
      <c r="AS20">
        <f>16-AE20</f>
        <v>13</v>
      </c>
      <c r="AT20">
        <f>AF20</f>
        <v>1000000</v>
      </c>
    </row>
    <row r="21" spans="1:46" x14ac:dyDescent="0.35">
      <c r="A21" t="str">
        <f t="shared" si="12"/>
        <v>stratégia3</v>
      </c>
      <c r="B21">
        <f t="shared" si="13"/>
        <v>15</v>
      </c>
      <c r="C21">
        <f t="shared" si="13"/>
        <v>10</v>
      </c>
      <c r="D21">
        <f t="shared" si="13"/>
        <v>12</v>
      </c>
      <c r="E21">
        <f t="shared" si="13"/>
        <v>5</v>
      </c>
      <c r="F21">
        <f t="shared" si="13"/>
        <v>7</v>
      </c>
      <c r="G21">
        <f t="shared" si="13"/>
        <v>12</v>
      </c>
      <c r="H21">
        <f t="shared" si="13"/>
        <v>10</v>
      </c>
      <c r="I21">
        <f t="shared" si="13"/>
        <v>9</v>
      </c>
      <c r="J21">
        <f t="shared" si="13"/>
        <v>14</v>
      </c>
      <c r="K21">
        <f t="shared" si="13"/>
        <v>12</v>
      </c>
      <c r="L21">
        <f t="shared" si="13"/>
        <v>8</v>
      </c>
      <c r="M21">
        <f t="shared" si="13"/>
        <v>6</v>
      </c>
      <c r="N21">
        <f t="shared" si="13"/>
        <v>8</v>
      </c>
      <c r="O21">
        <f t="shared" si="13"/>
        <v>15</v>
      </c>
      <c r="P21">
        <f t="shared" si="13"/>
        <v>5</v>
      </c>
      <c r="Q21">
        <f t="shared" si="13"/>
        <v>8</v>
      </c>
      <c r="R21">
        <f t="shared" si="13"/>
        <v>5</v>
      </c>
      <c r="S21">
        <f t="shared" si="13"/>
        <v>6</v>
      </c>
      <c r="T21">
        <f t="shared" si="13"/>
        <v>14</v>
      </c>
      <c r="U21">
        <f t="shared" si="13"/>
        <v>2</v>
      </c>
      <c r="V21" s="5">
        <f t="shared" si="14"/>
        <v>1000000</v>
      </c>
      <c r="W21" s="30">
        <f t="shared" si="13"/>
        <v>14</v>
      </c>
      <c r="X21" s="30">
        <f t="shared" si="13"/>
        <v>5</v>
      </c>
      <c r="Y21" s="30">
        <f t="shared" si="13"/>
        <v>13</v>
      </c>
      <c r="Z21" s="30">
        <f t="shared" si="13"/>
        <v>3</v>
      </c>
      <c r="AA21" s="30">
        <f t="shared" si="13"/>
        <v>10</v>
      </c>
      <c r="AB21" s="30">
        <f t="shared" si="13"/>
        <v>13</v>
      </c>
      <c r="AC21" s="30">
        <f t="shared" si="13"/>
        <v>13</v>
      </c>
      <c r="AD21" s="30">
        <f t="shared" si="13"/>
        <v>6</v>
      </c>
      <c r="AE21" s="30">
        <f t="shared" si="13"/>
        <v>6</v>
      </c>
      <c r="AF21">
        <v>1000000</v>
      </c>
      <c r="AK21">
        <f>16-W21</f>
        <v>2</v>
      </c>
      <c r="AL21">
        <f>16-X21</f>
        <v>11</v>
      </c>
      <c r="AM21">
        <f>16-Y21</f>
        <v>3</v>
      </c>
      <c r="AN21">
        <f>16-Z21</f>
        <v>13</v>
      </c>
      <c r="AO21">
        <f>16-AA21</f>
        <v>6</v>
      </c>
      <c r="AP21">
        <f>16-AB21</f>
        <v>3</v>
      </c>
      <c r="AQ21">
        <f>16-AC21</f>
        <v>3</v>
      </c>
      <c r="AR21">
        <f>16-AD21</f>
        <v>10</v>
      </c>
      <c r="AS21">
        <f>16-AE21</f>
        <v>10</v>
      </c>
      <c r="AT21">
        <f>AF21</f>
        <v>1000000</v>
      </c>
    </row>
    <row r="22" spans="1:46" x14ac:dyDescent="0.35">
      <c r="A22" t="str">
        <f t="shared" si="12"/>
        <v>stratégia4</v>
      </c>
      <c r="B22">
        <f t="shared" si="13"/>
        <v>13</v>
      </c>
      <c r="C22">
        <f t="shared" si="13"/>
        <v>7</v>
      </c>
      <c r="D22">
        <f t="shared" si="13"/>
        <v>3</v>
      </c>
      <c r="E22">
        <f t="shared" si="13"/>
        <v>7</v>
      </c>
      <c r="F22">
        <f t="shared" si="13"/>
        <v>11</v>
      </c>
      <c r="G22">
        <f t="shared" si="13"/>
        <v>4</v>
      </c>
      <c r="H22">
        <f t="shared" si="13"/>
        <v>15</v>
      </c>
      <c r="I22">
        <f t="shared" si="13"/>
        <v>15</v>
      </c>
      <c r="J22">
        <f t="shared" si="13"/>
        <v>5</v>
      </c>
      <c r="K22">
        <f t="shared" si="13"/>
        <v>15</v>
      </c>
      <c r="L22">
        <f t="shared" si="13"/>
        <v>2</v>
      </c>
      <c r="M22">
        <f t="shared" si="13"/>
        <v>9</v>
      </c>
      <c r="N22">
        <f t="shared" si="13"/>
        <v>9</v>
      </c>
      <c r="O22">
        <f t="shared" si="13"/>
        <v>11</v>
      </c>
      <c r="P22">
        <f t="shared" si="13"/>
        <v>13</v>
      </c>
      <c r="Q22">
        <f t="shared" si="13"/>
        <v>3</v>
      </c>
      <c r="R22">
        <f t="shared" si="13"/>
        <v>15</v>
      </c>
      <c r="S22">
        <f t="shared" si="13"/>
        <v>7</v>
      </c>
      <c r="T22">
        <f t="shared" si="13"/>
        <v>12</v>
      </c>
      <c r="U22">
        <f t="shared" si="13"/>
        <v>3</v>
      </c>
      <c r="V22" s="5">
        <f t="shared" si="14"/>
        <v>1000000</v>
      </c>
      <c r="W22" s="30">
        <f t="shared" si="13"/>
        <v>12</v>
      </c>
      <c r="X22" s="30">
        <f t="shared" si="13"/>
        <v>13</v>
      </c>
      <c r="Y22" s="30">
        <f t="shared" si="13"/>
        <v>11</v>
      </c>
      <c r="Z22" s="30">
        <f t="shared" si="13"/>
        <v>14</v>
      </c>
      <c r="AA22" s="30">
        <f t="shared" si="13"/>
        <v>8</v>
      </c>
      <c r="AB22" s="30">
        <f t="shared" si="13"/>
        <v>12</v>
      </c>
      <c r="AC22" s="30">
        <f t="shared" si="13"/>
        <v>10</v>
      </c>
      <c r="AD22" s="30">
        <f t="shared" si="13"/>
        <v>6</v>
      </c>
      <c r="AE22" s="30">
        <f t="shared" si="13"/>
        <v>6</v>
      </c>
      <c r="AF22">
        <v>1000000</v>
      </c>
      <c r="AK22">
        <f>16-W22</f>
        <v>4</v>
      </c>
      <c r="AL22">
        <f>16-X22</f>
        <v>3</v>
      </c>
      <c r="AM22">
        <f>16-Y22</f>
        <v>5</v>
      </c>
      <c r="AN22">
        <f>16-Z22</f>
        <v>2</v>
      </c>
      <c r="AO22">
        <f>16-AA22</f>
        <v>8</v>
      </c>
      <c r="AP22">
        <f>16-AB22</f>
        <v>4</v>
      </c>
      <c r="AQ22">
        <f>16-AC22</f>
        <v>6</v>
      </c>
      <c r="AR22">
        <f>16-AD22</f>
        <v>10</v>
      </c>
      <c r="AS22">
        <f>16-AE22</f>
        <v>10</v>
      </c>
      <c r="AT22">
        <f>AF22</f>
        <v>1000000</v>
      </c>
    </row>
    <row r="23" spans="1:46" x14ac:dyDescent="0.35">
      <c r="A23" t="str">
        <f t="shared" si="12"/>
        <v>stratégia5</v>
      </c>
      <c r="B23">
        <f t="shared" si="13"/>
        <v>2</v>
      </c>
      <c r="C23">
        <f t="shared" si="13"/>
        <v>3</v>
      </c>
      <c r="D23">
        <f t="shared" si="13"/>
        <v>13</v>
      </c>
      <c r="E23">
        <f t="shared" si="13"/>
        <v>14</v>
      </c>
      <c r="F23">
        <f t="shared" si="13"/>
        <v>6</v>
      </c>
      <c r="G23">
        <f t="shared" si="13"/>
        <v>7</v>
      </c>
      <c r="H23">
        <f t="shared" si="13"/>
        <v>4</v>
      </c>
      <c r="I23">
        <f t="shared" si="13"/>
        <v>8</v>
      </c>
      <c r="J23">
        <f t="shared" si="13"/>
        <v>12</v>
      </c>
      <c r="K23">
        <f t="shared" si="13"/>
        <v>3</v>
      </c>
      <c r="L23">
        <f t="shared" si="13"/>
        <v>15</v>
      </c>
      <c r="M23">
        <f t="shared" si="13"/>
        <v>8</v>
      </c>
      <c r="N23">
        <f t="shared" si="13"/>
        <v>11</v>
      </c>
      <c r="O23">
        <f t="shared" si="13"/>
        <v>4</v>
      </c>
      <c r="P23">
        <f t="shared" si="13"/>
        <v>9</v>
      </c>
      <c r="Q23">
        <f t="shared" si="13"/>
        <v>9</v>
      </c>
      <c r="R23">
        <f t="shared" si="13"/>
        <v>10</v>
      </c>
      <c r="S23">
        <f t="shared" si="13"/>
        <v>5</v>
      </c>
      <c r="T23">
        <f t="shared" si="13"/>
        <v>9</v>
      </c>
      <c r="U23">
        <f t="shared" si="13"/>
        <v>15</v>
      </c>
      <c r="V23" s="5">
        <f t="shared" si="14"/>
        <v>1000000</v>
      </c>
      <c r="W23" s="30">
        <f t="shared" si="13"/>
        <v>13</v>
      </c>
      <c r="X23" s="30">
        <f t="shared" si="13"/>
        <v>14</v>
      </c>
      <c r="Y23" s="30">
        <f t="shared" si="13"/>
        <v>9</v>
      </c>
      <c r="Z23" s="30">
        <f t="shared" si="13"/>
        <v>7</v>
      </c>
      <c r="AA23" s="30">
        <f t="shared" si="13"/>
        <v>7</v>
      </c>
      <c r="AB23" s="30">
        <f t="shared" si="13"/>
        <v>7</v>
      </c>
      <c r="AC23" s="30">
        <f t="shared" si="13"/>
        <v>12</v>
      </c>
      <c r="AD23" s="30">
        <f t="shared" si="13"/>
        <v>6</v>
      </c>
      <c r="AE23" s="30">
        <f t="shared" si="13"/>
        <v>6</v>
      </c>
      <c r="AF23">
        <v>1000000</v>
      </c>
      <c r="AK23">
        <f>16-W23</f>
        <v>3</v>
      </c>
      <c r="AL23">
        <f>16-X23</f>
        <v>2</v>
      </c>
      <c r="AM23">
        <f>16-Y23</f>
        <v>7</v>
      </c>
      <c r="AN23">
        <f>16-Z23</f>
        <v>9</v>
      </c>
      <c r="AO23">
        <f>16-AA23</f>
        <v>9</v>
      </c>
      <c r="AP23">
        <f>16-AB23</f>
        <v>9</v>
      </c>
      <c r="AQ23">
        <f>16-AC23</f>
        <v>4</v>
      </c>
      <c r="AR23">
        <f>16-AD23</f>
        <v>10</v>
      </c>
      <c r="AS23">
        <f>16-AE23</f>
        <v>10</v>
      </c>
      <c r="AT23">
        <f>AF23</f>
        <v>1000000</v>
      </c>
    </row>
    <row r="24" spans="1:46" x14ac:dyDescent="0.35">
      <c r="A24" t="str">
        <f t="shared" si="12"/>
        <v>stratégia6</v>
      </c>
      <c r="B24">
        <f t="shared" si="13"/>
        <v>10</v>
      </c>
      <c r="C24">
        <f t="shared" si="13"/>
        <v>15</v>
      </c>
      <c r="D24">
        <f t="shared" si="13"/>
        <v>11</v>
      </c>
      <c r="E24">
        <f t="shared" si="13"/>
        <v>2</v>
      </c>
      <c r="F24">
        <f t="shared" si="13"/>
        <v>8</v>
      </c>
      <c r="G24">
        <f t="shared" si="13"/>
        <v>9</v>
      </c>
      <c r="H24">
        <f t="shared" si="13"/>
        <v>13</v>
      </c>
      <c r="I24">
        <f t="shared" si="13"/>
        <v>6</v>
      </c>
      <c r="J24">
        <f t="shared" si="13"/>
        <v>15</v>
      </c>
      <c r="K24">
        <f t="shared" si="13"/>
        <v>13</v>
      </c>
      <c r="L24">
        <f t="shared" si="13"/>
        <v>7</v>
      </c>
      <c r="M24">
        <f t="shared" si="13"/>
        <v>11</v>
      </c>
      <c r="N24">
        <f t="shared" si="13"/>
        <v>4</v>
      </c>
      <c r="O24">
        <f t="shared" si="13"/>
        <v>13</v>
      </c>
      <c r="P24">
        <f t="shared" si="13"/>
        <v>12</v>
      </c>
      <c r="Q24">
        <f t="shared" si="13"/>
        <v>10</v>
      </c>
      <c r="R24">
        <f t="shared" si="13"/>
        <v>6</v>
      </c>
      <c r="S24">
        <f t="shared" si="13"/>
        <v>9</v>
      </c>
      <c r="T24">
        <f t="shared" si="13"/>
        <v>3</v>
      </c>
      <c r="U24">
        <f t="shared" si="13"/>
        <v>6</v>
      </c>
      <c r="V24" s="5">
        <f t="shared" si="14"/>
        <v>1000000</v>
      </c>
      <c r="W24" s="30">
        <f t="shared" si="13"/>
        <v>11</v>
      </c>
      <c r="X24" s="30">
        <f t="shared" si="13"/>
        <v>9</v>
      </c>
      <c r="Y24" s="30">
        <f t="shared" si="13"/>
        <v>14</v>
      </c>
      <c r="Z24" s="30">
        <f t="shared" si="13"/>
        <v>2</v>
      </c>
      <c r="AA24" s="30">
        <f t="shared" si="13"/>
        <v>11</v>
      </c>
      <c r="AB24" s="30">
        <f t="shared" si="13"/>
        <v>9</v>
      </c>
      <c r="AC24" s="30">
        <f t="shared" si="13"/>
        <v>15</v>
      </c>
      <c r="AD24" s="30">
        <f t="shared" si="13"/>
        <v>3</v>
      </c>
      <c r="AE24" s="30">
        <f t="shared" si="13"/>
        <v>3</v>
      </c>
      <c r="AF24">
        <v>1000000</v>
      </c>
      <c r="AK24">
        <f>16-W24</f>
        <v>5</v>
      </c>
      <c r="AL24">
        <f>16-X24</f>
        <v>7</v>
      </c>
      <c r="AM24">
        <f>16-Y24</f>
        <v>2</v>
      </c>
      <c r="AN24">
        <f>16-Z24</f>
        <v>14</v>
      </c>
      <c r="AO24">
        <f>16-AA24</f>
        <v>5</v>
      </c>
      <c r="AP24">
        <f>16-AB24</f>
        <v>7</v>
      </c>
      <c r="AQ24">
        <f>16-AC24</f>
        <v>1</v>
      </c>
      <c r="AR24">
        <f>16-AD24</f>
        <v>13</v>
      </c>
      <c r="AS24">
        <f>16-AE24</f>
        <v>13</v>
      </c>
      <c r="AT24">
        <f>AF24</f>
        <v>1000000</v>
      </c>
    </row>
    <row r="25" spans="1:46" x14ac:dyDescent="0.35">
      <c r="A25" t="str">
        <f t="shared" si="12"/>
        <v>stratégia7</v>
      </c>
      <c r="B25">
        <f t="shared" si="13"/>
        <v>8</v>
      </c>
      <c r="C25">
        <f t="shared" si="13"/>
        <v>12</v>
      </c>
      <c r="D25">
        <f t="shared" si="13"/>
        <v>8</v>
      </c>
      <c r="E25">
        <f t="shared" si="13"/>
        <v>11</v>
      </c>
      <c r="F25">
        <f t="shared" si="13"/>
        <v>12</v>
      </c>
      <c r="G25">
        <f t="shared" si="13"/>
        <v>3</v>
      </c>
      <c r="H25">
        <f t="shared" si="13"/>
        <v>6</v>
      </c>
      <c r="I25">
        <f t="shared" si="13"/>
        <v>4</v>
      </c>
      <c r="J25">
        <f t="shared" si="13"/>
        <v>6</v>
      </c>
      <c r="K25">
        <f t="shared" si="13"/>
        <v>2</v>
      </c>
      <c r="L25">
        <f t="shared" si="13"/>
        <v>12</v>
      </c>
      <c r="M25">
        <f t="shared" si="13"/>
        <v>10</v>
      </c>
      <c r="N25">
        <f t="shared" si="13"/>
        <v>5</v>
      </c>
      <c r="O25">
        <f t="shared" si="13"/>
        <v>3</v>
      </c>
      <c r="P25">
        <f t="shared" si="13"/>
        <v>3</v>
      </c>
      <c r="Q25">
        <f t="shared" si="13"/>
        <v>15</v>
      </c>
      <c r="R25">
        <f t="shared" si="13"/>
        <v>9</v>
      </c>
      <c r="S25">
        <f t="shared" si="13"/>
        <v>1</v>
      </c>
      <c r="T25">
        <f t="shared" si="13"/>
        <v>10</v>
      </c>
      <c r="U25">
        <f t="shared" si="13"/>
        <v>5</v>
      </c>
      <c r="V25" s="5">
        <f t="shared" si="14"/>
        <v>1000000</v>
      </c>
      <c r="W25" s="30">
        <f t="shared" si="13"/>
        <v>2</v>
      </c>
      <c r="X25" s="30">
        <f t="shared" si="13"/>
        <v>12</v>
      </c>
      <c r="Y25" s="30">
        <f t="shared" si="13"/>
        <v>6</v>
      </c>
      <c r="Z25" s="30">
        <f t="shared" si="13"/>
        <v>6</v>
      </c>
      <c r="AA25" s="30">
        <f t="shared" si="13"/>
        <v>5</v>
      </c>
      <c r="AB25" s="30">
        <f t="shared" si="13"/>
        <v>4</v>
      </c>
      <c r="AC25" s="30">
        <f t="shared" si="13"/>
        <v>9</v>
      </c>
      <c r="AD25" s="30">
        <f t="shared" si="13"/>
        <v>10</v>
      </c>
      <c r="AE25" s="30">
        <f t="shared" si="13"/>
        <v>10</v>
      </c>
      <c r="AF25">
        <v>1000000</v>
      </c>
      <c r="AK25">
        <f>16-W25</f>
        <v>14</v>
      </c>
      <c r="AL25">
        <f>16-X25</f>
        <v>4</v>
      </c>
      <c r="AM25">
        <f>16-Y25</f>
        <v>10</v>
      </c>
      <c r="AN25">
        <f>16-Z25</f>
        <v>10</v>
      </c>
      <c r="AO25">
        <f>16-AA25</f>
        <v>11</v>
      </c>
      <c r="AP25">
        <f>16-AB25</f>
        <v>12</v>
      </c>
      <c r="AQ25">
        <f>16-AC25</f>
        <v>7</v>
      </c>
      <c r="AR25">
        <f>16-AD25</f>
        <v>6</v>
      </c>
      <c r="AS25">
        <f>16-AE25</f>
        <v>6</v>
      </c>
      <c r="AT25">
        <f>AF25</f>
        <v>1000000</v>
      </c>
    </row>
    <row r="26" spans="1:46" x14ac:dyDescent="0.35">
      <c r="A26" t="str">
        <f t="shared" si="12"/>
        <v>stratégia8</v>
      </c>
      <c r="B26">
        <f t="shared" si="13"/>
        <v>11</v>
      </c>
      <c r="C26">
        <f t="shared" si="13"/>
        <v>4</v>
      </c>
      <c r="D26">
        <f t="shared" si="13"/>
        <v>4</v>
      </c>
      <c r="E26">
        <f t="shared" si="13"/>
        <v>8</v>
      </c>
      <c r="F26">
        <f t="shared" si="13"/>
        <v>15</v>
      </c>
      <c r="G26">
        <f t="shared" si="13"/>
        <v>13</v>
      </c>
      <c r="H26">
        <f t="shared" si="13"/>
        <v>11</v>
      </c>
      <c r="I26">
        <f t="shared" si="13"/>
        <v>1</v>
      </c>
      <c r="J26">
        <f t="shared" si="13"/>
        <v>1</v>
      </c>
      <c r="K26">
        <f t="shared" si="13"/>
        <v>8</v>
      </c>
      <c r="L26">
        <f t="shared" si="13"/>
        <v>14</v>
      </c>
      <c r="M26">
        <f t="shared" si="13"/>
        <v>15</v>
      </c>
      <c r="N26">
        <f t="shared" si="13"/>
        <v>7</v>
      </c>
      <c r="O26">
        <f t="shared" si="13"/>
        <v>14</v>
      </c>
      <c r="P26">
        <f t="shared" si="13"/>
        <v>8</v>
      </c>
      <c r="Q26">
        <f t="shared" si="13"/>
        <v>5</v>
      </c>
      <c r="R26">
        <f t="shared" si="13"/>
        <v>14</v>
      </c>
      <c r="S26">
        <f t="shared" si="13"/>
        <v>14</v>
      </c>
      <c r="T26">
        <f t="shared" si="13"/>
        <v>4</v>
      </c>
      <c r="U26">
        <f t="shared" si="13"/>
        <v>10</v>
      </c>
      <c r="V26" s="5">
        <f t="shared" si="14"/>
        <v>1000000</v>
      </c>
      <c r="W26" s="30">
        <f t="shared" si="13"/>
        <v>15</v>
      </c>
      <c r="X26" s="30">
        <f t="shared" si="13"/>
        <v>15</v>
      </c>
      <c r="Y26" s="30">
        <f t="shared" si="13"/>
        <v>12</v>
      </c>
      <c r="Z26" s="30">
        <f t="shared" si="13"/>
        <v>11</v>
      </c>
      <c r="AA26" s="30">
        <f t="shared" si="13"/>
        <v>14</v>
      </c>
      <c r="AB26" s="30">
        <f t="shared" si="13"/>
        <v>11</v>
      </c>
      <c r="AC26" s="30">
        <f t="shared" si="13"/>
        <v>6</v>
      </c>
      <c r="AD26" s="30">
        <f t="shared" si="13"/>
        <v>2</v>
      </c>
      <c r="AE26" s="30">
        <f t="shared" si="13"/>
        <v>2</v>
      </c>
      <c r="AF26">
        <v>1000000</v>
      </c>
      <c r="AK26">
        <f>16-W26</f>
        <v>1</v>
      </c>
      <c r="AL26">
        <f>16-X26</f>
        <v>1</v>
      </c>
      <c r="AM26">
        <f>16-Y26</f>
        <v>4</v>
      </c>
      <c r="AN26">
        <f>16-Z26</f>
        <v>5</v>
      </c>
      <c r="AO26">
        <f>16-AA26</f>
        <v>2</v>
      </c>
      <c r="AP26">
        <f>16-AB26</f>
        <v>5</v>
      </c>
      <c r="AQ26">
        <f>16-AC26</f>
        <v>10</v>
      </c>
      <c r="AR26">
        <f>16-AD26</f>
        <v>14</v>
      </c>
      <c r="AS26">
        <f>16-AE26</f>
        <v>14</v>
      </c>
      <c r="AT26">
        <f>AF26</f>
        <v>1000000</v>
      </c>
    </row>
    <row r="27" spans="1:46" x14ac:dyDescent="0.35">
      <c r="A27" t="str">
        <f t="shared" si="12"/>
        <v>stratégia9</v>
      </c>
      <c r="B27">
        <f t="shared" si="13"/>
        <v>12</v>
      </c>
      <c r="C27">
        <f t="shared" si="13"/>
        <v>5</v>
      </c>
      <c r="D27">
        <f t="shared" si="13"/>
        <v>1</v>
      </c>
      <c r="E27">
        <f t="shared" si="13"/>
        <v>4</v>
      </c>
      <c r="F27">
        <f t="shared" si="13"/>
        <v>1</v>
      </c>
      <c r="G27">
        <f t="shared" si="13"/>
        <v>14</v>
      </c>
      <c r="H27">
        <f t="shared" si="13"/>
        <v>14</v>
      </c>
      <c r="I27">
        <f t="shared" si="13"/>
        <v>11</v>
      </c>
      <c r="J27">
        <f t="shared" si="13"/>
        <v>9</v>
      </c>
      <c r="K27">
        <f t="shared" si="13"/>
        <v>11</v>
      </c>
      <c r="L27">
        <f t="shared" si="13"/>
        <v>6</v>
      </c>
      <c r="M27">
        <f t="shared" si="13"/>
        <v>2</v>
      </c>
      <c r="N27">
        <f t="shared" si="13"/>
        <v>2</v>
      </c>
      <c r="O27">
        <f t="shared" si="13"/>
        <v>7</v>
      </c>
      <c r="P27">
        <f t="shared" si="13"/>
        <v>2</v>
      </c>
      <c r="Q27">
        <f t="shared" si="13"/>
        <v>6</v>
      </c>
      <c r="R27">
        <f t="shared" si="13"/>
        <v>11</v>
      </c>
      <c r="S27">
        <f t="shared" si="13"/>
        <v>11</v>
      </c>
      <c r="T27">
        <f t="shared" si="13"/>
        <v>5</v>
      </c>
      <c r="U27">
        <f t="shared" si="13"/>
        <v>13</v>
      </c>
      <c r="V27" s="5">
        <f t="shared" si="14"/>
        <v>1000000</v>
      </c>
      <c r="W27" s="30">
        <f t="shared" si="13"/>
        <v>4</v>
      </c>
      <c r="X27" s="30">
        <f t="shared" si="13"/>
        <v>2</v>
      </c>
      <c r="Y27" s="30">
        <f t="shared" si="13"/>
        <v>4</v>
      </c>
      <c r="Z27" s="30">
        <f t="shared" si="13"/>
        <v>10</v>
      </c>
      <c r="AA27" s="30">
        <f t="shared" si="13"/>
        <v>6</v>
      </c>
      <c r="AB27" s="30">
        <f t="shared" si="13"/>
        <v>6</v>
      </c>
      <c r="AC27" s="30">
        <f t="shared" si="13"/>
        <v>3</v>
      </c>
      <c r="AD27" s="30">
        <f t="shared" si="13"/>
        <v>10</v>
      </c>
      <c r="AE27" s="30">
        <f t="shared" si="13"/>
        <v>10</v>
      </c>
      <c r="AF27">
        <v>1000000</v>
      </c>
      <c r="AK27">
        <f>16-W27</f>
        <v>12</v>
      </c>
      <c r="AL27">
        <f>16-X27</f>
        <v>14</v>
      </c>
      <c r="AM27">
        <f>16-Y27</f>
        <v>12</v>
      </c>
      <c r="AN27">
        <f>16-Z27</f>
        <v>6</v>
      </c>
      <c r="AO27">
        <f>16-AA27</f>
        <v>10</v>
      </c>
      <c r="AP27">
        <f>16-AB27</f>
        <v>10</v>
      </c>
      <c r="AQ27">
        <f>16-AC27</f>
        <v>13</v>
      </c>
      <c r="AR27">
        <f>16-AD27</f>
        <v>6</v>
      </c>
      <c r="AS27">
        <f>16-AE27</f>
        <v>6</v>
      </c>
      <c r="AT27">
        <f>AF27</f>
        <v>1000000</v>
      </c>
    </row>
    <row r="28" spans="1:46" x14ac:dyDescent="0.35">
      <c r="A28" t="str">
        <f t="shared" si="12"/>
        <v>stratégia10</v>
      </c>
      <c r="B28">
        <f t="shared" si="13"/>
        <v>6</v>
      </c>
      <c r="C28">
        <f t="shared" si="13"/>
        <v>8</v>
      </c>
      <c r="D28">
        <f t="shared" si="13"/>
        <v>10</v>
      </c>
      <c r="E28">
        <f t="shared" si="13"/>
        <v>10</v>
      </c>
      <c r="F28">
        <f t="shared" si="13"/>
        <v>14</v>
      </c>
      <c r="G28">
        <f t="shared" si="13"/>
        <v>6</v>
      </c>
      <c r="H28">
        <f t="shared" si="13"/>
        <v>2</v>
      </c>
      <c r="I28">
        <f t="shared" si="13"/>
        <v>10</v>
      </c>
      <c r="J28">
        <f t="shared" si="13"/>
        <v>7</v>
      </c>
      <c r="K28">
        <f t="shared" si="13"/>
        <v>14</v>
      </c>
      <c r="L28">
        <f t="shared" si="13"/>
        <v>11</v>
      </c>
      <c r="M28">
        <f t="shared" si="13"/>
        <v>1</v>
      </c>
      <c r="N28">
        <f t="shared" si="13"/>
        <v>1</v>
      </c>
      <c r="O28">
        <f t="shared" si="13"/>
        <v>8</v>
      </c>
      <c r="P28">
        <f t="shared" si="13"/>
        <v>11</v>
      </c>
      <c r="Q28">
        <f t="shared" si="13"/>
        <v>2</v>
      </c>
      <c r="R28">
        <f t="shared" si="13"/>
        <v>3</v>
      </c>
      <c r="S28">
        <f t="shared" si="13"/>
        <v>8</v>
      </c>
      <c r="T28">
        <f t="shared" si="13"/>
        <v>6</v>
      </c>
      <c r="U28">
        <f t="shared" si="13"/>
        <v>9</v>
      </c>
      <c r="V28" s="5">
        <f t="shared" si="14"/>
        <v>1000000</v>
      </c>
      <c r="W28" s="30">
        <f t="shared" si="13"/>
        <v>6</v>
      </c>
      <c r="X28" s="30">
        <f t="shared" si="13"/>
        <v>3</v>
      </c>
      <c r="Y28" s="30">
        <f t="shared" si="13"/>
        <v>5</v>
      </c>
      <c r="Z28" s="30">
        <f t="shared" ref="Z28:BC28" si="15">RANK(Z12,Z$3:Z$17,Z$1)</f>
        <v>4</v>
      </c>
      <c r="AA28" s="30">
        <f t="shared" si="15"/>
        <v>4</v>
      </c>
      <c r="AB28" s="30">
        <f t="shared" si="15"/>
        <v>5</v>
      </c>
      <c r="AC28" s="30">
        <f t="shared" si="15"/>
        <v>7</v>
      </c>
      <c r="AD28" s="30">
        <f t="shared" si="15"/>
        <v>12</v>
      </c>
      <c r="AE28" s="30">
        <f t="shared" si="15"/>
        <v>12</v>
      </c>
      <c r="AF28">
        <v>1000000</v>
      </c>
      <c r="AK28">
        <f>16-W28</f>
        <v>10</v>
      </c>
      <c r="AL28">
        <f>16-X28</f>
        <v>13</v>
      </c>
      <c r="AM28">
        <f>16-Y28</f>
        <v>11</v>
      </c>
      <c r="AN28">
        <f>16-Z28</f>
        <v>12</v>
      </c>
      <c r="AO28">
        <f>16-AA28</f>
        <v>12</v>
      </c>
      <c r="AP28">
        <f>16-AB28</f>
        <v>11</v>
      </c>
      <c r="AQ28">
        <f>16-AC28</f>
        <v>9</v>
      </c>
      <c r="AR28">
        <f>16-AD28</f>
        <v>4</v>
      </c>
      <c r="AS28">
        <f>16-AE28</f>
        <v>4</v>
      </c>
      <c r="AT28">
        <f>AF28</f>
        <v>1000000</v>
      </c>
    </row>
    <row r="29" spans="1:46" x14ac:dyDescent="0.35">
      <c r="A29" t="str">
        <f t="shared" si="12"/>
        <v>stratégia11</v>
      </c>
      <c r="B29">
        <f t="shared" ref="B29:AE33" si="16">RANK(B13,B$3:B$17,B$1)</f>
        <v>3</v>
      </c>
      <c r="C29">
        <f t="shared" si="16"/>
        <v>9</v>
      </c>
      <c r="D29">
        <f t="shared" si="16"/>
        <v>6</v>
      </c>
      <c r="E29">
        <f t="shared" si="16"/>
        <v>6</v>
      </c>
      <c r="F29">
        <f t="shared" si="16"/>
        <v>5</v>
      </c>
      <c r="G29">
        <f t="shared" si="16"/>
        <v>10</v>
      </c>
      <c r="H29">
        <f t="shared" si="16"/>
        <v>9</v>
      </c>
      <c r="I29">
        <f t="shared" si="16"/>
        <v>5</v>
      </c>
      <c r="J29">
        <f t="shared" si="16"/>
        <v>2</v>
      </c>
      <c r="K29">
        <f t="shared" si="16"/>
        <v>10</v>
      </c>
      <c r="L29">
        <f t="shared" si="16"/>
        <v>5</v>
      </c>
      <c r="M29">
        <f t="shared" si="16"/>
        <v>5</v>
      </c>
      <c r="N29">
        <f t="shared" si="16"/>
        <v>12</v>
      </c>
      <c r="O29">
        <f t="shared" si="16"/>
        <v>6</v>
      </c>
      <c r="P29">
        <f t="shared" si="16"/>
        <v>4</v>
      </c>
      <c r="Q29">
        <f t="shared" si="16"/>
        <v>7</v>
      </c>
      <c r="R29">
        <f t="shared" si="16"/>
        <v>1</v>
      </c>
      <c r="S29">
        <f t="shared" si="16"/>
        <v>10</v>
      </c>
      <c r="T29">
        <f t="shared" si="16"/>
        <v>13</v>
      </c>
      <c r="U29">
        <f t="shared" si="16"/>
        <v>8</v>
      </c>
      <c r="V29" s="5">
        <f t="shared" si="14"/>
        <v>1000000</v>
      </c>
      <c r="W29" s="30">
        <f t="shared" si="16"/>
        <v>9</v>
      </c>
      <c r="X29" s="30">
        <f t="shared" si="16"/>
        <v>1</v>
      </c>
      <c r="Y29" s="30">
        <f t="shared" si="16"/>
        <v>2</v>
      </c>
      <c r="Z29" s="30">
        <f t="shared" si="16"/>
        <v>1</v>
      </c>
      <c r="AA29" s="30">
        <f t="shared" si="16"/>
        <v>3</v>
      </c>
      <c r="AB29" s="30">
        <f t="shared" si="16"/>
        <v>2</v>
      </c>
      <c r="AC29" s="30">
        <f t="shared" si="16"/>
        <v>4</v>
      </c>
      <c r="AD29" s="30">
        <f t="shared" si="16"/>
        <v>14</v>
      </c>
      <c r="AE29" s="30">
        <f t="shared" si="16"/>
        <v>14</v>
      </c>
      <c r="AF29">
        <v>1000000</v>
      </c>
      <c r="AK29">
        <f>16-W29</f>
        <v>7</v>
      </c>
      <c r="AL29">
        <f>16-X29</f>
        <v>15</v>
      </c>
      <c r="AM29">
        <f>16-Y29</f>
        <v>14</v>
      </c>
      <c r="AN29">
        <f>16-Z29</f>
        <v>15</v>
      </c>
      <c r="AO29">
        <f>16-AA29</f>
        <v>13</v>
      </c>
      <c r="AP29">
        <f>16-AB29</f>
        <v>14</v>
      </c>
      <c r="AQ29">
        <f>16-AC29</f>
        <v>12</v>
      </c>
      <c r="AR29">
        <f>16-AD29</f>
        <v>2</v>
      </c>
      <c r="AS29">
        <f>16-AE29</f>
        <v>2</v>
      </c>
      <c r="AT29">
        <f>AF29</f>
        <v>1000000</v>
      </c>
    </row>
    <row r="30" spans="1:46" x14ac:dyDescent="0.35">
      <c r="A30" t="str">
        <f t="shared" si="12"/>
        <v>stratégia12</v>
      </c>
      <c r="B30">
        <f t="shared" si="16"/>
        <v>9</v>
      </c>
      <c r="C30">
        <f t="shared" si="16"/>
        <v>14</v>
      </c>
      <c r="D30">
        <f t="shared" si="16"/>
        <v>7</v>
      </c>
      <c r="E30">
        <f t="shared" si="16"/>
        <v>3</v>
      </c>
      <c r="F30">
        <f t="shared" si="16"/>
        <v>2</v>
      </c>
      <c r="G30">
        <f t="shared" si="16"/>
        <v>1</v>
      </c>
      <c r="H30">
        <f t="shared" si="16"/>
        <v>12</v>
      </c>
      <c r="I30">
        <f t="shared" si="16"/>
        <v>14</v>
      </c>
      <c r="J30">
        <f t="shared" si="16"/>
        <v>4</v>
      </c>
      <c r="K30">
        <f t="shared" si="16"/>
        <v>5</v>
      </c>
      <c r="L30">
        <f t="shared" si="16"/>
        <v>1</v>
      </c>
      <c r="M30">
        <f t="shared" si="16"/>
        <v>14</v>
      </c>
      <c r="N30">
        <f t="shared" si="16"/>
        <v>3</v>
      </c>
      <c r="O30">
        <f t="shared" si="16"/>
        <v>10</v>
      </c>
      <c r="P30">
        <f t="shared" si="16"/>
        <v>14</v>
      </c>
      <c r="Q30">
        <f t="shared" si="16"/>
        <v>11</v>
      </c>
      <c r="R30">
        <f t="shared" si="16"/>
        <v>13</v>
      </c>
      <c r="S30">
        <f t="shared" si="16"/>
        <v>3</v>
      </c>
      <c r="T30">
        <f t="shared" si="16"/>
        <v>8</v>
      </c>
      <c r="U30">
        <f t="shared" si="16"/>
        <v>12</v>
      </c>
      <c r="V30" s="5">
        <f t="shared" si="14"/>
        <v>1000000</v>
      </c>
      <c r="W30" s="30">
        <f t="shared" si="16"/>
        <v>1</v>
      </c>
      <c r="X30" s="30">
        <f t="shared" si="16"/>
        <v>6</v>
      </c>
      <c r="Y30" s="30">
        <f t="shared" si="16"/>
        <v>10</v>
      </c>
      <c r="Z30" s="30">
        <f t="shared" si="16"/>
        <v>15</v>
      </c>
      <c r="AA30" s="30">
        <f t="shared" si="16"/>
        <v>12</v>
      </c>
      <c r="AB30" s="30">
        <f t="shared" si="16"/>
        <v>15</v>
      </c>
      <c r="AC30" s="30">
        <f t="shared" si="16"/>
        <v>8</v>
      </c>
      <c r="AD30" s="30">
        <f t="shared" si="16"/>
        <v>3</v>
      </c>
      <c r="AE30" s="30">
        <f t="shared" si="16"/>
        <v>3</v>
      </c>
      <c r="AF30">
        <v>1000000</v>
      </c>
      <c r="AK30">
        <f>16-W30</f>
        <v>15</v>
      </c>
      <c r="AL30">
        <f>16-X30</f>
        <v>10</v>
      </c>
      <c r="AM30">
        <f>16-Y30</f>
        <v>6</v>
      </c>
      <c r="AN30">
        <f>16-Z30</f>
        <v>1</v>
      </c>
      <c r="AO30">
        <f>16-AA30</f>
        <v>4</v>
      </c>
      <c r="AP30">
        <f>16-AB30</f>
        <v>1</v>
      </c>
      <c r="AQ30">
        <f>16-AC30</f>
        <v>8</v>
      </c>
      <c r="AR30">
        <f>16-AD30</f>
        <v>13</v>
      </c>
      <c r="AS30">
        <f>16-AE30</f>
        <v>13</v>
      </c>
      <c r="AT30">
        <f>AF30</f>
        <v>1000000</v>
      </c>
    </row>
    <row r="31" spans="1:46" x14ac:dyDescent="0.35">
      <c r="A31" t="str">
        <f t="shared" si="12"/>
        <v>stratégia13</v>
      </c>
      <c r="B31">
        <f t="shared" si="16"/>
        <v>1</v>
      </c>
      <c r="C31">
        <f t="shared" si="16"/>
        <v>1</v>
      </c>
      <c r="D31">
        <f t="shared" si="16"/>
        <v>5</v>
      </c>
      <c r="E31">
        <f t="shared" si="16"/>
        <v>13</v>
      </c>
      <c r="F31">
        <f t="shared" si="16"/>
        <v>13</v>
      </c>
      <c r="G31">
        <f t="shared" si="16"/>
        <v>5</v>
      </c>
      <c r="H31">
        <f t="shared" si="16"/>
        <v>5</v>
      </c>
      <c r="I31">
        <f t="shared" si="16"/>
        <v>7</v>
      </c>
      <c r="J31">
        <f t="shared" si="16"/>
        <v>3</v>
      </c>
      <c r="K31">
        <f t="shared" si="16"/>
        <v>4</v>
      </c>
      <c r="L31">
        <f t="shared" si="16"/>
        <v>3</v>
      </c>
      <c r="M31">
        <f t="shared" si="16"/>
        <v>3</v>
      </c>
      <c r="N31">
        <f t="shared" si="16"/>
        <v>14</v>
      </c>
      <c r="O31">
        <f t="shared" si="16"/>
        <v>5</v>
      </c>
      <c r="P31">
        <f t="shared" si="16"/>
        <v>10</v>
      </c>
      <c r="Q31">
        <f t="shared" si="16"/>
        <v>4</v>
      </c>
      <c r="R31">
        <f t="shared" si="16"/>
        <v>4</v>
      </c>
      <c r="S31">
        <f t="shared" si="16"/>
        <v>15</v>
      </c>
      <c r="T31">
        <f t="shared" si="16"/>
        <v>7</v>
      </c>
      <c r="U31">
        <f t="shared" si="16"/>
        <v>11</v>
      </c>
      <c r="V31" s="5">
        <f t="shared" si="14"/>
        <v>1000000</v>
      </c>
      <c r="W31" s="30">
        <f t="shared" si="16"/>
        <v>8</v>
      </c>
      <c r="X31" s="30">
        <f t="shared" si="16"/>
        <v>4</v>
      </c>
      <c r="Y31" s="30">
        <f t="shared" si="16"/>
        <v>3</v>
      </c>
      <c r="Z31" s="30">
        <f t="shared" si="16"/>
        <v>9</v>
      </c>
      <c r="AA31" s="30">
        <f t="shared" si="16"/>
        <v>1</v>
      </c>
      <c r="AB31" s="30">
        <f t="shared" si="16"/>
        <v>3</v>
      </c>
      <c r="AC31" s="30">
        <f t="shared" si="16"/>
        <v>1</v>
      </c>
      <c r="AD31" s="30">
        <f t="shared" si="16"/>
        <v>13</v>
      </c>
      <c r="AE31" s="30">
        <f t="shared" si="16"/>
        <v>13</v>
      </c>
      <c r="AF31">
        <v>1000000</v>
      </c>
      <c r="AK31">
        <f>16-W31</f>
        <v>8</v>
      </c>
      <c r="AL31">
        <f>16-X31</f>
        <v>12</v>
      </c>
      <c r="AM31">
        <f>16-Y31</f>
        <v>13</v>
      </c>
      <c r="AN31">
        <f>16-Z31</f>
        <v>7</v>
      </c>
      <c r="AO31">
        <f>16-AA31</f>
        <v>15</v>
      </c>
      <c r="AP31">
        <f>16-AB31</f>
        <v>13</v>
      </c>
      <c r="AQ31">
        <f>16-AC31</f>
        <v>15</v>
      </c>
      <c r="AR31">
        <f>16-AD31</f>
        <v>3</v>
      </c>
      <c r="AS31">
        <f>16-AE31</f>
        <v>3</v>
      </c>
      <c r="AT31">
        <f>AF31</f>
        <v>1000000</v>
      </c>
    </row>
    <row r="32" spans="1:46" x14ac:dyDescent="0.35">
      <c r="A32" t="str">
        <f t="shared" si="12"/>
        <v>stratégia14</v>
      </c>
      <c r="B32">
        <f t="shared" si="16"/>
        <v>5</v>
      </c>
      <c r="C32">
        <f t="shared" si="16"/>
        <v>6</v>
      </c>
      <c r="D32">
        <f t="shared" si="16"/>
        <v>15</v>
      </c>
      <c r="E32">
        <f t="shared" si="16"/>
        <v>1</v>
      </c>
      <c r="F32">
        <f t="shared" si="16"/>
        <v>3</v>
      </c>
      <c r="G32">
        <f t="shared" si="16"/>
        <v>8</v>
      </c>
      <c r="H32">
        <f t="shared" si="16"/>
        <v>3</v>
      </c>
      <c r="I32">
        <f t="shared" si="16"/>
        <v>3</v>
      </c>
      <c r="J32">
        <f t="shared" si="16"/>
        <v>8</v>
      </c>
      <c r="K32">
        <f t="shared" si="16"/>
        <v>1</v>
      </c>
      <c r="L32">
        <f t="shared" si="16"/>
        <v>13</v>
      </c>
      <c r="M32">
        <f t="shared" si="16"/>
        <v>7</v>
      </c>
      <c r="N32">
        <f t="shared" si="16"/>
        <v>6</v>
      </c>
      <c r="O32">
        <f t="shared" si="16"/>
        <v>9</v>
      </c>
      <c r="P32">
        <f t="shared" si="16"/>
        <v>6</v>
      </c>
      <c r="Q32">
        <f t="shared" si="16"/>
        <v>12</v>
      </c>
      <c r="R32">
        <f t="shared" si="16"/>
        <v>8</v>
      </c>
      <c r="S32">
        <f t="shared" si="16"/>
        <v>2</v>
      </c>
      <c r="T32">
        <f t="shared" si="16"/>
        <v>2</v>
      </c>
      <c r="U32">
        <f t="shared" si="16"/>
        <v>4</v>
      </c>
      <c r="V32" s="5">
        <f t="shared" si="14"/>
        <v>1000000</v>
      </c>
      <c r="W32" s="30">
        <f t="shared" si="16"/>
        <v>5</v>
      </c>
      <c r="X32" s="30">
        <f t="shared" si="16"/>
        <v>8</v>
      </c>
      <c r="Y32" s="30">
        <f t="shared" si="16"/>
        <v>1</v>
      </c>
      <c r="Z32" s="30">
        <f t="shared" si="16"/>
        <v>5</v>
      </c>
      <c r="AA32" s="30">
        <f t="shared" si="16"/>
        <v>2</v>
      </c>
      <c r="AB32" s="30">
        <f t="shared" si="16"/>
        <v>1</v>
      </c>
      <c r="AC32" s="30">
        <f t="shared" si="16"/>
        <v>2</v>
      </c>
      <c r="AD32" s="30">
        <f t="shared" si="16"/>
        <v>15</v>
      </c>
      <c r="AE32" s="30">
        <f t="shared" si="16"/>
        <v>15</v>
      </c>
      <c r="AF32">
        <v>1000000</v>
      </c>
      <c r="AK32">
        <f>16-W32</f>
        <v>11</v>
      </c>
      <c r="AL32">
        <f>16-X32</f>
        <v>8</v>
      </c>
      <c r="AM32">
        <f>16-Y32</f>
        <v>15</v>
      </c>
      <c r="AN32">
        <f>16-Z32</f>
        <v>11</v>
      </c>
      <c r="AO32">
        <f>16-AA32</f>
        <v>14</v>
      </c>
      <c r="AP32">
        <f>16-AB32</f>
        <v>15</v>
      </c>
      <c r="AQ32">
        <f>16-AC32</f>
        <v>14</v>
      </c>
      <c r="AR32">
        <f>16-AD32</f>
        <v>1</v>
      </c>
      <c r="AS32">
        <f>16-AE32</f>
        <v>1</v>
      </c>
      <c r="AT32">
        <f>AF32</f>
        <v>1000000</v>
      </c>
    </row>
    <row r="33" spans="1:46" x14ac:dyDescent="0.35">
      <c r="A33" t="str">
        <f t="shared" si="12"/>
        <v>stratégia15</v>
      </c>
      <c r="B33">
        <f t="shared" si="16"/>
        <v>14</v>
      </c>
      <c r="C33">
        <f t="shared" si="16"/>
        <v>2</v>
      </c>
      <c r="D33">
        <f t="shared" si="16"/>
        <v>9</v>
      </c>
      <c r="E33">
        <f t="shared" si="16"/>
        <v>12</v>
      </c>
      <c r="F33">
        <f t="shared" si="16"/>
        <v>10</v>
      </c>
      <c r="G33">
        <f t="shared" si="16"/>
        <v>2</v>
      </c>
      <c r="H33">
        <f t="shared" si="16"/>
        <v>1</v>
      </c>
      <c r="I33">
        <f t="shared" si="16"/>
        <v>13</v>
      </c>
      <c r="J33">
        <f t="shared" si="16"/>
        <v>10</v>
      </c>
      <c r="K33">
        <f t="shared" si="16"/>
        <v>7</v>
      </c>
      <c r="L33">
        <f t="shared" si="16"/>
        <v>9</v>
      </c>
      <c r="M33">
        <f t="shared" si="16"/>
        <v>12</v>
      </c>
      <c r="N33">
        <f t="shared" si="16"/>
        <v>10</v>
      </c>
      <c r="O33">
        <f t="shared" si="16"/>
        <v>1</v>
      </c>
      <c r="P33">
        <f t="shared" si="16"/>
        <v>15</v>
      </c>
      <c r="Q33">
        <f t="shared" si="16"/>
        <v>13</v>
      </c>
      <c r="R33">
        <f t="shared" si="16"/>
        <v>7</v>
      </c>
      <c r="S33">
        <f t="shared" si="16"/>
        <v>4</v>
      </c>
      <c r="T33">
        <f t="shared" si="16"/>
        <v>1</v>
      </c>
      <c r="U33">
        <f t="shared" si="16"/>
        <v>7</v>
      </c>
      <c r="V33" s="5">
        <f t="shared" si="14"/>
        <v>1000000</v>
      </c>
      <c r="W33" s="30">
        <f t="shared" si="16"/>
        <v>3</v>
      </c>
      <c r="X33" s="30">
        <f t="shared" si="16"/>
        <v>10</v>
      </c>
      <c r="Y33" s="30">
        <f t="shared" si="16"/>
        <v>8</v>
      </c>
      <c r="Z33" s="30">
        <f t="shared" si="16"/>
        <v>12</v>
      </c>
      <c r="AA33" s="30">
        <f t="shared" si="16"/>
        <v>9</v>
      </c>
      <c r="AB33" s="30">
        <f t="shared" si="16"/>
        <v>8</v>
      </c>
      <c r="AC33" s="30">
        <f t="shared" si="16"/>
        <v>11</v>
      </c>
      <c r="AD33" s="30">
        <f t="shared" si="16"/>
        <v>6</v>
      </c>
      <c r="AE33" s="30">
        <f t="shared" si="16"/>
        <v>6</v>
      </c>
      <c r="AF33">
        <v>1000000</v>
      </c>
      <c r="AK33">
        <f>16-W33</f>
        <v>13</v>
      </c>
      <c r="AL33">
        <f>16-X33</f>
        <v>6</v>
      </c>
      <c r="AM33">
        <f>16-Y33</f>
        <v>8</v>
      </c>
      <c r="AN33">
        <f>16-Z33</f>
        <v>4</v>
      </c>
      <c r="AO33">
        <f>16-AA33</f>
        <v>7</v>
      </c>
      <c r="AP33">
        <f>16-AB33</f>
        <v>8</v>
      </c>
      <c r="AQ33">
        <f>16-AC33</f>
        <v>5</v>
      </c>
      <c r="AR33">
        <f>16-AD33</f>
        <v>10</v>
      </c>
      <c r="AS33">
        <f>16-AE33</f>
        <v>10</v>
      </c>
      <c r="AT33">
        <f>AF33</f>
        <v>1000000</v>
      </c>
    </row>
    <row r="36" spans="1:46" ht="18" x14ac:dyDescent="0.35">
      <c r="B36" s="19"/>
    </row>
    <row r="37" spans="1:46" x14ac:dyDescent="0.35">
      <c r="B37" s="20"/>
    </row>
    <row r="40" spans="1:46" ht="22.5" x14ac:dyDescent="0.35">
      <c r="B40" s="21" t="s">
        <v>54</v>
      </c>
      <c r="C40" s="22">
        <v>1790066</v>
      </c>
      <c r="D40" s="21" t="s">
        <v>55</v>
      </c>
      <c r="E40" s="22">
        <v>15</v>
      </c>
      <c r="F40" s="21" t="s">
        <v>56</v>
      </c>
      <c r="G40" s="22">
        <v>9</v>
      </c>
      <c r="H40" s="21" t="s">
        <v>57</v>
      </c>
      <c r="I40" s="22">
        <v>15</v>
      </c>
      <c r="J40" s="21" t="s">
        <v>58</v>
      </c>
      <c r="K40" s="22">
        <v>0</v>
      </c>
      <c r="L40" s="21" t="s">
        <v>59</v>
      </c>
      <c r="M40" s="22" t="s">
        <v>301</v>
      </c>
    </row>
    <row r="41" spans="1:46" ht="18.5" thickBot="1" x14ac:dyDescent="0.4">
      <c r="B41" s="19"/>
    </row>
    <row r="42" spans="1:46" ht="15" thickBot="1" x14ac:dyDescent="0.4">
      <c r="B42" s="23" t="s">
        <v>61</v>
      </c>
      <c r="C42" s="23" t="s">
        <v>62</v>
      </c>
      <c r="D42" s="23" t="s">
        <v>63</v>
      </c>
      <c r="E42" s="23" t="s">
        <v>64</v>
      </c>
      <c r="F42" s="23" t="s">
        <v>65</v>
      </c>
      <c r="G42" s="23" t="s">
        <v>66</v>
      </c>
      <c r="H42" s="23" t="s">
        <v>67</v>
      </c>
      <c r="I42" s="23" t="s">
        <v>68</v>
      </c>
      <c r="J42" s="23" t="s">
        <v>69</v>
      </c>
      <c r="K42" s="23" t="s">
        <v>70</v>
      </c>
      <c r="L42" s="23" t="s">
        <v>71</v>
      </c>
    </row>
    <row r="43" spans="1:46" ht="15" thickBot="1" x14ac:dyDescent="0.4">
      <c r="B43" s="23" t="s">
        <v>72</v>
      </c>
      <c r="C43" s="24">
        <v>10</v>
      </c>
      <c r="D43" s="24">
        <v>11</v>
      </c>
      <c r="E43" s="24">
        <v>15</v>
      </c>
      <c r="F43" s="24">
        <v>8</v>
      </c>
      <c r="G43" s="24">
        <v>15</v>
      </c>
      <c r="H43" s="24">
        <v>14</v>
      </c>
      <c r="I43" s="24">
        <v>14</v>
      </c>
      <c r="J43" s="24">
        <v>1</v>
      </c>
      <c r="K43" s="24">
        <v>1</v>
      </c>
      <c r="L43" s="24">
        <v>1000000</v>
      </c>
    </row>
    <row r="44" spans="1:46" ht="15" thickBot="1" x14ac:dyDescent="0.4">
      <c r="B44" s="23" t="s">
        <v>73</v>
      </c>
      <c r="C44" s="24">
        <v>7</v>
      </c>
      <c r="D44" s="24">
        <v>7</v>
      </c>
      <c r="E44" s="24">
        <v>7</v>
      </c>
      <c r="F44" s="24">
        <v>13</v>
      </c>
      <c r="G44" s="24">
        <v>13</v>
      </c>
      <c r="H44" s="24">
        <v>10</v>
      </c>
      <c r="I44" s="24">
        <v>5</v>
      </c>
      <c r="J44" s="24">
        <v>3</v>
      </c>
      <c r="K44" s="24">
        <v>3</v>
      </c>
      <c r="L44" s="24">
        <v>1000000</v>
      </c>
    </row>
    <row r="45" spans="1:46" ht="15" thickBot="1" x14ac:dyDescent="0.4">
      <c r="B45" s="23" t="s">
        <v>74</v>
      </c>
      <c r="C45" s="24">
        <v>14</v>
      </c>
      <c r="D45" s="24">
        <v>5</v>
      </c>
      <c r="E45" s="24">
        <v>13</v>
      </c>
      <c r="F45" s="24">
        <v>3</v>
      </c>
      <c r="G45" s="24">
        <v>10</v>
      </c>
      <c r="H45" s="24">
        <v>13</v>
      </c>
      <c r="I45" s="24">
        <v>13</v>
      </c>
      <c r="J45" s="24">
        <v>6</v>
      </c>
      <c r="K45" s="24">
        <v>6</v>
      </c>
      <c r="L45" s="24">
        <v>1000000</v>
      </c>
    </row>
    <row r="46" spans="1:46" ht="15" thickBot="1" x14ac:dyDescent="0.4">
      <c r="B46" s="23" t="s">
        <v>75</v>
      </c>
      <c r="C46" s="24">
        <v>12</v>
      </c>
      <c r="D46" s="24">
        <v>13</v>
      </c>
      <c r="E46" s="24">
        <v>11</v>
      </c>
      <c r="F46" s="24">
        <v>14</v>
      </c>
      <c r="G46" s="24">
        <v>8</v>
      </c>
      <c r="H46" s="24">
        <v>12</v>
      </c>
      <c r="I46" s="24">
        <v>10</v>
      </c>
      <c r="J46" s="24">
        <v>6</v>
      </c>
      <c r="K46" s="24">
        <v>6</v>
      </c>
      <c r="L46" s="24">
        <v>1000000</v>
      </c>
    </row>
    <row r="47" spans="1:46" ht="15" thickBot="1" x14ac:dyDescent="0.4">
      <c r="B47" s="23" t="s">
        <v>76</v>
      </c>
      <c r="C47" s="24">
        <v>13</v>
      </c>
      <c r="D47" s="24">
        <v>14</v>
      </c>
      <c r="E47" s="24">
        <v>9</v>
      </c>
      <c r="F47" s="24">
        <v>7</v>
      </c>
      <c r="G47" s="24">
        <v>7</v>
      </c>
      <c r="H47" s="24">
        <v>7</v>
      </c>
      <c r="I47" s="24">
        <v>12</v>
      </c>
      <c r="J47" s="24">
        <v>6</v>
      </c>
      <c r="K47" s="24">
        <v>6</v>
      </c>
      <c r="L47" s="24">
        <v>1000000</v>
      </c>
    </row>
    <row r="48" spans="1:46" ht="15" thickBot="1" x14ac:dyDescent="0.4">
      <c r="B48" s="23" t="s">
        <v>77</v>
      </c>
      <c r="C48" s="24">
        <v>11</v>
      </c>
      <c r="D48" s="24">
        <v>9</v>
      </c>
      <c r="E48" s="24">
        <v>14</v>
      </c>
      <c r="F48" s="24">
        <v>2</v>
      </c>
      <c r="G48" s="24">
        <v>11</v>
      </c>
      <c r="H48" s="24">
        <v>9</v>
      </c>
      <c r="I48" s="24">
        <v>15</v>
      </c>
      <c r="J48" s="24">
        <v>3</v>
      </c>
      <c r="K48" s="24">
        <v>3</v>
      </c>
      <c r="L48" s="24">
        <v>1000000</v>
      </c>
    </row>
    <row r="49" spans="2:12" ht="15" thickBot="1" x14ac:dyDescent="0.4">
      <c r="B49" s="23" t="s">
        <v>78</v>
      </c>
      <c r="C49" s="24">
        <v>2</v>
      </c>
      <c r="D49" s="24">
        <v>12</v>
      </c>
      <c r="E49" s="24">
        <v>6</v>
      </c>
      <c r="F49" s="24">
        <v>6</v>
      </c>
      <c r="G49" s="24">
        <v>5</v>
      </c>
      <c r="H49" s="24">
        <v>4</v>
      </c>
      <c r="I49" s="24">
        <v>9</v>
      </c>
      <c r="J49" s="24">
        <v>10</v>
      </c>
      <c r="K49" s="24">
        <v>10</v>
      </c>
      <c r="L49" s="24">
        <v>1000000</v>
      </c>
    </row>
    <row r="50" spans="2:12" ht="15" thickBot="1" x14ac:dyDescent="0.4">
      <c r="B50" s="23" t="s">
        <v>79</v>
      </c>
      <c r="C50" s="24">
        <v>15</v>
      </c>
      <c r="D50" s="24">
        <v>15</v>
      </c>
      <c r="E50" s="24">
        <v>12</v>
      </c>
      <c r="F50" s="24">
        <v>11</v>
      </c>
      <c r="G50" s="24">
        <v>14</v>
      </c>
      <c r="H50" s="24">
        <v>11</v>
      </c>
      <c r="I50" s="24">
        <v>6</v>
      </c>
      <c r="J50" s="24">
        <v>2</v>
      </c>
      <c r="K50" s="24">
        <v>2</v>
      </c>
      <c r="L50" s="24">
        <v>1000000</v>
      </c>
    </row>
    <row r="51" spans="2:12" ht="15" thickBot="1" x14ac:dyDescent="0.4">
      <c r="B51" s="23" t="s">
        <v>80</v>
      </c>
      <c r="C51" s="24">
        <v>4</v>
      </c>
      <c r="D51" s="24">
        <v>2</v>
      </c>
      <c r="E51" s="24">
        <v>4</v>
      </c>
      <c r="F51" s="24">
        <v>10</v>
      </c>
      <c r="G51" s="24">
        <v>6</v>
      </c>
      <c r="H51" s="24">
        <v>6</v>
      </c>
      <c r="I51" s="24">
        <v>3</v>
      </c>
      <c r="J51" s="24">
        <v>10</v>
      </c>
      <c r="K51" s="24">
        <v>10</v>
      </c>
      <c r="L51" s="24">
        <v>1000000</v>
      </c>
    </row>
    <row r="52" spans="2:12" ht="15" thickBot="1" x14ac:dyDescent="0.4">
      <c r="B52" s="23" t="s">
        <v>81</v>
      </c>
      <c r="C52" s="24">
        <v>6</v>
      </c>
      <c r="D52" s="24">
        <v>3</v>
      </c>
      <c r="E52" s="24">
        <v>5</v>
      </c>
      <c r="F52" s="24">
        <v>4</v>
      </c>
      <c r="G52" s="24">
        <v>4</v>
      </c>
      <c r="H52" s="24">
        <v>5</v>
      </c>
      <c r="I52" s="24">
        <v>7</v>
      </c>
      <c r="J52" s="24">
        <v>12</v>
      </c>
      <c r="K52" s="24">
        <v>12</v>
      </c>
      <c r="L52" s="24">
        <v>1000000</v>
      </c>
    </row>
    <row r="53" spans="2:12" ht="15" thickBot="1" x14ac:dyDescent="0.4">
      <c r="B53" s="23" t="s">
        <v>82</v>
      </c>
      <c r="C53" s="24">
        <v>9</v>
      </c>
      <c r="D53" s="24">
        <v>1</v>
      </c>
      <c r="E53" s="24">
        <v>2</v>
      </c>
      <c r="F53" s="24">
        <v>1</v>
      </c>
      <c r="G53" s="24">
        <v>3</v>
      </c>
      <c r="H53" s="24">
        <v>2</v>
      </c>
      <c r="I53" s="24">
        <v>4</v>
      </c>
      <c r="J53" s="24">
        <v>14</v>
      </c>
      <c r="K53" s="24">
        <v>14</v>
      </c>
      <c r="L53" s="24">
        <v>1000000</v>
      </c>
    </row>
    <row r="54" spans="2:12" ht="15" thickBot="1" x14ac:dyDescent="0.4">
      <c r="B54" s="23" t="s">
        <v>83</v>
      </c>
      <c r="C54" s="24">
        <v>1</v>
      </c>
      <c r="D54" s="24">
        <v>6</v>
      </c>
      <c r="E54" s="24">
        <v>10</v>
      </c>
      <c r="F54" s="24">
        <v>15</v>
      </c>
      <c r="G54" s="24">
        <v>12</v>
      </c>
      <c r="H54" s="24">
        <v>15</v>
      </c>
      <c r="I54" s="24">
        <v>8</v>
      </c>
      <c r="J54" s="24">
        <v>3</v>
      </c>
      <c r="K54" s="24">
        <v>3</v>
      </c>
      <c r="L54" s="24">
        <v>1000000</v>
      </c>
    </row>
    <row r="55" spans="2:12" ht="15" thickBot="1" x14ac:dyDescent="0.4">
      <c r="B55" s="23" t="s">
        <v>84</v>
      </c>
      <c r="C55" s="24">
        <v>8</v>
      </c>
      <c r="D55" s="24">
        <v>4</v>
      </c>
      <c r="E55" s="24">
        <v>3</v>
      </c>
      <c r="F55" s="24">
        <v>9</v>
      </c>
      <c r="G55" s="24">
        <v>1</v>
      </c>
      <c r="H55" s="24">
        <v>3</v>
      </c>
      <c r="I55" s="24">
        <v>1</v>
      </c>
      <c r="J55" s="24">
        <v>13</v>
      </c>
      <c r="K55" s="24">
        <v>13</v>
      </c>
      <c r="L55" s="24">
        <v>1000000</v>
      </c>
    </row>
    <row r="56" spans="2:12" ht="15" thickBot="1" x14ac:dyDescent="0.4">
      <c r="B56" s="23" t="s">
        <v>85</v>
      </c>
      <c r="C56" s="24">
        <v>5</v>
      </c>
      <c r="D56" s="24">
        <v>8</v>
      </c>
      <c r="E56" s="24">
        <v>1</v>
      </c>
      <c r="F56" s="24">
        <v>5</v>
      </c>
      <c r="G56" s="24">
        <v>2</v>
      </c>
      <c r="H56" s="24">
        <v>1</v>
      </c>
      <c r="I56" s="24">
        <v>2</v>
      </c>
      <c r="J56" s="24">
        <v>15</v>
      </c>
      <c r="K56" s="24">
        <v>15</v>
      </c>
      <c r="L56" s="24">
        <v>1000000</v>
      </c>
    </row>
    <row r="57" spans="2:12" ht="15" thickBot="1" x14ac:dyDescent="0.4">
      <c r="B57" s="23" t="s">
        <v>86</v>
      </c>
      <c r="C57" s="24">
        <v>3</v>
      </c>
      <c r="D57" s="24">
        <v>10</v>
      </c>
      <c r="E57" s="24">
        <v>8</v>
      </c>
      <c r="F57" s="24">
        <v>12</v>
      </c>
      <c r="G57" s="24">
        <v>9</v>
      </c>
      <c r="H57" s="24">
        <v>8</v>
      </c>
      <c r="I57" s="24">
        <v>11</v>
      </c>
      <c r="J57" s="24">
        <v>6</v>
      </c>
      <c r="K57" s="24">
        <v>6</v>
      </c>
      <c r="L57" s="24">
        <v>1000000</v>
      </c>
    </row>
    <row r="58" spans="2:12" ht="18.5" thickBot="1" x14ac:dyDescent="0.4">
      <c r="B58" s="19"/>
    </row>
    <row r="59" spans="2:12" ht="15" thickBot="1" x14ac:dyDescent="0.4">
      <c r="B59" s="23" t="s">
        <v>87</v>
      </c>
      <c r="C59" s="23" t="s">
        <v>62</v>
      </c>
      <c r="D59" s="23" t="s">
        <v>63</v>
      </c>
      <c r="E59" s="23" t="s">
        <v>64</v>
      </c>
      <c r="F59" s="23" t="s">
        <v>65</v>
      </c>
      <c r="G59" s="23" t="s">
        <v>66</v>
      </c>
      <c r="H59" s="23" t="s">
        <v>67</v>
      </c>
      <c r="I59" s="23" t="s">
        <v>68</v>
      </c>
      <c r="J59" s="23" t="s">
        <v>69</v>
      </c>
      <c r="K59" s="23" t="s">
        <v>70</v>
      </c>
    </row>
    <row r="60" spans="2:12" ht="26.5" thickBot="1" x14ac:dyDescent="0.4">
      <c r="B60" s="23" t="s">
        <v>88</v>
      </c>
      <c r="C60" s="24" t="s">
        <v>302</v>
      </c>
      <c r="D60" s="24" t="s">
        <v>303</v>
      </c>
      <c r="E60" s="24" t="s">
        <v>304</v>
      </c>
      <c r="F60" s="24" t="s">
        <v>305</v>
      </c>
      <c r="G60" s="24" t="s">
        <v>306</v>
      </c>
      <c r="H60" s="24" t="s">
        <v>307</v>
      </c>
      <c r="I60" s="24" t="s">
        <v>308</v>
      </c>
      <c r="J60" s="24" t="s">
        <v>309</v>
      </c>
      <c r="K60" s="24" t="s">
        <v>97</v>
      </c>
    </row>
    <row r="61" spans="2:12" ht="26.5" thickBot="1" x14ac:dyDescent="0.4">
      <c r="B61" s="23" t="s">
        <v>98</v>
      </c>
      <c r="C61" s="24" t="s">
        <v>310</v>
      </c>
      <c r="D61" s="24" t="s">
        <v>311</v>
      </c>
      <c r="E61" s="24" t="s">
        <v>312</v>
      </c>
      <c r="F61" s="24" t="s">
        <v>313</v>
      </c>
      <c r="G61" s="24" t="s">
        <v>314</v>
      </c>
      <c r="H61" s="24" t="s">
        <v>315</v>
      </c>
      <c r="I61" s="24" t="s">
        <v>316</v>
      </c>
      <c r="J61" s="24" t="s">
        <v>317</v>
      </c>
      <c r="K61" s="24" t="s">
        <v>107</v>
      </c>
    </row>
    <row r="62" spans="2:12" ht="26.5" thickBot="1" x14ac:dyDescent="0.4">
      <c r="B62" s="23" t="s">
        <v>108</v>
      </c>
      <c r="C62" s="24" t="s">
        <v>318</v>
      </c>
      <c r="D62" s="24" t="s">
        <v>319</v>
      </c>
      <c r="E62" s="24" t="s">
        <v>320</v>
      </c>
      <c r="F62" s="24" t="s">
        <v>321</v>
      </c>
      <c r="G62" s="24" t="s">
        <v>322</v>
      </c>
      <c r="H62" s="24" t="s">
        <v>323</v>
      </c>
      <c r="I62" s="24" t="s">
        <v>324</v>
      </c>
      <c r="J62" s="24" t="s">
        <v>325</v>
      </c>
      <c r="K62" s="24" t="s">
        <v>117</v>
      </c>
    </row>
    <row r="63" spans="2:12" ht="26.5" thickBot="1" x14ac:dyDescent="0.4">
      <c r="B63" s="23" t="s">
        <v>118</v>
      </c>
      <c r="C63" s="24" t="s">
        <v>326</v>
      </c>
      <c r="D63" s="24" t="s">
        <v>327</v>
      </c>
      <c r="E63" s="24" t="s">
        <v>328</v>
      </c>
      <c r="F63" s="24" t="s">
        <v>329</v>
      </c>
      <c r="G63" s="24" t="s">
        <v>330</v>
      </c>
      <c r="H63" s="24" t="s">
        <v>331</v>
      </c>
      <c r="I63" s="24" t="s">
        <v>332</v>
      </c>
      <c r="J63" s="24" t="s">
        <v>333</v>
      </c>
      <c r="K63" s="24" t="s">
        <v>127</v>
      </c>
    </row>
    <row r="64" spans="2:12" ht="26.5" thickBot="1" x14ac:dyDescent="0.4">
      <c r="B64" s="23" t="s">
        <v>128</v>
      </c>
      <c r="C64" s="24" t="s">
        <v>334</v>
      </c>
      <c r="D64" s="24" t="s">
        <v>335</v>
      </c>
      <c r="E64" s="24" t="s">
        <v>336</v>
      </c>
      <c r="F64" s="24" t="s">
        <v>337</v>
      </c>
      <c r="G64" s="24" t="s">
        <v>338</v>
      </c>
      <c r="H64" s="24" t="s">
        <v>137</v>
      </c>
      <c r="I64" s="24" t="s">
        <v>339</v>
      </c>
      <c r="J64" s="24" t="s">
        <v>340</v>
      </c>
      <c r="K64" s="24" t="s">
        <v>137</v>
      </c>
    </row>
    <row r="65" spans="2:11" ht="26.5" thickBot="1" x14ac:dyDescent="0.4">
      <c r="B65" s="23" t="s">
        <v>138</v>
      </c>
      <c r="C65" s="24" t="s">
        <v>341</v>
      </c>
      <c r="D65" s="24" t="s">
        <v>342</v>
      </c>
      <c r="E65" s="24" t="s">
        <v>343</v>
      </c>
      <c r="F65" s="24" t="s">
        <v>344</v>
      </c>
      <c r="G65" s="24" t="s">
        <v>345</v>
      </c>
      <c r="H65" s="24" t="s">
        <v>147</v>
      </c>
      <c r="I65" s="24" t="s">
        <v>346</v>
      </c>
      <c r="J65" s="24" t="s">
        <v>347</v>
      </c>
      <c r="K65" s="24" t="s">
        <v>147</v>
      </c>
    </row>
    <row r="66" spans="2:11" ht="26.5" thickBot="1" x14ac:dyDescent="0.4">
      <c r="B66" s="23" t="s">
        <v>148</v>
      </c>
      <c r="C66" s="24" t="s">
        <v>348</v>
      </c>
      <c r="D66" s="24" t="s">
        <v>349</v>
      </c>
      <c r="E66" s="24" t="s">
        <v>350</v>
      </c>
      <c r="F66" s="24" t="s">
        <v>351</v>
      </c>
      <c r="G66" s="24" t="s">
        <v>352</v>
      </c>
      <c r="H66" s="24" t="s">
        <v>157</v>
      </c>
      <c r="I66" s="24" t="s">
        <v>353</v>
      </c>
      <c r="J66" s="24" t="s">
        <v>354</v>
      </c>
      <c r="K66" s="24" t="s">
        <v>157</v>
      </c>
    </row>
    <row r="67" spans="2:11" ht="26.5" thickBot="1" x14ac:dyDescent="0.4">
      <c r="B67" s="23" t="s">
        <v>158</v>
      </c>
      <c r="C67" s="24" t="s">
        <v>355</v>
      </c>
      <c r="D67" s="24" t="s">
        <v>356</v>
      </c>
      <c r="E67" s="24" t="s">
        <v>357</v>
      </c>
      <c r="F67" s="24" t="s">
        <v>358</v>
      </c>
      <c r="G67" s="24" t="s">
        <v>359</v>
      </c>
      <c r="H67" s="24" t="s">
        <v>161</v>
      </c>
      <c r="I67" s="24" t="s">
        <v>360</v>
      </c>
      <c r="J67" s="24" t="s">
        <v>361</v>
      </c>
      <c r="K67" s="24" t="s">
        <v>161</v>
      </c>
    </row>
    <row r="68" spans="2:11" ht="26.5" thickBot="1" x14ac:dyDescent="0.4">
      <c r="B68" s="23" t="s">
        <v>166</v>
      </c>
      <c r="C68" s="24" t="s">
        <v>362</v>
      </c>
      <c r="D68" s="24" t="s">
        <v>363</v>
      </c>
      <c r="E68" s="24" t="s">
        <v>364</v>
      </c>
      <c r="F68" s="24" t="s">
        <v>365</v>
      </c>
      <c r="G68" s="24" t="s">
        <v>366</v>
      </c>
      <c r="H68" s="24" t="s">
        <v>169</v>
      </c>
      <c r="I68" s="24" t="s">
        <v>367</v>
      </c>
      <c r="J68" s="24" t="s">
        <v>368</v>
      </c>
      <c r="K68" s="24" t="s">
        <v>169</v>
      </c>
    </row>
    <row r="69" spans="2:11" ht="26.5" thickBot="1" x14ac:dyDescent="0.4">
      <c r="B69" s="23" t="s">
        <v>174</v>
      </c>
      <c r="C69" s="24" t="s">
        <v>369</v>
      </c>
      <c r="D69" s="24" t="s">
        <v>370</v>
      </c>
      <c r="E69" s="24" t="s">
        <v>177</v>
      </c>
      <c r="F69" s="24" t="s">
        <v>371</v>
      </c>
      <c r="G69" s="24" t="s">
        <v>372</v>
      </c>
      <c r="H69" s="24" t="s">
        <v>177</v>
      </c>
      <c r="I69" s="24" t="s">
        <v>373</v>
      </c>
      <c r="J69" s="24" t="s">
        <v>374</v>
      </c>
      <c r="K69" s="24" t="s">
        <v>177</v>
      </c>
    </row>
    <row r="70" spans="2:11" ht="26.5" thickBot="1" x14ac:dyDescent="0.4">
      <c r="B70" s="23" t="s">
        <v>182</v>
      </c>
      <c r="C70" s="24" t="s">
        <v>375</v>
      </c>
      <c r="D70" s="24" t="s">
        <v>376</v>
      </c>
      <c r="E70" s="24" t="s">
        <v>183</v>
      </c>
      <c r="F70" s="24" t="s">
        <v>377</v>
      </c>
      <c r="G70" s="24" t="s">
        <v>378</v>
      </c>
      <c r="H70" s="24" t="s">
        <v>183</v>
      </c>
      <c r="I70" s="24" t="s">
        <v>183</v>
      </c>
      <c r="J70" s="24" t="s">
        <v>379</v>
      </c>
      <c r="K70" s="24" t="s">
        <v>183</v>
      </c>
    </row>
    <row r="71" spans="2:11" ht="26.5" thickBot="1" x14ac:dyDescent="0.4">
      <c r="B71" s="23" t="s">
        <v>189</v>
      </c>
      <c r="C71" s="24" t="s">
        <v>380</v>
      </c>
      <c r="D71" s="24" t="s">
        <v>381</v>
      </c>
      <c r="E71" s="24" t="s">
        <v>190</v>
      </c>
      <c r="F71" s="24" t="s">
        <v>190</v>
      </c>
      <c r="G71" s="24" t="s">
        <v>382</v>
      </c>
      <c r="H71" s="24" t="s">
        <v>190</v>
      </c>
      <c r="I71" s="24" t="s">
        <v>190</v>
      </c>
      <c r="J71" s="24" t="s">
        <v>383</v>
      </c>
      <c r="K71" s="24" t="s">
        <v>190</v>
      </c>
    </row>
    <row r="72" spans="2:11" ht="26.5" thickBot="1" x14ac:dyDescent="0.4">
      <c r="B72" s="23" t="s">
        <v>196</v>
      </c>
      <c r="C72" s="24" t="s">
        <v>197</v>
      </c>
      <c r="D72" s="24" t="s">
        <v>384</v>
      </c>
      <c r="E72" s="24" t="s">
        <v>197</v>
      </c>
      <c r="F72" s="24" t="s">
        <v>197</v>
      </c>
      <c r="G72" s="24" t="s">
        <v>385</v>
      </c>
      <c r="H72" s="24" t="s">
        <v>197</v>
      </c>
      <c r="I72" s="24" t="s">
        <v>197</v>
      </c>
      <c r="J72" s="24" t="s">
        <v>386</v>
      </c>
      <c r="K72" s="24" t="s">
        <v>197</v>
      </c>
    </row>
    <row r="73" spans="2:11" ht="26.5" thickBot="1" x14ac:dyDescent="0.4">
      <c r="B73" s="23" t="s">
        <v>203</v>
      </c>
      <c r="C73" s="24" t="s">
        <v>204</v>
      </c>
      <c r="D73" s="24" t="s">
        <v>204</v>
      </c>
      <c r="E73" s="24" t="s">
        <v>204</v>
      </c>
      <c r="F73" s="24" t="s">
        <v>204</v>
      </c>
      <c r="G73" s="24" t="s">
        <v>387</v>
      </c>
      <c r="H73" s="24" t="s">
        <v>204</v>
      </c>
      <c r="I73" s="24" t="s">
        <v>204</v>
      </c>
      <c r="J73" s="24" t="s">
        <v>388</v>
      </c>
      <c r="K73" s="24" t="s">
        <v>204</v>
      </c>
    </row>
    <row r="74" spans="2:11" ht="26.5" thickBot="1" x14ac:dyDescent="0.4">
      <c r="B74" s="23" t="s">
        <v>208</v>
      </c>
      <c r="C74" s="24" t="s">
        <v>209</v>
      </c>
      <c r="D74" s="24" t="s">
        <v>209</v>
      </c>
      <c r="E74" s="24" t="s">
        <v>209</v>
      </c>
      <c r="F74" s="24" t="s">
        <v>209</v>
      </c>
      <c r="G74" s="24" t="s">
        <v>209</v>
      </c>
      <c r="H74" s="24" t="s">
        <v>209</v>
      </c>
      <c r="I74" s="24" t="s">
        <v>209</v>
      </c>
      <c r="J74" s="24" t="s">
        <v>389</v>
      </c>
      <c r="K74" s="24" t="s">
        <v>209</v>
      </c>
    </row>
    <row r="75" spans="2:11" ht="18.5" thickBot="1" x14ac:dyDescent="0.4">
      <c r="B75" s="19"/>
    </row>
    <row r="76" spans="2:11" ht="15" thickBot="1" x14ac:dyDescent="0.4">
      <c r="B76" s="23" t="s">
        <v>211</v>
      </c>
      <c r="C76" s="23" t="s">
        <v>62</v>
      </c>
      <c r="D76" s="23" t="s">
        <v>63</v>
      </c>
      <c r="E76" s="23" t="s">
        <v>64</v>
      </c>
      <c r="F76" s="23" t="s">
        <v>65</v>
      </c>
      <c r="G76" s="23" t="s">
        <v>66</v>
      </c>
      <c r="H76" s="23" t="s">
        <v>67</v>
      </c>
      <c r="I76" s="23" t="s">
        <v>68</v>
      </c>
      <c r="J76" s="23" t="s">
        <v>69</v>
      </c>
      <c r="K76" s="23" t="s">
        <v>70</v>
      </c>
    </row>
    <row r="77" spans="2:11" ht="15" thickBot="1" x14ac:dyDescent="0.4">
      <c r="B77" s="23" t="s">
        <v>88</v>
      </c>
      <c r="C77" s="24">
        <v>142859.5</v>
      </c>
      <c r="D77" s="24">
        <v>71442</v>
      </c>
      <c r="E77" s="24">
        <v>142851</v>
      </c>
      <c r="F77" s="24">
        <v>142867.5</v>
      </c>
      <c r="G77" s="24">
        <v>71484.5</v>
      </c>
      <c r="H77" s="24">
        <v>16.5</v>
      </c>
      <c r="I77" s="24">
        <v>71434.5</v>
      </c>
      <c r="J77" s="24">
        <v>785715.8</v>
      </c>
      <c r="K77" s="24">
        <v>14</v>
      </c>
    </row>
    <row r="78" spans="2:11" ht="15" thickBot="1" x14ac:dyDescent="0.4">
      <c r="B78" s="23" t="s">
        <v>98</v>
      </c>
      <c r="C78" s="24">
        <v>142858.5</v>
      </c>
      <c r="D78" s="24">
        <v>71441</v>
      </c>
      <c r="E78" s="24">
        <v>71433</v>
      </c>
      <c r="F78" s="24">
        <v>142866.5</v>
      </c>
      <c r="G78" s="24">
        <v>71467.5</v>
      </c>
      <c r="H78" s="24">
        <v>15.5</v>
      </c>
      <c r="I78" s="24">
        <v>71433.5</v>
      </c>
      <c r="J78" s="24">
        <v>785710.8</v>
      </c>
      <c r="K78" s="24">
        <v>13</v>
      </c>
    </row>
    <row r="79" spans="2:11" ht="15" thickBot="1" x14ac:dyDescent="0.4">
      <c r="B79" s="23" t="s">
        <v>108</v>
      </c>
      <c r="C79" s="24">
        <v>142857.5</v>
      </c>
      <c r="D79" s="24">
        <v>71440</v>
      </c>
      <c r="E79" s="24">
        <v>71432</v>
      </c>
      <c r="F79" s="24">
        <v>142865.5</v>
      </c>
      <c r="G79" s="24">
        <v>71465.5</v>
      </c>
      <c r="H79" s="24">
        <v>14.5</v>
      </c>
      <c r="I79" s="24">
        <v>71432.5</v>
      </c>
      <c r="J79" s="24">
        <v>785674.3</v>
      </c>
      <c r="K79" s="24">
        <v>12</v>
      </c>
    </row>
    <row r="80" spans="2:11" ht="15" thickBot="1" x14ac:dyDescent="0.4">
      <c r="B80" s="23" t="s">
        <v>118</v>
      </c>
      <c r="C80" s="24">
        <v>71450.5</v>
      </c>
      <c r="D80" s="24">
        <v>71439</v>
      </c>
      <c r="E80" s="24">
        <v>71431</v>
      </c>
      <c r="F80" s="24">
        <v>142864.5</v>
      </c>
      <c r="G80" s="24">
        <v>71464.5</v>
      </c>
      <c r="H80" s="24">
        <v>13.5</v>
      </c>
      <c r="I80" s="24">
        <v>71431.5</v>
      </c>
      <c r="J80" s="24">
        <v>785673.3</v>
      </c>
      <c r="K80" s="24">
        <v>11</v>
      </c>
    </row>
    <row r="81" spans="2:15" ht="15" thickBot="1" x14ac:dyDescent="0.4">
      <c r="B81" s="23" t="s">
        <v>128</v>
      </c>
      <c r="C81" s="24">
        <v>71433.5</v>
      </c>
      <c r="D81" s="24">
        <v>71438</v>
      </c>
      <c r="E81" s="24">
        <v>71430</v>
      </c>
      <c r="F81" s="24">
        <v>142863.5</v>
      </c>
      <c r="G81" s="24">
        <v>71463.5</v>
      </c>
      <c r="H81" s="24">
        <v>10</v>
      </c>
      <c r="I81" s="24">
        <v>71430.5</v>
      </c>
      <c r="J81" s="24">
        <v>785672.3</v>
      </c>
      <c r="K81" s="24">
        <v>10</v>
      </c>
    </row>
    <row r="82" spans="2:15" ht="15" thickBot="1" x14ac:dyDescent="0.4">
      <c r="B82" s="23" t="s">
        <v>138</v>
      </c>
      <c r="C82" s="24">
        <v>71429</v>
      </c>
      <c r="D82" s="24">
        <v>15</v>
      </c>
      <c r="E82" s="24">
        <v>71429</v>
      </c>
      <c r="F82" s="24">
        <v>142862.5</v>
      </c>
      <c r="G82" s="24">
        <v>71462.5</v>
      </c>
      <c r="H82" s="24">
        <v>9</v>
      </c>
      <c r="I82" s="24">
        <v>71429.5</v>
      </c>
      <c r="J82" s="24">
        <v>785671.3</v>
      </c>
      <c r="K82" s="24">
        <v>9</v>
      </c>
    </row>
    <row r="83" spans="2:15" ht="15" thickBot="1" x14ac:dyDescent="0.4">
      <c r="B83" s="23" t="s">
        <v>148</v>
      </c>
      <c r="C83" s="24">
        <v>71428</v>
      </c>
      <c r="D83" s="24">
        <v>14</v>
      </c>
      <c r="E83" s="24">
        <v>71428</v>
      </c>
      <c r="F83" s="24">
        <v>142838</v>
      </c>
      <c r="G83" s="24">
        <v>71461.5</v>
      </c>
      <c r="H83" s="24">
        <v>8</v>
      </c>
      <c r="I83" s="24">
        <v>71427.5</v>
      </c>
      <c r="J83" s="24">
        <v>499962.9</v>
      </c>
      <c r="K83" s="24">
        <v>8</v>
      </c>
    </row>
    <row r="84" spans="2:15" ht="15" thickBot="1" x14ac:dyDescent="0.4">
      <c r="B84" s="23" t="s">
        <v>158</v>
      </c>
      <c r="C84" s="24">
        <v>71427</v>
      </c>
      <c r="D84" s="24">
        <v>13</v>
      </c>
      <c r="E84" s="24">
        <v>71427</v>
      </c>
      <c r="F84" s="24">
        <v>142837</v>
      </c>
      <c r="G84" s="24">
        <v>71460.5</v>
      </c>
      <c r="H84" s="24">
        <v>7</v>
      </c>
      <c r="I84" s="24">
        <v>71426.5</v>
      </c>
      <c r="J84" s="24">
        <v>499961.9</v>
      </c>
      <c r="K84" s="24">
        <v>7</v>
      </c>
    </row>
    <row r="85" spans="2:15" ht="15" thickBot="1" x14ac:dyDescent="0.4">
      <c r="B85" s="23" t="s">
        <v>166</v>
      </c>
      <c r="C85" s="24">
        <v>71422</v>
      </c>
      <c r="D85" s="24">
        <v>12</v>
      </c>
      <c r="E85" s="24">
        <v>6.5</v>
      </c>
      <c r="F85" s="24">
        <v>142836</v>
      </c>
      <c r="G85" s="24">
        <v>10.5</v>
      </c>
      <c r="H85" s="24">
        <v>6</v>
      </c>
      <c r="I85" s="24">
        <v>71425.5</v>
      </c>
      <c r="J85" s="24">
        <v>499960.9</v>
      </c>
      <c r="K85" s="24">
        <v>6</v>
      </c>
    </row>
    <row r="86" spans="2:15" ht="15" thickBot="1" x14ac:dyDescent="0.4">
      <c r="B86" s="23" t="s">
        <v>174</v>
      </c>
      <c r="C86" s="24">
        <v>71421</v>
      </c>
      <c r="D86" s="24">
        <v>11</v>
      </c>
      <c r="E86" s="24">
        <v>5</v>
      </c>
      <c r="F86" s="24">
        <v>142835</v>
      </c>
      <c r="G86" s="24">
        <v>9.5</v>
      </c>
      <c r="H86" s="24">
        <v>5</v>
      </c>
      <c r="I86" s="24">
        <v>71424.5</v>
      </c>
      <c r="J86" s="24">
        <v>499933.4</v>
      </c>
      <c r="K86" s="24">
        <v>5</v>
      </c>
    </row>
    <row r="87" spans="2:15" ht="15" thickBot="1" x14ac:dyDescent="0.4">
      <c r="B87" s="23" t="s">
        <v>182</v>
      </c>
      <c r="C87" s="24">
        <v>71420</v>
      </c>
      <c r="D87" s="24">
        <v>10</v>
      </c>
      <c r="E87" s="24">
        <v>4</v>
      </c>
      <c r="F87" s="24">
        <v>142834</v>
      </c>
      <c r="G87" s="24">
        <v>8.5</v>
      </c>
      <c r="H87" s="24">
        <v>4</v>
      </c>
      <c r="I87" s="24">
        <v>4</v>
      </c>
      <c r="J87" s="24">
        <v>499932.4</v>
      </c>
      <c r="K87" s="24">
        <v>4</v>
      </c>
    </row>
    <row r="88" spans="2:15" ht="15" thickBot="1" x14ac:dyDescent="0.4">
      <c r="B88" s="23" t="s">
        <v>189</v>
      </c>
      <c r="C88" s="24">
        <v>71419</v>
      </c>
      <c r="D88" s="24">
        <v>9</v>
      </c>
      <c r="E88" s="24">
        <v>3</v>
      </c>
      <c r="F88" s="24">
        <v>3</v>
      </c>
      <c r="G88" s="24">
        <v>7.5</v>
      </c>
      <c r="H88" s="24">
        <v>3</v>
      </c>
      <c r="I88" s="24">
        <v>3</v>
      </c>
      <c r="J88" s="24">
        <v>499931.4</v>
      </c>
      <c r="K88" s="24">
        <v>3</v>
      </c>
    </row>
    <row r="89" spans="2:15" ht="15" thickBot="1" x14ac:dyDescent="0.4">
      <c r="B89" s="23" t="s">
        <v>196</v>
      </c>
      <c r="C89" s="24">
        <v>2</v>
      </c>
      <c r="D89" s="24">
        <v>8</v>
      </c>
      <c r="E89" s="24">
        <v>2</v>
      </c>
      <c r="F89" s="24">
        <v>2</v>
      </c>
      <c r="G89" s="24">
        <v>6.5</v>
      </c>
      <c r="H89" s="24">
        <v>2</v>
      </c>
      <c r="I89" s="24">
        <v>2</v>
      </c>
      <c r="J89" s="24">
        <v>499930.4</v>
      </c>
      <c r="K89" s="24">
        <v>2</v>
      </c>
    </row>
    <row r="90" spans="2:15" ht="15" thickBot="1" x14ac:dyDescent="0.4">
      <c r="B90" s="23" t="s">
        <v>203</v>
      </c>
      <c r="C90" s="24">
        <v>1</v>
      </c>
      <c r="D90" s="24">
        <v>1</v>
      </c>
      <c r="E90" s="24">
        <v>1</v>
      </c>
      <c r="F90" s="24">
        <v>1</v>
      </c>
      <c r="G90" s="24">
        <v>5.5</v>
      </c>
      <c r="H90" s="24">
        <v>1</v>
      </c>
      <c r="I90" s="24">
        <v>1</v>
      </c>
      <c r="J90" s="24">
        <v>499922.4</v>
      </c>
      <c r="K90" s="24">
        <v>1</v>
      </c>
    </row>
    <row r="91" spans="2:15" ht="15" thickBot="1" x14ac:dyDescent="0.4">
      <c r="B91" s="23" t="s">
        <v>208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499921.4</v>
      </c>
      <c r="K91" s="24">
        <v>0</v>
      </c>
    </row>
    <row r="92" spans="2:15" ht="18.5" thickBot="1" x14ac:dyDescent="0.4">
      <c r="B92" s="19"/>
    </row>
    <row r="93" spans="2:15" ht="15" thickBot="1" x14ac:dyDescent="0.4">
      <c r="B93" s="23" t="s">
        <v>212</v>
      </c>
      <c r="C93" s="23" t="s">
        <v>62</v>
      </c>
      <c r="D93" s="23" t="s">
        <v>63</v>
      </c>
      <c r="E93" s="23" t="s">
        <v>64</v>
      </c>
      <c r="F93" s="23" t="s">
        <v>65</v>
      </c>
      <c r="G93" s="23" t="s">
        <v>66</v>
      </c>
      <c r="H93" s="23" t="s">
        <v>67</v>
      </c>
      <c r="I93" s="23" t="s">
        <v>68</v>
      </c>
      <c r="J93" s="23" t="s">
        <v>69</v>
      </c>
      <c r="K93" s="23" t="s">
        <v>70</v>
      </c>
      <c r="L93" s="23" t="s">
        <v>213</v>
      </c>
      <c r="M93" s="23" t="s">
        <v>214</v>
      </c>
      <c r="N93" s="23" t="s">
        <v>215</v>
      </c>
      <c r="O93" s="23" t="s">
        <v>216</v>
      </c>
    </row>
    <row r="94" spans="2:15" ht="15" thickBot="1" x14ac:dyDescent="0.4">
      <c r="B94" s="23" t="s">
        <v>72</v>
      </c>
      <c r="C94" s="24">
        <v>71421</v>
      </c>
      <c r="D94" s="24">
        <v>10</v>
      </c>
      <c r="E94" s="24">
        <v>0</v>
      </c>
      <c r="F94" s="24">
        <v>142837</v>
      </c>
      <c r="G94" s="24">
        <v>0</v>
      </c>
      <c r="H94" s="24">
        <v>1</v>
      </c>
      <c r="I94" s="24">
        <v>1</v>
      </c>
      <c r="J94" s="24">
        <v>785715.8</v>
      </c>
      <c r="K94" s="24">
        <v>14</v>
      </c>
      <c r="L94" s="24">
        <v>999999.8</v>
      </c>
      <c r="M94" s="24">
        <v>1000000</v>
      </c>
      <c r="N94" s="24">
        <v>0.2</v>
      </c>
      <c r="O94" s="24">
        <v>0</v>
      </c>
    </row>
    <row r="95" spans="2:15" ht="15" thickBot="1" x14ac:dyDescent="0.4">
      <c r="B95" s="23" t="s">
        <v>73</v>
      </c>
      <c r="C95" s="24">
        <v>71428</v>
      </c>
      <c r="D95" s="24">
        <v>14</v>
      </c>
      <c r="E95" s="24">
        <v>71428</v>
      </c>
      <c r="F95" s="24">
        <v>2</v>
      </c>
      <c r="G95" s="24">
        <v>6.5</v>
      </c>
      <c r="H95" s="24">
        <v>5</v>
      </c>
      <c r="I95" s="24">
        <v>71430.5</v>
      </c>
      <c r="J95" s="24">
        <v>785674.3</v>
      </c>
      <c r="K95" s="24">
        <v>12</v>
      </c>
      <c r="L95" s="24">
        <v>1000000.3</v>
      </c>
      <c r="M95" s="24">
        <v>1000000</v>
      </c>
      <c r="N95" s="24">
        <v>-0.3</v>
      </c>
      <c r="O95" s="24">
        <v>0</v>
      </c>
    </row>
    <row r="96" spans="2:15" ht="15" thickBot="1" x14ac:dyDescent="0.4">
      <c r="B96" s="23" t="s">
        <v>74</v>
      </c>
      <c r="C96" s="24">
        <v>1</v>
      </c>
      <c r="D96" s="24">
        <v>71438</v>
      </c>
      <c r="E96" s="24">
        <v>2</v>
      </c>
      <c r="F96" s="24">
        <v>142865.5</v>
      </c>
      <c r="G96" s="24">
        <v>9.5</v>
      </c>
      <c r="H96" s="24">
        <v>2</v>
      </c>
      <c r="I96" s="24">
        <v>2</v>
      </c>
      <c r="J96" s="24">
        <v>785671.3</v>
      </c>
      <c r="K96" s="24">
        <v>9</v>
      </c>
      <c r="L96" s="24">
        <v>1000000.3</v>
      </c>
      <c r="M96" s="24">
        <v>1000000</v>
      </c>
      <c r="N96" s="24">
        <v>-0.3</v>
      </c>
      <c r="O96" s="24">
        <v>0</v>
      </c>
    </row>
    <row r="97" spans="2:15" ht="15" thickBot="1" x14ac:dyDescent="0.4">
      <c r="B97" s="23" t="s">
        <v>75</v>
      </c>
      <c r="C97" s="24">
        <v>71419</v>
      </c>
      <c r="D97" s="24">
        <v>8</v>
      </c>
      <c r="E97" s="24">
        <v>4</v>
      </c>
      <c r="F97" s="24">
        <v>1</v>
      </c>
      <c r="G97" s="24">
        <v>71460.5</v>
      </c>
      <c r="H97" s="24">
        <v>3</v>
      </c>
      <c r="I97" s="24">
        <v>71424.5</v>
      </c>
      <c r="J97" s="24">
        <v>785671.3</v>
      </c>
      <c r="K97" s="24">
        <v>9</v>
      </c>
      <c r="L97" s="24">
        <v>1000000.3</v>
      </c>
      <c r="M97" s="24">
        <v>1000000</v>
      </c>
      <c r="N97" s="24">
        <v>-0.3</v>
      </c>
      <c r="O97" s="24">
        <v>0</v>
      </c>
    </row>
    <row r="98" spans="2:15" ht="15" thickBot="1" x14ac:dyDescent="0.4">
      <c r="B98" s="23" t="s">
        <v>76</v>
      </c>
      <c r="C98" s="24">
        <v>2</v>
      </c>
      <c r="D98" s="24">
        <v>1</v>
      </c>
      <c r="E98" s="24">
        <v>6.5</v>
      </c>
      <c r="F98" s="24">
        <v>142838</v>
      </c>
      <c r="G98" s="24">
        <v>71461.5</v>
      </c>
      <c r="H98" s="24">
        <v>8</v>
      </c>
      <c r="I98" s="24">
        <v>3</v>
      </c>
      <c r="J98" s="24">
        <v>785671.3</v>
      </c>
      <c r="K98" s="24">
        <v>9</v>
      </c>
      <c r="L98" s="24">
        <v>1000000.3</v>
      </c>
      <c r="M98" s="24">
        <v>1000000</v>
      </c>
      <c r="N98" s="24">
        <v>-0.3</v>
      </c>
      <c r="O98" s="24">
        <v>0</v>
      </c>
    </row>
    <row r="99" spans="2:15" ht="15" thickBot="1" x14ac:dyDescent="0.4">
      <c r="B99" s="23" t="s">
        <v>77</v>
      </c>
      <c r="C99" s="24">
        <v>71420</v>
      </c>
      <c r="D99" s="24">
        <v>12</v>
      </c>
      <c r="E99" s="24">
        <v>1</v>
      </c>
      <c r="F99" s="24">
        <v>142866.5</v>
      </c>
      <c r="G99" s="24">
        <v>8.5</v>
      </c>
      <c r="H99" s="24">
        <v>6</v>
      </c>
      <c r="I99" s="24">
        <v>0</v>
      </c>
      <c r="J99" s="24">
        <v>785674.3</v>
      </c>
      <c r="K99" s="24">
        <v>12</v>
      </c>
      <c r="L99" s="24">
        <v>1000000.3</v>
      </c>
      <c r="M99" s="24">
        <v>1000000</v>
      </c>
      <c r="N99" s="24">
        <v>-0.3</v>
      </c>
      <c r="O99" s="24">
        <v>0</v>
      </c>
    </row>
    <row r="100" spans="2:15" ht="15" thickBot="1" x14ac:dyDescent="0.4">
      <c r="B100" s="23" t="s">
        <v>78</v>
      </c>
      <c r="C100" s="24">
        <v>142858.5</v>
      </c>
      <c r="D100" s="24">
        <v>9</v>
      </c>
      <c r="E100" s="24">
        <v>71429</v>
      </c>
      <c r="F100" s="24">
        <v>142862.5</v>
      </c>
      <c r="G100" s="24">
        <v>71463.5</v>
      </c>
      <c r="H100" s="24">
        <v>13.5</v>
      </c>
      <c r="I100" s="24">
        <v>71425.5</v>
      </c>
      <c r="J100" s="24">
        <v>499933.4</v>
      </c>
      <c r="K100" s="24">
        <v>5</v>
      </c>
      <c r="L100" s="24">
        <v>999999.8</v>
      </c>
      <c r="M100" s="24">
        <v>1000000</v>
      </c>
      <c r="N100" s="24">
        <v>0.2</v>
      </c>
      <c r="O100" s="24">
        <v>0</v>
      </c>
    </row>
    <row r="101" spans="2:15" ht="15" thickBot="1" x14ac:dyDescent="0.4">
      <c r="B101" s="23" t="s">
        <v>79</v>
      </c>
      <c r="C101" s="24">
        <v>0</v>
      </c>
      <c r="D101" s="24">
        <v>0</v>
      </c>
      <c r="E101" s="24">
        <v>3</v>
      </c>
      <c r="F101" s="24">
        <v>142834</v>
      </c>
      <c r="G101" s="24">
        <v>5.5</v>
      </c>
      <c r="H101" s="24">
        <v>4</v>
      </c>
      <c r="I101" s="24">
        <v>71429.5</v>
      </c>
      <c r="J101" s="24">
        <v>785710.8</v>
      </c>
      <c r="K101" s="24">
        <v>13</v>
      </c>
      <c r="L101" s="24">
        <v>999999.8</v>
      </c>
      <c r="M101" s="24">
        <v>1000000</v>
      </c>
      <c r="N101" s="24">
        <v>0.2</v>
      </c>
      <c r="O101" s="24">
        <v>0</v>
      </c>
    </row>
    <row r="102" spans="2:15" ht="15" thickBot="1" x14ac:dyDescent="0.4">
      <c r="B102" s="23" t="s">
        <v>80</v>
      </c>
      <c r="C102" s="24">
        <v>71450.5</v>
      </c>
      <c r="D102" s="24">
        <v>71441</v>
      </c>
      <c r="E102" s="24">
        <v>71431</v>
      </c>
      <c r="F102" s="24">
        <v>142835</v>
      </c>
      <c r="G102" s="24">
        <v>71462.5</v>
      </c>
      <c r="H102" s="24">
        <v>9</v>
      </c>
      <c r="I102" s="24">
        <v>71432.5</v>
      </c>
      <c r="J102" s="24">
        <v>499933.4</v>
      </c>
      <c r="K102" s="24">
        <v>5</v>
      </c>
      <c r="L102" s="24">
        <v>999999.8</v>
      </c>
      <c r="M102" s="24">
        <v>1000000</v>
      </c>
      <c r="N102" s="24">
        <v>0.2</v>
      </c>
      <c r="O102" s="24">
        <v>0</v>
      </c>
    </row>
    <row r="103" spans="2:15" ht="15" thickBot="1" x14ac:dyDescent="0.4">
      <c r="B103" s="23" t="s">
        <v>81</v>
      </c>
      <c r="C103" s="24">
        <v>71429</v>
      </c>
      <c r="D103" s="24">
        <v>71440</v>
      </c>
      <c r="E103" s="24">
        <v>71430</v>
      </c>
      <c r="F103" s="24">
        <v>142864.5</v>
      </c>
      <c r="G103" s="24">
        <v>71464.5</v>
      </c>
      <c r="H103" s="24">
        <v>10</v>
      </c>
      <c r="I103" s="24">
        <v>71427.5</v>
      </c>
      <c r="J103" s="24">
        <v>499931.4</v>
      </c>
      <c r="K103" s="24">
        <v>3</v>
      </c>
      <c r="L103" s="24">
        <v>999999.8</v>
      </c>
      <c r="M103" s="24">
        <v>1000000</v>
      </c>
      <c r="N103" s="24">
        <v>0.2</v>
      </c>
      <c r="O103" s="24">
        <v>0</v>
      </c>
    </row>
    <row r="104" spans="2:15" ht="15" thickBot="1" x14ac:dyDescent="0.4">
      <c r="B104" s="23" t="s">
        <v>82</v>
      </c>
      <c r="C104" s="24">
        <v>71422</v>
      </c>
      <c r="D104" s="24">
        <v>71442</v>
      </c>
      <c r="E104" s="24">
        <v>71433</v>
      </c>
      <c r="F104" s="24">
        <v>142867.5</v>
      </c>
      <c r="G104" s="24">
        <v>71465.5</v>
      </c>
      <c r="H104" s="24">
        <v>15.5</v>
      </c>
      <c r="I104" s="24">
        <v>71431.5</v>
      </c>
      <c r="J104" s="24">
        <v>499922.4</v>
      </c>
      <c r="K104" s="24">
        <v>1</v>
      </c>
      <c r="L104" s="24">
        <v>1000000.3</v>
      </c>
      <c r="M104" s="24">
        <v>1000000</v>
      </c>
      <c r="N104" s="24">
        <v>-0.3</v>
      </c>
      <c r="O104" s="24">
        <v>0</v>
      </c>
    </row>
    <row r="105" spans="2:15" ht="15" thickBot="1" x14ac:dyDescent="0.4">
      <c r="B105" s="23" t="s">
        <v>83</v>
      </c>
      <c r="C105" s="24">
        <v>142859.5</v>
      </c>
      <c r="D105" s="24">
        <v>15</v>
      </c>
      <c r="E105" s="24">
        <v>5</v>
      </c>
      <c r="F105" s="24">
        <v>0</v>
      </c>
      <c r="G105" s="24">
        <v>7.5</v>
      </c>
      <c r="H105" s="24">
        <v>0</v>
      </c>
      <c r="I105" s="24">
        <v>71426.5</v>
      </c>
      <c r="J105" s="24">
        <v>785674.3</v>
      </c>
      <c r="K105" s="24">
        <v>12</v>
      </c>
      <c r="L105" s="24">
        <v>999999.8</v>
      </c>
      <c r="M105" s="24">
        <v>1000000</v>
      </c>
      <c r="N105" s="24">
        <v>0.2</v>
      </c>
      <c r="O105" s="24">
        <v>0</v>
      </c>
    </row>
    <row r="106" spans="2:15" ht="15" thickBot="1" x14ac:dyDescent="0.4">
      <c r="B106" s="23" t="s">
        <v>84</v>
      </c>
      <c r="C106" s="24">
        <v>71427</v>
      </c>
      <c r="D106" s="24">
        <v>71439</v>
      </c>
      <c r="E106" s="24">
        <v>71432</v>
      </c>
      <c r="F106" s="24">
        <v>142836</v>
      </c>
      <c r="G106" s="24">
        <v>71484.5</v>
      </c>
      <c r="H106" s="24">
        <v>14.5</v>
      </c>
      <c r="I106" s="24">
        <v>71434.5</v>
      </c>
      <c r="J106" s="24">
        <v>499930.4</v>
      </c>
      <c r="K106" s="24">
        <v>2</v>
      </c>
      <c r="L106" s="24">
        <v>999999.8</v>
      </c>
      <c r="M106" s="24">
        <v>1000000</v>
      </c>
      <c r="N106" s="24">
        <v>0.2</v>
      </c>
      <c r="O106" s="24">
        <v>0</v>
      </c>
    </row>
    <row r="107" spans="2:15" ht="15" thickBot="1" x14ac:dyDescent="0.4">
      <c r="B107" s="23" t="s">
        <v>85</v>
      </c>
      <c r="C107" s="24">
        <v>71433.5</v>
      </c>
      <c r="D107" s="24">
        <v>13</v>
      </c>
      <c r="E107" s="24">
        <v>142851</v>
      </c>
      <c r="F107" s="24">
        <v>142863.5</v>
      </c>
      <c r="G107" s="24">
        <v>71467.5</v>
      </c>
      <c r="H107" s="24">
        <v>16.5</v>
      </c>
      <c r="I107" s="24">
        <v>71433.5</v>
      </c>
      <c r="J107" s="24">
        <v>499921.4</v>
      </c>
      <c r="K107" s="24">
        <v>0</v>
      </c>
      <c r="L107" s="24">
        <v>999999.8</v>
      </c>
      <c r="M107" s="24">
        <v>1000000</v>
      </c>
      <c r="N107" s="24">
        <v>0.2</v>
      </c>
      <c r="O107" s="24">
        <v>0</v>
      </c>
    </row>
    <row r="108" spans="2:15" ht="15" thickBot="1" x14ac:dyDescent="0.4">
      <c r="B108" s="23" t="s">
        <v>86</v>
      </c>
      <c r="C108" s="24">
        <v>142857.5</v>
      </c>
      <c r="D108" s="24">
        <v>11</v>
      </c>
      <c r="E108" s="24">
        <v>71427</v>
      </c>
      <c r="F108" s="24">
        <v>3</v>
      </c>
      <c r="G108" s="24">
        <v>10.5</v>
      </c>
      <c r="H108" s="24">
        <v>7</v>
      </c>
      <c r="I108" s="24">
        <v>4</v>
      </c>
      <c r="J108" s="24">
        <v>785671.3</v>
      </c>
      <c r="K108" s="24">
        <v>9</v>
      </c>
      <c r="L108" s="24">
        <v>1000000.3</v>
      </c>
      <c r="M108" s="24">
        <v>1000000</v>
      </c>
      <c r="N108" s="24">
        <v>-0.3</v>
      </c>
      <c r="O108" s="24">
        <v>0</v>
      </c>
    </row>
    <row r="109" spans="2:15" ht="15" thickBot="1" x14ac:dyDescent="0.4"/>
    <row r="110" spans="2:15" ht="15" thickBot="1" x14ac:dyDescent="0.4">
      <c r="B110" s="25" t="s">
        <v>217</v>
      </c>
      <c r="C110" s="26">
        <v>1428685.3</v>
      </c>
    </row>
    <row r="111" spans="2:15" ht="15" thickBot="1" x14ac:dyDescent="0.4">
      <c r="B111" s="25" t="s">
        <v>218</v>
      </c>
      <c r="C111" s="26">
        <v>499921.4</v>
      </c>
    </row>
    <row r="112" spans="2:15" ht="15" thickBot="1" x14ac:dyDescent="0.4">
      <c r="B112" s="25" t="s">
        <v>219</v>
      </c>
      <c r="C112" s="26">
        <v>15000000.5</v>
      </c>
    </row>
    <row r="113" spans="2:3" ht="15" thickBot="1" x14ac:dyDescent="0.4">
      <c r="B113" s="25" t="s">
        <v>220</v>
      </c>
      <c r="C113" s="26">
        <v>15000000</v>
      </c>
    </row>
    <row r="114" spans="2:3" ht="20" thickBot="1" x14ac:dyDescent="0.4">
      <c r="B114" s="25" t="s">
        <v>221</v>
      </c>
      <c r="C114" s="26">
        <v>0.5</v>
      </c>
    </row>
    <row r="115" spans="2:3" ht="20" thickBot="1" x14ac:dyDescent="0.4">
      <c r="B115" s="25" t="s">
        <v>222</v>
      </c>
      <c r="C115" s="26"/>
    </row>
    <row r="116" spans="2:3" ht="20" thickBot="1" x14ac:dyDescent="0.4">
      <c r="B116" s="25" t="s">
        <v>223</v>
      </c>
      <c r="C116" s="26"/>
    </row>
    <row r="117" spans="2:3" ht="20" thickBot="1" x14ac:dyDescent="0.4">
      <c r="B117" s="25" t="s">
        <v>224</v>
      </c>
      <c r="C117" s="26">
        <v>0</v>
      </c>
    </row>
    <row r="119" spans="2:3" x14ac:dyDescent="0.35">
      <c r="B119" s="28" t="s">
        <v>225</v>
      </c>
    </row>
    <row r="121" spans="2:3" x14ac:dyDescent="0.35">
      <c r="B121" s="27" t="s">
        <v>226</v>
      </c>
    </row>
    <row r="122" spans="2:3" x14ac:dyDescent="0.35">
      <c r="B122" s="27" t="s">
        <v>227</v>
      </c>
    </row>
    <row r="126" spans="2:3" ht="18" x14ac:dyDescent="0.35">
      <c r="B126" s="19"/>
    </row>
    <row r="127" spans="2:3" x14ac:dyDescent="0.35">
      <c r="B127" s="20"/>
    </row>
    <row r="130" spans="2:13" ht="22.5" x14ac:dyDescent="0.35">
      <c r="B130" s="21" t="s">
        <v>54</v>
      </c>
      <c r="C130" s="22">
        <v>3756778</v>
      </c>
      <c r="D130" s="21" t="s">
        <v>55</v>
      </c>
      <c r="E130" s="22">
        <v>15</v>
      </c>
      <c r="F130" s="21" t="s">
        <v>56</v>
      </c>
      <c r="G130" s="22">
        <v>9</v>
      </c>
      <c r="H130" s="21" t="s">
        <v>57</v>
      </c>
      <c r="I130" s="22">
        <v>15</v>
      </c>
      <c r="J130" s="21" t="s">
        <v>58</v>
      </c>
      <c r="K130" s="22">
        <v>0</v>
      </c>
      <c r="L130" s="21" t="s">
        <v>59</v>
      </c>
      <c r="M130" s="22" t="s">
        <v>390</v>
      </c>
    </row>
    <row r="131" spans="2:13" ht="18.5" thickBot="1" x14ac:dyDescent="0.4">
      <c r="B131" s="19"/>
    </row>
    <row r="132" spans="2:13" ht="15" thickBot="1" x14ac:dyDescent="0.4">
      <c r="B132" s="23" t="s">
        <v>61</v>
      </c>
      <c r="C132" s="23" t="s">
        <v>62</v>
      </c>
      <c r="D132" s="23" t="s">
        <v>63</v>
      </c>
      <c r="E132" s="23" t="s">
        <v>64</v>
      </c>
      <c r="F132" s="23" t="s">
        <v>65</v>
      </c>
      <c r="G132" s="23" t="s">
        <v>66</v>
      </c>
      <c r="H132" s="23" t="s">
        <v>67</v>
      </c>
      <c r="I132" s="23" t="s">
        <v>68</v>
      </c>
      <c r="J132" s="23" t="s">
        <v>69</v>
      </c>
      <c r="K132" s="23" t="s">
        <v>70</v>
      </c>
      <c r="L132" s="23" t="s">
        <v>71</v>
      </c>
    </row>
    <row r="133" spans="2:13" ht="15" thickBot="1" x14ac:dyDescent="0.4">
      <c r="B133" s="23" t="s">
        <v>72</v>
      </c>
      <c r="C133" s="24">
        <v>6</v>
      </c>
      <c r="D133" s="24">
        <v>5</v>
      </c>
      <c r="E133" s="24">
        <v>1</v>
      </c>
      <c r="F133" s="24">
        <v>8</v>
      </c>
      <c r="G133" s="24">
        <v>1</v>
      </c>
      <c r="H133" s="24">
        <v>2</v>
      </c>
      <c r="I133" s="24">
        <v>2</v>
      </c>
      <c r="J133" s="24">
        <v>15</v>
      </c>
      <c r="K133" s="24">
        <v>15</v>
      </c>
      <c r="L133" s="24">
        <v>1000000</v>
      </c>
    </row>
    <row r="134" spans="2:13" ht="15" thickBot="1" x14ac:dyDescent="0.4">
      <c r="B134" s="23" t="s">
        <v>73</v>
      </c>
      <c r="C134" s="24">
        <v>9</v>
      </c>
      <c r="D134" s="24">
        <v>9</v>
      </c>
      <c r="E134" s="24">
        <v>9</v>
      </c>
      <c r="F134" s="24">
        <v>3</v>
      </c>
      <c r="G134" s="24">
        <v>3</v>
      </c>
      <c r="H134" s="24">
        <v>6</v>
      </c>
      <c r="I134" s="24">
        <v>11</v>
      </c>
      <c r="J134" s="24">
        <v>13</v>
      </c>
      <c r="K134" s="24">
        <v>13</v>
      </c>
      <c r="L134" s="24">
        <v>1000000</v>
      </c>
    </row>
    <row r="135" spans="2:13" ht="15" thickBot="1" x14ac:dyDescent="0.4">
      <c r="B135" s="23" t="s">
        <v>74</v>
      </c>
      <c r="C135" s="24">
        <v>2</v>
      </c>
      <c r="D135" s="24">
        <v>11</v>
      </c>
      <c r="E135" s="24">
        <v>3</v>
      </c>
      <c r="F135" s="24">
        <v>13</v>
      </c>
      <c r="G135" s="24">
        <v>6</v>
      </c>
      <c r="H135" s="24">
        <v>3</v>
      </c>
      <c r="I135" s="24">
        <v>3</v>
      </c>
      <c r="J135" s="24">
        <v>10</v>
      </c>
      <c r="K135" s="24">
        <v>10</v>
      </c>
      <c r="L135" s="24">
        <v>1000000</v>
      </c>
    </row>
    <row r="136" spans="2:13" ht="15" thickBot="1" x14ac:dyDescent="0.4">
      <c r="B136" s="23" t="s">
        <v>75</v>
      </c>
      <c r="C136" s="24">
        <v>4</v>
      </c>
      <c r="D136" s="24">
        <v>3</v>
      </c>
      <c r="E136" s="24">
        <v>5</v>
      </c>
      <c r="F136" s="24">
        <v>2</v>
      </c>
      <c r="G136" s="24">
        <v>8</v>
      </c>
      <c r="H136" s="24">
        <v>4</v>
      </c>
      <c r="I136" s="24">
        <v>6</v>
      </c>
      <c r="J136" s="24">
        <v>10</v>
      </c>
      <c r="K136" s="24">
        <v>10</v>
      </c>
      <c r="L136" s="24">
        <v>1000000</v>
      </c>
    </row>
    <row r="137" spans="2:13" ht="15" thickBot="1" x14ac:dyDescent="0.4">
      <c r="B137" s="23" t="s">
        <v>76</v>
      </c>
      <c r="C137" s="24">
        <v>3</v>
      </c>
      <c r="D137" s="24">
        <v>2</v>
      </c>
      <c r="E137" s="24">
        <v>7</v>
      </c>
      <c r="F137" s="24">
        <v>9</v>
      </c>
      <c r="G137" s="24">
        <v>9</v>
      </c>
      <c r="H137" s="24">
        <v>9</v>
      </c>
      <c r="I137" s="24">
        <v>4</v>
      </c>
      <c r="J137" s="24">
        <v>10</v>
      </c>
      <c r="K137" s="24">
        <v>10</v>
      </c>
      <c r="L137" s="24">
        <v>1000000</v>
      </c>
    </row>
    <row r="138" spans="2:13" ht="15" thickBot="1" x14ac:dyDescent="0.4">
      <c r="B138" s="23" t="s">
        <v>77</v>
      </c>
      <c r="C138" s="24">
        <v>5</v>
      </c>
      <c r="D138" s="24">
        <v>7</v>
      </c>
      <c r="E138" s="24">
        <v>2</v>
      </c>
      <c r="F138" s="24">
        <v>14</v>
      </c>
      <c r="G138" s="24">
        <v>5</v>
      </c>
      <c r="H138" s="24">
        <v>7</v>
      </c>
      <c r="I138" s="24">
        <v>1</v>
      </c>
      <c r="J138" s="24">
        <v>13</v>
      </c>
      <c r="K138" s="24">
        <v>13</v>
      </c>
      <c r="L138" s="24">
        <v>1000000</v>
      </c>
    </row>
    <row r="139" spans="2:13" ht="15" thickBot="1" x14ac:dyDescent="0.4">
      <c r="B139" s="23" t="s">
        <v>78</v>
      </c>
      <c r="C139" s="24">
        <v>14</v>
      </c>
      <c r="D139" s="24">
        <v>4</v>
      </c>
      <c r="E139" s="24">
        <v>10</v>
      </c>
      <c r="F139" s="24">
        <v>10</v>
      </c>
      <c r="G139" s="24">
        <v>11</v>
      </c>
      <c r="H139" s="24">
        <v>12</v>
      </c>
      <c r="I139" s="24">
        <v>7</v>
      </c>
      <c r="J139" s="24">
        <v>6</v>
      </c>
      <c r="K139" s="24">
        <v>6</v>
      </c>
      <c r="L139" s="24">
        <v>1000000</v>
      </c>
    </row>
    <row r="140" spans="2:13" ht="15" thickBot="1" x14ac:dyDescent="0.4">
      <c r="B140" s="23" t="s">
        <v>79</v>
      </c>
      <c r="C140" s="24">
        <v>1</v>
      </c>
      <c r="D140" s="24">
        <v>1</v>
      </c>
      <c r="E140" s="24">
        <v>4</v>
      </c>
      <c r="F140" s="24">
        <v>5</v>
      </c>
      <c r="G140" s="24">
        <v>2</v>
      </c>
      <c r="H140" s="24">
        <v>5</v>
      </c>
      <c r="I140" s="24">
        <v>10</v>
      </c>
      <c r="J140" s="24">
        <v>14</v>
      </c>
      <c r="K140" s="24">
        <v>14</v>
      </c>
      <c r="L140" s="24">
        <v>1000000</v>
      </c>
    </row>
    <row r="141" spans="2:13" ht="15" thickBot="1" x14ac:dyDescent="0.4">
      <c r="B141" s="23" t="s">
        <v>80</v>
      </c>
      <c r="C141" s="24">
        <v>12</v>
      </c>
      <c r="D141" s="24">
        <v>14</v>
      </c>
      <c r="E141" s="24">
        <v>12</v>
      </c>
      <c r="F141" s="24">
        <v>6</v>
      </c>
      <c r="G141" s="24">
        <v>10</v>
      </c>
      <c r="H141" s="24">
        <v>10</v>
      </c>
      <c r="I141" s="24">
        <v>13</v>
      </c>
      <c r="J141" s="24">
        <v>6</v>
      </c>
      <c r="K141" s="24">
        <v>6</v>
      </c>
      <c r="L141" s="24">
        <v>1000000</v>
      </c>
    </row>
    <row r="142" spans="2:13" ht="15" thickBot="1" x14ac:dyDescent="0.4">
      <c r="B142" s="23" t="s">
        <v>81</v>
      </c>
      <c r="C142" s="24">
        <v>10</v>
      </c>
      <c r="D142" s="24">
        <v>13</v>
      </c>
      <c r="E142" s="24">
        <v>11</v>
      </c>
      <c r="F142" s="24">
        <v>12</v>
      </c>
      <c r="G142" s="24">
        <v>12</v>
      </c>
      <c r="H142" s="24">
        <v>11</v>
      </c>
      <c r="I142" s="24">
        <v>9</v>
      </c>
      <c r="J142" s="24">
        <v>4</v>
      </c>
      <c r="K142" s="24">
        <v>4</v>
      </c>
      <c r="L142" s="24">
        <v>1000000</v>
      </c>
    </row>
    <row r="143" spans="2:13" ht="15" thickBot="1" x14ac:dyDescent="0.4">
      <c r="B143" s="23" t="s">
        <v>82</v>
      </c>
      <c r="C143" s="24">
        <v>7</v>
      </c>
      <c r="D143" s="24">
        <v>15</v>
      </c>
      <c r="E143" s="24">
        <v>14</v>
      </c>
      <c r="F143" s="24">
        <v>15</v>
      </c>
      <c r="G143" s="24">
        <v>13</v>
      </c>
      <c r="H143" s="24">
        <v>14</v>
      </c>
      <c r="I143" s="24">
        <v>12</v>
      </c>
      <c r="J143" s="24">
        <v>2</v>
      </c>
      <c r="K143" s="24">
        <v>2</v>
      </c>
      <c r="L143" s="24">
        <v>1000000</v>
      </c>
    </row>
    <row r="144" spans="2:13" ht="15" thickBot="1" x14ac:dyDescent="0.4">
      <c r="B144" s="23" t="s">
        <v>83</v>
      </c>
      <c r="C144" s="24">
        <v>15</v>
      </c>
      <c r="D144" s="24">
        <v>10</v>
      </c>
      <c r="E144" s="24">
        <v>6</v>
      </c>
      <c r="F144" s="24">
        <v>1</v>
      </c>
      <c r="G144" s="24">
        <v>4</v>
      </c>
      <c r="H144" s="24">
        <v>1</v>
      </c>
      <c r="I144" s="24">
        <v>8</v>
      </c>
      <c r="J144" s="24">
        <v>13</v>
      </c>
      <c r="K144" s="24">
        <v>13</v>
      </c>
      <c r="L144" s="24">
        <v>1000000</v>
      </c>
    </row>
    <row r="145" spans="2:12" ht="15" thickBot="1" x14ac:dyDescent="0.4">
      <c r="B145" s="23" t="s">
        <v>84</v>
      </c>
      <c r="C145" s="24">
        <v>8</v>
      </c>
      <c r="D145" s="24">
        <v>12</v>
      </c>
      <c r="E145" s="24">
        <v>13</v>
      </c>
      <c r="F145" s="24">
        <v>7</v>
      </c>
      <c r="G145" s="24">
        <v>15</v>
      </c>
      <c r="H145" s="24">
        <v>13</v>
      </c>
      <c r="I145" s="24">
        <v>15</v>
      </c>
      <c r="J145" s="24">
        <v>3</v>
      </c>
      <c r="K145" s="24">
        <v>3</v>
      </c>
      <c r="L145" s="24">
        <v>1000000</v>
      </c>
    </row>
    <row r="146" spans="2:12" ht="15" thickBot="1" x14ac:dyDescent="0.4">
      <c r="B146" s="23" t="s">
        <v>85</v>
      </c>
      <c r="C146" s="24">
        <v>11</v>
      </c>
      <c r="D146" s="24">
        <v>8</v>
      </c>
      <c r="E146" s="24">
        <v>15</v>
      </c>
      <c r="F146" s="24">
        <v>11</v>
      </c>
      <c r="G146" s="24">
        <v>14</v>
      </c>
      <c r="H146" s="24">
        <v>15</v>
      </c>
      <c r="I146" s="24">
        <v>14</v>
      </c>
      <c r="J146" s="24">
        <v>1</v>
      </c>
      <c r="K146" s="24">
        <v>1</v>
      </c>
      <c r="L146" s="24">
        <v>1000000</v>
      </c>
    </row>
    <row r="147" spans="2:12" ht="15" thickBot="1" x14ac:dyDescent="0.4">
      <c r="B147" s="23" t="s">
        <v>86</v>
      </c>
      <c r="C147" s="24">
        <v>13</v>
      </c>
      <c r="D147" s="24">
        <v>6</v>
      </c>
      <c r="E147" s="24">
        <v>8</v>
      </c>
      <c r="F147" s="24">
        <v>4</v>
      </c>
      <c r="G147" s="24">
        <v>7</v>
      </c>
      <c r="H147" s="24">
        <v>8</v>
      </c>
      <c r="I147" s="24">
        <v>5</v>
      </c>
      <c r="J147" s="24">
        <v>10</v>
      </c>
      <c r="K147" s="24">
        <v>10</v>
      </c>
      <c r="L147" s="24">
        <v>1000000</v>
      </c>
    </row>
    <row r="148" spans="2:12" ht="18.5" thickBot="1" x14ac:dyDescent="0.4">
      <c r="B148" s="19"/>
    </row>
    <row r="149" spans="2:12" ht="15" thickBot="1" x14ac:dyDescent="0.4">
      <c r="B149" s="23" t="s">
        <v>87</v>
      </c>
      <c r="C149" s="23" t="s">
        <v>62</v>
      </c>
      <c r="D149" s="23" t="s">
        <v>63</v>
      </c>
      <c r="E149" s="23" t="s">
        <v>64</v>
      </c>
      <c r="F149" s="23" t="s">
        <v>65</v>
      </c>
      <c r="G149" s="23" t="s">
        <v>66</v>
      </c>
      <c r="H149" s="23" t="s">
        <v>67</v>
      </c>
      <c r="I149" s="23" t="s">
        <v>68</v>
      </c>
      <c r="J149" s="23" t="s">
        <v>69</v>
      </c>
      <c r="K149" s="23" t="s">
        <v>70</v>
      </c>
    </row>
    <row r="150" spans="2:12" ht="26.5" thickBot="1" x14ac:dyDescent="0.4">
      <c r="B150" s="23" t="s">
        <v>88</v>
      </c>
      <c r="C150" s="24" t="s">
        <v>391</v>
      </c>
      <c r="D150" s="24" t="s">
        <v>392</v>
      </c>
      <c r="E150" s="24" t="s">
        <v>393</v>
      </c>
      <c r="F150" s="24" t="s">
        <v>394</v>
      </c>
      <c r="G150" s="24" t="s">
        <v>395</v>
      </c>
      <c r="H150" s="24" t="s">
        <v>396</v>
      </c>
      <c r="I150" s="24" t="s">
        <v>397</v>
      </c>
      <c r="J150" s="24" t="s">
        <v>398</v>
      </c>
      <c r="K150" s="24" t="s">
        <v>97</v>
      </c>
    </row>
    <row r="151" spans="2:12" ht="26.5" thickBot="1" x14ac:dyDescent="0.4">
      <c r="B151" s="23" t="s">
        <v>98</v>
      </c>
      <c r="C151" s="24" t="s">
        <v>399</v>
      </c>
      <c r="D151" s="24" t="s">
        <v>400</v>
      </c>
      <c r="E151" s="24" t="s">
        <v>401</v>
      </c>
      <c r="F151" s="24" t="s">
        <v>402</v>
      </c>
      <c r="G151" s="24" t="s">
        <v>403</v>
      </c>
      <c r="H151" s="24" t="s">
        <v>107</v>
      </c>
      <c r="I151" s="24" t="s">
        <v>404</v>
      </c>
      <c r="J151" s="24" t="s">
        <v>405</v>
      </c>
      <c r="K151" s="24" t="s">
        <v>107</v>
      </c>
    </row>
    <row r="152" spans="2:12" ht="26.5" thickBot="1" x14ac:dyDescent="0.4">
      <c r="B152" s="23" t="s">
        <v>108</v>
      </c>
      <c r="C152" s="24" t="s">
        <v>406</v>
      </c>
      <c r="D152" s="24" t="s">
        <v>117</v>
      </c>
      <c r="E152" s="24" t="s">
        <v>407</v>
      </c>
      <c r="F152" s="24" t="s">
        <v>408</v>
      </c>
      <c r="G152" s="24" t="s">
        <v>409</v>
      </c>
      <c r="H152" s="24" t="s">
        <v>117</v>
      </c>
      <c r="I152" s="24" t="s">
        <v>410</v>
      </c>
      <c r="J152" s="24" t="s">
        <v>411</v>
      </c>
      <c r="K152" s="24" t="s">
        <v>117</v>
      </c>
    </row>
    <row r="153" spans="2:12" ht="26.5" thickBot="1" x14ac:dyDescent="0.4">
      <c r="B153" s="23" t="s">
        <v>118</v>
      </c>
      <c r="C153" s="24" t="s">
        <v>412</v>
      </c>
      <c r="D153" s="24" t="s">
        <v>127</v>
      </c>
      <c r="E153" s="24" t="s">
        <v>413</v>
      </c>
      <c r="F153" s="24" t="s">
        <v>414</v>
      </c>
      <c r="G153" s="24" t="s">
        <v>415</v>
      </c>
      <c r="H153" s="24" t="s">
        <v>127</v>
      </c>
      <c r="I153" s="24" t="s">
        <v>416</v>
      </c>
      <c r="J153" s="24" t="s">
        <v>417</v>
      </c>
      <c r="K153" s="24" t="s">
        <v>127</v>
      </c>
    </row>
    <row r="154" spans="2:12" ht="26.5" thickBot="1" x14ac:dyDescent="0.4">
      <c r="B154" s="23" t="s">
        <v>128</v>
      </c>
      <c r="C154" s="24" t="s">
        <v>418</v>
      </c>
      <c r="D154" s="24" t="s">
        <v>137</v>
      </c>
      <c r="E154" s="24" t="s">
        <v>419</v>
      </c>
      <c r="F154" s="24" t="s">
        <v>420</v>
      </c>
      <c r="G154" s="24" t="s">
        <v>421</v>
      </c>
      <c r="H154" s="24" t="s">
        <v>137</v>
      </c>
      <c r="I154" s="24" t="s">
        <v>422</v>
      </c>
      <c r="J154" s="24" t="s">
        <v>423</v>
      </c>
      <c r="K154" s="24" t="s">
        <v>137</v>
      </c>
    </row>
    <row r="155" spans="2:12" ht="26.5" thickBot="1" x14ac:dyDescent="0.4">
      <c r="B155" s="23" t="s">
        <v>138</v>
      </c>
      <c r="C155" s="24" t="s">
        <v>424</v>
      </c>
      <c r="D155" s="24" t="s">
        <v>147</v>
      </c>
      <c r="E155" s="24" t="s">
        <v>425</v>
      </c>
      <c r="F155" s="24" t="s">
        <v>426</v>
      </c>
      <c r="G155" s="24" t="s">
        <v>427</v>
      </c>
      <c r="H155" s="24" t="s">
        <v>147</v>
      </c>
      <c r="I155" s="24" t="s">
        <v>428</v>
      </c>
      <c r="J155" s="24" t="s">
        <v>429</v>
      </c>
      <c r="K155" s="24" t="s">
        <v>147</v>
      </c>
    </row>
    <row r="156" spans="2:12" ht="26.5" thickBot="1" x14ac:dyDescent="0.4">
      <c r="B156" s="23" t="s">
        <v>148</v>
      </c>
      <c r="C156" s="24" t="s">
        <v>430</v>
      </c>
      <c r="D156" s="24" t="s">
        <v>157</v>
      </c>
      <c r="E156" s="24" t="s">
        <v>431</v>
      </c>
      <c r="F156" s="24" t="s">
        <v>432</v>
      </c>
      <c r="G156" s="24" t="s">
        <v>433</v>
      </c>
      <c r="H156" s="24" t="s">
        <v>157</v>
      </c>
      <c r="I156" s="24" t="s">
        <v>434</v>
      </c>
      <c r="J156" s="24" t="s">
        <v>435</v>
      </c>
      <c r="K156" s="24" t="s">
        <v>157</v>
      </c>
    </row>
    <row r="157" spans="2:12" ht="26.5" thickBot="1" x14ac:dyDescent="0.4">
      <c r="B157" s="23" t="s">
        <v>158</v>
      </c>
      <c r="C157" s="24" t="s">
        <v>436</v>
      </c>
      <c r="D157" s="24" t="s">
        <v>161</v>
      </c>
      <c r="E157" s="24" t="s">
        <v>437</v>
      </c>
      <c r="F157" s="24" t="s">
        <v>438</v>
      </c>
      <c r="G157" s="24" t="s">
        <v>439</v>
      </c>
      <c r="H157" s="24" t="s">
        <v>161</v>
      </c>
      <c r="I157" s="24" t="s">
        <v>440</v>
      </c>
      <c r="J157" s="24" t="s">
        <v>441</v>
      </c>
      <c r="K157" s="24" t="s">
        <v>161</v>
      </c>
    </row>
    <row r="158" spans="2:12" ht="26.5" thickBot="1" x14ac:dyDescent="0.4">
      <c r="B158" s="23" t="s">
        <v>166</v>
      </c>
      <c r="C158" s="24" t="s">
        <v>442</v>
      </c>
      <c r="D158" s="24" t="s">
        <v>169</v>
      </c>
      <c r="E158" s="24" t="s">
        <v>443</v>
      </c>
      <c r="F158" s="24" t="s">
        <v>444</v>
      </c>
      <c r="G158" s="24" t="s">
        <v>445</v>
      </c>
      <c r="H158" s="24" t="s">
        <v>169</v>
      </c>
      <c r="I158" s="24" t="s">
        <v>169</v>
      </c>
      <c r="J158" s="24" t="s">
        <v>446</v>
      </c>
      <c r="K158" s="24" t="s">
        <v>169</v>
      </c>
    </row>
    <row r="159" spans="2:12" ht="26.5" thickBot="1" x14ac:dyDescent="0.4">
      <c r="B159" s="23" t="s">
        <v>174</v>
      </c>
      <c r="C159" s="24" t="s">
        <v>447</v>
      </c>
      <c r="D159" s="24" t="s">
        <v>177</v>
      </c>
      <c r="E159" s="24" t="s">
        <v>448</v>
      </c>
      <c r="F159" s="24" t="s">
        <v>449</v>
      </c>
      <c r="G159" s="24" t="s">
        <v>450</v>
      </c>
      <c r="H159" s="24" t="s">
        <v>177</v>
      </c>
      <c r="I159" s="24" t="s">
        <v>177</v>
      </c>
      <c r="J159" s="24" t="s">
        <v>451</v>
      </c>
      <c r="K159" s="24" t="s">
        <v>177</v>
      </c>
    </row>
    <row r="160" spans="2:12" ht="26.5" thickBot="1" x14ac:dyDescent="0.4">
      <c r="B160" s="23" t="s">
        <v>182</v>
      </c>
      <c r="C160" s="24" t="s">
        <v>183</v>
      </c>
      <c r="D160" s="24" t="s">
        <v>183</v>
      </c>
      <c r="E160" s="24" t="s">
        <v>452</v>
      </c>
      <c r="F160" s="24" t="s">
        <v>453</v>
      </c>
      <c r="G160" s="24" t="s">
        <v>454</v>
      </c>
      <c r="H160" s="24" t="s">
        <v>183</v>
      </c>
      <c r="I160" s="24" t="s">
        <v>183</v>
      </c>
      <c r="J160" s="24" t="s">
        <v>455</v>
      </c>
      <c r="K160" s="24" t="s">
        <v>183</v>
      </c>
    </row>
    <row r="161" spans="2:11" ht="26.5" thickBot="1" x14ac:dyDescent="0.4">
      <c r="B161" s="23" t="s">
        <v>189</v>
      </c>
      <c r="C161" s="24" t="s">
        <v>190</v>
      </c>
      <c r="D161" s="24" t="s">
        <v>190</v>
      </c>
      <c r="E161" s="24" t="s">
        <v>456</v>
      </c>
      <c r="F161" s="24" t="s">
        <v>457</v>
      </c>
      <c r="G161" s="24" t="s">
        <v>458</v>
      </c>
      <c r="H161" s="24" t="s">
        <v>190</v>
      </c>
      <c r="I161" s="24" t="s">
        <v>190</v>
      </c>
      <c r="J161" s="24" t="s">
        <v>459</v>
      </c>
      <c r="K161" s="24" t="s">
        <v>190</v>
      </c>
    </row>
    <row r="162" spans="2:11" ht="26.5" thickBot="1" x14ac:dyDescent="0.4">
      <c r="B162" s="23" t="s">
        <v>196</v>
      </c>
      <c r="C162" s="24" t="s">
        <v>197</v>
      </c>
      <c r="D162" s="24" t="s">
        <v>197</v>
      </c>
      <c r="E162" s="24" t="s">
        <v>460</v>
      </c>
      <c r="F162" s="24" t="s">
        <v>197</v>
      </c>
      <c r="G162" s="24" t="s">
        <v>461</v>
      </c>
      <c r="H162" s="24" t="s">
        <v>197</v>
      </c>
      <c r="I162" s="24" t="s">
        <v>197</v>
      </c>
      <c r="J162" s="24" t="s">
        <v>462</v>
      </c>
      <c r="K162" s="24" t="s">
        <v>197</v>
      </c>
    </row>
    <row r="163" spans="2:11" ht="26.5" thickBot="1" x14ac:dyDescent="0.4">
      <c r="B163" s="23" t="s">
        <v>203</v>
      </c>
      <c r="C163" s="24" t="s">
        <v>204</v>
      </c>
      <c r="D163" s="24" t="s">
        <v>204</v>
      </c>
      <c r="E163" s="24" t="s">
        <v>463</v>
      </c>
      <c r="F163" s="24" t="s">
        <v>204</v>
      </c>
      <c r="G163" s="24" t="s">
        <v>464</v>
      </c>
      <c r="H163" s="24" t="s">
        <v>204</v>
      </c>
      <c r="I163" s="24" t="s">
        <v>204</v>
      </c>
      <c r="J163" s="24" t="s">
        <v>204</v>
      </c>
      <c r="K163" s="24" t="s">
        <v>204</v>
      </c>
    </row>
    <row r="164" spans="2:11" ht="26.5" thickBot="1" x14ac:dyDescent="0.4">
      <c r="B164" s="23" t="s">
        <v>208</v>
      </c>
      <c r="C164" s="24" t="s">
        <v>209</v>
      </c>
      <c r="D164" s="24" t="s">
        <v>209</v>
      </c>
      <c r="E164" s="24" t="s">
        <v>465</v>
      </c>
      <c r="F164" s="24" t="s">
        <v>209</v>
      </c>
      <c r="G164" s="24" t="s">
        <v>466</v>
      </c>
      <c r="H164" s="24" t="s">
        <v>209</v>
      </c>
      <c r="I164" s="24" t="s">
        <v>209</v>
      </c>
      <c r="J164" s="24" t="s">
        <v>209</v>
      </c>
      <c r="K164" s="24" t="s">
        <v>209</v>
      </c>
    </row>
    <row r="165" spans="2:11" ht="18.5" thickBot="1" x14ac:dyDescent="0.4">
      <c r="B165" s="19"/>
    </row>
    <row r="166" spans="2:11" ht="15" thickBot="1" x14ac:dyDescent="0.4">
      <c r="B166" s="23" t="s">
        <v>211</v>
      </c>
      <c r="C166" s="23" t="s">
        <v>62</v>
      </c>
      <c r="D166" s="23" t="s">
        <v>63</v>
      </c>
      <c r="E166" s="23" t="s">
        <v>64</v>
      </c>
      <c r="F166" s="23" t="s">
        <v>65</v>
      </c>
      <c r="G166" s="23" t="s">
        <v>66</v>
      </c>
      <c r="H166" s="23" t="s">
        <v>67</v>
      </c>
      <c r="I166" s="23" t="s">
        <v>68</v>
      </c>
      <c r="J166" s="23" t="s">
        <v>69</v>
      </c>
      <c r="K166" s="23" t="s">
        <v>70</v>
      </c>
    </row>
    <row r="167" spans="2:11" ht="15" thickBot="1" x14ac:dyDescent="0.4">
      <c r="B167" s="23" t="s">
        <v>88</v>
      </c>
      <c r="C167" s="24">
        <v>54.5</v>
      </c>
      <c r="D167" s="24">
        <v>33.5</v>
      </c>
      <c r="E167" s="24">
        <v>499947.3</v>
      </c>
      <c r="F167" s="24">
        <v>66.5</v>
      </c>
      <c r="G167" s="24">
        <v>499929.8</v>
      </c>
      <c r="H167" s="24">
        <v>49</v>
      </c>
      <c r="I167" s="24">
        <v>73</v>
      </c>
      <c r="J167" s="24">
        <v>169</v>
      </c>
      <c r="K167" s="24">
        <v>14</v>
      </c>
    </row>
    <row r="168" spans="2:11" ht="15" thickBot="1" x14ac:dyDescent="0.4">
      <c r="B168" s="23" t="s">
        <v>98</v>
      </c>
      <c r="C168" s="24">
        <v>53.5</v>
      </c>
      <c r="D168" s="24">
        <v>32.5</v>
      </c>
      <c r="E168" s="24">
        <v>499946.3</v>
      </c>
      <c r="F168" s="24">
        <v>65.5</v>
      </c>
      <c r="G168" s="24">
        <v>499928.8</v>
      </c>
      <c r="H168" s="24">
        <v>13</v>
      </c>
      <c r="I168" s="24">
        <v>51</v>
      </c>
      <c r="J168" s="24">
        <v>144.5</v>
      </c>
      <c r="K168" s="24">
        <v>13</v>
      </c>
    </row>
    <row r="169" spans="2:11" ht="15" thickBot="1" x14ac:dyDescent="0.4">
      <c r="B169" s="23" t="s">
        <v>108</v>
      </c>
      <c r="C169" s="24">
        <v>37.5</v>
      </c>
      <c r="D169" s="24">
        <v>12</v>
      </c>
      <c r="E169" s="24">
        <v>499945.3</v>
      </c>
      <c r="F169" s="24">
        <v>64.5</v>
      </c>
      <c r="G169" s="24">
        <v>499927.8</v>
      </c>
      <c r="H169" s="24">
        <v>12</v>
      </c>
      <c r="I169" s="24">
        <v>50</v>
      </c>
      <c r="J169" s="24">
        <v>135</v>
      </c>
      <c r="K169" s="24">
        <v>12</v>
      </c>
    </row>
    <row r="170" spans="2:11" ht="15" thickBot="1" x14ac:dyDescent="0.4">
      <c r="B170" s="23" t="s">
        <v>118</v>
      </c>
      <c r="C170" s="24">
        <v>36.5</v>
      </c>
      <c r="D170" s="24">
        <v>11</v>
      </c>
      <c r="E170" s="24">
        <v>499944.3</v>
      </c>
      <c r="F170" s="24">
        <v>63.5</v>
      </c>
      <c r="G170" s="24">
        <v>499911.8</v>
      </c>
      <c r="H170" s="24">
        <v>11</v>
      </c>
      <c r="I170" s="24">
        <v>49</v>
      </c>
      <c r="J170" s="24">
        <v>132.5</v>
      </c>
      <c r="K170" s="24">
        <v>11</v>
      </c>
    </row>
    <row r="171" spans="2:11" ht="15" thickBot="1" x14ac:dyDescent="0.4">
      <c r="B171" s="23" t="s">
        <v>128</v>
      </c>
      <c r="C171" s="24">
        <v>35.5</v>
      </c>
      <c r="D171" s="24">
        <v>10</v>
      </c>
      <c r="E171" s="24">
        <v>499943.3</v>
      </c>
      <c r="F171" s="24">
        <v>21.5</v>
      </c>
      <c r="G171" s="24">
        <v>499910.8</v>
      </c>
      <c r="H171" s="24">
        <v>10</v>
      </c>
      <c r="I171" s="24">
        <v>46</v>
      </c>
      <c r="J171" s="24">
        <v>127.5</v>
      </c>
      <c r="K171" s="24">
        <v>10</v>
      </c>
    </row>
    <row r="172" spans="2:11" ht="15" thickBot="1" x14ac:dyDescent="0.4">
      <c r="B172" s="23" t="s">
        <v>138</v>
      </c>
      <c r="C172" s="24">
        <v>34.5</v>
      </c>
      <c r="D172" s="24">
        <v>9</v>
      </c>
      <c r="E172" s="24">
        <v>499942.3</v>
      </c>
      <c r="F172" s="24">
        <v>20.5</v>
      </c>
      <c r="G172" s="24">
        <v>499909.8</v>
      </c>
      <c r="H172" s="24">
        <v>9</v>
      </c>
      <c r="I172" s="24">
        <v>10</v>
      </c>
      <c r="J172" s="24">
        <v>126.5</v>
      </c>
      <c r="K172" s="24">
        <v>9</v>
      </c>
    </row>
    <row r="173" spans="2:11" ht="15" thickBot="1" x14ac:dyDescent="0.4">
      <c r="B173" s="23" t="s">
        <v>148</v>
      </c>
      <c r="C173" s="24">
        <v>33.5</v>
      </c>
      <c r="D173" s="24">
        <v>8</v>
      </c>
      <c r="E173" s="24">
        <v>499941.3</v>
      </c>
      <c r="F173" s="24">
        <v>15</v>
      </c>
      <c r="G173" s="24">
        <v>499908.8</v>
      </c>
      <c r="H173" s="24">
        <v>8</v>
      </c>
      <c r="I173" s="24">
        <v>9</v>
      </c>
      <c r="J173" s="24">
        <v>21.5</v>
      </c>
      <c r="K173" s="24">
        <v>8</v>
      </c>
    </row>
    <row r="174" spans="2:11" ht="15" thickBot="1" x14ac:dyDescent="0.4">
      <c r="B174" s="23" t="s">
        <v>158</v>
      </c>
      <c r="C174" s="24">
        <v>32.5</v>
      </c>
      <c r="D174" s="24">
        <v>7</v>
      </c>
      <c r="E174" s="24">
        <v>499940.3</v>
      </c>
      <c r="F174" s="24">
        <v>14</v>
      </c>
      <c r="G174" s="24">
        <v>499898.3</v>
      </c>
      <c r="H174" s="24">
        <v>7</v>
      </c>
      <c r="I174" s="24">
        <v>8</v>
      </c>
      <c r="J174" s="24">
        <v>20.5</v>
      </c>
      <c r="K174" s="24">
        <v>7</v>
      </c>
    </row>
    <row r="175" spans="2:11" ht="15" thickBot="1" x14ac:dyDescent="0.4">
      <c r="B175" s="23" t="s">
        <v>166</v>
      </c>
      <c r="C175" s="24">
        <v>31.5</v>
      </c>
      <c r="D175" s="24">
        <v>6</v>
      </c>
      <c r="E175" s="24">
        <v>499939.3</v>
      </c>
      <c r="F175" s="24">
        <v>13</v>
      </c>
      <c r="G175" s="24">
        <v>499897.3</v>
      </c>
      <c r="H175" s="24">
        <v>6</v>
      </c>
      <c r="I175" s="24">
        <v>6</v>
      </c>
      <c r="J175" s="24">
        <v>19.5</v>
      </c>
      <c r="K175" s="24">
        <v>6</v>
      </c>
    </row>
    <row r="176" spans="2:11" ht="15" thickBot="1" x14ac:dyDescent="0.4">
      <c r="B176" s="23" t="s">
        <v>174</v>
      </c>
      <c r="C176" s="24">
        <v>30.5</v>
      </c>
      <c r="D176" s="24">
        <v>5</v>
      </c>
      <c r="E176" s="24">
        <v>499938.3</v>
      </c>
      <c r="F176" s="24">
        <v>7</v>
      </c>
      <c r="G176" s="24">
        <v>499896.3</v>
      </c>
      <c r="H176" s="24">
        <v>5</v>
      </c>
      <c r="I176" s="24">
        <v>5</v>
      </c>
      <c r="J176" s="24">
        <v>18.5</v>
      </c>
      <c r="K176" s="24">
        <v>5</v>
      </c>
    </row>
    <row r="177" spans="2:15" ht="15" thickBot="1" x14ac:dyDescent="0.4">
      <c r="B177" s="23" t="s">
        <v>182</v>
      </c>
      <c r="C177" s="24">
        <v>4</v>
      </c>
      <c r="D177" s="24">
        <v>4</v>
      </c>
      <c r="E177" s="24">
        <v>499937.3</v>
      </c>
      <c r="F177" s="24">
        <v>6</v>
      </c>
      <c r="G177" s="24">
        <v>499895.3</v>
      </c>
      <c r="H177" s="24">
        <v>4</v>
      </c>
      <c r="I177" s="24">
        <v>4</v>
      </c>
      <c r="J177" s="24">
        <v>17.5</v>
      </c>
      <c r="K177" s="24">
        <v>4</v>
      </c>
    </row>
    <row r="178" spans="2:15" ht="15" thickBot="1" x14ac:dyDescent="0.4">
      <c r="B178" s="23" t="s">
        <v>189</v>
      </c>
      <c r="C178" s="24">
        <v>3</v>
      </c>
      <c r="D178" s="24">
        <v>3</v>
      </c>
      <c r="E178" s="24">
        <v>499936.3</v>
      </c>
      <c r="F178" s="24">
        <v>5</v>
      </c>
      <c r="G178" s="24">
        <v>499871.8</v>
      </c>
      <c r="H178" s="24">
        <v>3</v>
      </c>
      <c r="I178" s="24">
        <v>3</v>
      </c>
      <c r="J178" s="24">
        <v>16.5</v>
      </c>
      <c r="K178" s="24">
        <v>3</v>
      </c>
    </row>
    <row r="179" spans="2:15" ht="15" thickBot="1" x14ac:dyDescent="0.4">
      <c r="B179" s="23" t="s">
        <v>196</v>
      </c>
      <c r="C179" s="24">
        <v>2</v>
      </c>
      <c r="D179" s="24">
        <v>2</v>
      </c>
      <c r="E179" s="24">
        <v>499935.3</v>
      </c>
      <c r="F179" s="24">
        <v>2</v>
      </c>
      <c r="G179" s="24">
        <v>499870.8</v>
      </c>
      <c r="H179" s="24">
        <v>2</v>
      </c>
      <c r="I179" s="24">
        <v>2</v>
      </c>
      <c r="J179" s="24">
        <v>15.5</v>
      </c>
      <c r="K179" s="24">
        <v>2</v>
      </c>
    </row>
    <row r="180" spans="2:15" ht="15" thickBot="1" x14ac:dyDescent="0.4">
      <c r="B180" s="23" t="s">
        <v>203</v>
      </c>
      <c r="C180" s="24">
        <v>1</v>
      </c>
      <c r="D180" s="24">
        <v>1</v>
      </c>
      <c r="E180" s="24">
        <v>499934.3</v>
      </c>
      <c r="F180" s="24">
        <v>1</v>
      </c>
      <c r="G180" s="24">
        <v>499865.8</v>
      </c>
      <c r="H180" s="24">
        <v>1</v>
      </c>
      <c r="I180" s="24">
        <v>1</v>
      </c>
      <c r="J180" s="24">
        <v>1</v>
      </c>
      <c r="K180" s="24">
        <v>1</v>
      </c>
    </row>
    <row r="181" spans="2:15" ht="15" thickBot="1" x14ac:dyDescent="0.4">
      <c r="B181" s="23" t="s">
        <v>208</v>
      </c>
      <c r="C181" s="24">
        <v>0</v>
      </c>
      <c r="D181" s="24">
        <v>0</v>
      </c>
      <c r="E181" s="24">
        <v>499933.3</v>
      </c>
      <c r="F181" s="24">
        <v>0</v>
      </c>
      <c r="G181" s="24">
        <v>499864.8</v>
      </c>
      <c r="H181" s="24">
        <v>0</v>
      </c>
      <c r="I181" s="24">
        <v>0</v>
      </c>
      <c r="J181" s="24">
        <v>0</v>
      </c>
      <c r="K181" s="24">
        <v>0</v>
      </c>
    </row>
    <row r="182" spans="2:15" ht="18.5" thickBot="1" x14ac:dyDescent="0.4">
      <c r="B182" s="19"/>
    </row>
    <row r="183" spans="2:15" ht="15" thickBot="1" x14ac:dyDescent="0.4">
      <c r="B183" s="23" t="s">
        <v>212</v>
      </c>
      <c r="C183" s="23" t="s">
        <v>62</v>
      </c>
      <c r="D183" s="23" t="s">
        <v>63</v>
      </c>
      <c r="E183" s="23" t="s">
        <v>64</v>
      </c>
      <c r="F183" s="23" t="s">
        <v>65</v>
      </c>
      <c r="G183" s="23" t="s">
        <v>66</v>
      </c>
      <c r="H183" s="23" t="s">
        <v>67</v>
      </c>
      <c r="I183" s="23" t="s">
        <v>68</v>
      </c>
      <c r="J183" s="23" t="s">
        <v>69</v>
      </c>
      <c r="K183" s="23" t="s">
        <v>70</v>
      </c>
      <c r="L183" s="23" t="s">
        <v>213</v>
      </c>
      <c r="M183" s="23" t="s">
        <v>214</v>
      </c>
      <c r="N183" s="23" t="s">
        <v>215</v>
      </c>
      <c r="O183" s="23" t="s">
        <v>216</v>
      </c>
    </row>
    <row r="184" spans="2:15" ht="15" thickBot="1" x14ac:dyDescent="0.4">
      <c r="B184" s="23" t="s">
        <v>72</v>
      </c>
      <c r="C184" s="24">
        <v>34.5</v>
      </c>
      <c r="D184" s="24">
        <v>10</v>
      </c>
      <c r="E184" s="24">
        <v>499947.3</v>
      </c>
      <c r="F184" s="24">
        <v>14</v>
      </c>
      <c r="G184" s="24">
        <v>499929.8</v>
      </c>
      <c r="H184" s="24">
        <v>13</v>
      </c>
      <c r="I184" s="24">
        <v>51</v>
      </c>
      <c r="J184" s="24">
        <v>0</v>
      </c>
      <c r="K184" s="24">
        <v>0</v>
      </c>
      <c r="L184" s="24">
        <v>999999.7</v>
      </c>
      <c r="M184" s="24">
        <v>1000000</v>
      </c>
      <c r="N184" s="24">
        <v>0.3</v>
      </c>
      <c r="O184" s="24">
        <v>0</v>
      </c>
    </row>
    <row r="185" spans="2:15" ht="15" thickBot="1" x14ac:dyDescent="0.4">
      <c r="B185" s="23" t="s">
        <v>73</v>
      </c>
      <c r="C185" s="24">
        <v>31.5</v>
      </c>
      <c r="D185" s="24">
        <v>6</v>
      </c>
      <c r="E185" s="24">
        <v>499939.3</v>
      </c>
      <c r="F185" s="24">
        <v>64.5</v>
      </c>
      <c r="G185" s="24">
        <v>499927.8</v>
      </c>
      <c r="H185" s="24">
        <v>9</v>
      </c>
      <c r="I185" s="24">
        <v>4</v>
      </c>
      <c r="J185" s="24">
        <v>15.5</v>
      </c>
      <c r="K185" s="24">
        <v>2</v>
      </c>
      <c r="L185" s="24">
        <v>999999.7</v>
      </c>
      <c r="M185" s="24">
        <v>1000000</v>
      </c>
      <c r="N185" s="24">
        <v>0.3</v>
      </c>
      <c r="O185" s="24">
        <v>0</v>
      </c>
    </row>
    <row r="186" spans="2:15" ht="15" thickBot="1" x14ac:dyDescent="0.4">
      <c r="B186" s="23" t="s">
        <v>74</v>
      </c>
      <c r="C186" s="24">
        <v>53.5</v>
      </c>
      <c r="D186" s="24">
        <v>4</v>
      </c>
      <c r="E186" s="24">
        <v>499945.3</v>
      </c>
      <c r="F186" s="24">
        <v>2</v>
      </c>
      <c r="G186" s="24">
        <v>499909.8</v>
      </c>
      <c r="H186" s="24">
        <v>12</v>
      </c>
      <c r="I186" s="24">
        <v>50</v>
      </c>
      <c r="J186" s="24">
        <v>18.5</v>
      </c>
      <c r="K186" s="24">
        <v>5</v>
      </c>
      <c r="L186" s="24">
        <v>1000000.2</v>
      </c>
      <c r="M186" s="24">
        <v>1000000</v>
      </c>
      <c r="N186" s="24">
        <v>-0.2</v>
      </c>
      <c r="O186" s="24">
        <v>0</v>
      </c>
    </row>
    <row r="187" spans="2:15" ht="15" thickBot="1" x14ac:dyDescent="0.4">
      <c r="B187" s="23" t="s">
        <v>75</v>
      </c>
      <c r="C187" s="24">
        <v>36.5</v>
      </c>
      <c r="D187" s="24">
        <v>12</v>
      </c>
      <c r="E187" s="24">
        <v>499943.3</v>
      </c>
      <c r="F187" s="24">
        <v>65.5</v>
      </c>
      <c r="G187" s="24">
        <v>499898.3</v>
      </c>
      <c r="H187" s="24">
        <v>11</v>
      </c>
      <c r="I187" s="24">
        <v>10</v>
      </c>
      <c r="J187" s="24">
        <v>18.5</v>
      </c>
      <c r="K187" s="24">
        <v>5</v>
      </c>
      <c r="L187" s="24">
        <v>1000000.2</v>
      </c>
      <c r="M187" s="24">
        <v>1000000</v>
      </c>
      <c r="N187" s="24">
        <v>-0.2</v>
      </c>
      <c r="O187" s="24">
        <v>0</v>
      </c>
    </row>
    <row r="188" spans="2:15" ht="15" thickBot="1" x14ac:dyDescent="0.4">
      <c r="B188" s="23" t="s">
        <v>76</v>
      </c>
      <c r="C188" s="24">
        <v>37.5</v>
      </c>
      <c r="D188" s="24">
        <v>32.5</v>
      </c>
      <c r="E188" s="24">
        <v>499941.3</v>
      </c>
      <c r="F188" s="24">
        <v>13</v>
      </c>
      <c r="G188" s="24">
        <v>499897.3</v>
      </c>
      <c r="H188" s="24">
        <v>6</v>
      </c>
      <c r="I188" s="24">
        <v>49</v>
      </c>
      <c r="J188" s="24">
        <v>18.5</v>
      </c>
      <c r="K188" s="24">
        <v>5</v>
      </c>
      <c r="L188" s="24">
        <v>1000000.2</v>
      </c>
      <c r="M188" s="24">
        <v>1000000</v>
      </c>
      <c r="N188" s="24">
        <v>-0.2</v>
      </c>
      <c r="O188" s="24">
        <v>0</v>
      </c>
    </row>
    <row r="189" spans="2:15" ht="15" thickBot="1" x14ac:dyDescent="0.4">
      <c r="B189" s="23" t="s">
        <v>77</v>
      </c>
      <c r="C189" s="24">
        <v>35.5</v>
      </c>
      <c r="D189" s="24">
        <v>8</v>
      </c>
      <c r="E189" s="24">
        <v>499946.3</v>
      </c>
      <c r="F189" s="24">
        <v>1</v>
      </c>
      <c r="G189" s="24">
        <v>499910.8</v>
      </c>
      <c r="H189" s="24">
        <v>8</v>
      </c>
      <c r="I189" s="24">
        <v>73</v>
      </c>
      <c r="J189" s="24">
        <v>15.5</v>
      </c>
      <c r="K189" s="24">
        <v>2</v>
      </c>
      <c r="L189" s="24">
        <v>1000000.2</v>
      </c>
      <c r="M189" s="24">
        <v>1000000</v>
      </c>
      <c r="N189" s="24">
        <v>-0.2</v>
      </c>
      <c r="O189" s="24">
        <v>0</v>
      </c>
    </row>
    <row r="190" spans="2:15" ht="15" thickBot="1" x14ac:dyDescent="0.4">
      <c r="B190" s="23" t="s">
        <v>78</v>
      </c>
      <c r="C190" s="24">
        <v>1</v>
      </c>
      <c r="D190" s="24">
        <v>11</v>
      </c>
      <c r="E190" s="24">
        <v>499938.3</v>
      </c>
      <c r="F190" s="24">
        <v>7</v>
      </c>
      <c r="G190" s="24">
        <v>499895.3</v>
      </c>
      <c r="H190" s="24">
        <v>3</v>
      </c>
      <c r="I190" s="24">
        <v>9</v>
      </c>
      <c r="J190" s="24">
        <v>126.5</v>
      </c>
      <c r="K190" s="24">
        <v>9</v>
      </c>
      <c r="L190" s="24">
        <v>1000000.2</v>
      </c>
      <c r="M190" s="24">
        <v>1000000</v>
      </c>
      <c r="N190" s="24">
        <v>-0.2</v>
      </c>
      <c r="O190" s="24">
        <v>0</v>
      </c>
    </row>
    <row r="191" spans="2:15" ht="15" thickBot="1" x14ac:dyDescent="0.4">
      <c r="B191" s="23" t="s">
        <v>79</v>
      </c>
      <c r="C191" s="24">
        <v>54.5</v>
      </c>
      <c r="D191" s="24">
        <v>33.5</v>
      </c>
      <c r="E191" s="24">
        <v>499944.3</v>
      </c>
      <c r="F191" s="24">
        <v>21.5</v>
      </c>
      <c r="G191" s="24">
        <v>499928.8</v>
      </c>
      <c r="H191" s="24">
        <v>10</v>
      </c>
      <c r="I191" s="24">
        <v>5</v>
      </c>
      <c r="J191" s="24">
        <v>1</v>
      </c>
      <c r="K191" s="24">
        <v>1</v>
      </c>
      <c r="L191" s="24">
        <v>999999.7</v>
      </c>
      <c r="M191" s="24">
        <v>1000000</v>
      </c>
      <c r="N191" s="24">
        <v>0.3</v>
      </c>
      <c r="O191" s="24">
        <v>0</v>
      </c>
    </row>
    <row r="192" spans="2:15" ht="15" thickBot="1" x14ac:dyDescent="0.4">
      <c r="B192" s="23" t="s">
        <v>80</v>
      </c>
      <c r="C192" s="24">
        <v>3</v>
      </c>
      <c r="D192" s="24">
        <v>1</v>
      </c>
      <c r="E192" s="24">
        <v>499936.3</v>
      </c>
      <c r="F192" s="24">
        <v>20.5</v>
      </c>
      <c r="G192" s="24">
        <v>499896.3</v>
      </c>
      <c r="H192" s="24">
        <v>5</v>
      </c>
      <c r="I192" s="24">
        <v>2</v>
      </c>
      <c r="J192" s="24">
        <v>126.5</v>
      </c>
      <c r="K192" s="24">
        <v>9</v>
      </c>
      <c r="L192" s="24">
        <v>999999.7</v>
      </c>
      <c r="M192" s="24">
        <v>1000000</v>
      </c>
      <c r="N192" s="24">
        <v>0.3</v>
      </c>
      <c r="O192" s="24">
        <v>0</v>
      </c>
    </row>
    <row r="193" spans="2:15" ht="15" thickBot="1" x14ac:dyDescent="0.4">
      <c r="B193" s="23" t="s">
        <v>81</v>
      </c>
      <c r="C193" s="24">
        <v>30.5</v>
      </c>
      <c r="D193" s="24">
        <v>2</v>
      </c>
      <c r="E193" s="24">
        <v>499937.3</v>
      </c>
      <c r="F193" s="24">
        <v>5</v>
      </c>
      <c r="G193" s="24">
        <v>499871.8</v>
      </c>
      <c r="H193" s="24">
        <v>4</v>
      </c>
      <c r="I193" s="24">
        <v>6</v>
      </c>
      <c r="J193" s="24">
        <v>132.5</v>
      </c>
      <c r="K193" s="24">
        <v>11</v>
      </c>
      <c r="L193" s="24">
        <v>1000000.2</v>
      </c>
      <c r="M193" s="24">
        <v>1000000</v>
      </c>
      <c r="N193" s="24">
        <v>-0.2</v>
      </c>
      <c r="O193" s="24">
        <v>0</v>
      </c>
    </row>
    <row r="194" spans="2:15" ht="15" thickBot="1" x14ac:dyDescent="0.4">
      <c r="B194" s="23" t="s">
        <v>82</v>
      </c>
      <c r="C194" s="24">
        <v>33.5</v>
      </c>
      <c r="D194" s="24">
        <v>0</v>
      </c>
      <c r="E194" s="24">
        <v>499934.3</v>
      </c>
      <c r="F194" s="24">
        <v>0</v>
      </c>
      <c r="G194" s="24">
        <v>499870.8</v>
      </c>
      <c r="H194" s="24">
        <v>1</v>
      </c>
      <c r="I194" s="24">
        <v>3</v>
      </c>
      <c r="J194" s="24">
        <v>144.5</v>
      </c>
      <c r="K194" s="24">
        <v>13</v>
      </c>
      <c r="L194" s="24">
        <v>1000000.2</v>
      </c>
      <c r="M194" s="24">
        <v>1000000</v>
      </c>
      <c r="N194" s="24">
        <v>-0.2</v>
      </c>
      <c r="O194" s="24">
        <v>0</v>
      </c>
    </row>
    <row r="195" spans="2:15" ht="15" thickBot="1" x14ac:dyDescent="0.4">
      <c r="B195" s="23" t="s">
        <v>83</v>
      </c>
      <c r="C195" s="24">
        <v>0</v>
      </c>
      <c r="D195" s="24">
        <v>5</v>
      </c>
      <c r="E195" s="24">
        <v>499942.3</v>
      </c>
      <c r="F195" s="24">
        <v>66.5</v>
      </c>
      <c r="G195" s="24">
        <v>499911.8</v>
      </c>
      <c r="H195" s="24">
        <v>49</v>
      </c>
      <c r="I195" s="24">
        <v>8</v>
      </c>
      <c r="J195" s="24">
        <v>15.5</v>
      </c>
      <c r="K195" s="24">
        <v>2</v>
      </c>
      <c r="L195" s="24">
        <v>1000000.2</v>
      </c>
      <c r="M195" s="24">
        <v>1000000</v>
      </c>
      <c r="N195" s="24">
        <v>-0.2</v>
      </c>
      <c r="O195" s="24">
        <v>0</v>
      </c>
    </row>
    <row r="196" spans="2:15" ht="15" thickBot="1" x14ac:dyDescent="0.4">
      <c r="B196" s="23" t="s">
        <v>84</v>
      </c>
      <c r="C196" s="24">
        <v>32.5</v>
      </c>
      <c r="D196" s="24">
        <v>3</v>
      </c>
      <c r="E196" s="24">
        <v>499935.3</v>
      </c>
      <c r="F196" s="24">
        <v>15</v>
      </c>
      <c r="G196" s="24">
        <v>499864.8</v>
      </c>
      <c r="H196" s="24">
        <v>2</v>
      </c>
      <c r="I196" s="24">
        <v>0</v>
      </c>
      <c r="J196" s="24">
        <v>135</v>
      </c>
      <c r="K196" s="24">
        <v>12</v>
      </c>
      <c r="L196" s="24">
        <v>999999.7</v>
      </c>
      <c r="M196" s="24">
        <v>1000000</v>
      </c>
      <c r="N196" s="24">
        <v>0.3</v>
      </c>
      <c r="O196" s="24">
        <v>0</v>
      </c>
    </row>
    <row r="197" spans="2:15" ht="15" thickBot="1" x14ac:dyDescent="0.4">
      <c r="B197" s="23" t="s">
        <v>85</v>
      </c>
      <c r="C197" s="24">
        <v>4</v>
      </c>
      <c r="D197" s="24">
        <v>7</v>
      </c>
      <c r="E197" s="24">
        <v>499933.3</v>
      </c>
      <c r="F197" s="24">
        <v>6</v>
      </c>
      <c r="G197" s="24">
        <v>499865.8</v>
      </c>
      <c r="H197" s="24">
        <v>0</v>
      </c>
      <c r="I197" s="24">
        <v>1</v>
      </c>
      <c r="J197" s="24">
        <v>169</v>
      </c>
      <c r="K197" s="24">
        <v>14</v>
      </c>
      <c r="L197" s="24">
        <v>1000000.2</v>
      </c>
      <c r="M197" s="24">
        <v>1000000</v>
      </c>
      <c r="N197" s="24">
        <v>-0.2</v>
      </c>
      <c r="O197" s="24">
        <v>0</v>
      </c>
    </row>
    <row r="198" spans="2:15" ht="15" thickBot="1" x14ac:dyDescent="0.4">
      <c r="B198" s="23" t="s">
        <v>86</v>
      </c>
      <c r="C198" s="24">
        <v>2</v>
      </c>
      <c r="D198" s="24">
        <v>9</v>
      </c>
      <c r="E198" s="24">
        <v>499940.3</v>
      </c>
      <c r="F198" s="24">
        <v>63.5</v>
      </c>
      <c r="G198" s="24">
        <v>499908.8</v>
      </c>
      <c r="H198" s="24">
        <v>7</v>
      </c>
      <c r="I198" s="24">
        <v>46</v>
      </c>
      <c r="J198" s="24">
        <v>18.5</v>
      </c>
      <c r="K198" s="24">
        <v>5</v>
      </c>
      <c r="L198" s="24">
        <v>1000000.2</v>
      </c>
      <c r="M198" s="24">
        <v>1000000</v>
      </c>
      <c r="N198" s="24">
        <v>-0.2</v>
      </c>
      <c r="O198" s="24">
        <v>0</v>
      </c>
    </row>
    <row r="199" spans="2:15" ht="15" thickBot="1" x14ac:dyDescent="0.4"/>
    <row r="200" spans="2:15" ht="15" thickBot="1" x14ac:dyDescent="0.4">
      <c r="B200" s="25" t="s">
        <v>217</v>
      </c>
      <c r="C200" s="26">
        <v>1000336.6</v>
      </c>
    </row>
    <row r="201" spans="2:15" ht="15" thickBot="1" x14ac:dyDescent="0.4">
      <c r="B201" s="25" t="s">
        <v>218</v>
      </c>
      <c r="C201" s="26">
        <v>999798.1</v>
      </c>
    </row>
    <row r="202" spans="2:15" ht="15" thickBot="1" x14ac:dyDescent="0.4">
      <c r="B202" s="25" t="s">
        <v>219</v>
      </c>
      <c r="C202" s="26">
        <v>15000000.5</v>
      </c>
    </row>
    <row r="203" spans="2:15" ht="15" thickBot="1" x14ac:dyDescent="0.4">
      <c r="B203" s="25" t="s">
        <v>220</v>
      </c>
      <c r="C203" s="26">
        <v>15000000</v>
      </c>
    </row>
    <row r="204" spans="2:15" ht="20" thickBot="1" x14ac:dyDescent="0.4">
      <c r="B204" s="25" t="s">
        <v>221</v>
      </c>
      <c r="C204" s="26">
        <v>0.5</v>
      </c>
    </row>
    <row r="205" spans="2:15" ht="20" thickBot="1" x14ac:dyDescent="0.4">
      <c r="B205" s="25" t="s">
        <v>222</v>
      </c>
      <c r="C205" s="26"/>
    </row>
    <row r="206" spans="2:15" ht="20" thickBot="1" x14ac:dyDescent="0.4">
      <c r="B206" s="25" t="s">
        <v>223</v>
      </c>
      <c r="C206" s="26"/>
    </row>
    <row r="207" spans="2:15" ht="20" thickBot="1" x14ac:dyDescent="0.4">
      <c r="B207" s="25" t="s">
        <v>224</v>
      </c>
      <c r="C207" s="26">
        <v>0</v>
      </c>
    </row>
    <row r="209" spans="2:2" x14ac:dyDescent="0.35">
      <c r="B209" s="28" t="s">
        <v>225</v>
      </c>
    </row>
    <row r="211" spans="2:2" x14ac:dyDescent="0.35">
      <c r="B211" s="27" t="s">
        <v>226</v>
      </c>
    </row>
    <row r="212" spans="2:2" x14ac:dyDescent="0.35">
      <c r="B212" s="27" t="s">
        <v>227</v>
      </c>
    </row>
  </sheetData>
  <hyperlinks>
    <hyperlink ref="B119" r:id="rId1" display="https://miau.my-x.hu/myx-free/coco/test/179006620251006145646.html" xr:uid="{73182105-3A91-4616-BDA7-8DFD31BF5165}"/>
    <hyperlink ref="B209" r:id="rId2" display="https://miau.my-x.hu/myx-free/coco/test/375677820251006145719.html" xr:uid="{FB4CA40E-2285-401E-A4DC-9FD4AF60AE21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9C87-DC8F-4FC6-8C54-BF7BDC8EE5E0}">
  <dimension ref="A1:AT212"/>
  <sheetViews>
    <sheetView zoomScale="72" workbookViewId="0"/>
  </sheetViews>
  <sheetFormatPr defaultRowHeight="14.5" x14ac:dyDescent="0.35"/>
  <cols>
    <col min="1" max="1" width="10" bestFit="1" customWidth="1"/>
    <col min="2" max="2" width="5" bestFit="1" customWidth="1"/>
    <col min="3" max="3" width="9.1796875" bestFit="1" customWidth="1"/>
    <col min="4" max="6" width="5.08984375" bestFit="1" customWidth="1"/>
    <col min="7" max="7" width="5.453125" bestFit="1" customWidth="1"/>
    <col min="8" max="9" width="5.08984375" bestFit="1" customWidth="1"/>
    <col min="10" max="10" width="5.453125" bestFit="1" customWidth="1"/>
    <col min="11" max="11" width="5.90625" bestFit="1" customWidth="1"/>
    <col min="12" max="12" width="6.08984375" bestFit="1" customWidth="1"/>
    <col min="13" max="15" width="5.90625" bestFit="1" customWidth="1"/>
    <col min="16" max="16" width="5.81640625" bestFit="1" customWidth="1"/>
    <col min="17" max="17" width="6" bestFit="1" customWidth="1"/>
    <col min="18" max="21" width="5.81640625" bestFit="1" customWidth="1"/>
    <col min="22" max="22" width="7.81640625" bestFit="1" customWidth="1"/>
    <col min="23" max="23" width="5.36328125" bestFit="1" customWidth="1"/>
    <col min="24" max="24" width="6" bestFit="1" customWidth="1"/>
    <col min="25" max="25" width="5" bestFit="1" customWidth="1"/>
    <col min="26" max="26" width="6.08984375" bestFit="1" customWidth="1"/>
    <col min="27" max="27" width="7.1796875" bestFit="1" customWidth="1"/>
    <col min="28" max="29" width="8.08984375" bestFit="1" customWidth="1"/>
    <col min="30" max="30" width="9.453125" bestFit="1" customWidth="1"/>
    <col min="31" max="31" width="8.81640625" bestFit="1" customWidth="1"/>
    <col min="32" max="32" width="7.81640625" bestFit="1" customWidth="1"/>
    <col min="33" max="33" width="25.90625" bestFit="1" customWidth="1"/>
    <col min="34" max="34" width="10.26953125" bestFit="1" customWidth="1"/>
    <col min="35" max="35" width="19.6328125" bestFit="1" customWidth="1"/>
  </cols>
  <sheetData>
    <row r="1" spans="1:35" x14ac:dyDescent="0.35">
      <c r="A1" t="s">
        <v>45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X1">
        <v>0</v>
      </c>
      <c r="Y1">
        <v>0</v>
      </c>
      <c r="Z1">
        <v>1</v>
      </c>
      <c r="AA1">
        <v>0</v>
      </c>
      <c r="AB1">
        <v>0</v>
      </c>
      <c r="AC1">
        <v>0</v>
      </c>
      <c r="AD1">
        <v>1</v>
      </c>
      <c r="AE1">
        <v>0</v>
      </c>
    </row>
    <row r="2" spans="1:35" x14ac:dyDescent="0.35">
      <c r="A2" t="s">
        <v>35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46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t="s">
        <v>46</v>
      </c>
      <c r="AG2" t="s">
        <v>49</v>
      </c>
      <c r="AH2" t="s">
        <v>228</v>
      </c>
      <c r="AI2" t="s">
        <v>300</v>
      </c>
    </row>
    <row r="3" spans="1:35" x14ac:dyDescent="0.35">
      <c r="A3" t="s">
        <v>0</v>
      </c>
      <c r="B3" s="1">
        <v>0.3111949671244556</v>
      </c>
      <c r="C3" s="1">
        <v>-0.35634422232609042</v>
      </c>
      <c r="D3" s="1">
        <v>0.45796025976250943</v>
      </c>
      <c r="E3" s="1">
        <v>0.44104908385729624</v>
      </c>
      <c r="F3" s="1">
        <v>0.74858867714684574</v>
      </c>
      <c r="G3" s="1">
        <v>-0.55033056869539099</v>
      </c>
      <c r="H3" s="1">
        <v>0.72987469953095863</v>
      </c>
      <c r="I3" s="1">
        <v>0.40270221495470104</v>
      </c>
      <c r="J3" s="1">
        <v>-0.6418151091763975</v>
      </c>
      <c r="K3" s="1">
        <v>0.45080493600871407</v>
      </c>
      <c r="L3" s="1">
        <v>-8.8999858507587737E-2</v>
      </c>
      <c r="M3" s="1">
        <v>4.1853285063600421E-2</v>
      </c>
      <c r="N3" s="1">
        <v>0.61429826984414504</v>
      </c>
      <c r="O3" s="1">
        <v>0.7074368964267892</v>
      </c>
      <c r="P3" s="1">
        <v>0.97229703333610829</v>
      </c>
      <c r="Q3" s="1">
        <v>0.37726669545958313</v>
      </c>
      <c r="R3" s="1">
        <v>-0.368825304738853</v>
      </c>
      <c r="S3" s="1">
        <v>0.45895216900275293</v>
      </c>
      <c r="T3" s="1">
        <v>0.38670405572295108</v>
      </c>
      <c r="U3" s="1">
        <v>-0.91064809473986452</v>
      </c>
      <c r="V3" s="4">
        <f>AF3</f>
        <v>1000000</v>
      </c>
      <c r="W3" s="29">
        <f>MAX($B3:$U3)</f>
        <v>0.97229703333610829</v>
      </c>
      <c r="X3" s="29">
        <f>MIN($B3:$U3)</f>
        <v>-0.91064809473986452</v>
      </c>
      <c r="Y3" s="29">
        <f>AVERAGE($B3:$U3)</f>
        <v>0.20920100425286137</v>
      </c>
      <c r="Z3" s="29">
        <f>STDEV($B3:$U3)</f>
        <v>0.52449191846988574</v>
      </c>
      <c r="AA3" s="29">
        <f>MEDIAN($B3:$U3)</f>
        <v>0.39470313533882606</v>
      </c>
      <c r="AB3" s="29">
        <f>QUARTILE($B3:$U3,1)</f>
        <v>-0.15583594946221341</v>
      </c>
      <c r="AC3" s="29">
        <f>QUARTILE($B3:$U3,3)</f>
        <v>0.49778869421310096</v>
      </c>
      <c r="AD3" s="30">
        <f>COUNTIFS($B3:$U3,"&gt;"&amp;0)</f>
        <v>14</v>
      </c>
      <c r="AE3" s="30">
        <f>COUNTIFS($B3:$U3,"&lt;"&amp;0)</f>
        <v>6</v>
      </c>
      <c r="AF3">
        <v>1000000</v>
      </c>
      <c r="AG3" t="s">
        <v>49</v>
      </c>
      <c r="AH3" s="39">
        <f>L94</f>
        <v>1000000</v>
      </c>
      <c r="AI3">
        <f>IF(N94*N184&lt;=0,1,0)</f>
        <v>1</v>
      </c>
    </row>
    <row r="4" spans="1:35" x14ac:dyDescent="0.35">
      <c r="A4" t="s">
        <v>1</v>
      </c>
      <c r="B4" s="1">
        <v>0.10885859365046691</v>
      </c>
      <c r="C4" s="1">
        <v>0.73906914729741069</v>
      </c>
      <c r="D4" s="1">
        <v>-0.31054424705738204</v>
      </c>
      <c r="E4" s="1">
        <v>0.99817168456517202</v>
      </c>
      <c r="F4" s="1">
        <v>0.89879956344414103</v>
      </c>
      <c r="G4" s="1">
        <v>-0.67137589317944069</v>
      </c>
      <c r="H4" s="1">
        <v>7.7357933720008987E-2</v>
      </c>
      <c r="I4" s="1">
        <v>0.26965860344896031</v>
      </c>
      <c r="J4" s="1">
        <v>-0.31940557022273253</v>
      </c>
      <c r="K4" s="1">
        <v>0.74422706872531963</v>
      </c>
      <c r="L4" s="1">
        <v>0.75480609066499715</v>
      </c>
      <c r="M4" s="1">
        <v>0.72506822699125895</v>
      </c>
      <c r="N4" s="1">
        <v>0.76265433747141964</v>
      </c>
      <c r="O4" s="1">
        <v>3.6076746328264742E-2</v>
      </c>
      <c r="P4" s="1">
        <v>-0.26769001468162856</v>
      </c>
      <c r="Q4" s="1">
        <v>-0.54960742054057832</v>
      </c>
      <c r="R4" s="1">
        <v>-0.7986715627252543</v>
      </c>
      <c r="S4" s="1">
        <v>-0.36572128285398731</v>
      </c>
      <c r="T4" s="1">
        <v>-0.81491020502571132</v>
      </c>
      <c r="U4" s="1">
        <v>-0.87742460092470531</v>
      </c>
      <c r="V4" s="4">
        <f t="shared" ref="V4:V17" si="0">AF4</f>
        <v>1000000</v>
      </c>
      <c r="W4" s="29">
        <f t="shared" ref="W4:W17" si="1">MAX($B4:$U4)</f>
        <v>0.99817168456517202</v>
      </c>
      <c r="X4" s="29">
        <f t="shared" ref="X4:X17" si="2">MIN($B4:$U4)</f>
        <v>-0.87742460092470531</v>
      </c>
      <c r="Y4" s="29">
        <f t="shared" ref="Y4:Y17" si="3">AVERAGE($B4:$U4)</f>
        <v>5.6969859954799938E-2</v>
      </c>
      <c r="Z4" s="29">
        <f t="shared" ref="Z4:Z17" si="4">STDEV($B4:$U4)</f>
        <v>0.64223430465216591</v>
      </c>
      <c r="AA4" s="29">
        <f t="shared" ref="AA4:AA17" si="5">MEDIAN($B4:$U4)</f>
        <v>5.6717340024136864E-2</v>
      </c>
      <c r="AB4" s="29">
        <f t="shared" ref="AB4:AB17" si="6">QUARTILE($B4:$U4,1)</f>
        <v>-0.41169281727563506</v>
      </c>
      <c r="AC4" s="29">
        <f t="shared" ref="AC4:AC17" si="7">QUARTILE($B4:$U4,3)</f>
        <v>0.74035862765438787</v>
      </c>
      <c r="AD4" s="30">
        <f t="shared" ref="AD4:AD17" si="8">COUNTIFS($B4:$U4,"&gt;"&amp;0)</f>
        <v>11</v>
      </c>
      <c r="AE4" s="30">
        <f t="shared" ref="AE4:AE17" si="9">COUNTIFS($B4:$U4,"&lt;"&amp;0)</f>
        <v>9</v>
      </c>
      <c r="AF4">
        <v>1000000</v>
      </c>
      <c r="AG4" t="s">
        <v>49</v>
      </c>
      <c r="AH4" s="39">
        <f>L95</f>
        <v>1000014.5</v>
      </c>
      <c r="AI4">
        <f t="shared" ref="AI4:AI17" si="10">IF(N95*N185&lt;=0,1,0)</f>
        <v>1</v>
      </c>
    </row>
    <row r="5" spans="1:35" x14ac:dyDescent="0.35">
      <c r="A5" t="s">
        <v>2</v>
      </c>
      <c r="B5" s="1">
        <v>0.2007514829951742</v>
      </c>
      <c r="C5" s="1">
        <v>0.88438309112656643</v>
      </c>
      <c r="D5" s="1">
        <v>0.65310849613867794</v>
      </c>
      <c r="E5" s="1">
        <v>0.67908592037901538</v>
      </c>
      <c r="F5" s="1">
        <v>-0.77147854541478722</v>
      </c>
      <c r="G5" s="1">
        <v>-0.45270844663517518</v>
      </c>
      <c r="H5" s="1">
        <v>-0.29401577980678106</v>
      </c>
      <c r="I5" s="1">
        <v>-8.6619317605905577E-2</v>
      </c>
      <c r="J5" s="1">
        <v>-0.19055026069532688</v>
      </c>
      <c r="K5" s="1">
        <v>0.7659761204753639</v>
      </c>
      <c r="L5" s="1">
        <v>-0.34912583422832433</v>
      </c>
      <c r="M5" s="1">
        <v>0.11564142537551758</v>
      </c>
      <c r="N5" s="1">
        <v>0.84739518715934348</v>
      </c>
      <c r="O5" s="1">
        <v>-0.96350179587761753</v>
      </c>
      <c r="P5" s="1">
        <v>-0.40890625356414168</v>
      </c>
      <c r="Q5" s="1">
        <v>0.42026275492651455</v>
      </c>
      <c r="R5" s="1">
        <v>-0.28921838823794954</v>
      </c>
      <c r="S5" s="1">
        <v>-0.84270874199185575</v>
      </c>
      <c r="T5" s="1">
        <v>-0.57027937972434084</v>
      </c>
      <c r="U5" s="1">
        <v>-0.34013103857032534</v>
      </c>
      <c r="V5" s="4">
        <f t="shared" si="0"/>
        <v>1000000</v>
      </c>
      <c r="W5" s="29">
        <f t="shared" si="1"/>
        <v>0.88438309112656643</v>
      </c>
      <c r="X5" s="29">
        <f t="shared" si="2"/>
        <v>-0.96350179587761753</v>
      </c>
      <c r="Y5" s="29">
        <f t="shared" si="3"/>
        <v>-4.9631965188817885E-2</v>
      </c>
      <c r="Z5" s="29">
        <f t="shared" si="4"/>
        <v>0.586613459028828</v>
      </c>
      <c r="AA5" s="29">
        <f t="shared" si="5"/>
        <v>-0.23988432446663821</v>
      </c>
      <c r="AB5" s="29">
        <f t="shared" si="6"/>
        <v>-0.41985680183190005</v>
      </c>
      <c r="AC5" s="29">
        <f t="shared" si="7"/>
        <v>0.4784741902295554</v>
      </c>
      <c r="AD5" s="30">
        <f t="shared" si="8"/>
        <v>8</v>
      </c>
      <c r="AE5" s="30">
        <f t="shared" si="9"/>
        <v>12</v>
      </c>
      <c r="AF5">
        <v>1000000</v>
      </c>
      <c r="AG5" t="s">
        <v>49</v>
      </c>
      <c r="AH5" s="39">
        <f>L96</f>
        <v>1000000</v>
      </c>
      <c r="AI5">
        <f t="shared" si="10"/>
        <v>1</v>
      </c>
    </row>
    <row r="6" spans="1:35" x14ac:dyDescent="0.35">
      <c r="A6" t="s">
        <v>3</v>
      </c>
      <c r="B6" s="1">
        <v>-0.24421635485465409</v>
      </c>
      <c r="C6" s="1">
        <v>0.96857041810954625</v>
      </c>
      <c r="D6" s="1">
        <v>-0.29336839903573031</v>
      </c>
      <c r="E6" s="1">
        <v>1.4299220789653067E-3</v>
      </c>
      <c r="F6" s="1">
        <v>-0.59216268899020275</v>
      </c>
      <c r="G6" s="1">
        <v>-0.58528451594198305</v>
      </c>
      <c r="H6" s="1">
        <v>0.2109430119368354</v>
      </c>
      <c r="I6" s="1">
        <v>-0.27644631970034905</v>
      </c>
      <c r="J6" s="1">
        <v>-0.23540393170183149</v>
      </c>
      <c r="K6" s="1">
        <v>0.96616712319770426</v>
      </c>
      <c r="L6" s="1">
        <v>0.23070491301914986</v>
      </c>
      <c r="M6" s="1">
        <v>0.86947673158935102</v>
      </c>
      <c r="N6" s="1">
        <v>-0.90139625274253965</v>
      </c>
      <c r="O6" s="1">
        <v>0.98595031399381594</v>
      </c>
      <c r="P6" s="1">
        <v>-0.61046945650037432</v>
      </c>
      <c r="Q6" s="1">
        <v>-0.35993933320109828</v>
      </c>
      <c r="R6" s="1">
        <v>-0.24887608367473146</v>
      </c>
      <c r="S6" s="1">
        <v>0.60765867835357379</v>
      </c>
      <c r="T6" s="1">
        <v>0.5052902685312286</v>
      </c>
      <c r="U6" s="1">
        <v>-0.57762613097194171</v>
      </c>
      <c r="V6" s="4">
        <f t="shared" si="0"/>
        <v>1000000</v>
      </c>
      <c r="W6" s="29">
        <f t="shared" si="1"/>
        <v>0.98595031399381594</v>
      </c>
      <c r="X6" s="29">
        <f t="shared" si="2"/>
        <v>-0.90139625274253965</v>
      </c>
      <c r="Y6" s="29">
        <f t="shared" si="3"/>
        <v>2.1050095674736712E-2</v>
      </c>
      <c r="Z6" s="29">
        <f t="shared" si="4"/>
        <v>0.60672628442548238</v>
      </c>
      <c r="AA6" s="29">
        <f t="shared" si="5"/>
        <v>-0.23981014327824279</v>
      </c>
      <c r="AB6" s="29">
        <f t="shared" si="6"/>
        <v>-0.41436103264380914</v>
      </c>
      <c r="AC6" s="29">
        <f t="shared" si="7"/>
        <v>0.5308823709868149</v>
      </c>
      <c r="AD6" s="30">
        <f t="shared" si="8"/>
        <v>9</v>
      </c>
      <c r="AE6" s="30">
        <f t="shared" si="9"/>
        <v>11</v>
      </c>
      <c r="AF6">
        <v>1000000</v>
      </c>
      <c r="AG6" t="s">
        <v>49</v>
      </c>
      <c r="AH6" s="39">
        <f>L97</f>
        <v>1000000</v>
      </c>
      <c r="AI6">
        <f t="shared" si="10"/>
        <v>1</v>
      </c>
    </row>
    <row r="7" spans="1:35" x14ac:dyDescent="0.35">
      <c r="A7" t="s">
        <v>4</v>
      </c>
      <c r="B7" s="1">
        <v>0.29293288591363664</v>
      </c>
      <c r="C7" s="1">
        <v>0.98709581742562524</v>
      </c>
      <c r="D7" s="1">
        <v>0.48616414857780699</v>
      </c>
      <c r="E7" s="1">
        <v>-0.41429238337769458</v>
      </c>
      <c r="F7" s="1">
        <v>0.84506694979514863</v>
      </c>
      <c r="G7" s="1">
        <v>-0.63579473464384306</v>
      </c>
      <c r="H7" s="1">
        <v>-0.74070536228156225</v>
      </c>
      <c r="I7" s="1">
        <v>0.36162943721732566</v>
      </c>
      <c r="J7" s="1">
        <v>-4.2628563474009118E-2</v>
      </c>
      <c r="K7" s="1">
        <v>0.90420632379350763</v>
      </c>
      <c r="L7" s="1">
        <v>0.43654569010665334</v>
      </c>
      <c r="M7" s="1">
        <v>-0.32242082305547481</v>
      </c>
      <c r="N7" s="1">
        <v>0.20074341161897813</v>
      </c>
      <c r="O7" s="1">
        <v>0.50465306439030777</v>
      </c>
      <c r="P7" s="1">
        <v>0.42364345058837283</v>
      </c>
      <c r="Q7" s="1">
        <v>0.89059784923872964</v>
      </c>
      <c r="R7" s="1">
        <v>0.8279089514281035</v>
      </c>
      <c r="S7" s="1">
        <v>0.79298705439514072</v>
      </c>
      <c r="T7" s="1">
        <v>0.60943241005112325</v>
      </c>
      <c r="U7" s="1">
        <v>0.10466197048682946</v>
      </c>
      <c r="V7" s="4">
        <f t="shared" si="0"/>
        <v>1000000</v>
      </c>
      <c r="W7" s="29">
        <f t="shared" si="1"/>
        <v>0.98709581742562524</v>
      </c>
      <c r="X7" s="29">
        <f t="shared" si="2"/>
        <v>-0.74070536228156225</v>
      </c>
      <c r="Y7" s="29">
        <f t="shared" si="3"/>
        <v>0.32562137740973529</v>
      </c>
      <c r="Z7" s="29">
        <f t="shared" si="4"/>
        <v>0.52433103037599627</v>
      </c>
      <c r="AA7" s="29">
        <f t="shared" si="5"/>
        <v>0.43009457034751308</v>
      </c>
      <c r="AB7" s="29">
        <f t="shared" si="6"/>
        <v>6.7839336996619815E-2</v>
      </c>
      <c r="AC7" s="29">
        <f t="shared" si="7"/>
        <v>0.80171752865338142</v>
      </c>
      <c r="AD7" s="30">
        <f t="shared" si="8"/>
        <v>15</v>
      </c>
      <c r="AE7" s="30">
        <f t="shared" si="9"/>
        <v>5</v>
      </c>
      <c r="AF7">
        <v>1000000</v>
      </c>
      <c r="AG7" t="s">
        <v>49</v>
      </c>
      <c r="AH7" s="39">
        <f>L98</f>
        <v>1000000</v>
      </c>
      <c r="AI7">
        <f t="shared" si="10"/>
        <v>1</v>
      </c>
    </row>
    <row r="8" spans="1:35" x14ac:dyDescent="0.35">
      <c r="A8" t="s">
        <v>5</v>
      </c>
      <c r="B8" s="1">
        <v>-0.44775319959564519</v>
      </c>
      <c r="C8" s="1">
        <v>-0.31596841332089509</v>
      </c>
      <c r="D8" s="1">
        <v>-0.60396376815920183</v>
      </c>
      <c r="E8" s="1">
        <v>-0.62781074188013797</v>
      </c>
      <c r="F8" s="1">
        <v>-7.9204324606985121E-2</v>
      </c>
      <c r="G8" s="1">
        <v>0.9272461723647536</v>
      </c>
      <c r="H8" s="1">
        <v>-0.55741551140744949</v>
      </c>
      <c r="I8" s="1">
        <v>0.66803069051604691</v>
      </c>
      <c r="J8" s="1">
        <v>0.26562323579964153</v>
      </c>
      <c r="K8" s="1">
        <v>-0.27557650330092986</v>
      </c>
      <c r="L8" s="1">
        <v>9.3599104042023207E-2</v>
      </c>
      <c r="M8" s="1">
        <v>-9.2156635428441769E-2</v>
      </c>
      <c r="N8" s="1">
        <v>-0.15336131306072209</v>
      </c>
      <c r="O8" s="1">
        <v>-0.2027159599993742</v>
      </c>
      <c r="P8" s="1">
        <v>-0.8360635574273072</v>
      </c>
      <c r="Q8" s="1">
        <v>-5.885279631641871E-2</v>
      </c>
      <c r="R8" s="1">
        <v>-2.1349394511674502E-2</v>
      </c>
      <c r="S8" s="1">
        <v>0.63231058433478027</v>
      </c>
      <c r="T8" s="1">
        <v>-0.54420690454167131</v>
      </c>
      <c r="U8" s="1">
        <v>-0.38196026562281271</v>
      </c>
      <c r="V8" s="4">
        <f t="shared" si="0"/>
        <v>1000000</v>
      </c>
      <c r="W8" s="29">
        <f t="shared" si="1"/>
        <v>0.9272461723647536</v>
      </c>
      <c r="X8" s="29">
        <f t="shared" si="2"/>
        <v>-0.8360635574273072</v>
      </c>
      <c r="Y8" s="29">
        <f t="shared" si="3"/>
        <v>-0.13057747510612111</v>
      </c>
      <c r="Z8" s="29">
        <f t="shared" si="4"/>
        <v>0.46534776071854134</v>
      </c>
      <c r="AA8" s="29">
        <f t="shared" si="5"/>
        <v>-0.17803863653004814</v>
      </c>
      <c r="AB8" s="29">
        <f t="shared" si="6"/>
        <v>-0.47186662583215172</v>
      </c>
      <c r="AC8" s="29">
        <f t="shared" si="7"/>
        <v>7.3877301267499251E-3</v>
      </c>
      <c r="AD8" s="30">
        <f t="shared" si="8"/>
        <v>5</v>
      </c>
      <c r="AE8" s="30">
        <f t="shared" si="9"/>
        <v>15</v>
      </c>
      <c r="AF8">
        <v>1000000</v>
      </c>
      <c r="AG8" t="s">
        <v>49</v>
      </c>
      <c r="AH8" s="39">
        <f>L99</f>
        <v>1000000</v>
      </c>
      <c r="AI8">
        <f t="shared" si="10"/>
        <v>1</v>
      </c>
    </row>
    <row r="9" spans="1:35" x14ac:dyDescent="0.35">
      <c r="A9" t="s">
        <v>6</v>
      </c>
      <c r="B9" s="1">
        <v>-0.44967353950990208</v>
      </c>
      <c r="C9" s="1">
        <v>-0.22838922080437274</v>
      </c>
      <c r="D9" s="1">
        <v>0.26798201567418434</v>
      </c>
      <c r="E9" s="1">
        <v>-0.67929931864551651</v>
      </c>
      <c r="F9" s="1">
        <v>0.87547503045402242</v>
      </c>
      <c r="G9" s="1">
        <v>-0.42442325915515822</v>
      </c>
      <c r="H9" s="1">
        <v>0.18853674048055313</v>
      </c>
      <c r="I9" s="1">
        <v>-0.51543039561376092</v>
      </c>
      <c r="J9" s="1">
        <v>0.41193170088729913</v>
      </c>
      <c r="K9" s="1">
        <v>7.7110540660255023E-2</v>
      </c>
      <c r="L9" s="1">
        <v>0.12123985111296043</v>
      </c>
      <c r="M9" s="1">
        <v>0.64253275050669734</v>
      </c>
      <c r="N9" s="1">
        <v>0.78542039173483102</v>
      </c>
      <c r="O9" s="1">
        <v>0.39296869660486866</v>
      </c>
      <c r="P9" s="1">
        <v>0.83498024100102253</v>
      </c>
      <c r="Q9" s="1">
        <v>0.63594705540459584</v>
      </c>
      <c r="R9" s="1">
        <v>-0.78043922638845586</v>
      </c>
      <c r="S9" s="1">
        <v>-0.31177593350334165</v>
      </c>
      <c r="T9" s="1">
        <v>0.40864851647066192</v>
      </c>
      <c r="U9" s="1">
        <v>-9.8711828281938585E-2</v>
      </c>
      <c r="V9" s="4">
        <f t="shared" si="0"/>
        <v>1000000</v>
      </c>
      <c r="W9" s="29">
        <f t="shared" si="1"/>
        <v>0.87547503045402242</v>
      </c>
      <c r="X9" s="29">
        <f t="shared" si="2"/>
        <v>-0.78043922638845586</v>
      </c>
      <c r="Y9" s="29">
        <f t="shared" si="3"/>
        <v>0.10773154045447524</v>
      </c>
      <c r="Z9" s="29">
        <f t="shared" si="4"/>
        <v>0.52125622980898079</v>
      </c>
      <c r="AA9" s="29">
        <f t="shared" si="5"/>
        <v>0.15488829579675678</v>
      </c>
      <c r="AB9" s="29">
        <f t="shared" si="6"/>
        <v>-0.33993776491629579</v>
      </c>
      <c r="AC9" s="29">
        <f t="shared" si="7"/>
        <v>0.46793553951662331</v>
      </c>
      <c r="AD9" s="30">
        <f t="shared" si="8"/>
        <v>12</v>
      </c>
      <c r="AE9" s="30">
        <f t="shared" si="9"/>
        <v>8</v>
      </c>
      <c r="AF9">
        <v>1000000</v>
      </c>
      <c r="AG9" t="s">
        <v>49</v>
      </c>
      <c r="AH9" s="39">
        <f>L100</f>
        <v>1000000</v>
      </c>
      <c r="AI9">
        <f t="shared" si="10"/>
        <v>1</v>
      </c>
    </row>
    <row r="10" spans="1:35" x14ac:dyDescent="0.35">
      <c r="A10" t="s">
        <v>7</v>
      </c>
      <c r="B10" s="1">
        <v>0.42381356565760764</v>
      </c>
      <c r="C10" s="1">
        <v>0.96815981480684132</v>
      </c>
      <c r="D10" s="1">
        <v>0.5880428079019806</v>
      </c>
      <c r="E10" s="1">
        <v>0.25348727158947004</v>
      </c>
      <c r="F10" s="1">
        <v>0.35457012485705586</v>
      </c>
      <c r="G10" s="1">
        <v>-0.51050885123452128</v>
      </c>
      <c r="H10" s="1">
        <v>-0.64447409891571983</v>
      </c>
      <c r="I10" s="1">
        <v>0.52810614702301617</v>
      </c>
      <c r="J10" s="1">
        <v>-0.15246312277245111</v>
      </c>
      <c r="K10" s="1">
        <v>-0.97187454801034701</v>
      </c>
      <c r="L10" s="1">
        <v>0.41021702808785521</v>
      </c>
      <c r="M10" s="1">
        <v>-0.14648917008103224</v>
      </c>
      <c r="N10" s="1">
        <v>0.58361434721696503</v>
      </c>
      <c r="O10" s="1">
        <v>0.68890863955687442</v>
      </c>
      <c r="P10" s="1">
        <v>-0.82130308221640091</v>
      </c>
      <c r="Q10" s="1">
        <v>-0.13746262516608443</v>
      </c>
      <c r="R10" s="1">
        <v>-0.24073636331598536</v>
      </c>
      <c r="S10" s="1">
        <v>0.45171059188405871</v>
      </c>
      <c r="T10" s="1">
        <v>-0.46907577610450524</v>
      </c>
      <c r="U10" s="1">
        <v>-0.61462770564567593</v>
      </c>
      <c r="V10" s="4">
        <f t="shared" si="0"/>
        <v>1000000</v>
      </c>
      <c r="W10" s="29">
        <f t="shared" si="1"/>
        <v>0.96815981480684132</v>
      </c>
      <c r="X10" s="29">
        <f t="shared" si="2"/>
        <v>-0.97187454801034701</v>
      </c>
      <c r="Y10" s="29">
        <f t="shared" si="3"/>
        <v>2.7080749755950106E-2</v>
      </c>
      <c r="Z10" s="29">
        <f t="shared" si="4"/>
        <v>0.56749078004069342</v>
      </c>
      <c r="AA10" s="29">
        <f t="shared" si="5"/>
        <v>5.8012323211692807E-2</v>
      </c>
      <c r="AB10" s="29">
        <f t="shared" si="6"/>
        <v>-0.47943404488700925</v>
      </c>
      <c r="AC10" s="29">
        <f t="shared" si="7"/>
        <v>0.47080948066879807</v>
      </c>
      <c r="AD10" s="30">
        <f t="shared" si="8"/>
        <v>10</v>
      </c>
      <c r="AE10" s="30">
        <f t="shared" si="9"/>
        <v>10</v>
      </c>
      <c r="AF10">
        <v>1000000</v>
      </c>
      <c r="AG10" t="s">
        <v>49</v>
      </c>
      <c r="AH10" s="39">
        <f>L101</f>
        <v>1000000</v>
      </c>
      <c r="AI10">
        <f t="shared" si="10"/>
        <v>1</v>
      </c>
    </row>
    <row r="11" spans="1:35" x14ac:dyDescent="0.35">
      <c r="A11" t="s">
        <v>8</v>
      </c>
      <c r="B11" s="1">
        <v>-7.1772912628005781E-2</v>
      </c>
      <c r="C11" s="1">
        <v>0.33865694977839866</v>
      </c>
      <c r="D11" s="1">
        <v>-0.62523128788985005</v>
      </c>
      <c r="E11" s="1">
        <v>0.29130067729331111</v>
      </c>
      <c r="F11" s="1">
        <v>0.13431737030664026</v>
      </c>
      <c r="G11" s="1">
        <v>0.98573738167287295</v>
      </c>
      <c r="H11" s="1">
        <v>-1.4416852462922236E-2</v>
      </c>
      <c r="I11" s="1">
        <v>-0.42237950348591036</v>
      </c>
      <c r="J11" s="1">
        <v>-0.27590534345735751</v>
      </c>
      <c r="K11" s="1">
        <v>0.50144553655084811</v>
      </c>
      <c r="L11" s="1">
        <v>-0.78573853510784297</v>
      </c>
      <c r="M11" s="1">
        <v>-0.3061837380991046</v>
      </c>
      <c r="N11" s="1">
        <v>0.78881405431841833</v>
      </c>
      <c r="O11" s="1">
        <v>0.37576050920782667</v>
      </c>
      <c r="P11" s="1">
        <v>-0.81225118793614803</v>
      </c>
      <c r="Q11" s="1">
        <v>0.18556699205315308</v>
      </c>
      <c r="R11" s="1">
        <v>0.79593027510536252</v>
      </c>
      <c r="S11" s="1">
        <v>0.40544433717983153</v>
      </c>
      <c r="T11" s="1">
        <v>0.80020272986361252</v>
      </c>
      <c r="U11" s="1">
        <v>0.89985867636706707</v>
      </c>
      <c r="V11" s="4">
        <f t="shared" si="0"/>
        <v>1000000</v>
      </c>
      <c r="W11" s="29">
        <f t="shared" si="1"/>
        <v>0.98573738167287295</v>
      </c>
      <c r="X11" s="29">
        <f t="shared" si="2"/>
        <v>-0.81225118793614803</v>
      </c>
      <c r="Y11" s="29">
        <f t="shared" si="3"/>
        <v>0.15945780643151006</v>
      </c>
      <c r="Z11" s="29">
        <f t="shared" si="4"/>
        <v>0.56193657934606345</v>
      </c>
      <c r="AA11" s="29">
        <f t="shared" si="5"/>
        <v>0.23843383467323209</v>
      </c>
      <c r="AB11" s="29">
        <f t="shared" si="6"/>
        <v>-0.28347494211779428</v>
      </c>
      <c r="AC11" s="29">
        <f t="shared" si="7"/>
        <v>0.57328766599274061</v>
      </c>
      <c r="AD11" s="30">
        <f t="shared" si="8"/>
        <v>12</v>
      </c>
      <c r="AE11" s="30">
        <f t="shared" si="9"/>
        <v>8</v>
      </c>
      <c r="AF11">
        <v>1000000</v>
      </c>
      <c r="AG11" t="s">
        <v>49</v>
      </c>
      <c r="AH11" s="39">
        <f>L102</f>
        <v>1000000</v>
      </c>
      <c r="AI11">
        <f t="shared" si="10"/>
        <v>1</v>
      </c>
    </row>
    <row r="12" spans="1:35" x14ac:dyDescent="0.35">
      <c r="A12" t="s">
        <v>9</v>
      </c>
      <c r="B12" s="1">
        <v>0.55012920421337341</v>
      </c>
      <c r="C12" s="1">
        <v>-0.19644244221264739</v>
      </c>
      <c r="D12" s="1">
        <v>0.46196599564928476</v>
      </c>
      <c r="E12" s="1">
        <v>0.25978662799754937</v>
      </c>
      <c r="F12" s="1">
        <v>-0.85295967334444955</v>
      </c>
      <c r="G12" s="1">
        <v>0.46323117470849473</v>
      </c>
      <c r="H12" s="1">
        <v>0.22436646050532771</v>
      </c>
      <c r="I12" s="1">
        <v>0.34982559564449112</v>
      </c>
      <c r="J12" s="1">
        <v>0.24392189512959517</v>
      </c>
      <c r="K12" s="1">
        <v>-0.37440962155014001</v>
      </c>
      <c r="L12" s="1">
        <v>-0.21982269405905752</v>
      </c>
      <c r="M12" s="1">
        <v>0.14968946578004494</v>
      </c>
      <c r="N12" s="1">
        <v>-0.62991925958756756</v>
      </c>
      <c r="O12" s="1">
        <v>-0.90911642712915697</v>
      </c>
      <c r="P12" s="1">
        <v>-0.12777443143779732</v>
      </c>
      <c r="Q12" s="1">
        <v>-0.46121919881216389</v>
      </c>
      <c r="R12" s="1">
        <v>-0.83381960092057694</v>
      </c>
      <c r="S12" s="1">
        <v>-0.53964303755186238</v>
      </c>
      <c r="T12" s="1">
        <v>-0.48479251462328543</v>
      </c>
      <c r="U12" s="1">
        <v>0.1163642317374316</v>
      </c>
      <c r="V12" s="4">
        <f t="shared" si="0"/>
        <v>1000000</v>
      </c>
      <c r="W12" s="29">
        <f t="shared" si="1"/>
        <v>0.55012920421337341</v>
      </c>
      <c r="X12" s="29">
        <f t="shared" si="2"/>
        <v>-0.90911642712915697</v>
      </c>
      <c r="Y12" s="29">
        <f t="shared" si="3"/>
        <v>-0.14053191249315561</v>
      </c>
      <c r="Z12" s="29">
        <f t="shared" si="4"/>
        <v>0.47571412396825535</v>
      </c>
      <c r="AA12" s="29">
        <f t="shared" si="5"/>
        <v>-0.16210843682522236</v>
      </c>
      <c r="AB12" s="29">
        <f t="shared" si="6"/>
        <v>-0.49850514535542967</v>
      </c>
      <c r="AC12" s="29">
        <f t="shared" si="7"/>
        <v>0.24788807834658372</v>
      </c>
      <c r="AD12" s="30">
        <f t="shared" si="8"/>
        <v>9</v>
      </c>
      <c r="AE12" s="30">
        <f t="shared" si="9"/>
        <v>11</v>
      </c>
      <c r="AF12">
        <v>1000000</v>
      </c>
      <c r="AG12" t="s">
        <v>49</v>
      </c>
      <c r="AH12" s="39">
        <f>L103</f>
        <v>1000000</v>
      </c>
      <c r="AI12">
        <f t="shared" si="10"/>
        <v>1</v>
      </c>
    </row>
    <row r="13" spans="1:35" x14ac:dyDescent="0.35">
      <c r="A13" t="s">
        <v>10</v>
      </c>
      <c r="B13" s="1">
        <v>-0.22976832455671503</v>
      </c>
      <c r="C13" s="1">
        <v>0.82105687612338207</v>
      </c>
      <c r="D13" s="1">
        <v>0.59116295137658503</v>
      </c>
      <c r="E13" s="1">
        <v>0.63835087069662722</v>
      </c>
      <c r="F13" s="1">
        <v>-0.30193940054823609</v>
      </c>
      <c r="G13" s="1">
        <v>-0.59486087483265893</v>
      </c>
      <c r="H13" s="1">
        <v>0.96651295496851275</v>
      </c>
      <c r="I13" s="1">
        <v>0.25562537149768016</v>
      </c>
      <c r="J13" s="1">
        <v>0.7108779661291118</v>
      </c>
      <c r="K13" s="1">
        <v>-0.10297605130593612</v>
      </c>
      <c r="L13" s="1">
        <v>0.14196802095422845</v>
      </c>
      <c r="M13" s="1">
        <v>0.99844754247252432</v>
      </c>
      <c r="N13" s="1">
        <v>-0.5770280879125349</v>
      </c>
      <c r="O13" s="1">
        <v>-0.44414982327723229</v>
      </c>
      <c r="P13" s="1">
        <v>0.76371796474414855</v>
      </c>
      <c r="Q13" s="1">
        <v>0.89634826312425209</v>
      </c>
      <c r="R13" s="1">
        <v>0.75356730748056711</v>
      </c>
      <c r="S13" s="1">
        <v>0.70570360747733218</v>
      </c>
      <c r="T13" s="1">
        <v>-0.70000116393524769</v>
      </c>
      <c r="U13" s="1">
        <v>-0.36377143838840187</v>
      </c>
      <c r="V13" s="4">
        <f t="shared" si="0"/>
        <v>1000000</v>
      </c>
      <c r="W13" s="29">
        <f t="shared" si="1"/>
        <v>0.99844754247252432</v>
      </c>
      <c r="X13" s="29">
        <f t="shared" si="2"/>
        <v>-0.70000116393524769</v>
      </c>
      <c r="Y13" s="29">
        <f t="shared" si="3"/>
        <v>0.24644222661439943</v>
      </c>
      <c r="Z13" s="29">
        <f t="shared" si="4"/>
        <v>0.60052120997943159</v>
      </c>
      <c r="AA13" s="29">
        <f t="shared" si="5"/>
        <v>0.4233941614371326</v>
      </c>
      <c r="AB13" s="29">
        <f t="shared" si="6"/>
        <v>-0.31739741000827754</v>
      </c>
      <c r="AC13" s="29">
        <f t="shared" si="7"/>
        <v>0.75610497179646252</v>
      </c>
      <c r="AD13" s="30">
        <f t="shared" si="8"/>
        <v>12</v>
      </c>
      <c r="AE13" s="30">
        <f t="shared" si="9"/>
        <v>8</v>
      </c>
      <c r="AF13">
        <v>1000000</v>
      </c>
      <c r="AG13" t="s">
        <v>49</v>
      </c>
      <c r="AH13" s="39">
        <f>L104</f>
        <v>1000000</v>
      </c>
      <c r="AI13">
        <f t="shared" si="10"/>
        <v>1</v>
      </c>
    </row>
    <row r="14" spans="1:35" x14ac:dyDescent="0.35">
      <c r="A14" t="s">
        <v>11</v>
      </c>
      <c r="B14" s="1">
        <v>0.46708202275574573</v>
      </c>
      <c r="C14" s="1">
        <v>0.41606550968752276</v>
      </c>
      <c r="D14" s="1">
        <v>-0.92706295661651605</v>
      </c>
      <c r="E14" s="1">
        <v>0.36474043953207991</v>
      </c>
      <c r="F14" s="1">
        <v>0.18966903717040062</v>
      </c>
      <c r="G14" s="1">
        <v>0.41977542665557799</v>
      </c>
      <c r="H14" s="1">
        <v>-0.27630666486773015</v>
      </c>
      <c r="I14" s="1">
        <v>0.14293612909872588</v>
      </c>
      <c r="J14" s="1">
        <v>8.1066781413010824E-2</v>
      </c>
      <c r="K14" s="1">
        <v>-0.35330366765016841</v>
      </c>
      <c r="L14" s="1">
        <v>0.53793941280642987</v>
      </c>
      <c r="M14" s="1">
        <v>-0.47080310364519007</v>
      </c>
      <c r="N14" s="1">
        <v>-0.97364842098572479</v>
      </c>
      <c r="O14" s="1">
        <v>-0.97758634727408467</v>
      </c>
      <c r="P14" s="1">
        <v>0.27109738799867955</v>
      </c>
      <c r="Q14" s="1">
        <v>0.21515125400956059</v>
      </c>
      <c r="R14" s="1">
        <v>-0.12635538191210749</v>
      </c>
      <c r="S14" s="1">
        <v>-0.69972286507772097</v>
      </c>
      <c r="T14" s="1">
        <v>0.54530149938123262</v>
      </c>
      <c r="U14" s="1">
        <v>-0.98993666952209769</v>
      </c>
      <c r="V14" s="4">
        <f t="shared" si="0"/>
        <v>1000000</v>
      </c>
      <c r="W14" s="29">
        <f t="shared" si="1"/>
        <v>0.54530149938123262</v>
      </c>
      <c r="X14" s="29">
        <f t="shared" si="2"/>
        <v>-0.98993666952209769</v>
      </c>
      <c r="Y14" s="29">
        <f t="shared" si="3"/>
        <v>-0.1071950588521187</v>
      </c>
      <c r="Z14" s="29">
        <f t="shared" si="4"/>
        <v>0.55780064548422592</v>
      </c>
      <c r="AA14" s="29">
        <f t="shared" si="5"/>
        <v>0.11200145525586835</v>
      </c>
      <c r="AB14" s="29">
        <f t="shared" si="6"/>
        <v>-0.52803304400332274</v>
      </c>
      <c r="AC14" s="29">
        <f t="shared" si="7"/>
        <v>0.37757170707094062</v>
      </c>
      <c r="AD14" s="30">
        <f t="shared" si="8"/>
        <v>11</v>
      </c>
      <c r="AE14" s="30">
        <f t="shared" si="9"/>
        <v>9</v>
      </c>
      <c r="AF14">
        <v>1000000</v>
      </c>
      <c r="AG14" t="s">
        <v>49</v>
      </c>
      <c r="AH14" s="39">
        <f>L105</f>
        <v>1000000</v>
      </c>
      <c r="AI14">
        <f t="shared" si="10"/>
        <v>1</v>
      </c>
    </row>
    <row r="15" spans="1:35" x14ac:dyDescent="0.35">
      <c r="A15" t="s">
        <v>12</v>
      </c>
      <c r="B15" s="1">
        <v>0.14660524440466594</v>
      </c>
      <c r="C15" s="1">
        <v>-0.3758599907559228</v>
      </c>
      <c r="D15" s="1">
        <v>-0.15756238959780422</v>
      </c>
      <c r="E15" s="1">
        <v>0.39268747546768412</v>
      </c>
      <c r="F15" s="1">
        <v>0.83836039663843298</v>
      </c>
      <c r="G15" s="1">
        <v>-1.177341448938396E-2</v>
      </c>
      <c r="H15" s="1">
        <v>-0.71584426348847785</v>
      </c>
      <c r="I15" s="1">
        <v>-0.31950693899685834</v>
      </c>
      <c r="J15" s="1">
        <v>-0.98776853148787969</v>
      </c>
      <c r="K15" s="1">
        <v>-0.81971802876665523</v>
      </c>
      <c r="L15" s="1">
        <v>0.89340691021519691</v>
      </c>
      <c r="M15" s="1">
        <v>-0.21748500534950543</v>
      </c>
      <c r="N15" s="1">
        <v>0.14070026733022911</v>
      </c>
      <c r="O15" s="1">
        <v>-0.80924322804201143</v>
      </c>
      <c r="P15" s="1">
        <v>0.49831266839999544</v>
      </c>
      <c r="Q15" s="1">
        <v>0.33522482259233355</v>
      </c>
      <c r="R15" s="1">
        <v>-2.5062496224461661E-2</v>
      </c>
      <c r="S15" s="1">
        <v>-9.4339790336585905E-2</v>
      </c>
      <c r="T15" s="1">
        <v>0.63942481328667267</v>
      </c>
      <c r="U15" s="1">
        <v>0.10210060453130643</v>
      </c>
      <c r="V15" s="4">
        <f t="shared" si="0"/>
        <v>1000000</v>
      </c>
      <c r="W15" s="29">
        <f t="shared" si="1"/>
        <v>0.89340691021519691</v>
      </c>
      <c r="X15" s="29">
        <f t="shared" si="2"/>
        <v>-0.98776853148787969</v>
      </c>
      <c r="Y15" s="29">
        <f t="shared" si="3"/>
        <v>-2.7367043733451467E-2</v>
      </c>
      <c r="Z15" s="29">
        <f t="shared" si="4"/>
        <v>0.54297414972390068</v>
      </c>
      <c r="AA15" s="29">
        <f t="shared" si="5"/>
        <v>-1.841795535692281E-2</v>
      </c>
      <c r="AB15" s="29">
        <f t="shared" si="6"/>
        <v>-0.33359520193662445</v>
      </c>
      <c r="AC15" s="29">
        <f t="shared" si="7"/>
        <v>0.34959048581117119</v>
      </c>
      <c r="AD15" s="30">
        <f t="shared" si="8"/>
        <v>9</v>
      </c>
      <c r="AE15" s="30">
        <f t="shared" si="9"/>
        <v>11</v>
      </c>
      <c r="AF15">
        <v>1000000</v>
      </c>
      <c r="AG15" t="s">
        <v>49</v>
      </c>
      <c r="AH15" s="39">
        <f>L106</f>
        <v>1000000</v>
      </c>
      <c r="AI15">
        <f t="shared" si="10"/>
        <v>1</v>
      </c>
    </row>
    <row r="16" spans="1:35" x14ac:dyDescent="0.35">
      <c r="A16" t="s">
        <v>13</v>
      </c>
      <c r="B16" s="1">
        <v>0.50904925467567486</v>
      </c>
      <c r="C16" s="1">
        <v>0.85222390045945096</v>
      </c>
      <c r="D16" s="1">
        <v>-0.45599787221299359</v>
      </c>
      <c r="E16" s="1">
        <v>-0.97545915692744933</v>
      </c>
      <c r="F16" s="1">
        <v>-7.0778202994846273E-2</v>
      </c>
      <c r="G16" s="1">
        <v>-0.5317316152259457</v>
      </c>
      <c r="H16" s="1">
        <v>0.45778905154505978</v>
      </c>
      <c r="I16" s="1">
        <v>-0.83769627675707237</v>
      </c>
      <c r="J16" s="1">
        <v>-0.50106907791301514</v>
      </c>
      <c r="K16" s="1">
        <v>0.58159044987036723</v>
      </c>
      <c r="L16" s="1">
        <v>-0.92017643486704404</v>
      </c>
      <c r="M16" s="1">
        <v>0.21023981916647849</v>
      </c>
      <c r="N16" s="1">
        <v>0.92580436888542272</v>
      </c>
      <c r="O16" s="1">
        <v>0.87946858899896818</v>
      </c>
      <c r="P16" s="1">
        <v>2.5514797852254523E-2</v>
      </c>
      <c r="Q16" s="1">
        <v>-0.73353413584537863</v>
      </c>
      <c r="R16" s="1">
        <v>6.4391816386965672E-2</v>
      </c>
      <c r="S16" s="1">
        <v>6.9420977967710407E-2</v>
      </c>
      <c r="T16" s="1">
        <v>-0.65647458007813309</v>
      </c>
      <c r="U16" s="1">
        <v>0.70627896497249787</v>
      </c>
      <c r="V16" s="4">
        <f t="shared" si="0"/>
        <v>1000000</v>
      </c>
      <c r="W16" s="29">
        <f t="shared" si="1"/>
        <v>0.92580436888542272</v>
      </c>
      <c r="X16" s="29">
        <f t="shared" si="2"/>
        <v>-0.97545915692744933</v>
      </c>
      <c r="Y16" s="29">
        <f t="shared" si="3"/>
        <v>-2.0057268102051374E-2</v>
      </c>
      <c r="Z16" s="29">
        <f t="shared" si="4"/>
        <v>0.64580341699484756</v>
      </c>
      <c r="AA16" s="29">
        <f t="shared" si="5"/>
        <v>4.4953307119610098E-2</v>
      </c>
      <c r="AB16" s="29">
        <f t="shared" si="6"/>
        <v>-0.56291735643899254</v>
      </c>
      <c r="AC16" s="29">
        <f t="shared" si="7"/>
        <v>0.52718455347434801</v>
      </c>
      <c r="AD16" s="30">
        <f t="shared" si="8"/>
        <v>11</v>
      </c>
      <c r="AE16" s="30">
        <f t="shared" si="9"/>
        <v>9</v>
      </c>
      <c r="AF16">
        <v>1000000</v>
      </c>
      <c r="AG16" t="s">
        <v>49</v>
      </c>
      <c r="AH16" s="39">
        <f>L107</f>
        <v>999985.5</v>
      </c>
      <c r="AI16">
        <f t="shared" si="10"/>
        <v>1</v>
      </c>
    </row>
    <row r="17" spans="1:46" x14ac:dyDescent="0.35">
      <c r="A17" t="s">
        <v>14</v>
      </c>
      <c r="B17" s="1">
        <v>0.597448463455998</v>
      </c>
      <c r="C17" s="1">
        <v>-0.11255063272356569</v>
      </c>
      <c r="D17" s="1">
        <v>-0.82117544708041978</v>
      </c>
      <c r="E17" s="1">
        <v>-0.33442515198461797</v>
      </c>
      <c r="F17" s="1">
        <v>-5.2123467460388762E-2</v>
      </c>
      <c r="G17" s="1">
        <v>0.11383512229079051</v>
      </c>
      <c r="H17" s="1">
        <v>0.33996801173307833</v>
      </c>
      <c r="I17" s="1">
        <v>0.70354420765319792</v>
      </c>
      <c r="J17" s="1">
        <v>4.6122018676247212E-2</v>
      </c>
      <c r="K17" s="1">
        <v>-0.62999830371491328</v>
      </c>
      <c r="L17" s="1">
        <v>-0.54247625379341757</v>
      </c>
      <c r="M17" s="1">
        <v>-0.27480118889776639</v>
      </c>
      <c r="N17" s="1">
        <v>0.13170624415194498</v>
      </c>
      <c r="O17" s="1">
        <v>-0.13919773729819918</v>
      </c>
      <c r="P17" s="1">
        <v>0.69735320329562911</v>
      </c>
      <c r="Q17" s="1">
        <v>-0.47521893341223365</v>
      </c>
      <c r="R17" s="1">
        <v>0.5311801989581193</v>
      </c>
      <c r="S17" s="1">
        <v>-0.86128239649333027</v>
      </c>
      <c r="T17" s="1">
        <v>-0.79090895876817369</v>
      </c>
      <c r="U17" s="1">
        <v>0.88126285883910738</v>
      </c>
      <c r="V17" s="4">
        <f t="shared" si="0"/>
        <v>1000000</v>
      </c>
      <c r="W17" s="29">
        <f t="shared" si="1"/>
        <v>0.88126285883910738</v>
      </c>
      <c r="X17" s="29">
        <f t="shared" si="2"/>
        <v>-0.86128239649333027</v>
      </c>
      <c r="Y17" s="29">
        <f t="shared" si="3"/>
        <v>-4.9586907128645677E-2</v>
      </c>
      <c r="Z17" s="29">
        <f t="shared" si="4"/>
        <v>0.54659865500636329</v>
      </c>
      <c r="AA17" s="29">
        <f t="shared" si="5"/>
        <v>-8.2337050091977226E-2</v>
      </c>
      <c r="AB17" s="29">
        <f t="shared" si="6"/>
        <v>-0.49203326350752963</v>
      </c>
      <c r="AC17" s="29">
        <f t="shared" si="7"/>
        <v>0.38777105853933858</v>
      </c>
      <c r="AD17" s="30">
        <f t="shared" si="8"/>
        <v>9</v>
      </c>
      <c r="AE17" s="30">
        <f t="shared" si="9"/>
        <v>11</v>
      </c>
      <c r="AF17">
        <v>1000000</v>
      </c>
      <c r="AG17" t="s">
        <v>49</v>
      </c>
      <c r="AH17" s="39">
        <f>L108</f>
        <v>1000000</v>
      </c>
      <c r="AI17">
        <f t="shared" si="10"/>
        <v>1</v>
      </c>
    </row>
    <row r="18" spans="1:46" x14ac:dyDescent="0.35">
      <c r="W18" s="30"/>
      <c r="X18" s="30"/>
      <c r="Y18" s="30"/>
      <c r="Z18" s="30"/>
      <c r="AA18" s="30"/>
      <c r="AB18" s="30"/>
      <c r="AC18" s="30"/>
      <c r="AD18" s="30"/>
      <c r="AE18" s="30"/>
      <c r="AI18" t="s">
        <v>471</v>
      </c>
    </row>
    <row r="19" spans="1:46" x14ac:dyDescent="0.35">
      <c r="A19" t="str">
        <f>A3</f>
        <v>stratégia1</v>
      </c>
      <c r="B19">
        <f>RANK(B3,B$3:B$17,B$1)</f>
        <v>6</v>
      </c>
      <c r="C19">
        <f t="shared" ref="C19:AE19" si="11">RANK(C3,C$3:C$17,C$1)</f>
        <v>14</v>
      </c>
      <c r="D19">
        <f t="shared" si="11"/>
        <v>6</v>
      </c>
      <c r="E19">
        <f t="shared" si="11"/>
        <v>4</v>
      </c>
      <c r="F19">
        <f t="shared" si="11"/>
        <v>5</v>
      </c>
      <c r="G19">
        <f t="shared" si="11"/>
        <v>11</v>
      </c>
      <c r="H19">
        <f t="shared" si="11"/>
        <v>2</v>
      </c>
      <c r="I19">
        <f t="shared" si="11"/>
        <v>4</v>
      </c>
      <c r="J19">
        <f t="shared" si="11"/>
        <v>14</v>
      </c>
      <c r="K19">
        <f t="shared" si="11"/>
        <v>7</v>
      </c>
      <c r="L19">
        <f t="shared" si="11"/>
        <v>10</v>
      </c>
      <c r="M19">
        <f t="shared" si="11"/>
        <v>8</v>
      </c>
      <c r="N19">
        <f t="shared" si="11"/>
        <v>6</v>
      </c>
      <c r="O19">
        <f t="shared" si="11"/>
        <v>3</v>
      </c>
      <c r="P19">
        <f t="shared" si="11"/>
        <v>1</v>
      </c>
      <c r="Q19">
        <f t="shared" si="11"/>
        <v>5</v>
      </c>
      <c r="R19">
        <f t="shared" si="11"/>
        <v>12</v>
      </c>
      <c r="S19">
        <f t="shared" si="11"/>
        <v>5</v>
      </c>
      <c r="T19">
        <f t="shared" si="11"/>
        <v>7</v>
      </c>
      <c r="U19">
        <f t="shared" si="11"/>
        <v>14</v>
      </c>
      <c r="V19" s="5">
        <f>V3</f>
        <v>1000000</v>
      </c>
      <c r="W19" s="30">
        <f t="shared" si="11"/>
        <v>6</v>
      </c>
      <c r="X19" s="30">
        <f t="shared" si="11"/>
        <v>10</v>
      </c>
      <c r="Y19" s="30">
        <f t="shared" si="11"/>
        <v>3</v>
      </c>
      <c r="Z19" s="30">
        <f t="shared" si="11"/>
        <v>5</v>
      </c>
      <c r="AA19" s="30">
        <f t="shared" si="11"/>
        <v>3</v>
      </c>
      <c r="AB19" s="30">
        <f t="shared" si="11"/>
        <v>2</v>
      </c>
      <c r="AC19" s="30">
        <f t="shared" si="11"/>
        <v>7</v>
      </c>
      <c r="AD19" s="30">
        <f t="shared" si="11"/>
        <v>14</v>
      </c>
      <c r="AE19" s="30">
        <f t="shared" si="11"/>
        <v>14</v>
      </c>
      <c r="AF19">
        <v>1000000</v>
      </c>
      <c r="AK19">
        <f>16-W19</f>
        <v>10</v>
      </c>
      <c r="AL19">
        <f>16-X19</f>
        <v>6</v>
      </c>
      <c r="AM19">
        <f>16-Y19</f>
        <v>13</v>
      </c>
      <c r="AN19">
        <f>16-Z19</f>
        <v>11</v>
      </c>
      <c r="AO19">
        <f>16-AA19</f>
        <v>13</v>
      </c>
      <c r="AP19">
        <f>16-AB19</f>
        <v>14</v>
      </c>
      <c r="AQ19">
        <f>16-AC19</f>
        <v>9</v>
      </c>
      <c r="AR19">
        <f>16-AD19</f>
        <v>2</v>
      </c>
      <c r="AS19">
        <f>16-AE19</f>
        <v>2</v>
      </c>
      <c r="AT19">
        <f>AF19</f>
        <v>1000000</v>
      </c>
    </row>
    <row r="20" spans="1:46" x14ac:dyDescent="0.35">
      <c r="A20" t="str">
        <f t="shared" ref="A20:A33" si="12">A4</f>
        <v>stratégia2</v>
      </c>
      <c r="B20">
        <f t="shared" ref="B20:AE28" si="13">RANK(B4,B$3:B$17,B$1)</f>
        <v>10</v>
      </c>
      <c r="C20">
        <f t="shared" si="13"/>
        <v>7</v>
      </c>
      <c r="D20">
        <f t="shared" si="13"/>
        <v>10</v>
      </c>
      <c r="E20">
        <f t="shared" si="13"/>
        <v>1</v>
      </c>
      <c r="F20">
        <f t="shared" si="13"/>
        <v>1</v>
      </c>
      <c r="G20">
        <f t="shared" si="13"/>
        <v>15</v>
      </c>
      <c r="H20">
        <f t="shared" si="13"/>
        <v>8</v>
      </c>
      <c r="I20">
        <f t="shared" si="13"/>
        <v>7</v>
      </c>
      <c r="J20">
        <f t="shared" si="13"/>
        <v>12</v>
      </c>
      <c r="K20">
        <f t="shared" si="13"/>
        <v>4</v>
      </c>
      <c r="L20">
        <f t="shared" si="13"/>
        <v>2</v>
      </c>
      <c r="M20">
        <f t="shared" si="13"/>
        <v>3</v>
      </c>
      <c r="N20">
        <f t="shared" si="13"/>
        <v>5</v>
      </c>
      <c r="O20">
        <f t="shared" si="13"/>
        <v>8</v>
      </c>
      <c r="P20">
        <f t="shared" si="13"/>
        <v>10</v>
      </c>
      <c r="Q20">
        <f t="shared" si="13"/>
        <v>14</v>
      </c>
      <c r="R20">
        <f t="shared" si="13"/>
        <v>14</v>
      </c>
      <c r="S20">
        <f t="shared" si="13"/>
        <v>11</v>
      </c>
      <c r="T20">
        <f t="shared" si="13"/>
        <v>15</v>
      </c>
      <c r="U20">
        <f t="shared" si="13"/>
        <v>13</v>
      </c>
      <c r="V20" s="5">
        <f t="shared" ref="V20:V33" si="14">V4</f>
        <v>1000000</v>
      </c>
      <c r="W20" s="40">
        <f t="shared" si="13"/>
        <v>2</v>
      </c>
      <c r="X20" s="40">
        <f t="shared" si="13"/>
        <v>7</v>
      </c>
      <c r="Y20" s="40">
        <f t="shared" si="13"/>
        <v>6</v>
      </c>
      <c r="Z20" s="40">
        <f t="shared" si="13"/>
        <v>14</v>
      </c>
      <c r="AA20" s="40">
        <f t="shared" si="13"/>
        <v>8</v>
      </c>
      <c r="AB20" s="40">
        <f t="shared" si="13"/>
        <v>7</v>
      </c>
      <c r="AC20" s="40">
        <f t="shared" si="13"/>
        <v>3</v>
      </c>
      <c r="AD20" s="40">
        <f t="shared" si="13"/>
        <v>8</v>
      </c>
      <c r="AE20" s="40">
        <f t="shared" si="13"/>
        <v>8</v>
      </c>
      <c r="AF20" s="41">
        <v>1000000</v>
      </c>
      <c r="AG20" t="s">
        <v>616</v>
      </c>
      <c r="AK20">
        <f>16-W20</f>
        <v>14</v>
      </c>
      <c r="AL20">
        <f>16-X20</f>
        <v>9</v>
      </c>
      <c r="AM20">
        <f>16-Y20</f>
        <v>10</v>
      </c>
      <c r="AN20">
        <f>16-Z20</f>
        <v>2</v>
      </c>
      <c r="AO20">
        <f>16-AA20</f>
        <v>8</v>
      </c>
      <c r="AP20">
        <f>16-AB20</f>
        <v>9</v>
      </c>
      <c r="AQ20">
        <f>16-AC20</f>
        <v>13</v>
      </c>
      <c r="AR20">
        <f>16-AD20</f>
        <v>8</v>
      </c>
      <c r="AS20">
        <f>16-AE20</f>
        <v>8</v>
      </c>
      <c r="AT20">
        <f>AF20</f>
        <v>1000000</v>
      </c>
    </row>
    <row r="21" spans="1:46" x14ac:dyDescent="0.35">
      <c r="A21" t="str">
        <f t="shared" si="12"/>
        <v>stratégia3</v>
      </c>
      <c r="B21">
        <f t="shared" si="13"/>
        <v>8</v>
      </c>
      <c r="C21">
        <f t="shared" si="13"/>
        <v>4</v>
      </c>
      <c r="D21">
        <f t="shared" si="13"/>
        <v>1</v>
      </c>
      <c r="E21">
        <f t="shared" si="13"/>
        <v>2</v>
      </c>
      <c r="F21">
        <f t="shared" si="13"/>
        <v>14</v>
      </c>
      <c r="G21">
        <f t="shared" si="13"/>
        <v>8</v>
      </c>
      <c r="H21">
        <f t="shared" si="13"/>
        <v>11</v>
      </c>
      <c r="I21">
        <f t="shared" si="13"/>
        <v>10</v>
      </c>
      <c r="J21">
        <f t="shared" si="13"/>
        <v>9</v>
      </c>
      <c r="K21">
        <f t="shared" si="13"/>
        <v>3</v>
      </c>
      <c r="L21">
        <f t="shared" si="13"/>
        <v>12</v>
      </c>
      <c r="M21">
        <f t="shared" si="13"/>
        <v>7</v>
      </c>
      <c r="N21">
        <f t="shared" si="13"/>
        <v>2</v>
      </c>
      <c r="O21">
        <f t="shared" si="13"/>
        <v>14</v>
      </c>
      <c r="P21">
        <f t="shared" si="13"/>
        <v>11</v>
      </c>
      <c r="Q21">
        <f t="shared" si="13"/>
        <v>4</v>
      </c>
      <c r="R21">
        <f t="shared" si="13"/>
        <v>11</v>
      </c>
      <c r="S21">
        <f t="shared" si="13"/>
        <v>14</v>
      </c>
      <c r="T21">
        <f t="shared" si="13"/>
        <v>11</v>
      </c>
      <c r="U21">
        <f t="shared" si="13"/>
        <v>8</v>
      </c>
      <c r="V21" s="5">
        <f t="shared" si="14"/>
        <v>1000000</v>
      </c>
      <c r="W21" s="30">
        <f t="shared" si="13"/>
        <v>11</v>
      </c>
      <c r="X21" s="30">
        <f t="shared" si="13"/>
        <v>11</v>
      </c>
      <c r="Y21" s="30">
        <f t="shared" si="13"/>
        <v>12</v>
      </c>
      <c r="Z21" s="30">
        <f t="shared" si="13"/>
        <v>11</v>
      </c>
      <c r="AA21" s="30">
        <f t="shared" si="13"/>
        <v>15</v>
      </c>
      <c r="AB21" s="30">
        <f t="shared" si="13"/>
        <v>9</v>
      </c>
      <c r="AC21" s="30">
        <f t="shared" si="13"/>
        <v>8</v>
      </c>
      <c r="AD21" s="30">
        <f t="shared" si="13"/>
        <v>2</v>
      </c>
      <c r="AE21" s="30">
        <f t="shared" si="13"/>
        <v>2</v>
      </c>
      <c r="AF21">
        <v>1000000</v>
      </c>
      <c r="AK21">
        <f>16-W21</f>
        <v>5</v>
      </c>
      <c r="AL21">
        <f>16-X21</f>
        <v>5</v>
      </c>
      <c r="AM21">
        <f>16-Y21</f>
        <v>4</v>
      </c>
      <c r="AN21">
        <f>16-Z21</f>
        <v>5</v>
      </c>
      <c r="AO21">
        <f>16-AA21</f>
        <v>1</v>
      </c>
      <c r="AP21">
        <f>16-AB21</f>
        <v>7</v>
      </c>
      <c r="AQ21">
        <f>16-AC21</f>
        <v>8</v>
      </c>
      <c r="AR21">
        <f>16-AD21</f>
        <v>14</v>
      </c>
      <c r="AS21">
        <f>16-AE21</f>
        <v>14</v>
      </c>
      <c r="AT21">
        <f>AF21</f>
        <v>1000000</v>
      </c>
    </row>
    <row r="22" spans="1:46" x14ac:dyDescent="0.35">
      <c r="A22" t="str">
        <f t="shared" si="12"/>
        <v>stratégia4</v>
      </c>
      <c r="B22">
        <f t="shared" si="13"/>
        <v>13</v>
      </c>
      <c r="C22">
        <f t="shared" si="13"/>
        <v>2</v>
      </c>
      <c r="D22">
        <f t="shared" si="13"/>
        <v>9</v>
      </c>
      <c r="E22">
        <f t="shared" si="13"/>
        <v>10</v>
      </c>
      <c r="F22">
        <f t="shared" si="13"/>
        <v>13</v>
      </c>
      <c r="G22">
        <f t="shared" si="13"/>
        <v>12</v>
      </c>
      <c r="H22">
        <f t="shared" si="13"/>
        <v>6</v>
      </c>
      <c r="I22">
        <f t="shared" si="13"/>
        <v>11</v>
      </c>
      <c r="J22">
        <f t="shared" si="13"/>
        <v>10</v>
      </c>
      <c r="K22">
        <f t="shared" si="13"/>
        <v>1</v>
      </c>
      <c r="L22">
        <f t="shared" si="13"/>
        <v>6</v>
      </c>
      <c r="M22">
        <f t="shared" si="13"/>
        <v>2</v>
      </c>
      <c r="N22">
        <f t="shared" si="13"/>
        <v>14</v>
      </c>
      <c r="O22">
        <f t="shared" si="13"/>
        <v>1</v>
      </c>
      <c r="P22">
        <f t="shared" si="13"/>
        <v>12</v>
      </c>
      <c r="Q22">
        <f t="shared" si="13"/>
        <v>11</v>
      </c>
      <c r="R22">
        <f t="shared" si="13"/>
        <v>10</v>
      </c>
      <c r="S22">
        <f t="shared" si="13"/>
        <v>4</v>
      </c>
      <c r="T22">
        <f t="shared" si="13"/>
        <v>5</v>
      </c>
      <c r="U22">
        <f t="shared" si="13"/>
        <v>11</v>
      </c>
      <c r="V22" s="5">
        <f t="shared" si="14"/>
        <v>1000000</v>
      </c>
      <c r="W22" s="30">
        <f t="shared" si="13"/>
        <v>4</v>
      </c>
      <c r="X22" s="30">
        <f t="shared" si="13"/>
        <v>8</v>
      </c>
      <c r="Y22" s="30">
        <f t="shared" si="13"/>
        <v>8</v>
      </c>
      <c r="Z22" s="30">
        <f t="shared" si="13"/>
        <v>13</v>
      </c>
      <c r="AA22" s="30">
        <f t="shared" si="13"/>
        <v>14</v>
      </c>
      <c r="AB22" s="30">
        <f t="shared" si="13"/>
        <v>8</v>
      </c>
      <c r="AC22" s="30">
        <f t="shared" si="13"/>
        <v>5</v>
      </c>
      <c r="AD22" s="30">
        <f t="shared" si="13"/>
        <v>3</v>
      </c>
      <c r="AE22" s="30">
        <f t="shared" si="13"/>
        <v>3</v>
      </c>
      <c r="AF22">
        <v>1000000</v>
      </c>
      <c r="AK22">
        <f>16-W22</f>
        <v>12</v>
      </c>
      <c r="AL22">
        <f>16-X22</f>
        <v>8</v>
      </c>
      <c r="AM22">
        <f>16-Y22</f>
        <v>8</v>
      </c>
      <c r="AN22">
        <f>16-Z22</f>
        <v>3</v>
      </c>
      <c r="AO22">
        <f>16-AA22</f>
        <v>2</v>
      </c>
      <c r="AP22">
        <f>16-AB22</f>
        <v>8</v>
      </c>
      <c r="AQ22">
        <f>16-AC22</f>
        <v>11</v>
      </c>
      <c r="AR22">
        <f>16-AD22</f>
        <v>13</v>
      </c>
      <c r="AS22">
        <f>16-AE22</f>
        <v>13</v>
      </c>
      <c r="AT22">
        <f>AF22</f>
        <v>1000000</v>
      </c>
    </row>
    <row r="23" spans="1:46" x14ac:dyDescent="0.35">
      <c r="A23" t="str">
        <f t="shared" si="12"/>
        <v>stratégia5</v>
      </c>
      <c r="B23">
        <f t="shared" si="13"/>
        <v>7</v>
      </c>
      <c r="C23">
        <f t="shared" si="13"/>
        <v>1</v>
      </c>
      <c r="D23">
        <f t="shared" si="13"/>
        <v>4</v>
      </c>
      <c r="E23">
        <f t="shared" si="13"/>
        <v>12</v>
      </c>
      <c r="F23">
        <f t="shared" si="13"/>
        <v>3</v>
      </c>
      <c r="G23">
        <f t="shared" si="13"/>
        <v>14</v>
      </c>
      <c r="H23">
        <f t="shared" si="13"/>
        <v>15</v>
      </c>
      <c r="I23">
        <f t="shared" si="13"/>
        <v>5</v>
      </c>
      <c r="J23">
        <f t="shared" si="13"/>
        <v>7</v>
      </c>
      <c r="K23">
        <f t="shared" si="13"/>
        <v>2</v>
      </c>
      <c r="L23">
        <f t="shared" si="13"/>
        <v>4</v>
      </c>
      <c r="M23">
        <f t="shared" si="13"/>
        <v>14</v>
      </c>
      <c r="N23">
        <f t="shared" si="13"/>
        <v>8</v>
      </c>
      <c r="O23">
        <f t="shared" si="13"/>
        <v>5</v>
      </c>
      <c r="P23">
        <f t="shared" si="13"/>
        <v>6</v>
      </c>
      <c r="Q23">
        <f t="shared" si="13"/>
        <v>2</v>
      </c>
      <c r="R23">
        <f t="shared" si="13"/>
        <v>1</v>
      </c>
      <c r="S23">
        <f t="shared" si="13"/>
        <v>1</v>
      </c>
      <c r="T23">
        <f t="shared" si="13"/>
        <v>3</v>
      </c>
      <c r="U23">
        <f t="shared" si="13"/>
        <v>5</v>
      </c>
      <c r="V23" s="5">
        <f t="shared" si="14"/>
        <v>1000000</v>
      </c>
      <c r="W23" s="30">
        <f t="shared" si="13"/>
        <v>3</v>
      </c>
      <c r="X23" s="30">
        <f t="shared" si="13"/>
        <v>2</v>
      </c>
      <c r="Y23" s="30">
        <f t="shared" si="13"/>
        <v>1</v>
      </c>
      <c r="Z23" s="30">
        <f t="shared" si="13"/>
        <v>4</v>
      </c>
      <c r="AA23" s="30">
        <f t="shared" si="13"/>
        <v>1</v>
      </c>
      <c r="AB23" s="30">
        <f t="shared" si="13"/>
        <v>1</v>
      </c>
      <c r="AC23" s="30">
        <f t="shared" si="13"/>
        <v>1</v>
      </c>
      <c r="AD23" s="30">
        <f t="shared" si="13"/>
        <v>15</v>
      </c>
      <c r="AE23" s="30">
        <f t="shared" si="13"/>
        <v>15</v>
      </c>
      <c r="AF23">
        <v>1000000</v>
      </c>
      <c r="AK23">
        <f>16-W23</f>
        <v>13</v>
      </c>
      <c r="AL23">
        <f>16-X23</f>
        <v>14</v>
      </c>
      <c r="AM23">
        <f>16-Y23</f>
        <v>15</v>
      </c>
      <c r="AN23">
        <f>16-Z23</f>
        <v>12</v>
      </c>
      <c r="AO23">
        <f>16-AA23</f>
        <v>15</v>
      </c>
      <c r="AP23">
        <f>16-AB23</f>
        <v>15</v>
      </c>
      <c r="AQ23">
        <f>16-AC23</f>
        <v>15</v>
      </c>
      <c r="AR23">
        <f>16-AD23</f>
        <v>1</v>
      </c>
      <c r="AS23">
        <f>16-AE23</f>
        <v>1</v>
      </c>
      <c r="AT23">
        <f>AF23</f>
        <v>1000000</v>
      </c>
    </row>
    <row r="24" spans="1:46" x14ac:dyDescent="0.35">
      <c r="A24" t="str">
        <f t="shared" si="12"/>
        <v>stratégia6</v>
      </c>
      <c r="B24">
        <f t="shared" si="13"/>
        <v>14</v>
      </c>
      <c r="C24">
        <f t="shared" si="13"/>
        <v>13</v>
      </c>
      <c r="D24">
        <f t="shared" si="13"/>
        <v>12</v>
      </c>
      <c r="E24">
        <f t="shared" si="13"/>
        <v>13</v>
      </c>
      <c r="F24">
        <f t="shared" si="13"/>
        <v>11</v>
      </c>
      <c r="G24">
        <f t="shared" si="13"/>
        <v>2</v>
      </c>
      <c r="H24">
        <f t="shared" si="13"/>
        <v>12</v>
      </c>
      <c r="I24">
        <f t="shared" si="13"/>
        <v>2</v>
      </c>
      <c r="J24">
        <f t="shared" si="13"/>
        <v>3</v>
      </c>
      <c r="K24">
        <f t="shared" si="13"/>
        <v>10</v>
      </c>
      <c r="L24">
        <f t="shared" si="13"/>
        <v>9</v>
      </c>
      <c r="M24">
        <f t="shared" si="13"/>
        <v>9</v>
      </c>
      <c r="N24">
        <f t="shared" si="13"/>
        <v>11</v>
      </c>
      <c r="O24">
        <f t="shared" si="13"/>
        <v>10</v>
      </c>
      <c r="P24">
        <f t="shared" si="13"/>
        <v>15</v>
      </c>
      <c r="Q24">
        <f t="shared" si="13"/>
        <v>9</v>
      </c>
      <c r="R24">
        <f t="shared" si="13"/>
        <v>6</v>
      </c>
      <c r="S24">
        <f t="shared" si="13"/>
        <v>3</v>
      </c>
      <c r="T24">
        <f t="shared" si="13"/>
        <v>10</v>
      </c>
      <c r="U24">
        <f t="shared" si="13"/>
        <v>10</v>
      </c>
      <c r="V24" s="5">
        <f t="shared" si="14"/>
        <v>1000000</v>
      </c>
      <c r="W24" s="30">
        <f t="shared" si="13"/>
        <v>8</v>
      </c>
      <c r="X24" s="30">
        <f t="shared" si="13"/>
        <v>5</v>
      </c>
      <c r="Y24" s="30">
        <f t="shared" si="13"/>
        <v>14</v>
      </c>
      <c r="Z24" s="30">
        <f t="shared" si="13"/>
        <v>1</v>
      </c>
      <c r="AA24" s="30">
        <f t="shared" si="13"/>
        <v>13</v>
      </c>
      <c r="AB24" s="30">
        <f t="shared" si="13"/>
        <v>10</v>
      </c>
      <c r="AC24" s="30">
        <f t="shared" si="13"/>
        <v>15</v>
      </c>
      <c r="AD24" s="30">
        <f t="shared" si="13"/>
        <v>1</v>
      </c>
      <c r="AE24" s="30">
        <f t="shared" si="13"/>
        <v>1</v>
      </c>
      <c r="AF24">
        <v>1000000</v>
      </c>
      <c r="AK24">
        <f>16-W24</f>
        <v>8</v>
      </c>
      <c r="AL24">
        <f>16-X24</f>
        <v>11</v>
      </c>
      <c r="AM24">
        <f>16-Y24</f>
        <v>2</v>
      </c>
      <c r="AN24">
        <f>16-Z24</f>
        <v>15</v>
      </c>
      <c r="AO24">
        <f>16-AA24</f>
        <v>3</v>
      </c>
      <c r="AP24">
        <f>16-AB24</f>
        <v>6</v>
      </c>
      <c r="AQ24">
        <f>16-AC24</f>
        <v>1</v>
      </c>
      <c r="AR24">
        <f>16-AD24</f>
        <v>15</v>
      </c>
      <c r="AS24">
        <f>16-AE24</f>
        <v>15</v>
      </c>
      <c r="AT24">
        <f>AF24</f>
        <v>1000000</v>
      </c>
    </row>
    <row r="25" spans="1:46" x14ac:dyDescent="0.35">
      <c r="A25" t="str">
        <f t="shared" si="12"/>
        <v>stratégia7</v>
      </c>
      <c r="B25">
        <f t="shared" si="13"/>
        <v>15</v>
      </c>
      <c r="C25">
        <f t="shared" si="13"/>
        <v>12</v>
      </c>
      <c r="D25">
        <f t="shared" si="13"/>
        <v>7</v>
      </c>
      <c r="E25">
        <f t="shared" si="13"/>
        <v>14</v>
      </c>
      <c r="F25">
        <f t="shared" si="13"/>
        <v>2</v>
      </c>
      <c r="G25">
        <f t="shared" si="13"/>
        <v>7</v>
      </c>
      <c r="H25">
        <f t="shared" si="13"/>
        <v>7</v>
      </c>
      <c r="I25">
        <f t="shared" si="13"/>
        <v>14</v>
      </c>
      <c r="J25">
        <f t="shared" si="13"/>
        <v>2</v>
      </c>
      <c r="K25">
        <f t="shared" si="13"/>
        <v>8</v>
      </c>
      <c r="L25">
        <f t="shared" si="13"/>
        <v>8</v>
      </c>
      <c r="M25">
        <f t="shared" si="13"/>
        <v>4</v>
      </c>
      <c r="N25">
        <f t="shared" si="13"/>
        <v>4</v>
      </c>
      <c r="O25">
        <f t="shared" si="13"/>
        <v>6</v>
      </c>
      <c r="P25">
        <f t="shared" si="13"/>
        <v>2</v>
      </c>
      <c r="Q25">
        <f t="shared" si="13"/>
        <v>3</v>
      </c>
      <c r="R25">
        <f t="shared" si="13"/>
        <v>13</v>
      </c>
      <c r="S25">
        <f t="shared" si="13"/>
        <v>10</v>
      </c>
      <c r="T25">
        <f t="shared" si="13"/>
        <v>6</v>
      </c>
      <c r="U25">
        <f t="shared" si="13"/>
        <v>7</v>
      </c>
      <c r="V25" s="5">
        <f t="shared" si="14"/>
        <v>1000000</v>
      </c>
      <c r="W25" s="30">
        <f t="shared" si="13"/>
        <v>13</v>
      </c>
      <c r="X25" s="30">
        <f t="shared" si="13"/>
        <v>3</v>
      </c>
      <c r="Y25" s="30">
        <f t="shared" si="13"/>
        <v>5</v>
      </c>
      <c r="Z25" s="30">
        <f t="shared" si="13"/>
        <v>3</v>
      </c>
      <c r="AA25" s="30">
        <f t="shared" si="13"/>
        <v>5</v>
      </c>
      <c r="AB25" s="30">
        <f t="shared" si="13"/>
        <v>6</v>
      </c>
      <c r="AC25" s="30">
        <f t="shared" si="13"/>
        <v>10</v>
      </c>
      <c r="AD25" s="30">
        <f t="shared" si="13"/>
        <v>11</v>
      </c>
      <c r="AE25" s="30">
        <f t="shared" si="13"/>
        <v>11</v>
      </c>
      <c r="AF25">
        <v>1000000</v>
      </c>
      <c r="AK25">
        <f>16-W25</f>
        <v>3</v>
      </c>
      <c r="AL25">
        <f>16-X25</f>
        <v>13</v>
      </c>
      <c r="AM25">
        <f>16-Y25</f>
        <v>11</v>
      </c>
      <c r="AN25">
        <f>16-Z25</f>
        <v>13</v>
      </c>
      <c r="AO25">
        <f>16-AA25</f>
        <v>11</v>
      </c>
      <c r="AP25">
        <f>16-AB25</f>
        <v>10</v>
      </c>
      <c r="AQ25">
        <f>16-AC25</f>
        <v>6</v>
      </c>
      <c r="AR25">
        <f>16-AD25</f>
        <v>5</v>
      </c>
      <c r="AS25">
        <f>16-AE25</f>
        <v>5</v>
      </c>
      <c r="AT25">
        <f>AF25</f>
        <v>1000000</v>
      </c>
    </row>
    <row r="26" spans="1:46" x14ac:dyDescent="0.35">
      <c r="A26" t="str">
        <f t="shared" si="12"/>
        <v>stratégia8</v>
      </c>
      <c r="B26">
        <f t="shared" si="13"/>
        <v>5</v>
      </c>
      <c r="C26">
        <f t="shared" si="13"/>
        <v>3</v>
      </c>
      <c r="D26">
        <f t="shared" si="13"/>
        <v>3</v>
      </c>
      <c r="E26">
        <f t="shared" si="13"/>
        <v>9</v>
      </c>
      <c r="F26">
        <f t="shared" si="13"/>
        <v>6</v>
      </c>
      <c r="G26">
        <f t="shared" si="13"/>
        <v>9</v>
      </c>
      <c r="H26">
        <f t="shared" si="13"/>
        <v>13</v>
      </c>
      <c r="I26">
        <f t="shared" si="13"/>
        <v>3</v>
      </c>
      <c r="J26">
        <f t="shared" si="13"/>
        <v>8</v>
      </c>
      <c r="K26">
        <f t="shared" si="13"/>
        <v>15</v>
      </c>
      <c r="L26">
        <f t="shared" si="13"/>
        <v>5</v>
      </c>
      <c r="M26">
        <f t="shared" si="13"/>
        <v>10</v>
      </c>
      <c r="N26">
        <f t="shared" si="13"/>
        <v>7</v>
      </c>
      <c r="O26">
        <f t="shared" si="13"/>
        <v>4</v>
      </c>
      <c r="P26">
        <f t="shared" si="13"/>
        <v>14</v>
      </c>
      <c r="Q26">
        <f t="shared" si="13"/>
        <v>10</v>
      </c>
      <c r="R26">
        <f t="shared" si="13"/>
        <v>9</v>
      </c>
      <c r="S26">
        <f t="shared" si="13"/>
        <v>6</v>
      </c>
      <c r="T26">
        <f t="shared" si="13"/>
        <v>8</v>
      </c>
      <c r="U26">
        <f t="shared" si="13"/>
        <v>12</v>
      </c>
      <c r="V26" s="5">
        <f t="shared" si="14"/>
        <v>1000000</v>
      </c>
      <c r="W26" s="30">
        <f t="shared" si="13"/>
        <v>7</v>
      </c>
      <c r="X26" s="30">
        <f t="shared" si="13"/>
        <v>12</v>
      </c>
      <c r="Y26" s="30">
        <f t="shared" si="13"/>
        <v>7</v>
      </c>
      <c r="Z26" s="30">
        <f t="shared" si="13"/>
        <v>10</v>
      </c>
      <c r="AA26" s="30">
        <f t="shared" si="13"/>
        <v>7</v>
      </c>
      <c r="AB26" s="30">
        <f t="shared" si="13"/>
        <v>11</v>
      </c>
      <c r="AC26" s="30">
        <f t="shared" si="13"/>
        <v>9</v>
      </c>
      <c r="AD26" s="30">
        <f t="shared" si="13"/>
        <v>7</v>
      </c>
      <c r="AE26" s="30">
        <f t="shared" si="13"/>
        <v>7</v>
      </c>
      <c r="AF26">
        <v>1000000</v>
      </c>
      <c r="AK26">
        <f>16-W26</f>
        <v>9</v>
      </c>
      <c r="AL26">
        <f>16-X26</f>
        <v>4</v>
      </c>
      <c r="AM26">
        <f>16-Y26</f>
        <v>9</v>
      </c>
      <c r="AN26">
        <f>16-Z26</f>
        <v>6</v>
      </c>
      <c r="AO26">
        <f>16-AA26</f>
        <v>9</v>
      </c>
      <c r="AP26">
        <f>16-AB26</f>
        <v>5</v>
      </c>
      <c r="AQ26">
        <f>16-AC26</f>
        <v>7</v>
      </c>
      <c r="AR26">
        <f>16-AD26</f>
        <v>9</v>
      </c>
      <c r="AS26">
        <f>16-AE26</f>
        <v>9</v>
      </c>
      <c r="AT26">
        <f>AF26</f>
        <v>1000000</v>
      </c>
    </row>
    <row r="27" spans="1:46" x14ac:dyDescent="0.35">
      <c r="A27" t="str">
        <f t="shared" si="12"/>
        <v>stratégia9</v>
      </c>
      <c r="B27">
        <f t="shared" si="13"/>
        <v>11</v>
      </c>
      <c r="C27">
        <f t="shared" si="13"/>
        <v>9</v>
      </c>
      <c r="D27">
        <f t="shared" si="13"/>
        <v>13</v>
      </c>
      <c r="E27">
        <f t="shared" si="13"/>
        <v>7</v>
      </c>
      <c r="F27">
        <f t="shared" si="13"/>
        <v>8</v>
      </c>
      <c r="G27">
        <f t="shared" si="13"/>
        <v>1</v>
      </c>
      <c r="H27">
        <f t="shared" si="13"/>
        <v>9</v>
      </c>
      <c r="I27">
        <f t="shared" si="13"/>
        <v>13</v>
      </c>
      <c r="J27">
        <f t="shared" si="13"/>
        <v>11</v>
      </c>
      <c r="K27">
        <f t="shared" si="13"/>
        <v>6</v>
      </c>
      <c r="L27">
        <f t="shared" si="13"/>
        <v>14</v>
      </c>
      <c r="M27">
        <f t="shared" si="13"/>
        <v>13</v>
      </c>
      <c r="N27">
        <f t="shared" si="13"/>
        <v>3</v>
      </c>
      <c r="O27">
        <f t="shared" si="13"/>
        <v>7</v>
      </c>
      <c r="P27">
        <f t="shared" si="13"/>
        <v>13</v>
      </c>
      <c r="Q27">
        <f t="shared" si="13"/>
        <v>8</v>
      </c>
      <c r="R27">
        <f t="shared" si="13"/>
        <v>2</v>
      </c>
      <c r="S27">
        <f t="shared" si="13"/>
        <v>7</v>
      </c>
      <c r="T27">
        <f t="shared" si="13"/>
        <v>1</v>
      </c>
      <c r="U27">
        <f t="shared" si="13"/>
        <v>1</v>
      </c>
      <c r="V27" s="5">
        <f t="shared" si="14"/>
        <v>1000000</v>
      </c>
      <c r="W27" s="30">
        <f t="shared" si="13"/>
        <v>5</v>
      </c>
      <c r="X27" s="30">
        <f t="shared" si="13"/>
        <v>4</v>
      </c>
      <c r="Y27" s="30">
        <f t="shared" si="13"/>
        <v>4</v>
      </c>
      <c r="Z27" s="30">
        <f t="shared" si="13"/>
        <v>9</v>
      </c>
      <c r="AA27" s="30">
        <f t="shared" si="13"/>
        <v>4</v>
      </c>
      <c r="AB27" s="30">
        <f t="shared" si="13"/>
        <v>3</v>
      </c>
      <c r="AC27" s="30">
        <f t="shared" si="13"/>
        <v>4</v>
      </c>
      <c r="AD27" s="30">
        <f t="shared" si="13"/>
        <v>11</v>
      </c>
      <c r="AE27" s="30">
        <f t="shared" si="13"/>
        <v>11</v>
      </c>
      <c r="AF27">
        <v>1000000</v>
      </c>
      <c r="AK27">
        <f>16-W27</f>
        <v>11</v>
      </c>
      <c r="AL27">
        <f>16-X27</f>
        <v>12</v>
      </c>
      <c r="AM27">
        <f>16-Y27</f>
        <v>12</v>
      </c>
      <c r="AN27">
        <f>16-Z27</f>
        <v>7</v>
      </c>
      <c r="AO27">
        <f>16-AA27</f>
        <v>12</v>
      </c>
      <c r="AP27">
        <f>16-AB27</f>
        <v>13</v>
      </c>
      <c r="AQ27">
        <f>16-AC27</f>
        <v>12</v>
      </c>
      <c r="AR27">
        <f>16-AD27</f>
        <v>5</v>
      </c>
      <c r="AS27">
        <f>16-AE27</f>
        <v>5</v>
      </c>
      <c r="AT27">
        <f>AF27</f>
        <v>1000000</v>
      </c>
    </row>
    <row r="28" spans="1:46" x14ac:dyDescent="0.35">
      <c r="A28" t="str">
        <f t="shared" si="12"/>
        <v>stratégia10</v>
      </c>
      <c r="B28">
        <f t="shared" si="13"/>
        <v>2</v>
      </c>
      <c r="C28">
        <f t="shared" si="13"/>
        <v>11</v>
      </c>
      <c r="D28">
        <f t="shared" si="13"/>
        <v>5</v>
      </c>
      <c r="E28">
        <f t="shared" si="13"/>
        <v>8</v>
      </c>
      <c r="F28">
        <f t="shared" si="13"/>
        <v>15</v>
      </c>
      <c r="G28">
        <f t="shared" si="13"/>
        <v>3</v>
      </c>
      <c r="H28">
        <f t="shared" si="13"/>
        <v>5</v>
      </c>
      <c r="I28">
        <f t="shared" si="13"/>
        <v>6</v>
      </c>
      <c r="J28">
        <f t="shared" si="13"/>
        <v>4</v>
      </c>
      <c r="K28">
        <f t="shared" si="13"/>
        <v>12</v>
      </c>
      <c r="L28">
        <f t="shared" si="13"/>
        <v>11</v>
      </c>
      <c r="M28">
        <f t="shared" si="13"/>
        <v>6</v>
      </c>
      <c r="N28">
        <f t="shared" si="13"/>
        <v>13</v>
      </c>
      <c r="O28">
        <f t="shared" si="13"/>
        <v>13</v>
      </c>
      <c r="P28">
        <f t="shared" si="13"/>
        <v>9</v>
      </c>
      <c r="Q28">
        <f t="shared" si="13"/>
        <v>12</v>
      </c>
      <c r="R28">
        <f t="shared" si="13"/>
        <v>15</v>
      </c>
      <c r="S28">
        <f t="shared" si="13"/>
        <v>12</v>
      </c>
      <c r="T28">
        <f t="shared" si="13"/>
        <v>9</v>
      </c>
      <c r="U28">
        <f t="shared" si="13"/>
        <v>4</v>
      </c>
      <c r="V28" s="5">
        <f t="shared" si="14"/>
        <v>1000000</v>
      </c>
      <c r="W28" s="30">
        <f t="shared" si="13"/>
        <v>14</v>
      </c>
      <c r="X28" s="30">
        <f t="shared" si="13"/>
        <v>9</v>
      </c>
      <c r="Y28" s="30">
        <f t="shared" si="13"/>
        <v>15</v>
      </c>
      <c r="Z28" s="30">
        <f t="shared" ref="Z28:BC28" si="15">RANK(Z12,Z$3:Z$17,Z$1)</f>
        <v>2</v>
      </c>
      <c r="AA28" s="30">
        <f t="shared" si="15"/>
        <v>12</v>
      </c>
      <c r="AB28" s="30">
        <f t="shared" si="15"/>
        <v>13</v>
      </c>
      <c r="AC28" s="30">
        <f t="shared" si="15"/>
        <v>14</v>
      </c>
      <c r="AD28" s="30">
        <f t="shared" si="15"/>
        <v>3</v>
      </c>
      <c r="AE28" s="30">
        <f t="shared" si="15"/>
        <v>3</v>
      </c>
      <c r="AF28">
        <v>1000000</v>
      </c>
      <c r="AK28">
        <f>16-W28</f>
        <v>2</v>
      </c>
      <c r="AL28">
        <f>16-X28</f>
        <v>7</v>
      </c>
      <c r="AM28">
        <f>16-Y28</f>
        <v>1</v>
      </c>
      <c r="AN28">
        <f>16-Z28</f>
        <v>14</v>
      </c>
      <c r="AO28">
        <f>16-AA28</f>
        <v>4</v>
      </c>
      <c r="AP28">
        <f>16-AB28</f>
        <v>3</v>
      </c>
      <c r="AQ28">
        <f>16-AC28</f>
        <v>2</v>
      </c>
      <c r="AR28">
        <f>16-AD28</f>
        <v>13</v>
      </c>
      <c r="AS28">
        <f>16-AE28</f>
        <v>13</v>
      </c>
      <c r="AT28">
        <f>AF28</f>
        <v>1000000</v>
      </c>
    </row>
    <row r="29" spans="1:46" x14ac:dyDescent="0.35">
      <c r="A29" t="str">
        <f t="shared" si="12"/>
        <v>stratégia11</v>
      </c>
      <c r="B29">
        <f t="shared" ref="B29:AE33" si="16">RANK(B13,B$3:B$17,B$1)</f>
        <v>12</v>
      </c>
      <c r="C29">
        <f t="shared" si="16"/>
        <v>6</v>
      </c>
      <c r="D29">
        <f t="shared" si="16"/>
        <v>2</v>
      </c>
      <c r="E29">
        <f t="shared" si="16"/>
        <v>3</v>
      </c>
      <c r="F29">
        <f t="shared" si="16"/>
        <v>12</v>
      </c>
      <c r="G29">
        <f t="shared" si="16"/>
        <v>13</v>
      </c>
      <c r="H29">
        <f t="shared" si="16"/>
        <v>1</v>
      </c>
      <c r="I29">
        <f t="shared" si="16"/>
        <v>8</v>
      </c>
      <c r="J29">
        <f t="shared" si="16"/>
        <v>1</v>
      </c>
      <c r="K29">
        <f t="shared" si="16"/>
        <v>9</v>
      </c>
      <c r="L29">
        <f t="shared" si="16"/>
        <v>7</v>
      </c>
      <c r="M29">
        <f t="shared" si="16"/>
        <v>1</v>
      </c>
      <c r="N29">
        <f t="shared" si="16"/>
        <v>12</v>
      </c>
      <c r="O29">
        <f t="shared" si="16"/>
        <v>11</v>
      </c>
      <c r="P29">
        <f t="shared" si="16"/>
        <v>3</v>
      </c>
      <c r="Q29">
        <f t="shared" si="16"/>
        <v>1</v>
      </c>
      <c r="R29">
        <f t="shared" si="16"/>
        <v>3</v>
      </c>
      <c r="S29">
        <f t="shared" si="16"/>
        <v>2</v>
      </c>
      <c r="T29">
        <f t="shared" si="16"/>
        <v>13</v>
      </c>
      <c r="U29">
        <f t="shared" si="16"/>
        <v>9</v>
      </c>
      <c r="V29" s="5">
        <f t="shared" si="14"/>
        <v>1000000</v>
      </c>
      <c r="W29" s="30">
        <f t="shared" si="16"/>
        <v>1</v>
      </c>
      <c r="X29" s="30">
        <f t="shared" si="16"/>
        <v>1</v>
      </c>
      <c r="Y29" s="30">
        <f t="shared" si="16"/>
        <v>2</v>
      </c>
      <c r="Z29" s="30">
        <f t="shared" si="16"/>
        <v>12</v>
      </c>
      <c r="AA29" s="30">
        <f t="shared" si="16"/>
        <v>2</v>
      </c>
      <c r="AB29" s="30">
        <f t="shared" si="16"/>
        <v>4</v>
      </c>
      <c r="AC29" s="30">
        <f t="shared" si="16"/>
        <v>2</v>
      </c>
      <c r="AD29" s="30">
        <f t="shared" si="16"/>
        <v>11</v>
      </c>
      <c r="AE29" s="30">
        <f t="shared" si="16"/>
        <v>11</v>
      </c>
      <c r="AF29">
        <v>1000000</v>
      </c>
      <c r="AK29">
        <f>16-W29</f>
        <v>15</v>
      </c>
      <c r="AL29">
        <f>16-X29</f>
        <v>15</v>
      </c>
      <c r="AM29">
        <f>16-Y29</f>
        <v>14</v>
      </c>
      <c r="AN29">
        <f>16-Z29</f>
        <v>4</v>
      </c>
      <c r="AO29">
        <f>16-AA29</f>
        <v>14</v>
      </c>
      <c r="AP29">
        <f>16-AB29</f>
        <v>12</v>
      </c>
      <c r="AQ29">
        <f>16-AC29</f>
        <v>14</v>
      </c>
      <c r="AR29">
        <f>16-AD29</f>
        <v>5</v>
      </c>
      <c r="AS29">
        <f>16-AE29</f>
        <v>5</v>
      </c>
      <c r="AT29">
        <f>AF29</f>
        <v>1000000</v>
      </c>
    </row>
    <row r="30" spans="1:46" x14ac:dyDescent="0.35">
      <c r="A30" t="str">
        <f t="shared" si="12"/>
        <v>stratégia12</v>
      </c>
      <c r="B30">
        <f t="shared" si="16"/>
        <v>4</v>
      </c>
      <c r="C30">
        <f t="shared" si="16"/>
        <v>8</v>
      </c>
      <c r="D30">
        <f t="shared" si="16"/>
        <v>15</v>
      </c>
      <c r="E30">
        <f t="shared" si="16"/>
        <v>6</v>
      </c>
      <c r="F30">
        <f t="shared" si="16"/>
        <v>7</v>
      </c>
      <c r="G30">
        <f t="shared" si="16"/>
        <v>4</v>
      </c>
      <c r="H30">
        <f t="shared" si="16"/>
        <v>10</v>
      </c>
      <c r="I30">
        <f t="shared" si="16"/>
        <v>9</v>
      </c>
      <c r="J30">
        <f t="shared" si="16"/>
        <v>5</v>
      </c>
      <c r="K30">
        <f t="shared" si="16"/>
        <v>11</v>
      </c>
      <c r="L30">
        <f t="shared" si="16"/>
        <v>3</v>
      </c>
      <c r="M30">
        <f t="shared" si="16"/>
        <v>15</v>
      </c>
      <c r="N30">
        <f t="shared" si="16"/>
        <v>15</v>
      </c>
      <c r="O30">
        <f t="shared" si="16"/>
        <v>15</v>
      </c>
      <c r="P30">
        <f t="shared" si="16"/>
        <v>7</v>
      </c>
      <c r="Q30">
        <f t="shared" si="16"/>
        <v>7</v>
      </c>
      <c r="R30">
        <f t="shared" si="16"/>
        <v>8</v>
      </c>
      <c r="S30">
        <f t="shared" si="16"/>
        <v>13</v>
      </c>
      <c r="T30">
        <f t="shared" si="16"/>
        <v>4</v>
      </c>
      <c r="U30">
        <f t="shared" si="16"/>
        <v>15</v>
      </c>
      <c r="V30" s="5">
        <f t="shared" si="14"/>
        <v>1000000</v>
      </c>
      <c r="W30" s="30">
        <f t="shared" si="16"/>
        <v>15</v>
      </c>
      <c r="X30" s="30">
        <f t="shared" si="16"/>
        <v>15</v>
      </c>
      <c r="Y30" s="30">
        <f t="shared" si="16"/>
        <v>13</v>
      </c>
      <c r="Z30" s="30">
        <f t="shared" si="16"/>
        <v>8</v>
      </c>
      <c r="AA30" s="30">
        <f t="shared" si="16"/>
        <v>6</v>
      </c>
      <c r="AB30" s="30">
        <f t="shared" si="16"/>
        <v>14</v>
      </c>
      <c r="AC30" s="30">
        <f t="shared" si="16"/>
        <v>12</v>
      </c>
      <c r="AD30" s="30">
        <f t="shared" si="16"/>
        <v>8</v>
      </c>
      <c r="AE30" s="30">
        <f t="shared" si="16"/>
        <v>8</v>
      </c>
      <c r="AF30">
        <v>1000000</v>
      </c>
      <c r="AK30">
        <f>16-W30</f>
        <v>1</v>
      </c>
      <c r="AL30">
        <f>16-X30</f>
        <v>1</v>
      </c>
      <c r="AM30">
        <f>16-Y30</f>
        <v>3</v>
      </c>
      <c r="AN30">
        <f>16-Z30</f>
        <v>8</v>
      </c>
      <c r="AO30">
        <f>16-AA30</f>
        <v>10</v>
      </c>
      <c r="AP30">
        <f>16-AB30</f>
        <v>2</v>
      </c>
      <c r="AQ30">
        <f>16-AC30</f>
        <v>4</v>
      </c>
      <c r="AR30">
        <f>16-AD30</f>
        <v>8</v>
      </c>
      <c r="AS30">
        <f>16-AE30</f>
        <v>8</v>
      </c>
      <c r="AT30">
        <f>AF30</f>
        <v>1000000</v>
      </c>
    </row>
    <row r="31" spans="1:46" x14ac:dyDescent="0.35">
      <c r="A31" t="str">
        <f t="shared" si="12"/>
        <v>stratégia13</v>
      </c>
      <c r="B31">
        <f t="shared" si="16"/>
        <v>9</v>
      </c>
      <c r="C31">
        <f t="shared" si="16"/>
        <v>15</v>
      </c>
      <c r="D31">
        <f t="shared" si="16"/>
        <v>8</v>
      </c>
      <c r="E31">
        <f t="shared" si="16"/>
        <v>5</v>
      </c>
      <c r="F31">
        <f t="shared" si="16"/>
        <v>4</v>
      </c>
      <c r="G31">
        <f t="shared" si="16"/>
        <v>6</v>
      </c>
      <c r="H31">
        <f t="shared" si="16"/>
        <v>14</v>
      </c>
      <c r="I31">
        <f t="shared" si="16"/>
        <v>12</v>
      </c>
      <c r="J31">
        <f t="shared" si="16"/>
        <v>15</v>
      </c>
      <c r="K31">
        <f t="shared" si="16"/>
        <v>14</v>
      </c>
      <c r="L31">
        <f t="shared" si="16"/>
        <v>1</v>
      </c>
      <c r="M31">
        <f t="shared" si="16"/>
        <v>11</v>
      </c>
      <c r="N31">
        <f t="shared" si="16"/>
        <v>9</v>
      </c>
      <c r="O31">
        <f t="shared" si="16"/>
        <v>12</v>
      </c>
      <c r="P31">
        <f t="shared" si="16"/>
        <v>5</v>
      </c>
      <c r="Q31">
        <f t="shared" si="16"/>
        <v>6</v>
      </c>
      <c r="R31">
        <f t="shared" si="16"/>
        <v>7</v>
      </c>
      <c r="S31">
        <f t="shared" si="16"/>
        <v>9</v>
      </c>
      <c r="T31">
        <f t="shared" si="16"/>
        <v>2</v>
      </c>
      <c r="U31">
        <f t="shared" si="16"/>
        <v>6</v>
      </c>
      <c r="V31" s="5">
        <f t="shared" si="14"/>
        <v>1000000</v>
      </c>
      <c r="W31" s="30">
        <f t="shared" si="16"/>
        <v>10</v>
      </c>
      <c r="X31" s="30">
        <f t="shared" si="16"/>
        <v>14</v>
      </c>
      <c r="Y31" s="30">
        <f t="shared" si="16"/>
        <v>10</v>
      </c>
      <c r="Z31" s="30">
        <f t="shared" si="16"/>
        <v>6</v>
      </c>
      <c r="AA31" s="30">
        <f t="shared" si="16"/>
        <v>10</v>
      </c>
      <c r="AB31" s="30">
        <f t="shared" si="16"/>
        <v>5</v>
      </c>
      <c r="AC31" s="30">
        <f t="shared" si="16"/>
        <v>13</v>
      </c>
      <c r="AD31" s="30">
        <f t="shared" si="16"/>
        <v>3</v>
      </c>
      <c r="AE31" s="30">
        <f t="shared" si="16"/>
        <v>3</v>
      </c>
      <c r="AF31">
        <v>1000000</v>
      </c>
      <c r="AK31">
        <f>16-W31</f>
        <v>6</v>
      </c>
      <c r="AL31">
        <f>16-X31</f>
        <v>2</v>
      </c>
      <c r="AM31">
        <f>16-Y31</f>
        <v>6</v>
      </c>
      <c r="AN31">
        <f>16-Z31</f>
        <v>10</v>
      </c>
      <c r="AO31">
        <f>16-AA31</f>
        <v>6</v>
      </c>
      <c r="AP31">
        <f>16-AB31</f>
        <v>11</v>
      </c>
      <c r="AQ31">
        <f>16-AC31</f>
        <v>3</v>
      </c>
      <c r="AR31">
        <f>16-AD31</f>
        <v>13</v>
      </c>
      <c r="AS31">
        <f>16-AE31</f>
        <v>13</v>
      </c>
      <c r="AT31">
        <f>AF31</f>
        <v>1000000</v>
      </c>
    </row>
    <row r="32" spans="1:46" x14ac:dyDescent="0.35">
      <c r="A32" t="str">
        <f t="shared" si="12"/>
        <v>stratégia14</v>
      </c>
      <c r="B32">
        <f t="shared" si="16"/>
        <v>3</v>
      </c>
      <c r="C32">
        <f t="shared" si="16"/>
        <v>5</v>
      </c>
      <c r="D32">
        <f t="shared" si="16"/>
        <v>11</v>
      </c>
      <c r="E32">
        <f t="shared" si="16"/>
        <v>15</v>
      </c>
      <c r="F32">
        <f t="shared" si="16"/>
        <v>10</v>
      </c>
      <c r="G32">
        <f t="shared" si="16"/>
        <v>10</v>
      </c>
      <c r="H32">
        <f t="shared" si="16"/>
        <v>3</v>
      </c>
      <c r="I32">
        <f t="shared" si="16"/>
        <v>15</v>
      </c>
      <c r="J32">
        <f t="shared" si="16"/>
        <v>13</v>
      </c>
      <c r="K32">
        <f t="shared" si="16"/>
        <v>5</v>
      </c>
      <c r="L32">
        <f t="shared" si="16"/>
        <v>15</v>
      </c>
      <c r="M32">
        <f t="shared" si="16"/>
        <v>5</v>
      </c>
      <c r="N32">
        <f t="shared" si="16"/>
        <v>1</v>
      </c>
      <c r="O32">
        <f t="shared" si="16"/>
        <v>2</v>
      </c>
      <c r="P32">
        <f t="shared" si="16"/>
        <v>8</v>
      </c>
      <c r="Q32">
        <f t="shared" si="16"/>
        <v>15</v>
      </c>
      <c r="R32">
        <f t="shared" si="16"/>
        <v>5</v>
      </c>
      <c r="S32">
        <f t="shared" si="16"/>
        <v>8</v>
      </c>
      <c r="T32">
        <f t="shared" si="16"/>
        <v>12</v>
      </c>
      <c r="U32">
        <f t="shared" si="16"/>
        <v>3</v>
      </c>
      <c r="V32" s="5">
        <f t="shared" si="14"/>
        <v>1000000</v>
      </c>
      <c r="W32" s="40">
        <f t="shared" si="16"/>
        <v>9</v>
      </c>
      <c r="X32" s="40">
        <f t="shared" si="16"/>
        <v>13</v>
      </c>
      <c r="Y32" s="40">
        <f t="shared" si="16"/>
        <v>9</v>
      </c>
      <c r="Z32" s="40">
        <f t="shared" si="16"/>
        <v>15</v>
      </c>
      <c r="AA32" s="40">
        <f t="shared" si="16"/>
        <v>9</v>
      </c>
      <c r="AB32" s="40">
        <f t="shared" si="16"/>
        <v>15</v>
      </c>
      <c r="AC32" s="40">
        <f t="shared" si="16"/>
        <v>6</v>
      </c>
      <c r="AD32" s="40">
        <f t="shared" si="16"/>
        <v>8</v>
      </c>
      <c r="AE32" s="40">
        <f t="shared" si="16"/>
        <v>8</v>
      </c>
      <c r="AF32" s="41">
        <v>1000000</v>
      </c>
      <c r="AG32" t="s">
        <v>616</v>
      </c>
      <c r="AK32">
        <f>16-W32</f>
        <v>7</v>
      </c>
      <c r="AL32">
        <f>16-X32</f>
        <v>3</v>
      </c>
      <c r="AM32">
        <f>16-Y32</f>
        <v>7</v>
      </c>
      <c r="AN32">
        <f>16-Z32</f>
        <v>1</v>
      </c>
      <c r="AO32">
        <f>16-AA32</f>
        <v>7</v>
      </c>
      <c r="AP32">
        <f>16-AB32</f>
        <v>1</v>
      </c>
      <c r="AQ32">
        <f>16-AC32</f>
        <v>10</v>
      </c>
      <c r="AR32">
        <f>16-AD32</f>
        <v>8</v>
      </c>
      <c r="AS32">
        <f>16-AE32</f>
        <v>8</v>
      </c>
      <c r="AT32">
        <f>AF32</f>
        <v>1000000</v>
      </c>
    </row>
    <row r="33" spans="1:46" x14ac:dyDescent="0.35">
      <c r="A33" t="str">
        <f t="shared" si="12"/>
        <v>stratégia15</v>
      </c>
      <c r="B33">
        <f t="shared" si="16"/>
        <v>1</v>
      </c>
      <c r="C33">
        <f t="shared" si="16"/>
        <v>10</v>
      </c>
      <c r="D33">
        <f t="shared" si="16"/>
        <v>14</v>
      </c>
      <c r="E33">
        <f t="shared" si="16"/>
        <v>11</v>
      </c>
      <c r="F33">
        <f t="shared" si="16"/>
        <v>9</v>
      </c>
      <c r="G33">
        <f t="shared" si="16"/>
        <v>5</v>
      </c>
      <c r="H33">
        <f t="shared" si="16"/>
        <v>4</v>
      </c>
      <c r="I33">
        <f t="shared" si="16"/>
        <v>1</v>
      </c>
      <c r="J33">
        <f t="shared" si="16"/>
        <v>6</v>
      </c>
      <c r="K33">
        <f t="shared" si="16"/>
        <v>13</v>
      </c>
      <c r="L33">
        <f t="shared" si="16"/>
        <v>13</v>
      </c>
      <c r="M33">
        <f t="shared" si="16"/>
        <v>12</v>
      </c>
      <c r="N33">
        <f t="shared" si="16"/>
        <v>10</v>
      </c>
      <c r="O33">
        <f t="shared" si="16"/>
        <v>9</v>
      </c>
      <c r="P33">
        <f t="shared" si="16"/>
        <v>4</v>
      </c>
      <c r="Q33">
        <f t="shared" si="16"/>
        <v>13</v>
      </c>
      <c r="R33">
        <f t="shared" si="16"/>
        <v>4</v>
      </c>
      <c r="S33">
        <f t="shared" si="16"/>
        <v>15</v>
      </c>
      <c r="T33">
        <f t="shared" si="16"/>
        <v>14</v>
      </c>
      <c r="U33">
        <f t="shared" si="16"/>
        <v>2</v>
      </c>
      <c r="V33" s="5">
        <f t="shared" si="14"/>
        <v>1000000</v>
      </c>
      <c r="W33" s="30">
        <f t="shared" si="16"/>
        <v>12</v>
      </c>
      <c r="X33" s="30">
        <f t="shared" si="16"/>
        <v>6</v>
      </c>
      <c r="Y33" s="30">
        <f t="shared" si="16"/>
        <v>11</v>
      </c>
      <c r="Z33" s="30">
        <f t="shared" si="16"/>
        <v>7</v>
      </c>
      <c r="AA33" s="30">
        <f t="shared" si="16"/>
        <v>11</v>
      </c>
      <c r="AB33" s="30">
        <f t="shared" si="16"/>
        <v>12</v>
      </c>
      <c r="AC33" s="30">
        <f t="shared" si="16"/>
        <v>11</v>
      </c>
      <c r="AD33" s="30">
        <f t="shared" si="16"/>
        <v>3</v>
      </c>
      <c r="AE33" s="30">
        <f t="shared" si="16"/>
        <v>3</v>
      </c>
      <c r="AF33">
        <v>1000000</v>
      </c>
      <c r="AK33">
        <f>16-W33</f>
        <v>4</v>
      </c>
      <c r="AL33">
        <f>16-X33</f>
        <v>10</v>
      </c>
      <c r="AM33">
        <f>16-Y33</f>
        <v>5</v>
      </c>
      <c r="AN33">
        <f>16-Z33</f>
        <v>9</v>
      </c>
      <c r="AO33">
        <f>16-AA33</f>
        <v>5</v>
      </c>
      <c r="AP33">
        <f>16-AB33</f>
        <v>4</v>
      </c>
      <c r="AQ33">
        <f>16-AC33</f>
        <v>5</v>
      </c>
      <c r="AR33">
        <f>16-AD33</f>
        <v>13</v>
      </c>
      <c r="AS33">
        <f>16-AE33</f>
        <v>13</v>
      </c>
      <c r="AT33">
        <f>AF33</f>
        <v>1000000</v>
      </c>
    </row>
    <row r="36" spans="1:46" ht="18" x14ac:dyDescent="0.35">
      <c r="B36" s="19"/>
    </row>
    <row r="37" spans="1:46" x14ac:dyDescent="0.35">
      <c r="B37" s="20"/>
    </row>
    <row r="40" spans="1:46" ht="22.5" x14ac:dyDescent="0.35">
      <c r="B40" s="21" t="s">
        <v>54</v>
      </c>
      <c r="C40" s="22">
        <v>3816867</v>
      </c>
      <c r="D40" s="21" t="s">
        <v>55</v>
      </c>
      <c r="E40" s="22">
        <v>15</v>
      </c>
      <c r="F40" s="21" t="s">
        <v>56</v>
      </c>
      <c r="G40" s="22">
        <v>9</v>
      </c>
      <c r="H40" s="21" t="s">
        <v>57</v>
      </c>
      <c r="I40" s="22">
        <v>15</v>
      </c>
      <c r="J40" s="21" t="s">
        <v>58</v>
      </c>
      <c r="K40" s="22">
        <v>0</v>
      </c>
      <c r="L40" s="21" t="s">
        <v>59</v>
      </c>
      <c r="M40" s="22" t="s">
        <v>472</v>
      </c>
    </row>
    <row r="41" spans="1:46" ht="18.5" thickBot="1" x14ac:dyDescent="0.4">
      <c r="B41" s="19"/>
    </row>
    <row r="42" spans="1:46" ht="15" thickBot="1" x14ac:dyDescent="0.4">
      <c r="B42" s="23" t="s">
        <v>61</v>
      </c>
      <c r="C42" s="23" t="s">
        <v>62</v>
      </c>
      <c r="D42" s="23" t="s">
        <v>63</v>
      </c>
      <c r="E42" s="23" t="s">
        <v>64</v>
      </c>
      <c r="F42" s="23" t="s">
        <v>65</v>
      </c>
      <c r="G42" s="23" t="s">
        <v>66</v>
      </c>
      <c r="H42" s="23" t="s">
        <v>67</v>
      </c>
      <c r="I42" s="23" t="s">
        <v>68</v>
      </c>
      <c r="J42" s="23" t="s">
        <v>69</v>
      </c>
      <c r="K42" s="23" t="s">
        <v>70</v>
      </c>
      <c r="L42" s="23" t="s">
        <v>71</v>
      </c>
    </row>
    <row r="43" spans="1:46" ht="15" thickBot="1" x14ac:dyDescent="0.4">
      <c r="B43" s="23" t="s">
        <v>72</v>
      </c>
      <c r="C43" s="24">
        <v>6</v>
      </c>
      <c r="D43" s="24">
        <v>10</v>
      </c>
      <c r="E43" s="24">
        <v>3</v>
      </c>
      <c r="F43" s="24">
        <v>5</v>
      </c>
      <c r="G43" s="24">
        <v>3</v>
      </c>
      <c r="H43" s="24">
        <v>2</v>
      </c>
      <c r="I43" s="24">
        <v>7</v>
      </c>
      <c r="J43" s="24">
        <v>14</v>
      </c>
      <c r="K43" s="24">
        <v>14</v>
      </c>
      <c r="L43" s="24">
        <v>1000000</v>
      </c>
    </row>
    <row r="44" spans="1:46" ht="15" thickBot="1" x14ac:dyDescent="0.4">
      <c r="B44" s="23" t="s">
        <v>73</v>
      </c>
      <c r="C44" s="24">
        <v>2</v>
      </c>
      <c r="D44" s="24">
        <v>7</v>
      </c>
      <c r="E44" s="24">
        <v>6</v>
      </c>
      <c r="F44" s="24">
        <v>14</v>
      </c>
      <c r="G44" s="24">
        <v>8</v>
      </c>
      <c r="H44" s="24">
        <v>7</v>
      </c>
      <c r="I44" s="24">
        <v>3</v>
      </c>
      <c r="J44" s="24">
        <v>8</v>
      </c>
      <c r="K44" s="24">
        <v>8</v>
      </c>
      <c r="L44" s="24">
        <v>1000000</v>
      </c>
    </row>
    <row r="45" spans="1:46" ht="15" thickBot="1" x14ac:dyDescent="0.4">
      <c r="B45" s="23" t="s">
        <v>74</v>
      </c>
      <c r="C45" s="24">
        <v>11</v>
      </c>
      <c r="D45" s="24">
        <v>11</v>
      </c>
      <c r="E45" s="24">
        <v>12</v>
      </c>
      <c r="F45" s="24">
        <v>11</v>
      </c>
      <c r="G45" s="24">
        <v>15</v>
      </c>
      <c r="H45" s="24">
        <v>9</v>
      </c>
      <c r="I45" s="24">
        <v>8</v>
      </c>
      <c r="J45" s="24">
        <v>2</v>
      </c>
      <c r="K45" s="24">
        <v>2</v>
      </c>
      <c r="L45" s="24">
        <v>1000000</v>
      </c>
    </row>
    <row r="46" spans="1:46" ht="15" thickBot="1" x14ac:dyDescent="0.4">
      <c r="B46" s="23" t="s">
        <v>75</v>
      </c>
      <c r="C46" s="24">
        <v>4</v>
      </c>
      <c r="D46" s="24">
        <v>8</v>
      </c>
      <c r="E46" s="24">
        <v>8</v>
      </c>
      <c r="F46" s="24">
        <v>13</v>
      </c>
      <c r="G46" s="24">
        <v>14</v>
      </c>
      <c r="H46" s="24">
        <v>8</v>
      </c>
      <c r="I46" s="24">
        <v>5</v>
      </c>
      <c r="J46" s="24">
        <v>3</v>
      </c>
      <c r="K46" s="24">
        <v>3</v>
      </c>
      <c r="L46" s="24">
        <v>1000000</v>
      </c>
    </row>
    <row r="47" spans="1:46" ht="15" thickBot="1" x14ac:dyDescent="0.4">
      <c r="B47" s="23" t="s">
        <v>76</v>
      </c>
      <c r="C47" s="24">
        <v>3</v>
      </c>
      <c r="D47" s="24">
        <v>2</v>
      </c>
      <c r="E47" s="24">
        <v>1</v>
      </c>
      <c r="F47" s="24">
        <v>4</v>
      </c>
      <c r="G47" s="24">
        <v>1</v>
      </c>
      <c r="H47" s="24">
        <v>1</v>
      </c>
      <c r="I47" s="24">
        <v>1</v>
      </c>
      <c r="J47" s="24">
        <v>15</v>
      </c>
      <c r="K47" s="24">
        <v>15</v>
      </c>
      <c r="L47" s="24">
        <v>1000000</v>
      </c>
    </row>
    <row r="48" spans="1:46" ht="15" thickBot="1" x14ac:dyDescent="0.4">
      <c r="B48" s="23" t="s">
        <v>77</v>
      </c>
      <c r="C48" s="24">
        <v>8</v>
      </c>
      <c r="D48" s="24">
        <v>5</v>
      </c>
      <c r="E48" s="24">
        <v>14</v>
      </c>
      <c r="F48" s="24">
        <v>1</v>
      </c>
      <c r="G48" s="24">
        <v>13</v>
      </c>
      <c r="H48" s="24">
        <v>10</v>
      </c>
      <c r="I48" s="24">
        <v>15</v>
      </c>
      <c r="J48" s="24">
        <v>1</v>
      </c>
      <c r="K48" s="24">
        <v>1</v>
      </c>
      <c r="L48" s="24">
        <v>1000000</v>
      </c>
    </row>
    <row r="49" spans="2:12" ht="15" thickBot="1" x14ac:dyDescent="0.4">
      <c r="B49" s="23" t="s">
        <v>78</v>
      </c>
      <c r="C49" s="24">
        <v>13</v>
      </c>
      <c r="D49" s="24">
        <v>3</v>
      </c>
      <c r="E49" s="24">
        <v>5</v>
      </c>
      <c r="F49" s="24">
        <v>3</v>
      </c>
      <c r="G49" s="24">
        <v>5</v>
      </c>
      <c r="H49" s="24">
        <v>6</v>
      </c>
      <c r="I49" s="24">
        <v>10</v>
      </c>
      <c r="J49" s="24">
        <v>11</v>
      </c>
      <c r="K49" s="24">
        <v>11</v>
      </c>
      <c r="L49" s="24">
        <v>1000000</v>
      </c>
    </row>
    <row r="50" spans="2:12" ht="15" thickBot="1" x14ac:dyDescent="0.4">
      <c r="B50" s="23" t="s">
        <v>79</v>
      </c>
      <c r="C50" s="24">
        <v>7</v>
      </c>
      <c r="D50" s="24">
        <v>12</v>
      </c>
      <c r="E50" s="24">
        <v>7</v>
      </c>
      <c r="F50" s="24">
        <v>10</v>
      </c>
      <c r="G50" s="24">
        <v>7</v>
      </c>
      <c r="H50" s="24">
        <v>11</v>
      </c>
      <c r="I50" s="24">
        <v>9</v>
      </c>
      <c r="J50" s="24">
        <v>7</v>
      </c>
      <c r="K50" s="24">
        <v>7</v>
      </c>
      <c r="L50" s="24">
        <v>1000000</v>
      </c>
    </row>
    <row r="51" spans="2:12" ht="15" thickBot="1" x14ac:dyDescent="0.4">
      <c r="B51" s="23" t="s">
        <v>80</v>
      </c>
      <c r="C51" s="24">
        <v>5</v>
      </c>
      <c r="D51" s="24">
        <v>4</v>
      </c>
      <c r="E51" s="24">
        <v>4</v>
      </c>
      <c r="F51" s="24">
        <v>9</v>
      </c>
      <c r="G51" s="24">
        <v>4</v>
      </c>
      <c r="H51" s="24">
        <v>3</v>
      </c>
      <c r="I51" s="24">
        <v>4</v>
      </c>
      <c r="J51" s="24">
        <v>11</v>
      </c>
      <c r="K51" s="24">
        <v>11</v>
      </c>
      <c r="L51" s="24">
        <v>1000000</v>
      </c>
    </row>
    <row r="52" spans="2:12" ht="15" thickBot="1" x14ac:dyDescent="0.4">
      <c r="B52" s="23" t="s">
        <v>81</v>
      </c>
      <c r="C52" s="24">
        <v>14</v>
      </c>
      <c r="D52" s="24">
        <v>9</v>
      </c>
      <c r="E52" s="24">
        <v>15</v>
      </c>
      <c r="F52" s="24">
        <v>2</v>
      </c>
      <c r="G52" s="24">
        <v>12</v>
      </c>
      <c r="H52" s="24">
        <v>13</v>
      </c>
      <c r="I52" s="24">
        <v>14</v>
      </c>
      <c r="J52" s="24">
        <v>3</v>
      </c>
      <c r="K52" s="24">
        <v>3</v>
      </c>
      <c r="L52" s="24">
        <v>1000000</v>
      </c>
    </row>
    <row r="53" spans="2:12" ht="15" thickBot="1" x14ac:dyDescent="0.4">
      <c r="B53" s="23" t="s">
        <v>82</v>
      </c>
      <c r="C53" s="24">
        <v>1</v>
      </c>
      <c r="D53" s="24">
        <v>1</v>
      </c>
      <c r="E53" s="24">
        <v>2</v>
      </c>
      <c r="F53" s="24">
        <v>12</v>
      </c>
      <c r="G53" s="24">
        <v>2</v>
      </c>
      <c r="H53" s="24">
        <v>4</v>
      </c>
      <c r="I53" s="24">
        <v>2</v>
      </c>
      <c r="J53" s="24">
        <v>11</v>
      </c>
      <c r="K53" s="24">
        <v>11</v>
      </c>
      <c r="L53" s="24">
        <v>1000000</v>
      </c>
    </row>
    <row r="54" spans="2:12" ht="15" thickBot="1" x14ac:dyDescent="0.4">
      <c r="B54" s="23" t="s">
        <v>83</v>
      </c>
      <c r="C54" s="24">
        <v>15</v>
      </c>
      <c r="D54" s="24">
        <v>15</v>
      </c>
      <c r="E54" s="24">
        <v>13</v>
      </c>
      <c r="F54" s="24">
        <v>8</v>
      </c>
      <c r="G54" s="24">
        <v>6</v>
      </c>
      <c r="H54" s="24">
        <v>14</v>
      </c>
      <c r="I54" s="24">
        <v>12</v>
      </c>
      <c r="J54" s="24">
        <v>8</v>
      </c>
      <c r="K54" s="24">
        <v>8</v>
      </c>
      <c r="L54" s="24">
        <v>1000000</v>
      </c>
    </row>
    <row r="55" spans="2:12" ht="15" thickBot="1" x14ac:dyDescent="0.4">
      <c r="B55" s="23" t="s">
        <v>84</v>
      </c>
      <c r="C55" s="24">
        <v>10</v>
      </c>
      <c r="D55" s="24">
        <v>14</v>
      </c>
      <c r="E55" s="24">
        <v>10</v>
      </c>
      <c r="F55" s="24">
        <v>6</v>
      </c>
      <c r="G55" s="24">
        <v>10</v>
      </c>
      <c r="H55" s="24">
        <v>5</v>
      </c>
      <c r="I55" s="24">
        <v>13</v>
      </c>
      <c r="J55" s="24">
        <v>3</v>
      </c>
      <c r="K55" s="24">
        <v>3</v>
      </c>
      <c r="L55" s="24">
        <v>1000000</v>
      </c>
    </row>
    <row r="56" spans="2:12" ht="15" thickBot="1" x14ac:dyDescent="0.4">
      <c r="B56" s="23" t="s">
        <v>85</v>
      </c>
      <c r="C56" s="24">
        <v>9</v>
      </c>
      <c r="D56" s="24">
        <v>13</v>
      </c>
      <c r="E56" s="24">
        <v>9</v>
      </c>
      <c r="F56" s="24">
        <v>15</v>
      </c>
      <c r="G56" s="24">
        <v>9</v>
      </c>
      <c r="H56" s="24">
        <v>15</v>
      </c>
      <c r="I56" s="24">
        <v>6</v>
      </c>
      <c r="J56" s="24">
        <v>8</v>
      </c>
      <c r="K56" s="24">
        <v>8</v>
      </c>
      <c r="L56" s="24">
        <v>1000000</v>
      </c>
    </row>
    <row r="57" spans="2:12" ht="15" thickBot="1" x14ac:dyDescent="0.4">
      <c r="B57" s="23" t="s">
        <v>86</v>
      </c>
      <c r="C57" s="24">
        <v>12</v>
      </c>
      <c r="D57" s="24">
        <v>6</v>
      </c>
      <c r="E57" s="24">
        <v>11</v>
      </c>
      <c r="F57" s="24">
        <v>7</v>
      </c>
      <c r="G57" s="24">
        <v>11</v>
      </c>
      <c r="H57" s="24">
        <v>12</v>
      </c>
      <c r="I57" s="24">
        <v>11</v>
      </c>
      <c r="J57" s="24">
        <v>3</v>
      </c>
      <c r="K57" s="24">
        <v>3</v>
      </c>
      <c r="L57" s="24">
        <v>1000000</v>
      </c>
    </row>
    <row r="58" spans="2:12" ht="18.5" thickBot="1" x14ac:dyDescent="0.4">
      <c r="B58" s="19"/>
    </row>
    <row r="59" spans="2:12" ht="15" thickBot="1" x14ac:dyDescent="0.4">
      <c r="B59" s="23" t="s">
        <v>87</v>
      </c>
      <c r="C59" s="23" t="s">
        <v>62</v>
      </c>
      <c r="D59" s="23" t="s">
        <v>63</v>
      </c>
      <c r="E59" s="23" t="s">
        <v>64</v>
      </c>
      <c r="F59" s="23" t="s">
        <v>65</v>
      </c>
      <c r="G59" s="23" t="s">
        <v>66</v>
      </c>
      <c r="H59" s="23" t="s">
        <v>67</v>
      </c>
      <c r="I59" s="23" t="s">
        <v>68</v>
      </c>
      <c r="J59" s="23" t="s">
        <v>69</v>
      </c>
      <c r="K59" s="23" t="s">
        <v>70</v>
      </c>
    </row>
    <row r="60" spans="2:12" ht="26.5" thickBot="1" x14ac:dyDescent="0.4">
      <c r="B60" s="23" t="s">
        <v>88</v>
      </c>
      <c r="C60" s="24" t="s">
        <v>97</v>
      </c>
      <c r="D60" s="24" t="s">
        <v>97</v>
      </c>
      <c r="E60" s="24" t="s">
        <v>473</v>
      </c>
      <c r="F60" s="24" t="s">
        <v>474</v>
      </c>
      <c r="G60" s="24" t="s">
        <v>475</v>
      </c>
      <c r="H60" s="24" t="s">
        <v>476</v>
      </c>
      <c r="I60" s="24" t="s">
        <v>477</v>
      </c>
      <c r="J60" s="24" t="s">
        <v>478</v>
      </c>
      <c r="K60" s="24" t="s">
        <v>479</v>
      </c>
    </row>
    <row r="61" spans="2:12" ht="26.5" thickBot="1" x14ac:dyDescent="0.4">
      <c r="B61" s="23" t="s">
        <v>98</v>
      </c>
      <c r="C61" s="24" t="s">
        <v>107</v>
      </c>
      <c r="D61" s="24" t="s">
        <v>107</v>
      </c>
      <c r="E61" s="24" t="s">
        <v>480</v>
      </c>
      <c r="F61" s="24" t="s">
        <v>481</v>
      </c>
      <c r="G61" s="24" t="s">
        <v>482</v>
      </c>
      <c r="H61" s="24" t="s">
        <v>483</v>
      </c>
      <c r="I61" s="24" t="s">
        <v>484</v>
      </c>
      <c r="J61" s="24" t="s">
        <v>485</v>
      </c>
      <c r="K61" s="24" t="s">
        <v>486</v>
      </c>
    </row>
    <row r="62" spans="2:12" ht="26.5" thickBot="1" x14ac:dyDescent="0.4">
      <c r="B62" s="23" t="s">
        <v>108</v>
      </c>
      <c r="C62" s="24" t="s">
        <v>117</v>
      </c>
      <c r="D62" s="24" t="s">
        <v>117</v>
      </c>
      <c r="E62" s="24" t="s">
        <v>487</v>
      </c>
      <c r="F62" s="24" t="s">
        <v>488</v>
      </c>
      <c r="G62" s="24" t="s">
        <v>489</v>
      </c>
      <c r="H62" s="24" t="s">
        <v>117</v>
      </c>
      <c r="I62" s="24" t="s">
        <v>490</v>
      </c>
      <c r="J62" s="24" t="s">
        <v>491</v>
      </c>
      <c r="K62" s="24" t="s">
        <v>492</v>
      </c>
    </row>
    <row r="63" spans="2:12" ht="26.5" thickBot="1" x14ac:dyDescent="0.4">
      <c r="B63" s="23" t="s">
        <v>118</v>
      </c>
      <c r="C63" s="24" t="s">
        <v>127</v>
      </c>
      <c r="D63" s="24" t="s">
        <v>127</v>
      </c>
      <c r="E63" s="24" t="s">
        <v>493</v>
      </c>
      <c r="F63" s="24" t="s">
        <v>494</v>
      </c>
      <c r="G63" s="24" t="s">
        <v>495</v>
      </c>
      <c r="H63" s="24" t="s">
        <v>127</v>
      </c>
      <c r="I63" s="24" t="s">
        <v>496</v>
      </c>
      <c r="J63" s="24" t="s">
        <v>497</v>
      </c>
      <c r="K63" s="24" t="s">
        <v>498</v>
      </c>
    </row>
    <row r="64" spans="2:12" ht="26.5" thickBot="1" x14ac:dyDescent="0.4">
      <c r="B64" s="23" t="s">
        <v>128</v>
      </c>
      <c r="C64" s="24" t="s">
        <v>137</v>
      </c>
      <c r="D64" s="24" t="s">
        <v>137</v>
      </c>
      <c r="E64" s="24" t="s">
        <v>499</v>
      </c>
      <c r="F64" s="24" t="s">
        <v>500</v>
      </c>
      <c r="G64" s="24" t="s">
        <v>501</v>
      </c>
      <c r="H64" s="24" t="s">
        <v>137</v>
      </c>
      <c r="I64" s="24" t="s">
        <v>502</v>
      </c>
      <c r="J64" s="24" t="s">
        <v>503</v>
      </c>
      <c r="K64" s="24" t="s">
        <v>504</v>
      </c>
    </row>
    <row r="65" spans="2:11" ht="26.5" thickBot="1" x14ac:dyDescent="0.4">
      <c r="B65" s="23" t="s">
        <v>138</v>
      </c>
      <c r="C65" s="24" t="s">
        <v>147</v>
      </c>
      <c r="D65" s="24" t="s">
        <v>147</v>
      </c>
      <c r="E65" s="24" t="s">
        <v>505</v>
      </c>
      <c r="F65" s="24" t="s">
        <v>506</v>
      </c>
      <c r="G65" s="24" t="s">
        <v>507</v>
      </c>
      <c r="H65" s="24" t="s">
        <v>147</v>
      </c>
      <c r="I65" s="24" t="s">
        <v>508</v>
      </c>
      <c r="J65" s="24" t="s">
        <v>509</v>
      </c>
      <c r="K65" s="24" t="s">
        <v>510</v>
      </c>
    </row>
    <row r="66" spans="2:11" ht="26.5" thickBot="1" x14ac:dyDescent="0.4">
      <c r="B66" s="23" t="s">
        <v>148</v>
      </c>
      <c r="C66" s="24" t="s">
        <v>157</v>
      </c>
      <c r="D66" s="24" t="s">
        <v>157</v>
      </c>
      <c r="E66" s="24" t="s">
        <v>511</v>
      </c>
      <c r="F66" s="24" t="s">
        <v>512</v>
      </c>
      <c r="G66" s="24" t="s">
        <v>513</v>
      </c>
      <c r="H66" s="24" t="s">
        <v>157</v>
      </c>
      <c r="I66" s="24" t="s">
        <v>514</v>
      </c>
      <c r="J66" s="24" t="s">
        <v>515</v>
      </c>
      <c r="K66" s="24" t="s">
        <v>516</v>
      </c>
    </row>
    <row r="67" spans="2:11" ht="26.5" thickBot="1" x14ac:dyDescent="0.4">
      <c r="B67" s="23" t="s">
        <v>158</v>
      </c>
      <c r="C67" s="24" t="s">
        <v>161</v>
      </c>
      <c r="D67" s="24" t="s">
        <v>161</v>
      </c>
      <c r="E67" s="24" t="s">
        <v>517</v>
      </c>
      <c r="F67" s="24" t="s">
        <v>518</v>
      </c>
      <c r="G67" s="24" t="s">
        <v>519</v>
      </c>
      <c r="H67" s="24" t="s">
        <v>161</v>
      </c>
      <c r="I67" s="24" t="s">
        <v>520</v>
      </c>
      <c r="J67" s="24" t="s">
        <v>521</v>
      </c>
      <c r="K67" s="24" t="s">
        <v>522</v>
      </c>
    </row>
    <row r="68" spans="2:11" ht="26.5" thickBot="1" x14ac:dyDescent="0.4">
      <c r="B68" s="23" t="s">
        <v>166</v>
      </c>
      <c r="C68" s="24" t="s">
        <v>169</v>
      </c>
      <c r="D68" s="24" t="s">
        <v>169</v>
      </c>
      <c r="E68" s="24" t="s">
        <v>523</v>
      </c>
      <c r="F68" s="24" t="s">
        <v>524</v>
      </c>
      <c r="G68" s="24" t="s">
        <v>525</v>
      </c>
      <c r="H68" s="24" t="s">
        <v>169</v>
      </c>
      <c r="I68" s="24" t="s">
        <v>526</v>
      </c>
      <c r="J68" s="24" t="s">
        <v>527</v>
      </c>
      <c r="K68" s="24" t="s">
        <v>528</v>
      </c>
    </row>
    <row r="69" spans="2:11" ht="26.5" thickBot="1" x14ac:dyDescent="0.4">
      <c r="B69" s="23" t="s">
        <v>174</v>
      </c>
      <c r="C69" s="24" t="s">
        <v>177</v>
      </c>
      <c r="D69" s="24" t="s">
        <v>177</v>
      </c>
      <c r="E69" s="24" t="s">
        <v>529</v>
      </c>
      <c r="F69" s="24" t="s">
        <v>530</v>
      </c>
      <c r="G69" s="24" t="s">
        <v>529</v>
      </c>
      <c r="H69" s="24" t="s">
        <v>177</v>
      </c>
      <c r="I69" s="24" t="s">
        <v>531</v>
      </c>
      <c r="J69" s="24" t="s">
        <v>532</v>
      </c>
      <c r="K69" s="24" t="s">
        <v>177</v>
      </c>
    </row>
    <row r="70" spans="2:11" ht="26.5" thickBot="1" x14ac:dyDescent="0.4">
      <c r="B70" s="23" t="s">
        <v>182</v>
      </c>
      <c r="C70" s="24" t="s">
        <v>183</v>
      </c>
      <c r="D70" s="24" t="s">
        <v>183</v>
      </c>
      <c r="E70" s="24" t="s">
        <v>533</v>
      </c>
      <c r="F70" s="24" t="s">
        <v>534</v>
      </c>
      <c r="G70" s="24" t="s">
        <v>533</v>
      </c>
      <c r="H70" s="24" t="s">
        <v>183</v>
      </c>
      <c r="I70" s="24" t="s">
        <v>535</v>
      </c>
      <c r="J70" s="24" t="s">
        <v>536</v>
      </c>
      <c r="K70" s="24" t="s">
        <v>183</v>
      </c>
    </row>
    <row r="71" spans="2:11" ht="26.5" thickBot="1" x14ac:dyDescent="0.4">
      <c r="B71" s="23" t="s">
        <v>189</v>
      </c>
      <c r="C71" s="24" t="s">
        <v>190</v>
      </c>
      <c r="D71" s="24" t="s">
        <v>190</v>
      </c>
      <c r="E71" s="24" t="s">
        <v>194</v>
      </c>
      <c r="F71" s="24" t="s">
        <v>537</v>
      </c>
      <c r="G71" s="24" t="s">
        <v>194</v>
      </c>
      <c r="H71" s="24" t="s">
        <v>190</v>
      </c>
      <c r="I71" s="24" t="s">
        <v>538</v>
      </c>
      <c r="J71" s="24" t="s">
        <v>539</v>
      </c>
      <c r="K71" s="24" t="s">
        <v>190</v>
      </c>
    </row>
    <row r="72" spans="2:11" ht="26.5" thickBot="1" x14ac:dyDescent="0.4">
      <c r="B72" s="23" t="s">
        <v>196</v>
      </c>
      <c r="C72" s="24" t="s">
        <v>197</v>
      </c>
      <c r="D72" s="24" t="s">
        <v>197</v>
      </c>
      <c r="E72" s="24" t="s">
        <v>197</v>
      </c>
      <c r="F72" s="24" t="s">
        <v>540</v>
      </c>
      <c r="G72" s="24" t="s">
        <v>197</v>
      </c>
      <c r="H72" s="24" t="s">
        <v>197</v>
      </c>
      <c r="I72" s="24" t="s">
        <v>541</v>
      </c>
      <c r="J72" s="24" t="s">
        <v>542</v>
      </c>
      <c r="K72" s="24" t="s">
        <v>197</v>
      </c>
    </row>
    <row r="73" spans="2:11" ht="26.5" thickBot="1" x14ac:dyDescent="0.4">
      <c r="B73" s="23" t="s">
        <v>203</v>
      </c>
      <c r="C73" s="24" t="s">
        <v>204</v>
      </c>
      <c r="D73" s="24" t="s">
        <v>204</v>
      </c>
      <c r="E73" s="24" t="s">
        <v>204</v>
      </c>
      <c r="F73" s="24" t="s">
        <v>204</v>
      </c>
      <c r="G73" s="24" t="s">
        <v>204</v>
      </c>
      <c r="H73" s="24" t="s">
        <v>204</v>
      </c>
      <c r="I73" s="24" t="s">
        <v>543</v>
      </c>
      <c r="J73" s="24" t="s">
        <v>544</v>
      </c>
      <c r="K73" s="24" t="s">
        <v>204</v>
      </c>
    </row>
    <row r="74" spans="2:11" ht="20" thickBot="1" x14ac:dyDescent="0.4">
      <c r="B74" s="23" t="s">
        <v>208</v>
      </c>
      <c r="C74" s="24" t="s">
        <v>209</v>
      </c>
      <c r="D74" s="24" t="s">
        <v>209</v>
      </c>
      <c r="E74" s="24" t="s">
        <v>209</v>
      </c>
      <c r="F74" s="24" t="s">
        <v>209</v>
      </c>
      <c r="G74" s="24" t="s">
        <v>209</v>
      </c>
      <c r="H74" s="24" t="s">
        <v>209</v>
      </c>
      <c r="I74" s="24" t="s">
        <v>209</v>
      </c>
      <c r="J74" s="24" t="s">
        <v>545</v>
      </c>
      <c r="K74" s="24" t="s">
        <v>209</v>
      </c>
    </row>
    <row r="75" spans="2:11" ht="18.5" thickBot="1" x14ac:dyDescent="0.4">
      <c r="B75" s="19"/>
    </row>
    <row r="76" spans="2:11" ht="15" thickBot="1" x14ac:dyDescent="0.4">
      <c r="B76" s="23" t="s">
        <v>211</v>
      </c>
      <c r="C76" s="23" t="s">
        <v>62</v>
      </c>
      <c r="D76" s="23" t="s">
        <v>63</v>
      </c>
      <c r="E76" s="23" t="s">
        <v>64</v>
      </c>
      <c r="F76" s="23" t="s">
        <v>65</v>
      </c>
      <c r="G76" s="23" t="s">
        <v>66</v>
      </c>
      <c r="H76" s="23" t="s">
        <v>67</v>
      </c>
      <c r="I76" s="23" t="s">
        <v>68</v>
      </c>
      <c r="J76" s="23" t="s">
        <v>69</v>
      </c>
      <c r="K76" s="23" t="s">
        <v>70</v>
      </c>
    </row>
    <row r="77" spans="2:11" ht="15" thickBot="1" x14ac:dyDescent="0.4">
      <c r="B77" s="23" t="s">
        <v>88</v>
      </c>
      <c r="C77" s="24">
        <v>14</v>
      </c>
      <c r="D77" s="24">
        <v>14</v>
      </c>
      <c r="E77" s="24">
        <v>26</v>
      </c>
      <c r="F77" s="24">
        <v>48</v>
      </c>
      <c r="G77" s="24">
        <v>499946</v>
      </c>
      <c r="H77" s="24">
        <v>18.5</v>
      </c>
      <c r="I77" s="24">
        <v>39</v>
      </c>
      <c r="J77" s="24">
        <v>999891.5</v>
      </c>
      <c r="K77" s="24">
        <v>35.5</v>
      </c>
    </row>
    <row r="78" spans="2:11" ht="15" thickBot="1" x14ac:dyDescent="0.4">
      <c r="B78" s="23" t="s">
        <v>98</v>
      </c>
      <c r="C78" s="24">
        <v>13</v>
      </c>
      <c r="D78" s="24">
        <v>13</v>
      </c>
      <c r="E78" s="24">
        <v>25</v>
      </c>
      <c r="F78" s="24">
        <v>47</v>
      </c>
      <c r="G78" s="24">
        <v>499945</v>
      </c>
      <c r="H78" s="24">
        <v>17.5</v>
      </c>
      <c r="I78" s="24">
        <v>38</v>
      </c>
      <c r="J78" s="24">
        <v>999890.5</v>
      </c>
      <c r="K78" s="24">
        <v>34.5</v>
      </c>
    </row>
    <row r="79" spans="2:11" ht="15" thickBot="1" x14ac:dyDescent="0.4">
      <c r="B79" s="23" t="s">
        <v>108</v>
      </c>
      <c r="C79" s="24">
        <v>12</v>
      </c>
      <c r="D79" s="24">
        <v>12</v>
      </c>
      <c r="E79" s="24">
        <v>24</v>
      </c>
      <c r="F79" s="24">
        <v>46</v>
      </c>
      <c r="G79" s="24">
        <v>499944</v>
      </c>
      <c r="H79" s="24">
        <v>12</v>
      </c>
      <c r="I79" s="24">
        <v>37</v>
      </c>
      <c r="J79" s="24">
        <v>999883</v>
      </c>
      <c r="K79" s="24">
        <v>33.5</v>
      </c>
    </row>
    <row r="80" spans="2:11" ht="15" thickBot="1" x14ac:dyDescent="0.4">
      <c r="B80" s="23" t="s">
        <v>118</v>
      </c>
      <c r="C80" s="24">
        <v>11</v>
      </c>
      <c r="D80" s="24">
        <v>11</v>
      </c>
      <c r="E80" s="24">
        <v>23</v>
      </c>
      <c r="F80" s="24">
        <v>26</v>
      </c>
      <c r="G80" s="24">
        <v>499943</v>
      </c>
      <c r="H80" s="24">
        <v>11</v>
      </c>
      <c r="I80" s="24">
        <v>36</v>
      </c>
      <c r="J80" s="24">
        <v>499997</v>
      </c>
      <c r="K80" s="24">
        <v>32.5</v>
      </c>
    </row>
    <row r="81" spans="2:15" ht="15" thickBot="1" x14ac:dyDescent="0.4">
      <c r="B81" s="23" t="s">
        <v>128</v>
      </c>
      <c r="C81" s="24">
        <v>10</v>
      </c>
      <c r="D81" s="24">
        <v>10</v>
      </c>
      <c r="E81" s="24">
        <v>22</v>
      </c>
      <c r="F81" s="24">
        <v>25</v>
      </c>
      <c r="G81" s="24">
        <v>499942</v>
      </c>
      <c r="H81" s="24">
        <v>10</v>
      </c>
      <c r="I81" s="24">
        <v>35</v>
      </c>
      <c r="J81" s="24">
        <v>499996</v>
      </c>
      <c r="K81" s="24">
        <v>31.5</v>
      </c>
    </row>
    <row r="82" spans="2:15" ht="15" thickBot="1" x14ac:dyDescent="0.4">
      <c r="B82" s="23" t="s">
        <v>138</v>
      </c>
      <c r="C82" s="24">
        <v>9</v>
      </c>
      <c r="D82" s="24">
        <v>9</v>
      </c>
      <c r="E82" s="24">
        <v>21</v>
      </c>
      <c r="F82" s="24">
        <v>20</v>
      </c>
      <c r="G82" s="24">
        <v>499941</v>
      </c>
      <c r="H82" s="24">
        <v>9</v>
      </c>
      <c r="I82" s="24">
        <v>34</v>
      </c>
      <c r="J82" s="24">
        <v>499995</v>
      </c>
      <c r="K82" s="24">
        <v>30.5</v>
      </c>
    </row>
    <row r="83" spans="2:15" ht="15" thickBot="1" x14ac:dyDescent="0.4">
      <c r="B83" s="23" t="s">
        <v>148</v>
      </c>
      <c r="C83" s="24">
        <v>8</v>
      </c>
      <c r="D83" s="24">
        <v>8</v>
      </c>
      <c r="E83" s="24">
        <v>20</v>
      </c>
      <c r="F83" s="24">
        <v>19</v>
      </c>
      <c r="G83" s="24">
        <v>499907</v>
      </c>
      <c r="H83" s="24">
        <v>8</v>
      </c>
      <c r="I83" s="24">
        <v>33</v>
      </c>
      <c r="J83" s="24">
        <v>499994</v>
      </c>
      <c r="K83" s="24">
        <v>29.5</v>
      </c>
    </row>
    <row r="84" spans="2:15" ht="15" thickBot="1" x14ac:dyDescent="0.4">
      <c r="B84" s="23" t="s">
        <v>158</v>
      </c>
      <c r="C84" s="24">
        <v>7</v>
      </c>
      <c r="D84" s="24">
        <v>7</v>
      </c>
      <c r="E84" s="24">
        <v>19</v>
      </c>
      <c r="F84" s="24">
        <v>18</v>
      </c>
      <c r="G84" s="24">
        <v>499905</v>
      </c>
      <c r="H84" s="24">
        <v>7</v>
      </c>
      <c r="I84" s="24">
        <v>32</v>
      </c>
      <c r="J84" s="24">
        <v>499993</v>
      </c>
      <c r="K84" s="24">
        <v>28.5</v>
      </c>
    </row>
    <row r="85" spans="2:15" ht="15" thickBot="1" x14ac:dyDescent="0.4">
      <c r="B85" s="23" t="s">
        <v>166</v>
      </c>
      <c r="C85" s="24">
        <v>6</v>
      </c>
      <c r="D85" s="24">
        <v>6</v>
      </c>
      <c r="E85" s="24">
        <v>18</v>
      </c>
      <c r="F85" s="24">
        <v>16.5</v>
      </c>
      <c r="G85" s="24">
        <v>499904</v>
      </c>
      <c r="H85" s="24">
        <v>6</v>
      </c>
      <c r="I85" s="24">
        <v>19.5</v>
      </c>
      <c r="J85" s="24">
        <v>499946.5</v>
      </c>
      <c r="K85" s="24">
        <v>27.5</v>
      </c>
    </row>
    <row r="86" spans="2:15" ht="15" thickBot="1" x14ac:dyDescent="0.4">
      <c r="B86" s="23" t="s">
        <v>174</v>
      </c>
      <c r="C86" s="24">
        <v>5</v>
      </c>
      <c r="D86" s="24">
        <v>5</v>
      </c>
      <c r="E86" s="24">
        <v>17</v>
      </c>
      <c r="F86" s="24">
        <v>15</v>
      </c>
      <c r="G86" s="24">
        <v>17</v>
      </c>
      <c r="H86" s="24">
        <v>5</v>
      </c>
      <c r="I86" s="24">
        <v>18.5</v>
      </c>
      <c r="J86" s="24">
        <v>499945.5</v>
      </c>
      <c r="K86" s="24">
        <v>5</v>
      </c>
    </row>
    <row r="87" spans="2:15" ht="15" thickBot="1" x14ac:dyDescent="0.4">
      <c r="B87" s="23" t="s">
        <v>182</v>
      </c>
      <c r="C87" s="24">
        <v>4</v>
      </c>
      <c r="D87" s="24">
        <v>4</v>
      </c>
      <c r="E87" s="24">
        <v>16</v>
      </c>
      <c r="F87" s="24">
        <v>14</v>
      </c>
      <c r="G87" s="24">
        <v>16</v>
      </c>
      <c r="H87" s="24">
        <v>4</v>
      </c>
      <c r="I87" s="24">
        <v>17.5</v>
      </c>
      <c r="J87" s="24">
        <v>499944.5</v>
      </c>
      <c r="K87" s="24">
        <v>4</v>
      </c>
    </row>
    <row r="88" spans="2:15" ht="15" thickBot="1" x14ac:dyDescent="0.4">
      <c r="B88" s="23" t="s">
        <v>189</v>
      </c>
      <c r="C88" s="24">
        <v>3</v>
      </c>
      <c r="D88" s="24">
        <v>3</v>
      </c>
      <c r="E88" s="24">
        <v>15</v>
      </c>
      <c r="F88" s="24">
        <v>4.5</v>
      </c>
      <c r="G88" s="24">
        <v>15</v>
      </c>
      <c r="H88" s="24">
        <v>3</v>
      </c>
      <c r="I88" s="24">
        <v>16.5</v>
      </c>
      <c r="J88" s="24">
        <v>499943.5</v>
      </c>
      <c r="K88" s="24">
        <v>3</v>
      </c>
    </row>
    <row r="89" spans="2:15" ht="15" thickBot="1" x14ac:dyDescent="0.4">
      <c r="B89" s="23" t="s">
        <v>196</v>
      </c>
      <c r="C89" s="24">
        <v>2</v>
      </c>
      <c r="D89" s="24">
        <v>2</v>
      </c>
      <c r="E89" s="24">
        <v>2</v>
      </c>
      <c r="F89" s="24">
        <v>3.5</v>
      </c>
      <c r="G89" s="24">
        <v>2</v>
      </c>
      <c r="H89" s="24">
        <v>2</v>
      </c>
      <c r="I89" s="24">
        <v>13.5</v>
      </c>
      <c r="J89" s="24">
        <v>499942.5</v>
      </c>
      <c r="K89" s="24">
        <v>2</v>
      </c>
    </row>
    <row r="90" spans="2:15" ht="15" thickBot="1" x14ac:dyDescent="0.4">
      <c r="B90" s="23" t="s">
        <v>203</v>
      </c>
      <c r="C90" s="24">
        <v>1</v>
      </c>
      <c r="D90" s="24">
        <v>1</v>
      </c>
      <c r="E90" s="24">
        <v>1</v>
      </c>
      <c r="F90" s="24">
        <v>1</v>
      </c>
      <c r="G90" s="24">
        <v>1</v>
      </c>
      <c r="H90" s="24">
        <v>1</v>
      </c>
      <c r="I90" s="24">
        <v>12.5</v>
      </c>
      <c r="J90" s="24">
        <v>499941.5</v>
      </c>
      <c r="K90" s="24">
        <v>1</v>
      </c>
    </row>
    <row r="91" spans="2:15" ht="15" thickBot="1" x14ac:dyDescent="0.4">
      <c r="B91" s="23" t="s">
        <v>208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499919.5</v>
      </c>
      <c r="K91" s="24">
        <v>0</v>
      </c>
    </row>
    <row r="92" spans="2:15" ht="18.5" thickBot="1" x14ac:dyDescent="0.4">
      <c r="B92" s="19"/>
    </row>
    <row r="93" spans="2:15" ht="15" thickBot="1" x14ac:dyDescent="0.4">
      <c r="B93" s="23" t="s">
        <v>212</v>
      </c>
      <c r="C93" s="23" t="s">
        <v>62</v>
      </c>
      <c r="D93" s="23" t="s">
        <v>63</v>
      </c>
      <c r="E93" s="23" t="s">
        <v>64</v>
      </c>
      <c r="F93" s="23" t="s">
        <v>65</v>
      </c>
      <c r="G93" s="23" t="s">
        <v>66</v>
      </c>
      <c r="H93" s="23" t="s">
        <v>67</v>
      </c>
      <c r="I93" s="23" t="s">
        <v>68</v>
      </c>
      <c r="J93" s="23" t="s">
        <v>69</v>
      </c>
      <c r="K93" s="23" t="s">
        <v>70</v>
      </c>
      <c r="L93" s="23" t="s">
        <v>213</v>
      </c>
      <c r="M93" s="23" t="s">
        <v>214</v>
      </c>
      <c r="N93" s="23" t="s">
        <v>215</v>
      </c>
      <c r="O93" s="23" t="s">
        <v>216</v>
      </c>
    </row>
    <row r="94" spans="2:15" ht="15" thickBot="1" x14ac:dyDescent="0.4">
      <c r="B94" s="23" t="s">
        <v>72</v>
      </c>
      <c r="C94" s="24">
        <v>9</v>
      </c>
      <c r="D94" s="24">
        <v>5</v>
      </c>
      <c r="E94" s="24">
        <v>24</v>
      </c>
      <c r="F94" s="24">
        <v>25</v>
      </c>
      <c r="G94" s="24">
        <v>499944</v>
      </c>
      <c r="H94" s="24">
        <v>17.5</v>
      </c>
      <c r="I94" s="24">
        <v>33</v>
      </c>
      <c r="J94" s="24">
        <v>499941.5</v>
      </c>
      <c r="K94" s="24">
        <v>1</v>
      </c>
      <c r="L94" s="24">
        <v>1000000</v>
      </c>
      <c r="M94" s="24">
        <v>1000000</v>
      </c>
      <c r="N94" s="24">
        <v>0</v>
      </c>
      <c r="O94" s="24">
        <v>0</v>
      </c>
    </row>
    <row r="95" spans="2:15" ht="15" thickBot="1" x14ac:dyDescent="0.4">
      <c r="B95" s="23" t="s">
        <v>73</v>
      </c>
      <c r="C95" s="24">
        <v>13</v>
      </c>
      <c r="D95" s="24">
        <v>8</v>
      </c>
      <c r="E95" s="24">
        <v>21</v>
      </c>
      <c r="F95" s="24">
        <v>1</v>
      </c>
      <c r="G95" s="24">
        <v>499905</v>
      </c>
      <c r="H95" s="24">
        <v>8</v>
      </c>
      <c r="I95" s="24">
        <v>37</v>
      </c>
      <c r="J95" s="24">
        <v>499993</v>
      </c>
      <c r="K95" s="24">
        <v>28.5</v>
      </c>
      <c r="L95" s="24">
        <v>1000014.5</v>
      </c>
      <c r="M95" s="24">
        <v>1000000</v>
      </c>
      <c r="N95" s="24">
        <v>-14.5</v>
      </c>
      <c r="O95" s="24">
        <v>0</v>
      </c>
    </row>
    <row r="96" spans="2:15" ht="15" thickBot="1" x14ac:dyDescent="0.4">
      <c r="B96" s="23" t="s">
        <v>74</v>
      </c>
      <c r="C96" s="24">
        <v>4</v>
      </c>
      <c r="D96" s="24">
        <v>4</v>
      </c>
      <c r="E96" s="24">
        <v>15</v>
      </c>
      <c r="F96" s="24">
        <v>14</v>
      </c>
      <c r="G96" s="24">
        <v>0</v>
      </c>
      <c r="H96" s="24">
        <v>6</v>
      </c>
      <c r="I96" s="24">
        <v>32</v>
      </c>
      <c r="J96" s="24">
        <v>999890.5</v>
      </c>
      <c r="K96" s="24">
        <v>34.5</v>
      </c>
      <c r="L96" s="24">
        <v>1000000</v>
      </c>
      <c r="M96" s="24">
        <v>1000000</v>
      </c>
      <c r="N96" s="24">
        <v>0</v>
      </c>
      <c r="O96" s="24">
        <v>0</v>
      </c>
    </row>
    <row r="97" spans="2:15" ht="15" thickBot="1" x14ac:dyDescent="0.4">
      <c r="B97" s="23" t="s">
        <v>75</v>
      </c>
      <c r="C97" s="24">
        <v>11</v>
      </c>
      <c r="D97" s="24">
        <v>7</v>
      </c>
      <c r="E97" s="24">
        <v>19</v>
      </c>
      <c r="F97" s="24">
        <v>3.5</v>
      </c>
      <c r="G97" s="24">
        <v>1</v>
      </c>
      <c r="H97" s="24">
        <v>7</v>
      </c>
      <c r="I97" s="24">
        <v>35</v>
      </c>
      <c r="J97" s="24">
        <v>999883</v>
      </c>
      <c r="K97" s="24">
        <v>33.5</v>
      </c>
      <c r="L97" s="24">
        <v>1000000</v>
      </c>
      <c r="M97" s="24">
        <v>1000000</v>
      </c>
      <c r="N97" s="24">
        <v>0</v>
      </c>
      <c r="O97" s="24">
        <v>0</v>
      </c>
    </row>
    <row r="98" spans="2:15" ht="15" thickBot="1" x14ac:dyDescent="0.4">
      <c r="B98" s="23" t="s">
        <v>76</v>
      </c>
      <c r="C98" s="24">
        <v>12</v>
      </c>
      <c r="D98" s="24">
        <v>13</v>
      </c>
      <c r="E98" s="24">
        <v>26</v>
      </c>
      <c r="F98" s="24">
        <v>26</v>
      </c>
      <c r="G98" s="24">
        <v>499946</v>
      </c>
      <c r="H98" s="24">
        <v>18.5</v>
      </c>
      <c r="I98" s="24">
        <v>39</v>
      </c>
      <c r="J98" s="24">
        <v>499919.5</v>
      </c>
      <c r="K98" s="24">
        <v>0</v>
      </c>
      <c r="L98" s="24">
        <v>1000000</v>
      </c>
      <c r="M98" s="24">
        <v>1000000</v>
      </c>
      <c r="N98" s="24">
        <v>0</v>
      </c>
      <c r="O98" s="24">
        <v>0</v>
      </c>
    </row>
    <row r="99" spans="2:15" ht="15" thickBot="1" x14ac:dyDescent="0.4">
      <c r="B99" s="23" t="s">
        <v>77</v>
      </c>
      <c r="C99" s="24">
        <v>7</v>
      </c>
      <c r="D99" s="24">
        <v>10</v>
      </c>
      <c r="E99" s="24">
        <v>1</v>
      </c>
      <c r="F99" s="24">
        <v>48</v>
      </c>
      <c r="G99" s="24">
        <v>2</v>
      </c>
      <c r="H99" s="24">
        <v>5</v>
      </c>
      <c r="I99" s="24">
        <v>0</v>
      </c>
      <c r="J99" s="24">
        <v>999891.5</v>
      </c>
      <c r="K99" s="24">
        <v>35.5</v>
      </c>
      <c r="L99" s="24">
        <v>1000000</v>
      </c>
      <c r="M99" s="24">
        <v>1000000</v>
      </c>
      <c r="N99" s="24">
        <v>0</v>
      </c>
      <c r="O99" s="24">
        <v>0</v>
      </c>
    </row>
    <row r="100" spans="2:15" ht="15" thickBot="1" x14ac:dyDescent="0.4">
      <c r="B100" s="23" t="s">
        <v>78</v>
      </c>
      <c r="C100" s="24">
        <v>2</v>
      </c>
      <c r="D100" s="24">
        <v>12</v>
      </c>
      <c r="E100" s="24">
        <v>22</v>
      </c>
      <c r="F100" s="24">
        <v>46</v>
      </c>
      <c r="G100" s="24">
        <v>499942</v>
      </c>
      <c r="H100" s="24">
        <v>9</v>
      </c>
      <c r="I100" s="24">
        <v>18.5</v>
      </c>
      <c r="J100" s="24">
        <v>499944.5</v>
      </c>
      <c r="K100" s="24">
        <v>4</v>
      </c>
      <c r="L100" s="24">
        <v>1000000</v>
      </c>
      <c r="M100" s="24">
        <v>1000000</v>
      </c>
      <c r="N100" s="24">
        <v>0</v>
      </c>
      <c r="O100" s="24">
        <v>0</v>
      </c>
    </row>
    <row r="101" spans="2:15" ht="15" thickBot="1" x14ac:dyDescent="0.4">
      <c r="B101" s="23" t="s">
        <v>79</v>
      </c>
      <c r="C101" s="24">
        <v>8</v>
      </c>
      <c r="D101" s="24">
        <v>3</v>
      </c>
      <c r="E101" s="24">
        <v>20</v>
      </c>
      <c r="F101" s="24">
        <v>15</v>
      </c>
      <c r="G101" s="24">
        <v>499907</v>
      </c>
      <c r="H101" s="24">
        <v>4</v>
      </c>
      <c r="I101" s="24">
        <v>19.5</v>
      </c>
      <c r="J101" s="24">
        <v>499994</v>
      </c>
      <c r="K101" s="24">
        <v>29.5</v>
      </c>
      <c r="L101" s="24">
        <v>1000000</v>
      </c>
      <c r="M101" s="24">
        <v>1000000</v>
      </c>
      <c r="N101" s="24">
        <v>0</v>
      </c>
      <c r="O101" s="24">
        <v>0</v>
      </c>
    </row>
    <row r="102" spans="2:15" ht="15" thickBot="1" x14ac:dyDescent="0.4">
      <c r="B102" s="23" t="s">
        <v>80</v>
      </c>
      <c r="C102" s="24">
        <v>10</v>
      </c>
      <c r="D102" s="24">
        <v>11</v>
      </c>
      <c r="E102" s="24">
        <v>23</v>
      </c>
      <c r="F102" s="24">
        <v>16.5</v>
      </c>
      <c r="G102" s="24">
        <v>499943</v>
      </c>
      <c r="H102" s="24">
        <v>12</v>
      </c>
      <c r="I102" s="24">
        <v>36</v>
      </c>
      <c r="J102" s="24">
        <v>499944.5</v>
      </c>
      <c r="K102" s="24">
        <v>4</v>
      </c>
      <c r="L102" s="24">
        <v>1000000</v>
      </c>
      <c r="M102" s="24">
        <v>1000000</v>
      </c>
      <c r="N102" s="24">
        <v>0</v>
      </c>
      <c r="O102" s="24">
        <v>0</v>
      </c>
    </row>
    <row r="103" spans="2:15" ht="15" thickBot="1" x14ac:dyDescent="0.4">
      <c r="B103" s="23" t="s">
        <v>81</v>
      </c>
      <c r="C103" s="24">
        <v>1</v>
      </c>
      <c r="D103" s="24">
        <v>6</v>
      </c>
      <c r="E103" s="24">
        <v>0</v>
      </c>
      <c r="F103" s="24">
        <v>47</v>
      </c>
      <c r="G103" s="24">
        <v>15</v>
      </c>
      <c r="H103" s="24">
        <v>2</v>
      </c>
      <c r="I103" s="24">
        <v>12.5</v>
      </c>
      <c r="J103" s="24">
        <v>999883</v>
      </c>
      <c r="K103" s="24">
        <v>33.5</v>
      </c>
      <c r="L103" s="24">
        <v>1000000</v>
      </c>
      <c r="M103" s="24">
        <v>1000000</v>
      </c>
      <c r="N103" s="24">
        <v>0</v>
      </c>
      <c r="O103" s="24">
        <v>0</v>
      </c>
    </row>
    <row r="104" spans="2:15" ht="15" thickBot="1" x14ac:dyDescent="0.4">
      <c r="B104" s="23" t="s">
        <v>82</v>
      </c>
      <c r="C104" s="24">
        <v>14</v>
      </c>
      <c r="D104" s="24">
        <v>14</v>
      </c>
      <c r="E104" s="24">
        <v>25</v>
      </c>
      <c r="F104" s="24">
        <v>4.5</v>
      </c>
      <c r="G104" s="24">
        <v>499945</v>
      </c>
      <c r="H104" s="24">
        <v>11</v>
      </c>
      <c r="I104" s="24">
        <v>38</v>
      </c>
      <c r="J104" s="24">
        <v>499944.5</v>
      </c>
      <c r="K104" s="24">
        <v>4</v>
      </c>
      <c r="L104" s="24">
        <v>1000000</v>
      </c>
      <c r="M104" s="24">
        <v>1000000</v>
      </c>
      <c r="N104" s="24">
        <v>0</v>
      </c>
      <c r="O104" s="24">
        <v>0</v>
      </c>
    </row>
    <row r="105" spans="2:15" ht="15" thickBot="1" x14ac:dyDescent="0.4">
      <c r="B105" s="23" t="s">
        <v>83</v>
      </c>
      <c r="C105" s="24">
        <v>0</v>
      </c>
      <c r="D105" s="24">
        <v>0</v>
      </c>
      <c r="E105" s="24">
        <v>2</v>
      </c>
      <c r="F105" s="24">
        <v>18</v>
      </c>
      <c r="G105" s="24">
        <v>499941</v>
      </c>
      <c r="H105" s="24">
        <v>1</v>
      </c>
      <c r="I105" s="24">
        <v>16.5</v>
      </c>
      <c r="J105" s="24">
        <v>499993</v>
      </c>
      <c r="K105" s="24">
        <v>28.5</v>
      </c>
      <c r="L105" s="24">
        <v>1000000</v>
      </c>
      <c r="M105" s="24">
        <v>1000000</v>
      </c>
      <c r="N105" s="24">
        <v>0</v>
      </c>
      <c r="O105" s="24">
        <v>0</v>
      </c>
    </row>
    <row r="106" spans="2:15" ht="15" thickBot="1" x14ac:dyDescent="0.4">
      <c r="B106" s="23" t="s">
        <v>84</v>
      </c>
      <c r="C106" s="24">
        <v>5</v>
      </c>
      <c r="D106" s="24">
        <v>1</v>
      </c>
      <c r="E106" s="24">
        <v>17</v>
      </c>
      <c r="F106" s="24">
        <v>20</v>
      </c>
      <c r="G106" s="24">
        <v>17</v>
      </c>
      <c r="H106" s="24">
        <v>10</v>
      </c>
      <c r="I106" s="24">
        <v>13.5</v>
      </c>
      <c r="J106" s="24">
        <v>999883</v>
      </c>
      <c r="K106" s="24">
        <v>33.5</v>
      </c>
      <c r="L106" s="24">
        <v>1000000</v>
      </c>
      <c r="M106" s="24">
        <v>1000000</v>
      </c>
      <c r="N106" s="24">
        <v>0</v>
      </c>
      <c r="O106" s="24">
        <v>0</v>
      </c>
    </row>
    <row r="107" spans="2:15" ht="15" thickBot="1" x14ac:dyDescent="0.4">
      <c r="B107" s="23" t="s">
        <v>85</v>
      </c>
      <c r="C107" s="24">
        <v>6</v>
      </c>
      <c r="D107" s="24">
        <v>2</v>
      </c>
      <c r="E107" s="24">
        <v>18</v>
      </c>
      <c r="F107" s="24">
        <v>0</v>
      </c>
      <c r="G107" s="24">
        <v>499904</v>
      </c>
      <c r="H107" s="24">
        <v>0</v>
      </c>
      <c r="I107" s="24">
        <v>34</v>
      </c>
      <c r="J107" s="24">
        <v>499993</v>
      </c>
      <c r="K107" s="24">
        <v>28.5</v>
      </c>
      <c r="L107" s="24">
        <v>999985.5</v>
      </c>
      <c r="M107" s="24">
        <v>1000000</v>
      </c>
      <c r="N107" s="24">
        <v>14.5</v>
      </c>
      <c r="O107" s="24">
        <v>0</v>
      </c>
    </row>
    <row r="108" spans="2:15" ht="15" thickBot="1" x14ac:dyDescent="0.4">
      <c r="B108" s="23" t="s">
        <v>86</v>
      </c>
      <c r="C108" s="24">
        <v>3</v>
      </c>
      <c r="D108" s="24">
        <v>9</v>
      </c>
      <c r="E108" s="24">
        <v>16</v>
      </c>
      <c r="F108" s="24">
        <v>19</v>
      </c>
      <c r="G108" s="24">
        <v>16</v>
      </c>
      <c r="H108" s="24">
        <v>3</v>
      </c>
      <c r="I108" s="24">
        <v>17.5</v>
      </c>
      <c r="J108" s="24">
        <v>999883</v>
      </c>
      <c r="K108" s="24">
        <v>33.5</v>
      </c>
      <c r="L108" s="24">
        <v>1000000</v>
      </c>
      <c r="M108" s="24">
        <v>1000000</v>
      </c>
      <c r="N108" s="24">
        <v>0</v>
      </c>
      <c r="O108" s="24">
        <v>0</v>
      </c>
    </row>
    <row r="109" spans="2:15" ht="15" thickBot="1" x14ac:dyDescent="0.4"/>
    <row r="110" spans="2:15" ht="15" thickBot="1" x14ac:dyDescent="0.4">
      <c r="B110" s="25" t="s">
        <v>217</v>
      </c>
      <c r="C110" s="26">
        <v>1500032.5</v>
      </c>
    </row>
    <row r="111" spans="2:15" ht="15" thickBot="1" x14ac:dyDescent="0.4">
      <c r="B111" s="25" t="s">
        <v>218</v>
      </c>
      <c r="C111" s="26">
        <v>499919.5</v>
      </c>
    </row>
    <row r="112" spans="2:15" ht="15" thickBot="1" x14ac:dyDescent="0.4">
      <c r="B112" s="25" t="s">
        <v>219</v>
      </c>
      <c r="C112" s="26">
        <v>15000000</v>
      </c>
    </row>
    <row r="113" spans="2:3" ht="15" thickBot="1" x14ac:dyDescent="0.4">
      <c r="B113" s="25" t="s">
        <v>220</v>
      </c>
      <c r="C113" s="26">
        <v>15000000</v>
      </c>
    </row>
    <row r="114" spans="2:3" ht="20" thickBot="1" x14ac:dyDescent="0.4">
      <c r="B114" s="25" t="s">
        <v>221</v>
      </c>
      <c r="C114" s="26">
        <v>0</v>
      </c>
    </row>
    <row r="115" spans="2:3" ht="20" thickBot="1" x14ac:dyDescent="0.4">
      <c r="B115" s="25" t="s">
        <v>222</v>
      </c>
      <c r="C115" s="26"/>
    </row>
    <row r="116" spans="2:3" ht="20" thickBot="1" x14ac:dyDescent="0.4">
      <c r="B116" s="25" t="s">
        <v>223</v>
      </c>
      <c r="C116" s="26"/>
    </row>
    <row r="117" spans="2:3" ht="20" thickBot="1" x14ac:dyDescent="0.4">
      <c r="B117" s="25" t="s">
        <v>224</v>
      </c>
      <c r="C117" s="26">
        <v>0</v>
      </c>
    </row>
    <row r="119" spans="2:3" x14ac:dyDescent="0.35">
      <c r="B119" s="28" t="s">
        <v>225</v>
      </c>
    </row>
    <row r="121" spans="2:3" x14ac:dyDescent="0.35">
      <c r="B121" s="27" t="s">
        <v>226</v>
      </c>
    </row>
    <row r="122" spans="2:3" x14ac:dyDescent="0.35">
      <c r="B122" s="27" t="s">
        <v>227</v>
      </c>
    </row>
    <row r="126" spans="2:3" ht="18" x14ac:dyDescent="0.35">
      <c r="B126" s="19"/>
    </row>
    <row r="127" spans="2:3" x14ac:dyDescent="0.35">
      <c r="B127" s="20"/>
    </row>
    <row r="130" spans="2:13" ht="22.5" x14ac:dyDescent="0.35">
      <c r="B130" s="21" t="s">
        <v>54</v>
      </c>
      <c r="C130" s="22">
        <v>8763246</v>
      </c>
      <c r="D130" s="21" t="s">
        <v>55</v>
      </c>
      <c r="E130" s="22">
        <v>15</v>
      </c>
      <c r="F130" s="21" t="s">
        <v>56</v>
      </c>
      <c r="G130" s="22">
        <v>9</v>
      </c>
      <c r="H130" s="21" t="s">
        <v>57</v>
      </c>
      <c r="I130" s="22">
        <v>15</v>
      </c>
      <c r="J130" s="21" t="s">
        <v>58</v>
      </c>
      <c r="K130" s="22">
        <v>0</v>
      </c>
      <c r="L130" s="21" t="s">
        <v>59</v>
      </c>
      <c r="M130" s="22" t="s">
        <v>546</v>
      </c>
    </row>
    <row r="131" spans="2:13" ht="18.5" thickBot="1" x14ac:dyDescent="0.4">
      <c r="B131" s="19"/>
    </row>
    <row r="132" spans="2:13" ht="15" thickBot="1" x14ac:dyDescent="0.4">
      <c r="B132" s="23" t="s">
        <v>61</v>
      </c>
      <c r="C132" s="23" t="s">
        <v>62</v>
      </c>
      <c r="D132" s="23" t="s">
        <v>63</v>
      </c>
      <c r="E132" s="23" t="s">
        <v>64</v>
      </c>
      <c r="F132" s="23" t="s">
        <v>65</v>
      </c>
      <c r="G132" s="23" t="s">
        <v>66</v>
      </c>
      <c r="H132" s="23" t="s">
        <v>67</v>
      </c>
      <c r="I132" s="23" t="s">
        <v>68</v>
      </c>
      <c r="J132" s="23" t="s">
        <v>69</v>
      </c>
      <c r="K132" s="23" t="s">
        <v>70</v>
      </c>
      <c r="L132" s="23" t="s">
        <v>71</v>
      </c>
    </row>
    <row r="133" spans="2:13" ht="15" thickBot="1" x14ac:dyDescent="0.4">
      <c r="B133" s="23" t="s">
        <v>72</v>
      </c>
      <c r="C133" s="24">
        <v>10</v>
      </c>
      <c r="D133" s="24">
        <v>6</v>
      </c>
      <c r="E133" s="24">
        <v>13</v>
      </c>
      <c r="F133" s="24">
        <v>11</v>
      </c>
      <c r="G133" s="24">
        <v>13</v>
      </c>
      <c r="H133" s="24">
        <v>14</v>
      </c>
      <c r="I133" s="24">
        <v>9</v>
      </c>
      <c r="J133" s="24">
        <v>2</v>
      </c>
      <c r="K133" s="24">
        <v>2</v>
      </c>
      <c r="L133" s="24">
        <v>1000000</v>
      </c>
    </row>
    <row r="134" spans="2:13" ht="15" thickBot="1" x14ac:dyDescent="0.4">
      <c r="B134" s="23" t="s">
        <v>73</v>
      </c>
      <c r="C134" s="24">
        <v>14</v>
      </c>
      <c r="D134" s="24">
        <v>9</v>
      </c>
      <c r="E134" s="24">
        <v>10</v>
      </c>
      <c r="F134" s="24">
        <v>2</v>
      </c>
      <c r="G134" s="24">
        <v>8</v>
      </c>
      <c r="H134" s="24">
        <v>9</v>
      </c>
      <c r="I134" s="24">
        <v>13</v>
      </c>
      <c r="J134" s="24">
        <v>8</v>
      </c>
      <c r="K134" s="24">
        <v>8</v>
      </c>
      <c r="L134" s="24">
        <v>1000000</v>
      </c>
    </row>
    <row r="135" spans="2:13" ht="15" thickBot="1" x14ac:dyDescent="0.4">
      <c r="B135" s="23" t="s">
        <v>74</v>
      </c>
      <c r="C135" s="24">
        <v>5</v>
      </c>
      <c r="D135" s="24">
        <v>5</v>
      </c>
      <c r="E135" s="24">
        <v>4</v>
      </c>
      <c r="F135" s="24">
        <v>5</v>
      </c>
      <c r="G135" s="24">
        <v>1</v>
      </c>
      <c r="H135" s="24">
        <v>7</v>
      </c>
      <c r="I135" s="24">
        <v>8</v>
      </c>
      <c r="J135" s="24">
        <v>14</v>
      </c>
      <c r="K135" s="24">
        <v>14</v>
      </c>
      <c r="L135" s="24">
        <v>1000000</v>
      </c>
    </row>
    <row r="136" spans="2:13" ht="15" thickBot="1" x14ac:dyDescent="0.4">
      <c r="B136" s="23" t="s">
        <v>75</v>
      </c>
      <c r="C136" s="24">
        <v>12</v>
      </c>
      <c r="D136" s="24">
        <v>8</v>
      </c>
      <c r="E136" s="24">
        <v>8</v>
      </c>
      <c r="F136" s="24">
        <v>3</v>
      </c>
      <c r="G136" s="24">
        <v>2</v>
      </c>
      <c r="H136" s="24">
        <v>8</v>
      </c>
      <c r="I136" s="24">
        <v>11</v>
      </c>
      <c r="J136" s="24">
        <v>13</v>
      </c>
      <c r="K136" s="24">
        <v>13</v>
      </c>
      <c r="L136" s="24">
        <v>1000000</v>
      </c>
    </row>
    <row r="137" spans="2:13" ht="15" thickBot="1" x14ac:dyDescent="0.4">
      <c r="B137" s="23" t="s">
        <v>76</v>
      </c>
      <c r="C137" s="24">
        <v>13</v>
      </c>
      <c r="D137" s="24">
        <v>14</v>
      </c>
      <c r="E137" s="24">
        <v>15</v>
      </c>
      <c r="F137" s="24">
        <v>12</v>
      </c>
      <c r="G137" s="24">
        <v>15</v>
      </c>
      <c r="H137" s="24">
        <v>15</v>
      </c>
      <c r="I137" s="24">
        <v>15</v>
      </c>
      <c r="J137" s="24">
        <v>1</v>
      </c>
      <c r="K137" s="24">
        <v>1</v>
      </c>
      <c r="L137" s="24">
        <v>1000000</v>
      </c>
    </row>
    <row r="138" spans="2:13" ht="15" thickBot="1" x14ac:dyDescent="0.4">
      <c r="B138" s="23" t="s">
        <v>77</v>
      </c>
      <c r="C138" s="24">
        <v>8</v>
      </c>
      <c r="D138" s="24">
        <v>11</v>
      </c>
      <c r="E138" s="24">
        <v>2</v>
      </c>
      <c r="F138" s="24">
        <v>15</v>
      </c>
      <c r="G138" s="24">
        <v>3</v>
      </c>
      <c r="H138" s="24">
        <v>6</v>
      </c>
      <c r="I138" s="24">
        <v>1</v>
      </c>
      <c r="J138" s="24">
        <v>15</v>
      </c>
      <c r="K138" s="24">
        <v>15</v>
      </c>
      <c r="L138" s="24">
        <v>1000000</v>
      </c>
    </row>
    <row r="139" spans="2:13" ht="15" thickBot="1" x14ac:dyDescent="0.4">
      <c r="B139" s="23" t="s">
        <v>78</v>
      </c>
      <c r="C139" s="24">
        <v>3</v>
      </c>
      <c r="D139" s="24">
        <v>13</v>
      </c>
      <c r="E139" s="24">
        <v>11</v>
      </c>
      <c r="F139" s="24">
        <v>13</v>
      </c>
      <c r="G139" s="24">
        <v>11</v>
      </c>
      <c r="H139" s="24">
        <v>10</v>
      </c>
      <c r="I139" s="24">
        <v>6</v>
      </c>
      <c r="J139" s="24">
        <v>5</v>
      </c>
      <c r="K139" s="24">
        <v>5</v>
      </c>
      <c r="L139" s="24">
        <v>1000000</v>
      </c>
    </row>
    <row r="140" spans="2:13" ht="15" thickBot="1" x14ac:dyDescent="0.4">
      <c r="B140" s="23" t="s">
        <v>79</v>
      </c>
      <c r="C140" s="24">
        <v>9</v>
      </c>
      <c r="D140" s="24">
        <v>4</v>
      </c>
      <c r="E140" s="24">
        <v>9</v>
      </c>
      <c r="F140" s="24">
        <v>6</v>
      </c>
      <c r="G140" s="24">
        <v>9</v>
      </c>
      <c r="H140" s="24">
        <v>5</v>
      </c>
      <c r="I140" s="24">
        <v>7</v>
      </c>
      <c r="J140" s="24">
        <v>9</v>
      </c>
      <c r="K140" s="24">
        <v>9</v>
      </c>
      <c r="L140" s="24">
        <v>1000000</v>
      </c>
    </row>
    <row r="141" spans="2:13" ht="15" thickBot="1" x14ac:dyDescent="0.4">
      <c r="B141" s="23" t="s">
        <v>80</v>
      </c>
      <c r="C141" s="24">
        <v>11</v>
      </c>
      <c r="D141" s="24">
        <v>12</v>
      </c>
      <c r="E141" s="24">
        <v>12</v>
      </c>
      <c r="F141" s="24">
        <v>7</v>
      </c>
      <c r="G141" s="24">
        <v>12</v>
      </c>
      <c r="H141" s="24">
        <v>13</v>
      </c>
      <c r="I141" s="24">
        <v>12</v>
      </c>
      <c r="J141" s="24">
        <v>5</v>
      </c>
      <c r="K141" s="24">
        <v>5</v>
      </c>
      <c r="L141" s="24">
        <v>1000000</v>
      </c>
    </row>
    <row r="142" spans="2:13" ht="15" thickBot="1" x14ac:dyDescent="0.4">
      <c r="B142" s="23" t="s">
        <v>81</v>
      </c>
      <c r="C142" s="24">
        <v>2</v>
      </c>
      <c r="D142" s="24">
        <v>7</v>
      </c>
      <c r="E142" s="24">
        <v>1</v>
      </c>
      <c r="F142" s="24">
        <v>14</v>
      </c>
      <c r="G142" s="24">
        <v>4</v>
      </c>
      <c r="H142" s="24">
        <v>3</v>
      </c>
      <c r="I142" s="24">
        <v>2</v>
      </c>
      <c r="J142" s="24">
        <v>13</v>
      </c>
      <c r="K142" s="24">
        <v>13</v>
      </c>
      <c r="L142" s="24">
        <v>1000000</v>
      </c>
    </row>
    <row r="143" spans="2:13" ht="15" thickBot="1" x14ac:dyDescent="0.4">
      <c r="B143" s="23" t="s">
        <v>82</v>
      </c>
      <c r="C143" s="24">
        <v>15</v>
      </c>
      <c r="D143" s="24">
        <v>15</v>
      </c>
      <c r="E143" s="24">
        <v>14</v>
      </c>
      <c r="F143" s="24">
        <v>4</v>
      </c>
      <c r="G143" s="24">
        <v>14</v>
      </c>
      <c r="H143" s="24">
        <v>12</v>
      </c>
      <c r="I143" s="24">
        <v>14</v>
      </c>
      <c r="J143" s="24">
        <v>5</v>
      </c>
      <c r="K143" s="24">
        <v>5</v>
      </c>
      <c r="L143" s="24">
        <v>1000000</v>
      </c>
    </row>
    <row r="144" spans="2:13" ht="15" thickBot="1" x14ac:dyDescent="0.4">
      <c r="B144" s="23" t="s">
        <v>83</v>
      </c>
      <c r="C144" s="24">
        <v>1</v>
      </c>
      <c r="D144" s="24">
        <v>1</v>
      </c>
      <c r="E144" s="24">
        <v>3</v>
      </c>
      <c r="F144" s="24">
        <v>8</v>
      </c>
      <c r="G144" s="24">
        <v>10</v>
      </c>
      <c r="H144" s="24">
        <v>2</v>
      </c>
      <c r="I144" s="24">
        <v>4</v>
      </c>
      <c r="J144" s="24">
        <v>8</v>
      </c>
      <c r="K144" s="24">
        <v>8</v>
      </c>
      <c r="L144" s="24">
        <v>1000000</v>
      </c>
    </row>
    <row r="145" spans="2:12" ht="15" thickBot="1" x14ac:dyDescent="0.4">
      <c r="B145" s="23" t="s">
        <v>84</v>
      </c>
      <c r="C145" s="24">
        <v>6</v>
      </c>
      <c r="D145" s="24">
        <v>2</v>
      </c>
      <c r="E145" s="24">
        <v>6</v>
      </c>
      <c r="F145" s="24">
        <v>10</v>
      </c>
      <c r="G145" s="24">
        <v>6</v>
      </c>
      <c r="H145" s="24">
        <v>11</v>
      </c>
      <c r="I145" s="24">
        <v>3</v>
      </c>
      <c r="J145" s="24">
        <v>13</v>
      </c>
      <c r="K145" s="24">
        <v>13</v>
      </c>
      <c r="L145" s="24">
        <v>1000000</v>
      </c>
    </row>
    <row r="146" spans="2:12" ht="15" thickBot="1" x14ac:dyDescent="0.4">
      <c r="B146" s="23" t="s">
        <v>85</v>
      </c>
      <c r="C146" s="24">
        <v>7</v>
      </c>
      <c r="D146" s="24">
        <v>3</v>
      </c>
      <c r="E146" s="24">
        <v>7</v>
      </c>
      <c r="F146" s="24">
        <v>1</v>
      </c>
      <c r="G146" s="24">
        <v>7</v>
      </c>
      <c r="H146" s="24">
        <v>1</v>
      </c>
      <c r="I146" s="24">
        <v>10</v>
      </c>
      <c r="J146" s="24">
        <v>8</v>
      </c>
      <c r="K146" s="24">
        <v>8</v>
      </c>
      <c r="L146" s="24">
        <v>1000000</v>
      </c>
    </row>
    <row r="147" spans="2:12" ht="15" thickBot="1" x14ac:dyDescent="0.4">
      <c r="B147" s="23" t="s">
        <v>86</v>
      </c>
      <c r="C147" s="24">
        <v>4</v>
      </c>
      <c r="D147" s="24">
        <v>10</v>
      </c>
      <c r="E147" s="24">
        <v>5</v>
      </c>
      <c r="F147" s="24">
        <v>9</v>
      </c>
      <c r="G147" s="24">
        <v>5</v>
      </c>
      <c r="H147" s="24">
        <v>4</v>
      </c>
      <c r="I147" s="24">
        <v>5</v>
      </c>
      <c r="J147" s="24">
        <v>13</v>
      </c>
      <c r="K147" s="24">
        <v>13</v>
      </c>
      <c r="L147" s="24">
        <v>1000000</v>
      </c>
    </row>
    <row r="148" spans="2:12" ht="18.5" thickBot="1" x14ac:dyDescent="0.4">
      <c r="B148" s="19"/>
    </row>
    <row r="149" spans="2:12" ht="15" thickBot="1" x14ac:dyDescent="0.4">
      <c r="B149" s="23" t="s">
        <v>87</v>
      </c>
      <c r="C149" s="23" t="s">
        <v>62</v>
      </c>
      <c r="D149" s="23" t="s">
        <v>63</v>
      </c>
      <c r="E149" s="23" t="s">
        <v>64</v>
      </c>
      <c r="F149" s="23" t="s">
        <v>65</v>
      </c>
      <c r="G149" s="23" t="s">
        <v>66</v>
      </c>
      <c r="H149" s="23" t="s">
        <v>67</v>
      </c>
      <c r="I149" s="23" t="s">
        <v>68</v>
      </c>
      <c r="J149" s="23" t="s">
        <v>69</v>
      </c>
      <c r="K149" s="23" t="s">
        <v>70</v>
      </c>
    </row>
    <row r="150" spans="2:12" ht="26.5" thickBot="1" x14ac:dyDescent="0.4">
      <c r="B150" s="23" t="s">
        <v>88</v>
      </c>
      <c r="C150" s="24" t="s">
        <v>97</v>
      </c>
      <c r="D150" s="24" t="s">
        <v>547</v>
      </c>
      <c r="E150" s="24" t="s">
        <v>97</v>
      </c>
      <c r="F150" s="24" t="s">
        <v>548</v>
      </c>
      <c r="G150" s="24" t="s">
        <v>549</v>
      </c>
      <c r="H150" s="24" t="s">
        <v>550</v>
      </c>
      <c r="I150" s="24" t="s">
        <v>551</v>
      </c>
      <c r="J150" s="24" t="s">
        <v>552</v>
      </c>
      <c r="K150" s="24" t="s">
        <v>97</v>
      </c>
    </row>
    <row r="151" spans="2:12" ht="26.5" thickBot="1" x14ac:dyDescent="0.4">
      <c r="B151" s="23" t="s">
        <v>98</v>
      </c>
      <c r="C151" s="24" t="s">
        <v>107</v>
      </c>
      <c r="D151" s="24" t="s">
        <v>553</v>
      </c>
      <c r="E151" s="24" t="s">
        <v>107</v>
      </c>
      <c r="F151" s="24" t="s">
        <v>554</v>
      </c>
      <c r="G151" s="24" t="s">
        <v>555</v>
      </c>
      <c r="H151" s="24" t="s">
        <v>556</v>
      </c>
      <c r="I151" s="24" t="s">
        <v>557</v>
      </c>
      <c r="J151" s="24" t="s">
        <v>558</v>
      </c>
      <c r="K151" s="24" t="s">
        <v>107</v>
      </c>
    </row>
    <row r="152" spans="2:12" ht="26.5" thickBot="1" x14ac:dyDescent="0.4">
      <c r="B152" s="23" t="s">
        <v>108</v>
      </c>
      <c r="C152" s="24" t="s">
        <v>117</v>
      </c>
      <c r="D152" s="24" t="s">
        <v>559</v>
      </c>
      <c r="E152" s="24" t="s">
        <v>117</v>
      </c>
      <c r="F152" s="24" t="s">
        <v>560</v>
      </c>
      <c r="G152" s="24" t="s">
        <v>561</v>
      </c>
      <c r="H152" s="24" t="s">
        <v>562</v>
      </c>
      <c r="I152" s="24" t="s">
        <v>563</v>
      </c>
      <c r="J152" s="24" t="s">
        <v>564</v>
      </c>
      <c r="K152" s="24" t="s">
        <v>117</v>
      </c>
    </row>
    <row r="153" spans="2:12" ht="26.5" thickBot="1" x14ac:dyDescent="0.4">
      <c r="B153" s="23" t="s">
        <v>118</v>
      </c>
      <c r="C153" s="24" t="s">
        <v>127</v>
      </c>
      <c r="D153" s="24" t="s">
        <v>565</v>
      </c>
      <c r="E153" s="24" t="s">
        <v>127</v>
      </c>
      <c r="F153" s="24" t="s">
        <v>566</v>
      </c>
      <c r="G153" s="24" t="s">
        <v>567</v>
      </c>
      <c r="H153" s="24" t="s">
        <v>568</v>
      </c>
      <c r="I153" s="24" t="s">
        <v>569</v>
      </c>
      <c r="J153" s="24" t="s">
        <v>570</v>
      </c>
      <c r="K153" s="24" t="s">
        <v>127</v>
      </c>
    </row>
    <row r="154" spans="2:12" ht="26.5" thickBot="1" x14ac:dyDescent="0.4">
      <c r="B154" s="23" t="s">
        <v>128</v>
      </c>
      <c r="C154" s="24" t="s">
        <v>137</v>
      </c>
      <c r="D154" s="24" t="s">
        <v>571</v>
      </c>
      <c r="E154" s="24" t="s">
        <v>137</v>
      </c>
      <c r="F154" s="24" t="s">
        <v>572</v>
      </c>
      <c r="G154" s="24" t="s">
        <v>573</v>
      </c>
      <c r="H154" s="24" t="s">
        <v>574</v>
      </c>
      <c r="I154" s="24" t="s">
        <v>575</v>
      </c>
      <c r="J154" s="24" t="s">
        <v>576</v>
      </c>
      <c r="K154" s="24" t="s">
        <v>137</v>
      </c>
    </row>
    <row r="155" spans="2:12" ht="26.5" thickBot="1" x14ac:dyDescent="0.4">
      <c r="B155" s="23" t="s">
        <v>138</v>
      </c>
      <c r="C155" s="24" t="s">
        <v>147</v>
      </c>
      <c r="D155" s="24" t="s">
        <v>577</v>
      </c>
      <c r="E155" s="24" t="s">
        <v>147</v>
      </c>
      <c r="F155" s="24" t="s">
        <v>578</v>
      </c>
      <c r="G155" s="24" t="s">
        <v>579</v>
      </c>
      <c r="H155" s="24" t="s">
        <v>580</v>
      </c>
      <c r="I155" s="24" t="s">
        <v>581</v>
      </c>
      <c r="J155" s="24" t="s">
        <v>582</v>
      </c>
      <c r="K155" s="24" t="s">
        <v>147</v>
      </c>
    </row>
    <row r="156" spans="2:12" ht="26.5" thickBot="1" x14ac:dyDescent="0.4">
      <c r="B156" s="23" t="s">
        <v>148</v>
      </c>
      <c r="C156" s="24" t="s">
        <v>157</v>
      </c>
      <c r="D156" s="24" t="s">
        <v>583</v>
      </c>
      <c r="E156" s="24" t="s">
        <v>157</v>
      </c>
      <c r="F156" s="24" t="s">
        <v>584</v>
      </c>
      <c r="G156" s="24" t="s">
        <v>585</v>
      </c>
      <c r="H156" s="24" t="s">
        <v>586</v>
      </c>
      <c r="I156" s="24" t="s">
        <v>587</v>
      </c>
      <c r="J156" s="24" t="s">
        <v>588</v>
      </c>
      <c r="K156" s="24" t="s">
        <v>157</v>
      </c>
    </row>
    <row r="157" spans="2:12" ht="26.5" thickBot="1" x14ac:dyDescent="0.4">
      <c r="B157" s="23" t="s">
        <v>158</v>
      </c>
      <c r="C157" s="24" t="s">
        <v>161</v>
      </c>
      <c r="D157" s="24" t="s">
        <v>589</v>
      </c>
      <c r="E157" s="24" t="s">
        <v>161</v>
      </c>
      <c r="F157" s="24" t="s">
        <v>590</v>
      </c>
      <c r="G157" s="24" t="s">
        <v>591</v>
      </c>
      <c r="H157" s="24" t="s">
        <v>592</v>
      </c>
      <c r="I157" s="24" t="s">
        <v>593</v>
      </c>
      <c r="J157" s="24" t="s">
        <v>594</v>
      </c>
      <c r="K157" s="24" t="s">
        <v>161</v>
      </c>
    </row>
    <row r="158" spans="2:12" ht="26.5" thickBot="1" x14ac:dyDescent="0.4">
      <c r="B158" s="23" t="s">
        <v>166</v>
      </c>
      <c r="C158" s="24" t="s">
        <v>169</v>
      </c>
      <c r="D158" s="24" t="s">
        <v>595</v>
      </c>
      <c r="E158" s="24" t="s">
        <v>169</v>
      </c>
      <c r="F158" s="24" t="s">
        <v>596</v>
      </c>
      <c r="G158" s="24" t="s">
        <v>597</v>
      </c>
      <c r="H158" s="24" t="s">
        <v>598</v>
      </c>
      <c r="I158" s="24" t="s">
        <v>599</v>
      </c>
      <c r="J158" s="24" t="s">
        <v>600</v>
      </c>
      <c r="K158" s="24" t="s">
        <v>169</v>
      </c>
    </row>
    <row r="159" spans="2:12" ht="26.5" thickBot="1" x14ac:dyDescent="0.4">
      <c r="B159" s="23" t="s">
        <v>174</v>
      </c>
      <c r="C159" s="24" t="s">
        <v>177</v>
      </c>
      <c r="D159" s="24" t="s">
        <v>601</v>
      </c>
      <c r="E159" s="24" t="s">
        <v>177</v>
      </c>
      <c r="F159" s="24" t="s">
        <v>602</v>
      </c>
      <c r="G159" s="24" t="s">
        <v>177</v>
      </c>
      <c r="H159" s="24" t="s">
        <v>603</v>
      </c>
      <c r="I159" s="24" t="s">
        <v>177</v>
      </c>
      <c r="J159" s="24" t="s">
        <v>604</v>
      </c>
      <c r="K159" s="24" t="s">
        <v>177</v>
      </c>
    </row>
    <row r="160" spans="2:12" ht="26.5" thickBot="1" x14ac:dyDescent="0.4">
      <c r="B160" s="23" t="s">
        <v>182</v>
      </c>
      <c r="C160" s="24" t="s">
        <v>183</v>
      </c>
      <c r="D160" s="24" t="s">
        <v>605</v>
      </c>
      <c r="E160" s="24" t="s">
        <v>183</v>
      </c>
      <c r="F160" s="24" t="s">
        <v>183</v>
      </c>
      <c r="G160" s="24" t="s">
        <v>183</v>
      </c>
      <c r="H160" s="24" t="s">
        <v>606</v>
      </c>
      <c r="I160" s="24" t="s">
        <v>183</v>
      </c>
      <c r="J160" s="24" t="s">
        <v>607</v>
      </c>
      <c r="K160" s="24" t="s">
        <v>183</v>
      </c>
    </row>
    <row r="161" spans="2:11" ht="26.5" thickBot="1" x14ac:dyDescent="0.4">
      <c r="B161" s="23" t="s">
        <v>189</v>
      </c>
      <c r="C161" s="24" t="s">
        <v>190</v>
      </c>
      <c r="D161" s="24" t="s">
        <v>608</v>
      </c>
      <c r="E161" s="24" t="s">
        <v>190</v>
      </c>
      <c r="F161" s="24" t="s">
        <v>190</v>
      </c>
      <c r="G161" s="24" t="s">
        <v>190</v>
      </c>
      <c r="H161" s="24" t="s">
        <v>609</v>
      </c>
      <c r="I161" s="24" t="s">
        <v>190</v>
      </c>
      <c r="J161" s="24" t="s">
        <v>610</v>
      </c>
      <c r="K161" s="24" t="s">
        <v>190</v>
      </c>
    </row>
    <row r="162" spans="2:11" ht="26.5" thickBot="1" x14ac:dyDescent="0.4">
      <c r="B162" s="23" t="s">
        <v>196</v>
      </c>
      <c r="C162" s="24" t="s">
        <v>197</v>
      </c>
      <c r="D162" s="24" t="s">
        <v>197</v>
      </c>
      <c r="E162" s="24" t="s">
        <v>197</v>
      </c>
      <c r="F162" s="24" t="s">
        <v>197</v>
      </c>
      <c r="G162" s="24" t="s">
        <v>197</v>
      </c>
      <c r="H162" s="24" t="s">
        <v>611</v>
      </c>
      <c r="I162" s="24" t="s">
        <v>197</v>
      </c>
      <c r="J162" s="24" t="s">
        <v>612</v>
      </c>
      <c r="K162" s="24" t="s">
        <v>197</v>
      </c>
    </row>
    <row r="163" spans="2:11" ht="26.5" thickBot="1" x14ac:dyDescent="0.4">
      <c r="B163" s="23" t="s">
        <v>203</v>
      </c>
      <c r="C163" s="24" t="s">
        <v>204</v>
      </c>
      <c r="D163" s="24" t="s">
        <v>204</v>
      </c>
      <c r="E163" s="24" t="s">
        <v>204</v>
      </c>
      <c r="F163" s="24" t="s">
        <v>204</v>
      </c>
      <c r="G163" s="24" t="s">
        <v>204</v>
      </c>
      <c r="H163" s="24" t="s">
        <v>613</v>
      </c>
      <c r="I163" s="24" t="s">
        <v>204</v>
      </c>
      <c r="J163" s="24" t="s">
        <v>204</v>
      </c>
      <c r="K163" s="24" t="s">
        <v>204</v>
      </c>
    </row>
    <row r="164" spans="2:11" ht="26.5" thickBot="1" x14ac:dyDescent="0.4">
      <c r="B164" s="23" t="s">
        <v>208</v>
      </c>
      <c r="C164" s="24" t="s">
        <v>209</v>
      </c>
      <c r="D164" s="24" t="s">
        <v>209</v>
      </c>
      <c r="E164" s="24" t="s">
        <v>209</v>
      </c>
      <c r="F164" s="24" t="s">
        <v>209</v>
      </c>
      <c r="G164" s="24" t="s">
        <v>209</v>
      </c>
      <c r="H164" s="24" t="s">
        <v>614</v>
      </c>
      <c r="I164" s="24" t="s">
        <v>209</v>
      </c>
      <c r="J164" s="24" t="s">
        <v>209</v>
      </c>
      <c r="K164" s="24" t="s">
        <v>209</v>
      </c>
    </row>
    <row r="165" spans="2:11" ht="18.5" thickBot="1" x14ac:dyDescent="0.4">
      <c r="B165" s="19"/>
    </row>
    <row r="166" spans="2:11" ht="15" thickBot="1" x14ac:dyDescent="0.4">
      <c r="B166" s="23" t="s">
        <v>211</v>
      </c>
      <c r="C166" s="23" t="s">
        <v>62</v>
      </c>
      <c r="D166" s="23" t="s">
        <v>63</v>
      </c>
      <c r="E166" s="23" t="s">
        <v>64</v>
      </c>
      <c r="F166" s="23" t="s">
        <v>65</v>
      </c>
      <c r="G166" s="23" t="s">
        <v>66</v>
      </c>
      <c r="H166" s="23" t="s">
        <v>67</v>
      </c>
      <c r="I166" s="23" t="s">
        <v>68</v>
      </c>
      <c r="J166" s="23" t="s">
        <v>69</v>
      </c>
      <c r="K166" s="23" t="s">
        <v>70</v>
      </c>
    </row>
    <row r="167" spans="2:11" ht="15" thickBot="1" x14ac:dyDescent="0.4">
      <c r="B167" s="23" t="s">
        <v>88</v>
      </c>
      <c r="C167" s="24">
        <v>14</v>
      </c>
      <c r="D167" s="24">
        <v>166669</v>
      </c>
      <c r="E167" s="24">
        <v>14</v>
      </c>
      <c r="F167" s="24">
        <v>333338.5</v>
      </c>
      <c r="G167" s="24">
        <v>55</v>
      </c>
      <c r="H167" s="24">
        <v>499928.5</v>
      </c>
      <c r="I167" s="24">
        <v>333350</v>
      </c>
      <c r="J167" s="24">
        <v>500070</v>
      </c>
      <c r="K167" s="24">
        <v>14</v>
      </c>
    </row>
    <row r="168" spans="2:11" ht="15" thickBot="1" x14ac:dyDescent="0.4">
      <c r="B168" s="23" t="s">
        <v>98</v>
      </c>
      <c r="C168" s="24">
        <v>13</v>
      </c>
      <c r="D168" s="24">
        <v>166668</v>
      </c>
      <c r="E168" s="24">
        <v>13</v>
      </c>
      <c r="F168" s="24">
        <v>333337.5</v>
      </c>
      <c r="G168" s="24">
        <v>54</v>
      </c>
      <c r="H168" s="24">
        <v>499927.5</v>
      </c>
      <c r="I168" s="24">
        <v>333317</v>
      </c>
      <c r="J168" s="24">
        <v>166744.5</v>
      </c>
      <c r="K168" s="24">
        <v>13</v>
      </c>
    </row>
    <row r="169" spans="2:11" ht="15" thickBot="1" x14ac:dyDescent="0.4">
      <c r="B169" s="23" t="s">
        <v>108</v>
      </c>
      <c r="C169" s="24">
        <v>12</v>
      </c>
      <c r="D169" s="24">
        <v>166661.5</v>
      </c>
      <c r="E169" s="24">
        <v>12</v>
      </c>
      <c r="F169" s="24">
        <v>333335</v>
      </c>
      <c r="G169" s="24">
        <v>53</v>
      </c>
      <c r="H169" s="24">
        <v>499926.5</v>
      </c>
      <c r="I169" s="24">
        <v>333316</v>
      </c>
      <c r="J169" s="24">
        <v>166737.5</v>
      </c>
      <c r="K169" s="24">
        <v>12</v>
      </c>
    </row>
    <row r="170" spans="2:11" ht="15" thickBot="1" x14ac:dyDescent="0.4">
      <c r="B170" s="23" t="s">
        <v>118</v>
      </c>
      <c r="C170" s="24">
        <v>11</v>
      </c>
      <c r="D170" s="24">
        <v>166660.5</v>
      </c>
      <c r="E170" s="24">
        <v>11</v>
      </c>
      <c r="F170" s="24">
        <v>333334</v>
      </c>
      <c r="G170" s="24">
        <v>52</v>
      </c>
      <c r="H170" s="24">
        <v>499925.5</v>
      </c>
      <c r="I170" s="24">
        <v>333314</v>
      </c>
      <c r="J170" s="24">
        <v>166736.5</v>
      </c>
      <c r="K170" s="24">
        <v>11</v>
      </c>
    </row>
    <row r="171" spans="2:11" ht="15" thickBot="1" x14ac:dyDescent="0.4">
      <c r="B171" s="23" t="s">
        <v>128</v>
      </c>
      <c r="C171" s="24">
        <v>10</v>
      </c>
      <c r="D171" s="24">
        <v>166659.5</v>
      </c>
      <c r="E171" s="24">
        <v>10</v>
      </c>
      <c r="F171" s="24">
        <v>166679</v>
      </c>
      <c r="G171" s="24">
        <v>38.5</v>
      </c>
      <c r="H171" s="24">
        <v>499924.5</v>
      </c>
      <c r="I171" s="24">
        <v>333313</v>
      </c>
      <c r="J171" s="24">
        <v>166735.5</v>
      </c>
      <c r="K171" s="24">
        <v>10</v>
      </c>
    </row>
    <row r="172" spans="2:11" ht="15" thickBot="1" x14ac:dyDescent="0.4">
      <c r="B172" s="23" t="s">
        <v>138</v>
      </c>
      <c r="C172" s="24">
        <v>9</v>
      </c>
      <c r="D172" s="24">
        <v>166658.5</v>
      </c>
      <c r="E172" s="24">
        <v>9</v>
      </c>
      <c r="F172" s="24">
        <v>166678</v>
      </c>
      <c r="G172" s="24">
        <v>37.5</v>
      </c>
      <c r="H172" s="24">
        <v>499923.5</v>
      </c>
      <c r="I172" s="24">
        <v>333311</v>
      </c>
      <c r="J172" s="24">
        <v>58</v>
      </c>
      <c r="K172" s="24">
        <v>9</v>
      </c>
    </row>
    <row r="173" spans="2:11" ht="15" thickBot="1" x14ac:dyDescent="0.4">
      <c r="B173" s="23" t="s">
        <v>148</v>
      </c>
      <c r="C173" s="24">
        <v>8</v>
      </c>
      <c r="D173" s="24">
        <v>166657.5</v>
      </c>
      <c r="E173" s="24">
        <v>8</v>
      </c>
      <c r="F173" s="24">
        <v>166677</v>
      </c>
      <c r="G173" s="24">
        <v>36</v>
      </c>
      <c r="H173" s="24">
        <v>499922.5</v>
      </c>
      <c r="I173" s="24">
        <v>166681</v>
      </c>
      <c r="J173" s="24">
        <v>23</v>
      </c>
      <c r="K173" s="24">
        <v>8</v>
      </c>
    </row>
    <row r="174" spans="2:11" ht="15" thickBot="1" x14ac:dyDescent="0.4">
      <c r="B174" s="23" t="s">
        <v>158</v>
      </c>
      <c r="C174" s="24">
        <v>7</v>
      </c>
      <c r="D174" s="24">
        <v>166656.5</v>
      </c>
      <c r="E174" s="24">
        <v>7</v>
      </c>
      <c r="F174" s="24">
        <v>29.5</v>
      </c>
      <c r="G174" s="24">
        <v>35</v>
      </c>
      <c r="H174" s="24">
        <v>499921.5</v>
      </c>
      <c r="I174" s="24">
        <v>166661</v>
      </c>
      <c r="J174" s="24">
        <v>22</v>
      </c>
      <c r="K174" s="24">
        <v>7</v>
      </c>
    </row>
    <row r="175" spans="2:11" ht="15" thickBot="1" x14ac:dyDescent="0.4">
      <c r="B175" s="23" t="s">
        <v>166</v>
      </c>
      <c r="C175" s="24">
        <v>6</v>
      </c>
      <c r="D175" s="24">
        <v>166655.5</v>
      </c>
      <c r="E175" s="24">
        <v>6</v>
      </c>
      <c r="F175" s="24">
        <v>28.5</v>
      </c>
      <c r="G175" s="24">
        <v>17</v>
      </c>
      <c r="H175" s="24">
        <v>499920.5</v>
      </c>
      <c r="I175" s="24">
        <v>166660</v>
      </c>
      <c r="J175" s="24">
        <v>21</v>
      </c>
      <c r="K175" s="24">
        <v>6</v>
      </c>
    </row>
    <row r="176" spans="2:11" ht="15" thickBot="1" x14ac:dyDescent="0.4">
      <c r="B176" s="23" t="s">
        <v>174</v>
      </c>
      <c r="C176" s="24">
        <v>5</v>
      </c>
      <c r="D176" s="24">
        <v>166654.5</v>
      </c>
      <c r="E176" s="24">
        <v>5</v>
      </c>
      <c r="F176" s="24">
        <v>23</v>
      </c>
      <c r="G176" s="24">
        <v>5</v>
      </c>
      <c r="H176" s="24">
        <v>499919.5</v>
      </c>
      <c r="I176" s="24">
        <v>5</v>
      </c>
      <c r="J176" s="24">
        <v>20</v>
      </c>
      <c r="K176" s="24">
        <v>5</v>
      </c>
    </row>
    <row r="177" spans="2:15" ht="15" thickBot="1" x14ac:dyDescent="0.4">
      <c r="B177" s="23" t="s">
        <v>182</v>
      </c>
      <c r="C177" s="24">
        <v>4</v>
      </c>
      <c r="D177" s="24">
        <v>166653.5</v>
      </c>
      <c r="E177" s="24">
        <v>4</v>
      </c>
      <c r="F177" s="24">
        <v>4</v>
      </c>
      <c r="G177" s="24">
        <v>4</v>
      </c>
      <c r="H177" s="24">
        <v>499918.5</v>
      </c>
      <c r="I177" s="24">
        <v>4</v>
      </c>
      <c r="J177" s="24">
        <v>19</v>
      </c>
      <c r="K177" s="24">
        <v>4</v>
      </c>
    </row>
    <row r="178" spans="2:15" ht="15" thickBot="1" x14ac:dyDescent="0.4">
      <c r="B178" s="23" t="s">
        <v>189</v>
      </c>
      <c r="C178" s="24">
        <v>3</v>
      </c>
      <c r="D178" s="24">
        <v>166652.5</v>
      </c>
      <c r="E178" s="24">
        <v>3</v>
      </c>
      <c r="F178" s="24">
        <v>3</v>
      </c>
      <c r="G178" s="24">
        <v>3</v>
      </c>
      <c r="H178" s="24">
        <v>499917.5</v>
      </c>
      <c r="I178" s="24">
        <v>3</v>
      </c>
      <c r="J178" s="24">
        <v>18</v>
      </c>
      <c r="K178" s="24">
        <v>3</v>
      </c>
    </row>
    <row r="179" spans="2:15" ht="15" thickBot="1" x14ac:dyDescent="0.4">
      <c r="B179" s="23" t="s">
        <v>196</v>
      </c>
      <c r="C179" s="24">
        <v>2</v>
      </c>
      <c r="D179" s="24">
        <v>2</v>
      </c>
      <c r="E179" s="24">
        <v>2</v>
      </c>
      <c r="F179" s="24">
        <v>2</v>
      </c>
      <c r="G179" s="24">
        <v>2</v>
      </c>
      <c r="H179" s="24">
        <v>499912</v>
      </c>
      <c r="I179" s="24">
        <v>2</v>
      </c>
      <c r="J179" s="24">
        <v>17</v>
      </c>
      <c r="K179" s="24">
        <v>2</v>
      </c>
    </row>
    <row r="180" spans="2:15" ht="15" thickBot="1" x14ac:dyDescent="0.4">
      <c r="B180" s="23" t="s">
        <v>203</v>
      </c>
      <c r="C180" s="24">
        <v>1</v>
      </c>
      <c r="D180" s="24">
        <v>1</v>
      </c>
      <c r="E180" s="24">
        <v>1</v>
      </c>
      <c r="F180" s="24">
        <v>1</v>
      </c>
      <c r="G180" s="24">
        <v>1</v>
      </c>
      <c r="H180" s="24">
        <v>499911</v>
      </c>
      <c r="I180" s="24">
        <v>1</v>
      </c>
      <c r="J180" s="24">
        <v>1</v>
      </c>
      <c r="K180" s="24">
        <v>1</v>
      </c>
    </row>
    <row r="181" spans="2:15" ht="15" thickBot="1" x14ac:dyDescent="0.4">
      <c r="B181" s="23" t="s">
        <v>208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499910</v>
      </c>
      <c r="I181" s="24">
        <v>0</v>
      </c>
      <c r="J181" s="24">
        <v>0</v>
      </c>
      <c r="K181" s="24">
        <v>0</v>
      </c>
    </row>
    <row r="182" spans="2:15" ht="18.5" thickBot="1" x14ac:dyDescent="0.4">
      <c r="B182" s="19"/>
    </row>
    <row r="183" spans="2:15" ht="15" thickBot="1" x14ac:dyDescent="0.4">
      <c r="B183" s="23" t="s">
        <v>212</v>
      </c>
      <c r="C183" s="23" t="s">
        <v>62</v>
      </c>
      <c r="D183" s="23" t="s">
        <v>63</v>
      </c>
      <c r="E183" s="23" t="s">
        <v>64</v>
      </c>
      <c r="F183" s="23" t="s">
        <v>65</v>
      </c>
      <c r="G183" s="23" t="s">
        <v>66</v>
      </c>
      <c r="H183" s="23" t="s">
        <v>67</v>
      </c>
      <c r="I183" s="23" t="s">
        <v>68</v>
      </c>
      <c r="J183" s="23" t="s">
        <v>69</v>
      </c>
      <c r="K183" s="23" t="s">
        <v>70</v>
      </c>
      <c r="L183" s="23" t="s">
        <v>213</v>
      </c>
      <c r="M183" s="23" t="s">
        <v>214</v>
      </c>
      <c r="N183" s="23" t="s">
        <v>215</v>
      </c>
      <c r="O183" s="23" t="s">
        <v>216</v>
      </c>
    </row>
    <row r="184" spans="2:15" ht="15" thickBot="1" x14ac:dyDescent="0.4">
      <c r="B184" s="23" t="s">
        <v>72</v>
      </c>
      <c r="C184" s="24">
        <v>5</v>
      </c>
      <c r="D184" s="24">
        <v>166658.5</v>
      </c>
      <c r="E184" s="24">
        <v>2</v>
      </c>
      <c r="F184" s="24">
        <v>4</v>
      </c>
      <c r="G184" s="24">
        <v>2</v>
      </c>
      <c r="H184" s="24">
        <v>499911</v>
      </c>
      <c r="I184" s="24">
        <v>166660</v>
      </c>
      <c r="J184" s="24">
        <v>166744.5</v>
      </c>
      <c r="K184" s="24">
        <v>13</v>
      </c>
      <c r="L184" s="24">
        <v>1000000</v>
      </c>
      <c r="M184" s="24">
        <v>1000000</v>
      </c>
      <c r="N184" s="24">
        <v>0</v>
      </c>
      <c r="O184" s="24">
        <v>0</v>
      </c>
    </row>
    <row r="185" spans="2:15" ht="15" thickBot="1" x14ac:dyDescent="0.4">
      <c r="B185" s="23" t="s">
        <v>73</v>
      </c>
      <c r="C185" s="24">
        <v>1</v>
      </c>
      <c r="D185" s="24">
        <v>166655.5</v>
      </c>
      <c r="E185" s="24">
        <v>5</v>
      </c>
      <c r="F185" s="24">
        <v>333337.5</v>
      </c>
      <c r="G185" s="24">
        <v>35</v>
      </c>
      <c r="H185" s="24">
        <v>499920.5</v>
      </c>
      <c r="I185" s="24">
        <v>2</v>
      </c>
      <c r="J185" s="24">
        <v>22</v>
      </c>
      <c r="K185" s="24">
        <v>7</v>
      </c>
      <c r="L185" s="24">
        <v>999985.5</v>
      </c>
      <c r="M185" s="24">
        <v>1000000</v>
      </c>
      <c r="N185" s="24">
        <v>14.5</v>
      </c>
      <c r="O185" s="24">
        <v>0</v>
      </c>
    </row>
    <row r="186" spans="2:15" ht="15" thickBot="1" x14ac:dyDescent="0.4">
      <c r="B186" s="23" t="s">
        <v>74</v>
      </c>
      <c r="C186" s="24">
        <v>10</v>
      </c>
      <c r="D186" s="24">
        <v>166659.5</v>
      </c>
      <c r="E186" s="24">
        <v>11</v>
      </c>
      <c r="F186" s="24">
        <v>166679</v>
      </c>
      <c r="G186" s="24">
        <v>55</v>
      </c>
      <c r="H186" s="24">
        <v>499922.5</v>
      </c>
      <c r="I186" s="24">
        <v>166661</v>
      </c>
      <c r="J186" s="24">
        <v>1</v>
      </c>
      <c r="K186" s="24">
        <v>1</v>
      </c>
      <c r="L186" s="24">
        <v>1000000</v>
      </c>
      <c r="M186" s="24">
        <v>1000000</v>
      </c>
      <c r="N186" s="24">
        <v>0</v>
      </c>
      <c r="O186" s="24">
        <v>0</v>
      </c>
    </row>
    <row r="187" spans="2:15" ht="15" thickBot="1" x14ac:dyDescent="0.4">
      <c r="B187" s="23" t="s">
        <v>75</v>
      </c>
      <c r="C187" s="24">
        <v>3</v>
      </c>
      <c r="D187" s="24">
        <v>166656.5</v>
      </c>
      <c r="E187" s="24">
        <v>7</v>
      </c>
      <c r="F187" s="24">
        <v>333335</v>
      </c>
      <c r="G187" s="24">
        <v>54</v>
      </c>
      <c r="H187" s="24">
        <v>499921.5</v>
      </c>
      <c r="I187" s="24">
        <v>4</v>
      </c>
      <c r="J187" s="24">
        <v>17</v>
      </c>
      <c r="K187" s="24">
        <v>2</v>
      </c>
      <c r="L187" s="24">
        <v>1000000</v>
      </c>
      <c r="M187" s="24">
        <v>1000000</v>
      </c>
      <c r="N187" s="24">
        <v>0</v>
      </c>
      <c r="O187" s="24">
        <v>0</v>
      </c>
    </row>
    <row r="188" spans="2:15" ht="15" thickBot="1" x14ac:dyDescent="0.4">
      <c r="B188" s="23" t="s">
        <v>76</v>
      </c>
      <c r="C188" s="24">
        <v>2</v>
      </c>
      <c r="D188" s="24">
        <v>1</v>
      </c>
      <c r="E188" s="24">
        <v>0</v>
      </c>
      <c r="F188" s="24">
        <v>3</v>
      </c>
      <c r="G188" s="24">
        <v>0</v>
      </c>
      <c r="H188" s="24">
        <v>499910</v>
      </c>
      <c r="I188" s="24">
        <v>0</v>
      </c>
      <c r="J188" s="24">
        <v>500070</v>
      </c>
      <c r="K188" s="24">
        <v>14</v>
      </c>
      <c r="L188" s="24">
        <v>1000000</v>
      </c>
      <c r="M188" s="24">
        <v>1000000</v>
      </c>
      <c r="N188" s="24">
        <v>0</v>
      </c>
      <c r="O188" s="24">
        <v>0</v>
      </c>
    </row>
    <row r="189" spans="2:15" ht="15" thickBot="1" x14ac:dyDescent="0.4">
      <c r="B189" s="23" t="s">
        <v>77</v>
      </c>
      <c r="C189" s="24">
        <v>7</v>
      </c>
      <c r="D189" s="24">
        <v>166653.5</v>
      </c>
      <c r="E189" s="24">
        <v>13</v>
      </c>
      <c r="F189" s="24">
        <v>0</v>
      </c>
      <c r="G189" s="24">
        <v>53</v>
      </c>
      <c r="H189" s="24">
        <v>499923.5</v>
      </c>
      <c r="I189" s="24">
        <v>333350</v>
      </c>
      <c r="J189" s="24">
        <v>0</v>
      </c>
      <c r="K189" s="24">
        <v>0</v>
      </c>
      <c r="L189" s="24">
        <v>1000000</v>
      </c>
      <c r="M189" s="24">
        <v>1000000</v>
      </c>
      <c r="N189" s="24">
        <v>0</v>
      </c>
      <c r="O189" s="24">
        <v>0</v>
      </c>
    </row>
    <row r="190" spans="2:15" ht="15" thickBot="1" x14ac:dyDescent="0.4">
      <c r="B190" s="23" t="s">
        <v>78</v>
      </c>
      <c r="C190" s="24">
        <v>12</v>
      </c>
      <c r="D190" s="24">
        <v>2</v>
      </c>
      <c r="E190" s="24">
        <v>4</v>
      </c>
      <c r="F190" s="24">
        <v>2</v>
      </c>
      <c r="G190" s="24">
        <v>4</v>
      </c>
      <c r="H190" s="24">
        <v>499919.5</v>
      </c>
      <c r="I190" s="24">
        <v>333311</v>
      </c>
      <c r="J190" s="24">
        <v>166735.5</v>
      </c>
      <c r="K190" s="24">
        <v>10</v>
      </c>
      <c r="L190" s="24">
        <v>1000000</v>
      </c>
      <c r="M190" s="24">
        <v>1000000</v>
      </c>
      <c r="N190" s="24">
        <v>0</v>
      </c>
      <c r="O190" s="24">
        <v>0</v>
      </c>
    </row>
    <row r="191" spans="2:15" ht="15" thickBot="1" x14ac:dyDescent="0.4">
      <c r="B191" s="23" t="s">
        <v>79</v>
      </c>
      <c r="C191" s="24">
        <v>6</v>
      </c>
      <c r="D191" s="24">
        <v>166660.5</v>
      </c>
      <c r="E191" s="24">
        <v>6</v>
      </c>
      <c r="F191" s="24">
        <v>166678</v>
      </c>
      <c r="G191" s="24">
        <v>17</v>
      </c>
      <c r="H191" s="24">
        <v>499924.5</v>
      </c>
      <c r="I191" s="24">
        <v>166681</v>
      </c>
      <c r="J191" s="24">
        <v>21</v>
      </c>
      <c r="K191" s="24">
        <v>6</v>
      </c>
      <c r="L191" s="24">
        <v>1000000</v>
      </c>
      <c r="M191" s="24">
        <v>1000000</v>
      </c>
      <c r="N191" s="24">
        <v>0</v>
      </c>
      <c r="O191" s="24">
        <v>0</v>
      </c>
    </row>
    <row r="192" spans="2:15" ht="15" thickBot="1" x14ac:dyDescent="0.4">
      <c r="B192" s="23" t="s">
        <v>80</v>
      </c>
      <c r="C192" s="24">
        <v>4</v>
      </c>
      <c r="D192" s="24">
        <v>166652.5</v>
      </c>
      <c r="E192" s="24">
        <v>3</v>
      </c>
      <c r="F192" s="24">
        <v>166677</v>
      </c>
      <c r="G192" s="24">
        <v>3</v>
      </c>
      <c r="H192" s="24">
        <v>499912</v>
      </c>
      <c r="I192" s="24">
        <v>3</v>
      </c>
      <c r="J192" s="24">
        <v>166735.5</v>
      </c>
      <c r="K192" s="24">
        <v>10</v>
      </c>
      <c r="L192" s="24">
        <v>1000000</v>
      </c>
      <c r="M192" s="24">
        <v>1000000</v>
      </c>
      <c r="N192" s="24">
        <v>0</v>
      </c>
      <c r="O192" s="24">
        <v>0</v>
      </c>
    </row>
    <row r="193" spans="2:15" ht="15" thickBot="1" x14ac:dyDescent="0.4">
      <c r="B193" s="23" t="s">
        <v>81</v>
      </c>
      <c r="C193" s="24">
        <v>13</v>
      </c>
      <c r="D193" s="24">
        <v>166657.5</v>
      </c>
      <c r="E193" s="24">
        <v>14</v>
      </c>
      <c r="F193" s="24">
        <v>1</v>
      </c>
      <c r="G193" s="24">
        <v>52</v>
      </c>
      <c r="H193" s="24">
        <v>499926.5</v>
      </c>
      <c r="I193" s="24">
        <v>333317</v>
      </c>
      <c r="J193" s="24">
        <v>17</v>
      </c>
      <c r="K193" s="24">
        <v>2</v>
      </c>
      <c r="L193" s="24">
        <v>1000000</v>
      </c>
      <c r="M193" s="24">
        <v>1000000</v>
      </c>
      <c r="N193" s="24">
        <v>0</v>
      </c>
      <c r="O193" s="24">
        <v>0</v>
      </c>
    </row>
    <row r="194" spans="2:15" ht="15" thickBot="1" x14ac:dyDescent="0.4">
      <c r="B194" s="23" t="s">
        <v>82</v>
      </c>
      <c r="C194" s="24">
        <v>0</v>
      </c>
      <c r="D194" s="24">
        <v>0</v>
      </c>
      <c r="E194" s="24">
        <v>1</v>
      </c>
      <c r="F194" s="24">
        <v>333334</v>
      </c>
      <c r="G194" s="24">
        <v>1</v>
      </c>
      <c r="H194" s="24">
        <v>499917.5</v>
      </c>
      <c r="I194" s="24">
        <v>1</v>
      </c>
      <c r="J194" s="24">
        <v>166735.5</v>
      </c>
      <c r="K194" s="24">
        <v>10</v>
      </c>
      <c r="L194" s="24">
        <v>1000000</v>
      </c>
      <c r="M194" s="24">
        <v>1000000</v>
      </c>
      <c r="N194" s="24">
        <v>0</v>
      </c>
      <c r="O194" s="24">
        <v>0</v>
      </c>
    </row>
    <row r="195" spans="2:15" ht="15" thickBot="1" x14ac:dyDescent="0.4">
      <c r="B195" s="23" t="s">
        <v>83</v>
      </c>
      <c r="C195" s="24">
        <v>14</v>
      </c>
      <c r="D195" s="24">
        <v>166669</v>
      </c>
      <c r="E195" s="24">
        <v>12</v>
      </c>
      <c r="F195" s="24">
        <v>29.5</v>
      </c>
      <c r="G195" s="24">
        <v>5</v>
      </c>
      <c r="H195" s="24">
        <v>499927.5</v>
      </c>
      <c r="I195" s="24">
        <v>333314</v>
      </c>
      <c r="J195" s="24">
        <v>22</v>
      </c>
      <c r="K195" s="24">
        <v>7</v>
      </c>
      <c r="L195" s="24">
        <v>1000000</v>
      </c>
      <c r="M195" s="24">
        <v>1000000</v>
      </c>
      <c r="N195" s="24">
        <v>0</v>
      </c>
      <c r="O195" s="24">
        <v>0</v>
      </c>
    </row>
    <row r="196" spans="2:15" ht="15" thickBot="1" x14ac:dyDescent="0.4">
      <c r="B196" s="23" t="s">
        <v>84</v>
      </c>
      <c r="C196" s="24">
        <v>9</v>
      </c>
      <c r="D196" s="24">
        <v>166668</v>
      </c>
      <c r="E196" s="24">
        <v>9</v>
      </c>
      <c r="F196" s="24">
        <v>23</v>
      </c>
      <c r="G196" s="24">
        <v>37.5</v>
      </c>
      <c r="H196" s="24">
        <v>499918.5</v>
      </c>
      <c r="I196" s="24">
        <v>333316</v>
      </c>
      <c r="J196" s="24">
        <v>17</v>
      </c>
      <c r="K196" s="24">
        <v>2</v>
      </c>
      <c r="L196" s="24">
        <v>1000000</v>
      </c>
      <c r="M196" s="24">
        <v>1000000</v>
      </c>
      <c r="N196" s="24">
        <v>0</v>
      </c>
      <c r="O196" s="24">
        <v>0</v>
      </c>
    </row>
    <row r="197" spans="2:15" ht="15" thickBot="1" x14ac:dyDescent="0.4">
      <c r="B197" s="23" t="s">
        <v>85</v>
      </c>
      <c r="C197" s="24">
        <v>8</v>
      </c>
      <c r="D197" s="24">
        <v>166661.5</v>
      </c>
      <c r="E197" s="24">
        <v>8</v>
      </c>
      <c r="F197" s="24">
        <v>333338.5</v>
      </c>
      <c r="G197" s="24">
        <v>36</v>
      </c>
      <c r="H197" s="24">
        <v>499928.5</v>
      </c>
      <c r="I197" s="24">
        <v>5</v>
      </c>
      <c r="J197" s="24">
        <v>22</v>
      </c>
      <c r="K197" s="24">
        <v>7</v>
      </c>
      <c r="L197" s="24">
        <v>1000014.5</v>
      </c>
      <c r="M197" s="24">
        <v>1000000</v>
      </c>
      <c r="N197" s="24">
        <v>-14.5</v>
      </c>
      <c r="O197" s="24">
        <v>0</v>
      </c>
    </row>
    <row r="198" spans="2:15" ht="15" thickBot="1" x14ac:dyDescent="0.4">
      <c r="B198" s="23" t="s">
        <v>86</v>
      </c>
      <c r="C198" s="24">
        <v>11</v>
      </c>
      <c r="D198" s="24">
        <v>166654.5</v>
      </c>
      <c r="E198" s="24">
        <v>10</v>
      </c>
      <c r="F198" s="24">
        <v>28.5</v>
      </c>
      <c r="G198" s="24">
        <v>38.5</v>
      </c>
      <c r="H198" s="24">
        <v>499925.5</v>
      </c>
      <c r="I198" s="24">
        <v>333313</v>
      </c>
      <c r="J198" s="24">
        <v>17</v>
      </c>
      <c r="K198" s="24">
        <v>2</v>
      </c>
      <c r="L198" s="24">
        <v>1000000</v>
      </c>
      <c r="M198" s="24">
        <v>1000000</v>
      </c>
      <c r="N198" s="24">
        <v>0</v>
      </c>
      <c r="O198" s="24">
        <v>0</v>
      </c>
    </row>
    <row r="199" spans="2:15" ht="15" thickBot="1" x14ac:dyDescent="0.4"/>
    <row r="200" spans="2:15" ht="15" thickBot="1" x14ac:dyDescent="0.4">
      <c r="B200" s="25" t="s">
        <v>217</v>
      </c>
      <c r="C200" s="26">
        <v>1833453</v>
      </c>
    </row>
    <row r="201" spans="2:15" ht="15" thickBot="1" x14ac:dyDescent="0.4">
      <c r="B201" s="25" t="s">
        <v>218</v>
      </c>
      <c r="C201" s="26">
        <v>499910</v>
      </c>
    </row>
    <row r="202" spans="2:15" ht="15" thickBot="1" x14ac:dyDescent="0.4">
      <c r="B202" s="25" t="s">
        <v>219</v>
      </c>
      <c r="C202" s="26">
        <v>15000000</v>
      </c>
    </row>
    <row r="203" spans="2:15" ht="15" thickBot="1" x14ac:dyDescent="0.4">
      <c r="B203" s="25" t="s">
        <v>220</v>
      </c>
      <c r="C203" s="26">
        <v>15000000</v>
      </c>
    </row>
    <row r="204" spans="2:15" ht="20" thickBot="1" x14ac:dyDescent="0.4">
      <c r="B204" s="25" t="s">
        <v>221</v>
      </c>
      <c r="C204" s="26">
        <v>0</v>
      </c>
    </row>
    <row r="205" spans="2:15" ht="20" thickBot="1" x14ac:dyDescent="0.4">
      <c r="B205" s="25" t="s">
        <v>222</v>
      </c>
      <c r="C205" s="26"/>
    </row>
    <row r="206" spans="2:15" ht="20" thickBot="1" x14ac:dyDescent="0.4">
      <c r="B206" s="25" t="s">
        <v>223</v>
      </c>
      <c r="C206" s="26"/>
    </row>
    <row r="207" spans="2:15" ht="20" thickBot="1" x14ac:dyDescent="0.4">
      <c r="B207" s="25" t="s">
        <v>224</v>
      </c>
      <c r="C207" s="26">
        <v>0</v>
      </c>
    </row>
    <row r="209" spans="2:2" x14ac:dyDescent="0.35">
      <c r="B209" s="28" t="s">
        <v>225</v>
      </c>
    </row>
    <row r="211" spans="2:2" x14ac:dyDescent="0.35">
      <c r="B211" s="27" t="s">
        <v>226</v>
      </c>
    </row>
    <row r="212" spans="2:2" x14ac:dyDescent="0.35">
      <c r="B212" s="27" t="s">
        <v>615</v>
      </c>
    </row>
  </sheetData>
  <hyperlinks>
    <hyperlink ref="B119" r:id="rId1" display="https://miau.my-x.hu/myx-free/coco/test/381686720251006150345.html" xr:uid="{C0373695-6EB1-48B5-A444-06A694F28F68}"/>
    <hyperlink ref="B209" r:id="rId2" display="https://miau.my-x.hu/myx-free/coco/test/876324620251006150413.html" xr:uid="{EDF26D5B-5588-45C0-AC66-169C6974739B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B1B7-CC28-4DF6-A597-71ECB13A0AE6}">
  <dimension ref="A1:AT212"/>
  <sheetViews>
    <sheetView tabSelected="1" zoomScale="72" workbookViewId="0"/>
  </sheetViews>
  <sheetFormatPr defaultRowHeight="14.5" x14ac:dyDescent="0.35"/>
  <cols>
    <col min="1" max="1" width="10" bestFit="1" customWidth="1"/>
    <col min="2" max="2" width="5" bestFit="1" customWidth="1"/>
    <col min="3" max="3" width="9.1796875" bestFit="1" customWidth="1"/>
    <col min="4" max="6" width="5.08984375" bestFit="1" customWidth="1"/>
    <col min="7" max="7" width="5.453125" bestFit="1" customWidth="1"/>
    <col min="8" max="9" width="5.08984375" bestFit="1" customWidth="1"/>
    <col min="10" max="10" width="5.453125" bestFit="1" customWidth="1"/>
    <col min="11" max="11" width="5.90625" bestFit="1" customWidth="1"/>
    <col min="12" max="12" width="6.08984375" bestFit="1" customWidth="1"/>
    <col min="13" max="15" width="5.90625" bestFit="1" customWidth="1"/>
    <col min="16" max="16" width="5.81640625" bestFit="1" customWidth="1"/>
    <col min="17" max="17" width="6" bestFit="1" customWidth="1"/>
    <col min="18" max="21" width="5.81640625" bestFit="1" customWidth="1"/>
    <col min="22" max="22" width="7.81640625" bestFit="1" customWidth="1"/>
    <col min="23" max="23" width="5.36328125" bestFit="1" customWidth="1"/>
    <col min="24" max="24" width="6" bestFit="1" customWidth="1"/>
    <col min="25" max="25" width="5" bestFit="1" customWidth="1"/>
    <col min="26" max="26" width="6.08984375" bestFit="1" customWidth="1"/>
    <col min="27" max="27" width="7.1796875" bestFit="1" customWidth="1"/>
    <col min="28" max="29" width="8.08984375" bestFit="1" customWidth="1"/>
    <col min="30" max="30" width="9.453125" bestFit="1" customWidth="1"/>
    <col min="31" max="31" width="8.81640625" bestFit="1" customWidth="1"/>
    <col min="32" max="32" width="7.81640625" bestFit="1" customWidth="1"/>
    <col min="33" max="33" width="25.90625" bestFit="1" customWidth="1"/>
    <col min="34" max="34" width="10.26953125" bestFit="1" customWidth="1"/>
    <col min="35" max="35" width="33.453125" bestFit="1" customWidth="1"/>
  </cols>
  <sheetData>
    <row r="1" spans="1:37" x14ac:dyDescent="0.35">
      <c r="A1" t="s">
        <v>45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W1">
        <v>0</v>
      </c>
      <c r="X1">
        <v>0</v>
      </c>
      <c r="Y1">
        <v>0</v>
      </c>
      <c r="Z1">
        <v>1</v>
      </c>
      <c r="AA1">
        <v>0</v>
      </c>
      <c r="AB1">
        <v>0</v>
      </c>
      <c r="AC1">
        <v>0</v>
      </c>
      <c r="AD1">
        <v>1</v>
      </c>
      <c r="AE1">
        <v>0</v>
      </c>
    </row>
    <row r="2" spans="1:37" x14ac:dyDescent="0.35">
      <c r="A2" t="s">
        <v>35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46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t="s">
        <v>46</v>
      </c>
      <c r="AG2" t="s">
        <v>49</v>
      </c>
      <c r="AH2" t="s">
        <v>228</v>
      </c>
      <c r="AI2" t="s">
        <v>300</v>
      </c>
      <c r="AJ2" t="s">
        <v>999</v>
      </c>
    </row>
    <row r="3" spans="1:37" x14ac:dyDescent="0.35">
      <c r="A3" t="s">
        <v>0</v>
      </c>
      <c r="B3" s="1">
        <v>0.3111949671244556</v>
      </c>
      <c r="C3" s="1">
        <v>-0.35634422232609042</v>
      </c>
      <c r="D3" s="1">
        <v>0.45796025976250943</v>
      </c>
      <c r="E3" s="1">
        <v>0.44104908385729624</v>
      </c>
      <c r="F3" s="1">
        <v>0.74858867714684574</v>
      </c>
      <c r="G3" s="1">
        <v>-0.55033056869539099</v>
      </c>
      <c r="H3" s="1">
        <v>0.72987469953095863</v>
      </c>
      <c r="I3" s="1">
        <v>0.40270221495470104</v>
      </c>
      <c r="J3" s="1">
        <v>-0.6418151091763975</v>
      </c>
      <c r="K3" s="1">
        <v>0.45080493600871407</v>
      </c>
      <c r="L3" s="1">
        <v>-8.8999858507587737E-2</v>
      </c>
      <c r="M3" s="1">
        <v>4.1853285063600421E-2</v>
      </c>
      <c r="N3" s="1">
        <v>0.61429826984414504</v>
      </c>
      <c r="O3" s="1">
        <v>0.7074368964267892</v>
      </c>
      <c r="P3" s="1">
        <v>0.97229703333610829</v>
      </c>
      <c r="Q3" s="1">
        <v>0.37726669545958313</v>
      </c>
      <c r="R3" s="1">
        <v>-0.368825304738853</v>
      </c>
      <c r="S3" s="1">
        <v>0.45895216900275293</v>
      </c>
      <c r="T3" s="1">
        <v>0.38670405572295108</v>
      </c>
      <c r="U3" s="1">
        <v>-0.91064809473986452</v>
      </c>
      <c r="V3" s="4">
        <f>AF3</f>
        <v>1000000</v>
      </c>
      <c r="W3" s="29">
        <f>MAX($B3:$U3)</f>
        <v>0.97229703333610829</v>
      </c>
      <c r="X3" s="29">
        <f>MIN($B3:$U3)</f>
        <v>-0.91064809473986452</v>
      </c>
      <c r="Y3" s="29">
        <f>AVERAGE($B3:$U3)</f>
        <v>0.20920100425286137</v>
      </c>
      <c r="Z3" s="29">
        <f>STDEV($B3:$U3)</f>
        <v>0.52449191846988574</v>
      </c>
      <c r="AA3" s="29">
        <f>MEDIAN($B3:$U3)</f>
        <v>0.39470313533882606</v>
      </c>
      <c r="AB3" s="29">
        <f>QUARTILE($B3:$U3,1)</f>
        <v>-0.15583594946221341</v>
      </c>
      <c r="AC3" s="29">
        <f>QUARTILE($B3:$U3,3)</f>
        <v>0.49778869421310096</v>
      </c>
      <c r="AD3" s="30">
        <f>COUNTIFS($B3:$U3,"&gt;"&amp;0)</f>
        <v>14</v>
      </c>
      <c r="AE3" s="30">
        <f>COUNTIFS($B3:$U3,"&lt;"&amp;0)</f>
        <v>6</v>
      </c>
      <c r="AF3">
        <v>1000000</v>
      </c>
      <c r="AG3" t="s">
        <v>49</v>
      </c>
      <c r="AH3" s="39">
        <f>L94</f>
        <v>1000000</v>
      </c>
      <c r="AI3">
        <f>IF(N94*N184&lt;=0,1,0)</f>
        <v>1</v>
      </c>
      <c r="AJ3">
        <f>pl3_2_nap!AJ8</f>
        <v>1000000.6</v>
      </c>
    </row>
    <row r="4" spans="1:37" x14ac:dyDescent="0.35">
      <c r="A4" s="42" t="s">
        <v>1</v>
      </c>
      <c r="B4" s="43">
        <v>0.10885859365046691</v>
      </c>
      <c r="C4" s="43">
        <v>0.73906914729741069</v>
      </c>
      <c r="D4" s="43">
        <v>-0.31054424705738204</v>
      </c>
      <c r="E4" s="43">
        <v>0.99817168456517202</v>
      </c>
      <c r="F4" s="43">
        <v>0.89879956344414103</v>
      </c>
      <c r="G4" s="43">
        <v>-0.67137589317944069</v>
      </c>
      <c r="H4" s="43">
        <v>7.7357933720008987E-2</v>
      </c>
      <c r="I4" s="43">
        <v>0.26965860344896031</v>
      </c>
      <c r="J4" s="43">
        <v>-0.31940557022273253</v>
      </c>
      <c r="K4" s="43">
        <v>0.74422706872531963</v>
      </c>
      <c r="L4" s="43">
        <v>0.75480609066499715</v>
      </c>
      <c r="M4" s="43">
        <v>0.72506822699125895</v>
      </c>
      <c r="N4" s="43">
        <v>0.76265433747141964</v>
      </c>
      <c r="O4" s="43">
        <v>3.6076746328264742E-2</v>
      </c>
      <c r="P4" s="43">
        <v>-0.26769001468162856</v>
      </c>
      <c r="Q4" s="43">
        <v>-0.54960742054057832</v>
      </c>
      <c r="R4" s="43">
        <v>-0.7986715627252543</v>
      </c>
      <c r="S4" s="43">
        <v>-0.36572128285398731</v>
      </c>
      <c r="T4" s="43">
        <v>-0.81491020502571132</v>
      </c>
      <c r="U4" s="43">
        <v>-0.87742460092470531</v>
      </c>
      <c r="V4" s="44">
        <f t="shared" ref="V4:V33" si="0">AF4</f>
        <v>1000000</v>
      </c>
      <c r="W4" s="29">
        <f t="shared" ref="W4:W17" si="1">MAX($B4:$U4)</f>
        <v>0.99817168456517202</v>
      </c>
      <c r="X4" s="29">
        <f t="shared" ref="X4:X17" si="2">MIN($B4:$U4)</f>
        <v>-0.87742460092470531</v>
      </c>
      <c r="Y4" s="29">
        <f t="shared" ref="Y4:Y17" si="3">AVERAGE($B4:$U4)</f>
        <v>5.6969859954799938E-2</v>
      </c>
      <c r="Z4" s="29">
        <f t="shared" ref="Z4:Z17" si="4">STDEV($B4:$U4)</f>
        <v>0.64223430465216591</v>
      </c>
      <c r="AA4" s="29">
        <f t="shared" ref="AA4:AA17" si="5">MEDIAN($B4:$U4)</f>
        <v>5.6717340024136864E-2</v>
      </c>
      <c r="AB4" s="29">
        <f t="shared" ref="AB4:AB17" si="6">QUARTILE($B4:$U4,1)</f>
        <v>-0.41169281727563506</v>
      </c>
      <c r="AC4" s="29">
        <f t="shared" ref="AC4:AC17" si="7">QUARTILE($B4:$U4,3)</f>
        <v>0.74035862765438787</v>
      </c>
      <c r="AD4" s="30">
        <f t="shared" ref="AD4:AD17" si="8">COUNTIFS($B4:$U4,"&gt;"&amp;0)</f>
        <v>11</v>
      </c>
      <c r="AE4" s="30">
        <f t="shared" ref="AE4:AE17" si="9">COUNTIFS($B4:$U4,"&lt;"&amp;0)</f>
        <v>9</v>
      </c>
      <c r="AF4">
        <v>1000000</v>
      </c>
      <c r="AG4" t="s">
        <v>49</v>
      </c>
      <c r="AH4" s="39">
        <f>L95</f>
        <v>1000000</v>
      </c>
      <c r="AI4">
        <f t="shared" ref="AI4:AI17" si="10">IF(N95*N185&lt;=0,1,0)</f>
        <v>1</v>
      </c>
      <c r="AJ4">
        <f>pl3_2_nap!AJ9</f>
        <v>1000001.1</v>
      </c>
    </row>
    <row r="5" spans="1:37" x14ac:dyDescent="0.35">
      <c r="A5" t="s">
        <v>2</v>
      </c>
      <c r="B5" s="1">
        <v>0.2007514829951742</v>
      </c>
      <c r="C5" s="1">
        <v>0.88438309112656643</v>
      </c>
      <c r="D5" s="1">
        <v>0.65310849613867794</v>
      </c>
      <c r="E5" s="1">
        <v>0.67908592037901538</v>
      </c>
      <c r="F5" s="1">
        <v>-0.77147854541478722</v>
      </c>
      <c r="G5" s="1">
        <v>-0.45270844663517518</v>
      </c>
      <c r="H5" s="1">
        <v>-0.29401577980678106</v>
      </c>
      <c r="I5" s="1">
        <v>-8.6619317605905577E-2</v>
      </c>
      <c r="J5" s="1">
        <v>-0.19055026069532688</v>
      </c>
      <c r="K5" s="1">
        <v>0.7659761204753639</v>
      </c>
      <c r="L5" s="1">
        <v>-0.34912583422832433</v>
      </c>
      <c r="M5" s="1">
        <v>0.11564142537551758</v>
      </c>
      <c r="N5" s="1">
        <v>0.84739518715934348</v>
      </c>
      <c r="O5" s="1">
        <v>-0.96350179587761753</v>
      </c>
      <c r="P5" s="1">
        <v>-0.40890625356414168</v>
      </c>
      <c r="Q5" s="1">
        <v>0.42026275492651455</v>
      </c>
      <c r="R5" s="1">
        <v>-0.28921838823794954</v>
      </c>
      <c r="S5" s="1">
        <v>-0.84270874199185575</v>
      </c>
      <c r="T5" s="1">
        <v>-0.57027937972434084</v>
      </c>
      <c r="U5" s="1">
        <v>-0.34013103857032534</v>
      </c>
      <c r="V5" s="4">
        <f t="shared" si="0"/>
        <v>1000000</v>
      </c>
      <c r="W5" s="29">
        <f t="shared" si="1"/>
        <v>0.88438309112656643</v>
      </c>
      <c r="X5" s="29">
        <f t="shared" si="2"/>
        <v>-0.96350179587761753</v>
      </c>
      <c r="Y5" s="32">
        <f t="shared" si="3"/>
        <v>-4.9631965188817885E-2</v>
      </c>
      <c r="Z5" s="29">
        <f t="shared" si="4"/>
        <v>0.586613459028828</v>
      </c>
      <c r="AA5" s="29">
        <f t="shared" si="5"/>
        <v>-0.23988432446663821</v>
      </c>
      <c r="AB5" s="29">
        <f t="shared" si="6"/>
        <v>-0.41985680183190005</v>
      </c>
      <c r="AC5" s="29">
        <f t="shared" si="7"/>
        <v>0.4784741902295554</v>
      </c>
      <c r="AD5" s="30">
        <f t="shared" si="8"/>
        <v>8</v>
      </c>
      <c r="AE5" s="30">
        <f t="shared" si="9"/>
        <v>12</v>
      </c>
      <c r="AF5">
        <v>1000000</v>
      </c>
      <c r="AG5" t="s">
        <v>49</v>
      </c>
      <c r="AH5" s="39">
        <f>L96</f>
        <v>1000000</v>
      </c>
      <c r="AI5">
        <f t="shared" si="10"/>
        <v>1</v>
      </c>
      <c r="AJ5">
        <f>pl3_2_nap!AJ10</f>
        <v>1000000.6</v>
      </c>
    </row>
    <row r="6" spans="1:37" x14ac:dyDescent="0.35">
      <c r="A6" t="s">
        <v>3</v>
      </c>
      <c r="B6" s="1">
        <v>-0.24421635485465409</v>
      </c>
      <c r="C6" s="1">
        <v>0.96857041810954625</v>
      </c>
      <c r="D6" s="1">
        <v>-0.29336839903573031</v>
      </c>
      <c r="E6" s="1">
        <v>1.4299220789653067E-3</v>
      </c>
      <c r="F6" s="1">
        <v>-0.59216268899020275</v>
      </c>
      <c r="G6" s="1">
        <v>-0.58528451594198305</v>
      </c>
      <c r="H6" s="1">
        <v>0.2109430119368354</v>
      </c>
      <c r="I6" s="1">
        <v>-0.27644631970034905</v>
      </c>
      <c r="J6" s="1">
        <v>-0.23540393170183149</v>
      </c>
      <c r="K6" s="1">
        <v>0.96616712319770426</v>
      </c>
      <c r="L6" s="1">
        <v>0.23070491301914986</v>
      </c>
      <c r="M6" s="1">
        <v>0.86947673158935102</v>
      </c>
      <c r="N6" s="1">
        <v>-0.90139625274253965</v>
      </c>
      <c r="O6" s="1">
        <v>0.98595031399381594</v>
      </c>
      <c r="P6" s="1">
        <v>-0.61046945650037432</v>
      </c>
      <c r="Q6" s="1">
        <v>-0.35993933320109828</v>
      </c>
      <c r="R6" s="1">
        <v>-0.24887608367473146</v>
      </c>
      <c r="S6" s="1">
        <v>0.60765867835357379</v>
      </c>
      <c r="T6" s="1">
        <v>0.5052902685312286</v>
      </c>
      <c r="U6" s="1">
        <v>-0.57762613097194171</v>
      </c>
      <c r="V6" s="4">
        <f t="shared" si="0"/>
        <v>1000000</v>
      </c>
      <c r="W6" s="29">
        <f t="shared" si="1"/>
        <v>0.98595031399381594</v>
      </c>
      <c r="X6" s="29">
        <f t="shared" si="2"/>
        <v>-0.90139625274253965</v>
      </c>
      <c r="Y6" s="29">
        <f t="shared" si="3"/>
        <v>2.1050095674736712E-2</v>
      </c>
      <c r="Z6" s="29">
        <f t="shared" si="4"/>
        <v>0.60672628442548238</v>
      </c>
      <c r="AA6" s="29">
        <f t="shared" si="5"/>
        <v>-0.23981014327824279</v>
      </c>
      <c r="AB6" s="29">
        <f t="shared" si="6"/>
        <v>-0.41436103264380914</v>
      </c>
      <c r="AC6" s="29">
        <f t="shared" si="7"/>
        <v>0.5308823709868149</v>
      </c>
      <c r="AD6" s="30">
        <f t="shared" si="8"/>
        <v>9</v>
      </c>
      <c r="AE6" s="30">
        <f t="shared" si="9"/>
        <v>11</v>
      </c>
      <c r="AF6">
        <v>1000000</v>
      </c>
      <c r="AG6" t="s">
        <v>49</v>
      </c>
      <c r="AH6" s="39">
        <f>L97</f>
        <v>1000000</v>
      </c>
      <c r="AI6">
        <f t="shared" si="10"/>
        <v>1</v>
      </c>
      <c r="AJ6">
        <f>pl3_2_nap!AJ11</f>
        <v>999989.6</v>
      </c>
    </row>
    <row r="7" spans="1:37" x14ac:dyDescent="0.35">
      <c r="A7" t="s">
        <v>4</v>
      </c>
      <c r="B7" s="1">
        <v>0.29293288591363664</v>
      </c>
      <c r="C7" s="1">
        <v>0.98709581742562524</v>
      </c>
      <c r="D7" s="1">
        <v>0.48616414857780699</v>
      </c>
      <c r="E7" s="1">
        <v>-0.41429238337769458</v>
      </c>
      <c r="F7" s="1">
        <v>0.84506694979514863</v>
      </c>
      <c r="G7" s="1">
        <v>-0.63579473464384306</v>
      </c>
      <c r="H7" s="1">
        <v>-0.74070536228156225</v>
      </c>
      <c r="I7" s="1">
        <v>0.36162943721732566</v>
      </c>
      <c r="J7" s="1">
        <v>-4.2628563474009118E-2</v>
      </c>
      <c r="K7" s="1">
        <v>0.90420632379350763</v>
      </c>
      <c r="L7" s="1">
        <v>0.43654569010665334</v>
      </c>
      <c r="M7" s="1">
        <v>-0.32242082305547481</v>
      </c>
      <c r="N7" s="1">
        <v>0.20074341161897813</v>
      </c>
      <c r="O7" s="1">
        <v>0.50465306439030777</v>
      </c>
      <c r="P7" s="1">
        <v>0.42364345058837283</v>
      </c>
      <c r="Q7" s="1">
        <v>0.89059784923872964</v>
      </c>
      <c r="R7" s="1">
        <v>0.8279089514281035</v>
      </c>
      <c r="S7" s="1">
        <v>0.79298705439514072</v>
      </c>
      <c r="T7" s="1">
        <v>0.60943241005112325</v>
      </c>
      <c r="U7" s="1">
        <v>0.10466197048682946</v>
      </c>
      <c r="V7" s="4">
        <f t="shared" si="0"/>
        <v>1000000</v>
      </c>
      <c r="W7" s="29">
        <f t="shared" si="1"/>
        <v>0.98709581742562524</v>
      </c>
      <c r="X7" s="29">
        <f t="shared" si="2"/>
        <v>-0.74070536228156225</v>
      </c>
      <c r="Y7" s="37">
        <f t="shared" si="3"/>
        <v>0.32562137740973529</v>
      </c>
      <c r="Z7" s="29">
        <f t="shared" si="4"/>
        <v>0.52433103037599627</v>
      </c>
      <c r="AA7" s="29">
        <f t="shared" si="5"/>
        <v>0.43009457034751308</v>
      </c>
      <c r="AB7" s="29">
        <f t="shared" si="6"/>
        <v>6.7839336996619815E-2</v>
      </c>
      <c r="AC7" s="29">
        <f t="shared" si="7"/>
        <v>0.80171752865338142</v>
      </c>
      <c r="AD7" s="30">
        <f t="shared" si="8"/>
        <v>15</v>
      </c>
      <c r="AE7" s="30">
        <f t="shared" si="9"/>
        <v>5</v>
      </c>
      <c r="AF7">
        <v>1000000</v>
      </c>
      <c r="AG7" s="7" t="s">
        <v>467</v>
      </c>
      <c r="AH7" s="39">
        <f>L98</f>
        <v>1000000</v>
      </c>
      <c r="AI7">
        <f t="shared" si="10"/>
        <v>1</v>
      </c>
      <c r="AJ7" s="11">
        <f>pl3_2_nap!AJ12</f>
        <v>1000011.6</v>
      </c>
      <c r="AK7" s="47" t="s">
        <v>1000</v>
      </c>
    </row>
    <row r="8" spans="1:37" x14ac:dyDescent="0.35">
      <c r="A8" t="s">
        <v>5</v>
      </c>
      <c r="B8" s="1">
        <v>-0.44775319959564519</v>
      </c>
      <c r="C8" s="1">
        <v>-0.31596841332089509</v>
      </c>
      <c r="D8" s="1">
        <v>-0.60396376815920183</v>
      </c>
      <c r="E8" s="1">
        <v>-0.62781074188013797</v>
      </c>
      <c r="F8" s="1">
        <v>-7.9204324606985121E-2</v>
      </c>
      <c r="G8" s="1">
        <v>0.9272461723647536</v>
      </c>
      <c r="H8" s="1">
        <v>-0.55741551140744949</v>
      </c>
      <c r="I8" s="1">
        <v>0.66803069051604691</v>
      </c>
      <c r="J8" s="1">
        <v>0.26562323579964153</v>
      </c>
      <c r="K8" s="1">
        <v>-0.27557650330092986</v>
      </c>
      <c r="L8" s="1">
        <v>9.3599104042023207E-2</v>
      </c>
      <c r="M8" s="1">
        <v>-9.2156635428441769E-2</v>
      </c>
      <c r="N8" s="1">
        <v>-0.15336131306072209</v>
      </c>
      <c r="O8" s="1">
        <v>-0.2027159599993742</v>
      </c>
      <c r="P8" s="1">
        <v>-0.8360635574273072</v>
      </c>
      <c r="Q8" s="1">
        <v>-5.885279631641871E-2</v>
      </c>
      <c r="R8" s="1">
        <v>-2.1349394511674502E-2</v>
      </c>
      <c r="S8" s="1">
        <v>0.63231058433478027</v>
      </c>
      <c r="T8" s="1">
        <v>-0.54420690454167131</v>
      </c>
      <c r="U8" s="1">
        <v>-0.38196026562281271</v>
      </c>
      <c r="V8" s="4">
        <f t="shared" si="0"/>
        <v>1000000</v>
      </c>
      <c r="W8" s="29">
        <f t="shared" si="1"/>
        <v>0.9272461723647536</v>
      </c>
      <c r="X8" s="29">
        <f t="shared" si="2"/>
        <v>-0.8360635574273072</v>
      </c>
      <c r="Y8" s="32">
        <f t="shared" si="3"/>
        <v>-0.13057747510612111</v>
      </c>
      <c r="Z8" s="29">
        <f t="shared" si="4"/>
        <v>0.46534776071854134</v>
      </c>
      <c r="AA8" s="29">
        <f t="shared" si="5"/>
        <v>-0.17803863653004814</v>
      </c>
      <c r="AB8" s="29">
        <f t="shared" si="6"/>
        <v>-0.47186662583215172</v>
      </c>
      <c r="AC8" s="29">
        <f t="shared" si="7"/>
        <v>7.3877301267499251E-3</v>
      </c>
      <c r="AD8" s="30">
        <f t="shared" si="8"/>
        <v>5</v>
      </c>
      <c r="AE8" s="36">
        <f t="shared" si="9"/>
        <v>15</v>
      </c>
      <c r="AF8">
        <v>1000000</v>
      </c>
      <c r="AG8" s="16" t="s">
        <v>787</v>
      </c>
      <c r="AH8" s="39">
        <f>L99</f>
        <v>1000000</v>
      </c>
      <c r="AI8">
        <f t="shared" si="10"/>
        <v>1</v>
      </c>
      <c r="AJ8">
        <f>pl3_2_nap!AJ13</f>
        <v>999992.1</v>
      </c>
    </row>
    <row r="9" spans="1:37" x14ac:dyDescent="0.35">
      <c r="A9" t="s">
        <v>6</v>
      </c>
      <c r="B9" s="1">
        <v>-0.44967353950990208</v>
      </c>
      <c r="C9" s="1">
        <v>-0.22838922080437274</v>
      </c>
      <c r="D9" s="1">
        <v>0.26798201567418434</v>
      </c>
      <c r="E9" s="1">
        <v>-0.67929931864551651</v>
      </c>
      <c r="F9" s="1">
        <v>0.87547503045402242</v>
      </c>
      <c r="G9" s="1">
        <v>-0.42442325915515822</v>
      </c>
      <c r="H9" s="1">
        <v>0.18853674048055313</v>
      </c>
      <c r="I9" s="1">
        <v>-0.51543039561376092</v>
      </c>
      <c r="J9" s="1">
        <v>0.41193170088729913</v>
      </c>
      <c r="K9" s="1">
        <v>7.7110540660255023E-2</v>
      </c>
      <c r="L9" s="1">
        <v>0.12123985111296043</v>
      </c>
      <c r="M9" s="1">
        <v>0.64253275050669734</v>
      </c>
      <c r="N9" s="1">
        <v>0.78542039173483102</v>
      </c>
      <c r="O9" s="1">
        <v>0.39296869660486866</v>
      </c>
      <c r="P9" s="1">
        <v>0.83498024100102253</v>
      </c>
      <c r="Q9" s="1">
        <v>0.63594705540459584</v>
      </c>
      <c r="R9" s="1">
        <v>-0.78043922638845586</v>
      </c>
      <c r="S9" s="1">
        <v>-0.31177593350334165</v>
      </c>
      <c r="T9" s="1">
        <v>0.40864851647066192</v>
      </c>
      <c r="U9" s="1">
        <v>-9.8711828281938585E-2</v>
      </c>
      <c r="V9" s="4">
        <f t="shared" si="0"/>
        <v>1000000</v>
      </c>
      <c r="W9" s="29">
        <f t="shared" si="1"/>
        <v>0.87547503045402242</v>
      </c>
      <c r="X9" s="29">
        <f t="shared" si="2"/>
        <v>-0.78043922638845586</v>
      </c>
      <c r="Y9" s="29">
        <f t="shared" si="3"/>
        <v>0.10773154045447524</v>
      </c>
      <c r="Z9" s="29">
        <f t="shared" si="4"/>
        <v>0.52125622980898079</v>
      </c>
      <c r="AA9" s="29">
        <f t="shared" si="5"/>
        <v>0.15488829579675678</v>
      </c>
      <c r="AB9" s="29">
        <f t="shared" si="6"/>
        <v>-0.33993776491629579</v>
      </c>
      <c r="AC9" s="29">
        <f t="shared" si="7"/>
        <v>0.46793553951662331</v>
      </c>
      <c r="AD9" s="30">
        <f t="shared" si="8"/>
        <v>12</v>
      </c>
      <c r="AE9" s="30">
        <f t="shared" si="9"/>
        <v>8</v>
      </c>
      <c r="AF9">
        <v>1000000</v>
      </c>
      <c r="AG9" t="s">
        <v>49</v>
      </c>
      <c r="AH9" s="39">
        <f>L100</f>
        <v>1000000</v>
      </c>
      <c r="AI9">
        <f t="shared" si="10"/>
        <v>1</v>
      </c>
      <c r="AJ9">
        <f>pl3_2_nap!AJ14</f>
        <v>1000000.6</v>
      </c>
    </row>
    <row r="10" spans="1:37" x14ac:dyDescent="0.35">
      <c r="A10" t="s">
        <v>7</v>
      </c>
      <c r="B10" s="1">
        <v>0.42381356565760764</v>
      </c>
      <c r="C10" s="1">
        <v>0.96815981480684132</v>
      </c>
      <c r="D10" s="1">
        <v>0.5880428079019806</v>
      </c>
      <c r="E10" s="1">
        <v>0.25348727158947004</v>
      </c>
      <c r="F10" s="1">
        <v>0.35457012485705586</v>
      </c>
      <c r="G10" s="1">
        <v>-0.51050885123452128</v>
      </c>
      <c r="H10" s="1">
        <v>-0.64447409891571983</v>
      </c>
      <c r="I10" s="1">
        <v>0.52810614702301617</v>
      </c>
      <c r="J10" s="1">
        <v>-0.15246312277245111</v>
      </c>
      <c r="K10" s="1">
        <v>-0.97187454801034701</v>
      </c>
      <c r="L10" s="1">
        <v>0.41021702808785521</v>
      </c>
      <c r="M10" s="1">
        <v>-0.14648917008103224</v>
      </c>
      <c r="N10" s="1">
        <v>0.58361434721696503</v>
      </c>
      <c r="O10" s="1">
        <v>0.68890863955687442</v>
      </c>
      <c r="P10" s="1">
        <v>-0.82130308221640091</v>
      </c>
      <c r="Q10" s="1">
        <v>-0.13746262516608443</v>
      </c>
      <c r="R10" s="1">
        <v>-0.24073636331598536</v>
      </c>
      <c r="S10" s="1">
        <v>0.45171059188405871</v>
      </c>
      <c r="T10" s="1">
        <v>-0.46907577610450524</v>
      </c>
      <c r="U10" s="1">
        <v>-0.61462770564567593</v>
      </c>
      <c r="V10" s="4">
        <f t="shared" si="0"/>
        <v>1000000</v>
      </c>
      <c r="W10" s="29">
        <f t="shared" si="1"/>
        <v>0.96815981480684132</v>
      </c>
      <c r="X10" s="29">
        <f t="shared" si="2"/>
        <v>-0.97187454801034701</v>
      </c>
      <c r="Y10" s="29">
        <f t="shared" si="3"/>
        <v>2.7080749755950106E-2</v>
      </c>
      <c r="Z10" s="29">
        <f t="shared" si="4"/>
        <v>0.56749078004069342</v>
      </c>
      <c r="AA10" s="29">
        <f t="shared" si="5"/>
        <v>5.8012323211692807E-2</v>
      </c>
      <c r="AB10" s="29">
        <f t="shared" si="6"/>
        <v>-0.47943404488700925</v>
      </c>
      <c r="AC10" s="29">
        <f t="shared" si="7"/>
        <v>0.47080948066879807</v>
      </c>
      <c r="AD10" s="30">
        <f t="shared" si="8"/>
        <v>10</v>
      </c>
      <c r="AE10" s="30">
        <f t="shared" si="9"/>
        <v>10</v>
      </c>
      <c r="AF10">
        <v>1000000</v>
      </c>
      <c r="AG10" t="s">
        <v>49</v>
      </c>
      <c r="AH10" s="39">
        <f>L101</f>
        <v>1000000</v>
      </c>
      <c r="AI10">
        <f t="shared" si="10"/>
        <v>1</v>
      </c>
      <c r="AJ10">
        <f>pl3_2_nap!AJ15</f>
        <v>1000000.6</v>
      </c>
    </row>
    <row r="11" spans="1:37" x14ac:dyDescent="0.35">
      <c r="A11" t="s">
        <v>8</v>
      </c>
      <c r="B11" s="1">
        <v>-7.1772912628005781E-2</v>
      </c>
      <c r="C11" s="1">
        <v>0.33865694977839866</v>
      </c>
      <c r="D11" s="1">
        <v>-0.62523128788985005</v>
      </c>
      <c r="E11" s="1">
        <v>0.29130067729331111</v>
      </c>
      <c r="F11" s="1">
        <v>0.13431737030664026</v>
      </c>
      <c r="G11" s="1">
        <v>0.98573738167287295</v>
      </c>
      <c r="H11" s="1">
        <v>-1.4416852462922236E-2</v>
      </c>
      <c r="I11" s="1">
        <v>-0.42237950348591036</v>
      </c>
      <c r="J11" s="1">
        <v>-0.27590534345735751</v>
      </c>
      <c r="K11" s="1">
        <v>0.50144553655084811</v>
      </c>
      <c r="L11" s="1">
        <v>-0.78573853510784297</v>
      </c>
      <c r="M11" s="1">
        <v>-0.3061837380991046</v>
      </c>
      <c r="N11" s="1">
        <v>0.78881405431841833</v>
      </c>
      <c r="O11" s="1">
        <v>0.37576050920782667</v>
      </c>
      <c r="P11" s="1">
        <v>-0.81225118793614803</v>
      </c>
      <c r="Q11" s="1">
        <v>0.18556699205315308</v>
      </c>
      <c r="R11" s="1">
        <v>0.79593027510536252</v>
      </c>
      <c r="S11" s="1">
        <v>0.40544433717983153</v>
      </c>
      <c r="T11" s="1">
        <v>0.80020272986361252</v>
      </c>
      <c r="U11" s="1">
        <v>0.89985867636706707</v>
      </c>
      <c r="V11" s="4">
        <f t="shared" si="0"/>
        <v>1000000</v>
      </c>
      <c r="W11" s="29">
        <f t="shared" si="1"/>
        <v>0.98573738167287295</v>
      </c>
      <c r="X11" s="29">
        <f t="shared" si="2"/>
        <v>-0.81225118793614803</v>
      </c>
      <c r="Y11" s="29">
        <f t="shared" si="3"/>
        <v>0.15945780643151006</v>
      </c>
      <c r="Z11" s="29">
        <f t="shared" si="4"/>
        <v>0.56193657934606345</v>
      </c>
      <c r="AA11" s="29">
        <f t="shared" si="5"/>
        <v>0.23843383467323209</v>
      </c>
      <c r="AB11" s="29">
        <f t="shared" si="6"/>
        <v>-0.28347494211779428</v>
      </c>
      <c r="AC11" s="29">
        <f t="shared" si="7"/>
        <v>0.57328766599274061</v>
      </c>
      <c r="AD11" s="30">
        <f t="shared" si="8"/>
        <v>12</v>
      </c>
      <c r="AE11" s="30">
        <f t="shared" si="9"/>
        <v>8</v>
      </c>
      <c r="AF11">
        <v>1000000</v>
      </c>
      <c r="AG11" t="s">
        <v>49</v>
      </c>
      <c r="AH11" s="39">
        <f>L102</f>
        <v>1000000</v>
      </c>
      <c r="AI11">
        <f t="shared" si="10"/>
        <v>1</v>
      </c>
      <c r="AJ11">
        <f>pl3_2_nap!AJ16</f>
        <v>1000000.6</v>
      </c>
    </row>
    <row r="12" spans="1:37" x14ac:dyDescent="0.35">
      <c r="A12" t="s">
        <v>9</v>
      </c>
      <c r="B12" s="1">
        <v>0.55012920421337341</v>
      </c>
      <c r="C12" s="1">
        <v>-0.19644244221264739</v>
      </c>
      <c r="D12" s="1">
        <v>0.46196599564928476</v>
      </c>
      <c r="E12" s="1">
        <v>0.25978662799754937</v>
      </c>
      <c r="F12" s="1">
        <v>-0.85295967334444955</v>
      </c>
      <c r="G12" s="1">
        <v>0.46323117470849473</v>
      </c>
      <c r="H12" s="1">
        <v>0.22436646050532771</v>
      </c>
      <c r="I12" s="1">
        <v>0.34982559564449112</v>
      </c>
      <c r="J12" s="1">
        <v>0.24392189512959517</v>
      </c>
      <c r="K12" s="1">
        <v>-0.37440962155014001</v>
      </c>
      <c r="L12" s="1">
        <v>-0.21982269405905752</v>
      </c>
      <c r="M12" s="1">
        <v>0.14968946578004494</v>
      </c>
      <c r="N12" s="1">
        <v>-0.62991925958756756</v>
      </c>
      <c r="O12" s="1">
        <v>-0.90911642712915697</v>
      </c>
      <c r="P12" s="1">
        <v>-0.12777443143779732</v>
      </c>
      <c r="Q12" s="1">
        <v>-0.46121919881216389</v>
      </c>
      <c r="R12" s="1">
        <v>-0.83381960092057694</v>
      </c>
      <c r="S12" s="1">
        <v>-0.53964303755186238</v>
      </c>
      <c r="T12" s="1">
        <v>-0.48479251462328543</v>
      </c>
      <c r="U12" s="1">
        <v>0.1163642317374316</v>
      </c>
      <c r="V12" s="4">
        <f t="shared" si="0"/>
        <v>1000000</v>
      </c>
      <c r="W12" s="29">
        <f t="shared" si="1"/>
        <v>0.55012920421337341</v>
      </c>
      <c r="X12" s="29">
        <f t="shared" si="2"/>
        <v>-0.90911642712915697</v>
      </c>
      <c r="Y12" s="32">
        <f t="shared" si="3"/>
        <v>-0.14053191249315561</v>
      </c>
      <c r="Z12" s="29">
        <f t="shared" si="4"/>
        <v>0.47571412396825535</v>
      </c>
      <c r="AA12" s="29">
        <f t="shared" si="5"/>
        <v>-0.16210843682522236</v>
      </c>
      <c r="AB12" s="29">
        <f t="shared" si="6"/>
        <v>-0.49850514535542967</v>
      </c>
      <c r="AC12" s="29">
        <f t="shared" si="7"/>
        <v>0.24788807834658372</v>
      </c>
      <c r="AD12" s="30">
        <f t="shared" si="8"/>
        <v>9</v>
      </c>
      <c r="AE12" s="30">
        <f t="shared" si="9"/>
        <v>11</v>
      </c>
      <c r="AF12">
        <v>1000000</v>
      </c>
      <c r="AG12" t="s">
        <v>49</v>
      </c>
      <c r="AH12" s="39">
        <f>L103</f>
        <v>1000000</v>
      </c>
      <c r="AI12">
        <f t="shared" si="10"/>
        <v>1</v>
      </c>
      <c r="AJ12">
        <f>pl3_2_nap!AJ17</f>
        <v>1000000.6</v>
      </c>
    </row>
    <row r="13" spans="1:37" x14ac:dyDescent="0.35">
      <c r="A13" t="s">
        <v>10</v>
      </c>
      <c r="B13" s="1">
        <v>-0.22976832455671503</v>
      </c>
      <c r="C13" s="1">
        <v>0.82105687612338207</v>
      </c>
      <c r="D13" s="1">
        <v>0.59116295137658503</v>
      </c>
      <c r="E13" s="1">
        <v>0.63835087069662722</v>
      </c>
      <c r="F13" s="1">
        <v>-0.30193940054823609</v>
      </c>
      <c r="G13" s="1">
        <v>-0.59486087483265893</v>
      </c>
      <c r="H13" s="1">
        <v>0.96651295496851275</v>
      </c>
      <c r="I13" s="1">
        <v>0.25562537149768016</v>
      </c>
      <c r="J13" s="1">
        <v>0.7108779661291118</v>
      </c>
      <c r="K13" s="1">
        <v>-0.10297605130593612</v>
      </c>
      <c r="L13" s="1">
        <v>0.14196802095422845</v>
      </c>
      <c r="M13" s="1">
        <v>0.99844754247252432</v>
      </c>
      <c r="N13" s="1">
        <v>-0.5770280879125349</v>
      </c>
      <c r="O13" s="1">
        <v>-0.44414982327723229</v>
      </c>
      <c r="P13" s="1">
        <v>0.76371796474414855</v>
      </c>
      <c r="Q13" s="1">
        <v>0.89634826312425209</v>
      </c>
      <c r="R13" s="1">
        <v>0.75356730748056711</v>
      </c>
      <c r="S13" s="1">
        <v>0.70570360747733218</v>
      </c>
      <c r="T13" s="1">
        <v>-0.70000116393524769</v>
      </c>
      <c r="U13" s="1">
        <v>-0.36377143838840187</v>
      </c>
      <c r="V13" s="4">
        <f t="shared" si="0"/>
        <v>1000000</v>
      </c>
      <c r="W13" s="29">
        <f t="shared" si="1"/>
        <v>0.99844754247252432</v>
      </c>
      <c r="X13" s="29">
        <f t="shared" si="2"/>
        <v>-0.70000116393524769</v>
      </c>
      <c r="Y13" s="34">
        <f t="shared" si="3"/>
        <v>0.24644222661439943</v>
      </c>
      <c r="Z13" s="29">
        <f t="shared" si="4"/>
        <v>0.60052120997943159</v>
      </c>
      <c r="AA13" s="29">
        <f t="shared" si="5"/>
        <v>0.4233941614371326</v>
      </c>
      <c r="AB13" s="29">
        <f t="shared" si="6"/>
        <v>-0.31739741000827754</v>
      </c>
      <c r="AC13" s="29">
        <f t="shared" si="7"/>
        <v>0.75610497179646252</v>
      </c>
      <c r="AD13" s="30">
        <f t="shared" si="8"/>
        <v>12</v>
      </c>
      <c r="AE13" s="35">
        <f t="shared" si="9"/>
        <v>8</v>
      </c>
      <c r="AF13">
        <v>1000000</v>
      </c>
      <c r="AG13" s="11" t="s">
        <v>467</v>
      </c>
      <c r="AH13" s="39">
        <f>L104</f>
        <v>1000000</v>
      </c>
      <c r="AI13">
        <f t="shared" si="10"/>
        <v>1</v>
      </c>
      <c r="AJ13">
        <f>pl3_2_nap!AJ18</f>
        <v>999995.6</v>
      </c>
    </row>
    <row r="14" spans="1:37" x14ac:dyDescent="0.35">
      <c r="A14" t="s">
        <v>11</v>
      </c>
      <c r="B14" s="1">
        <v>0.46708202275574573</v>
      </c>
      <c r="C14" s="1">
        <v>0.41606550968752276</v>
      </c>
      <c r="D14" s="1">
        <v>-0.92706295661651605</v>
      </c>
      <c r="E14" s="1">
        <v>0.36474043953207991</v>
      </c>
      <c r="F14" s="1">
        <v>0.18966903717040062</v>
      </c>
      <c r="G14" s="1">
        <v>0.41977542665557799</v>
      </c>
      <c r="H14" s="1">
        <v>-0.27630666486773015</v>
      </c>
      <c r="I14" s="1">
        <v>0.14293612909872588</v>
      </c>
      <c r="J14" s="1">
        <v>8.1066781413010824E-2</v>
      </c>
      <c r="K14" s="1">
        <v>-0.35330366765016841</v>
      </c>
      <c r="L14" s="1">
        <v>0.53793941280642987</v>
      </c>
      <c r="M14" s="1">
        <v>-0.47080310364519007</v>
      </c>
      <c r="N14" s="1">
        <v>-0.97364842098572479</v>
      </c>
      <c r="O14" s="1">
        <v>-0.97758634727408467</v>
      </c>
      <c r="P14" s="1">
        <v>0.27109738799867955</v>
      </c>
      <c r="Q14" s="1">
        <v>0.21515125400956059</v>
      </c>
      <c r="R14" s="1">
        <v>-0.12635538191210749</v>
      </c>
      <c r="S14" s="1">
        <v>-0.69972286507772097</v>
      </c>
      <c r="T14" s="1">
        <v>0.54530149938123262</v>
      </c>
      <c r="U14" s="1">
        <v>-0.98993666952209769</v>
      </c>
      <c r="V14" s="4">
        <f t="shared" si="0"/>
        <v>1000000</v>
      </c>
      <c r="W14" s="29">
        <f t="shared" si="1"/>
        <v>0.54530149938123262</v>
      </c>
      <c r="X14" s="29">
        <f t="shared" si="2"/>
        <v>-0.98993666952209769</v>
      </c>
      <c r="Y14" s="32">
        <f t="shared" si="3"/>
        <v>-0.1071950588521187</v>
      </c>
      <c r="Z14" s="29">
        <f t="shared" si="4"/>
        <v>0.55780064548422592</v>
      </c>
      <c r="AA14" s="29">
        <f t="shared" si="5"/>
        <v>0.11200145525586835</v>
      </c>
      <c r="AB14" s="29">
        <f t="shared" si="6"/>
        <v>-0.52803304400332274</v>
      </c>
      <c r="AC14" s="29">
        <f t="shared" si="7"/>
        <v>0.37757170707094062</v>
      </c>
      <c r="AD14" s="30">
        <f t="shared" si="8"/>
        <v>11</v>
      </c>
      <c r="AE14" s="30">
        <f t="shared" si="9"/>
        <v>9</v>
      </c>
      <c r="AF14">
        <v>1000000</v>
      </c>
      <c r="AG14" t="s">
        <v>49</v>
      </c>
      <c r="AH14" s="39">
        <f>L105</f>
        <v>1000000</v>
      </c>
      <c r="AI14">
        <f t="shared" si="10"/>
        <v>1</v>
      </c>
      <c r="AJ14">
        <f>pl3_2_nap!AJ19</f>
        <v>999990.1</v>
      </c>
    </row>
    <row r="15" spans="1:37" x14ac:dyDescent="0.35">
      <c r="A15" t="s">
        <v>12</v>
      </c>
      <c r="B15" s="1">
        <v>0.14660524440466594</v>
      </c>
      <c r="C15" s="1">
        <v>-0.3758599907559228</v>
      </c>
      <c r="D15" s="1">
        <v>-0.15756238959780422</v>
      </c>
      <c r="E15" s="1">
        <v>0.39268747546768412</v>
      </c>
      <c r="F15" s="1">
        <v>0.83836039663843298</v>
      </c>
      <c r="G15" s="1">
        <v>-1.177341448938396E-2</v>
      </c>
      <c r="H15" s="1">
        <v>-0.71584426348847785</v>
      </c>
      <c r="I15" s="1">
        <v>-0.31950693899685834</v>
      </c>
      <c r="J15" s="1">
        <v>-0.98776853148787969</v>
      </c>
      <c r="K15" s="1">
        <v>-0.81971802876665523</v>
      </c>
      <c r="L15" s="1">
        <v>0.89340691021519691</v>
      </c>
      <c r="M15" s="1">
        <v>-0.21748500534950543</v>
      </c>
      <c r="N15" s="1">
        <v>0.14070026733022911</v>
      </c>
      <c r="O15" s="1">
        <v>-0.80924322804201143</v>
      </c>
      <c r="P15" s="1">
        <v>0.49831266839999544</v>
      </c>
      <c r="Q15" s="1">
        <v>0.33522482259233355</v>
      </c>
      <c r="R15" s="1">
        <v>-2.5062496224461661E-2</v>
      </c>
      <c r="S15" s="1">
        <v>-9.4339790336585905E-2</v>
      </c>
      <c r="T15" s="1">
        <v>0.63942481328667267</v>
      </c>
      <c r="U15" s="1">
        <v>0.10210060453130643</v>
      </c>
      <c r="V15" s="4">
        <f t="shared" si="0"/>
        <v>1000000</v>
      </c>
      <c r="W15" s="29">
        <f t="shared" si="1"/>
        <v>0.89340691021519691</v>
      </c>
      <c r="X15" s="29">
        <f t="shared" si="2"/>
        <v>-0.98776853148787969</v>
      </c>
      <c r="Y15" s="32">
        <f t="shared" si="3"/>
        <v>-2.7367043733451467E-2</v>
      </c>
      <c r="Z15" s="29">
        <f t="shared" si="4"/>
        <v>0.54297414972390068</v>
      </c>
      <c r="AA15" s="29">
        <f t="shared" si="5"/>
        <v>-1.841795535692281E-2</v>
      </c>
      <c r="AB15" s="29">
        <f t="shared" si="6"/>
        <v>-0.33359520193662445</v>
      </c>
      <c r="AC15" s="29">
        <f t="shared" si="7"/>
        <v>0.34959048581117119</v>
      </c>
      <c r="AD15" s="30">
        <f t="shared" si="8"/>
        <v>9</v>
      </c>
      <c r="AE15" s="30">
        <f t="shared" si="9"/>
        <v>11</v>
      </c>
      <c r="AF15">
        <v>1000000</v>
      </c>
      <c r="AG15" t="s">
        <v>49</v>
      </c>
      <c r="AH15" s="39">
        <f>L106</f>
        <v>1000000</v>
      </c>
      <c r="AI15">
        <f t="shared" si="10"/>
        <v>1</v>
      </c>
      <c r="AJ15" s="7">
        <f>pl3_2_nap!AJ20</f>
        <v>1000014.6</v>
      </c>
      <c r="AK15" s="46" t="s">
        <v>1001</v>
      </c>
    </row>
    <row r="16" spans="1:37" x14ac:dyDescent="0.35">
      <c r="A16" s="42" t="s">
        <v>13</v>
      </c>
      <c r="B16" s="43">
        <f>B4</f>
        <v>0.10885859365046691</v>
      </c>
      <c r="C16" s="43">
        <f t="shared" ref="C16:U16" si="11">C4</f>
        <v>0.73906914729741069</v>
      </c>
      <c r="D16" s="43">
        <f t="shared" si="11"/>
        <v>-0.31054424705738204</v>
      </c>
      <c r="E16" s="43">
        <f t="shared" si="11"/>
        <v>0.99817168456517202</v>
      </c>
      <c r="F16" s="43">
        <f t="shared" si="11"/>
        <v>0.89879956344414103</v>
      </c>
      <c r="G16" s="43">
        <f t="shared" si="11"/>
        <v>-0.67137589317944069</v>
      </c>
      <c r="H16" s="43">
        <f t="shared" si="11"/>
        <v>7.7357933720008987E-2</v>
      </c>
      <c r="I16" s="43">
        <f t="shared" si="11"/>
        <v>0.26965860344896031</v>
      </c>
      <c r="J16" s="43">
        <f t="shared" si="11"/>
        <v>-0.31940557022273253</v>
      </c>
      <c r="K16" s="43">
        <f t="shared" si="11"/>
        <v>0.74422706872531963</v>
      </c>
      <c r="L16" s="43">
        <f t="shared" si="11"/>
        <v>0.75480609066499715</v>
      </c>
      <c r="M16" s="43">
        <f t="shared" si="11"/>
        <v>0.72506822699125895</v>
      </c>
      <c r="N16" s="43">
        <f t="shared" si="11"/>
        <v>0.76265433747141964</v>
      </c>
      <c r="O16" s="43">
        <f t="shared" si="11"/>
        <v>3.6076746328264742E-2</v>
      </c>
      <c r="P16" s="43">
        <f t="shared" si="11"/>
        <v>-0.26769001468162856</v>
      </c>
      <c r="Q16" s="43">
        <f t="shared" si="11"/>
        <v>-0.54960742054057832</v>
      </c>
      <c r="R16" s="43">
        <f t="shared" si="11"/>
        <v>-0.7986715627252543</v>
      </c>
      <c r="S16" s="43">
        <f t="shared" si="11"/>
        <v>-0.36572128285398731</v>
      </c>
      <c r="T16" s="43">
        <f t="shared" si="11"/>
        <v>-0.81491020502571132</v>
      </c>
      <c r="U16" s="43">
        <f t="shared" si="11"/>
        <v>-0.87742460092470531</v>
      </c>
      <c r="V16" s="44">
        <f t="shared" si="0"/>
        <v>1000000</v>
      </c>
      <c r="W16" s="29">
        <f t="shared" si="1"/>
        <v>0.99817168456517202</v>
      </c>
      <c r="X16" s="29">
        <f t="shared" si="2"/>
        <v>-0.87742460092470531</v>
      </c>
      <c r="Y16" s="29">
        <f t="shared" si="3"/>
        <v>5.6969859954799938E-2</v>
      </c>
      <c r="Z16" s="29">
        <f t="shared" si="4"/>
        <v>0.64223430465216591</v>
      </c>
      <c r="AA16" s="29">
        <f t="shared" si="5"/>
        <v>5.6717340024136864E-2</v>
      </c>
      <c r="AB16" s="29">
        <f t="shared" si="6"/>
        <v>-0.41169281727563506</v>
      </c>
      <c r="AC16" s="29">
        <f t="shared" si="7"/>
        <v>0.74035862765438787</v>
      </c>
      <c r="AD16" s="30">
        <f t="shared" si="8"/>
        <v>11</v>
      </c>
      <c r="AE16" s="30">
        <f t="shared" si="9"/>
        <v>9</v>
      </c>
      <c r="AF16">
        <v>1000000</v>
      </c>
      <c r="AG16" t="s">
        <v>49</v>
      </c>
      <c r="AH16" s="39">
        <f>L107</f>
        <v>1000000</v>
      </c>
      <c r="AI16">
        <f t="shared" si="10"/>
        <v>1</v>
      </c>
      <c r="AJ16">
        <f>pl3_2_nap!AJ21</f>
        <v>1000001.1</v>
      </c>
    </row>
    <row r="17" spans="1:46" x14ac:dyDescent="0.35">
      <c r="A17" t="s">
        <v>14</v>
      </c>
      <c r="B17" s="1">
        <v>0.597448463455998</v>
      </c>
      <c r="C17" s="1">
        <v>-0.11255063272356569</v>
      </c>
      <c r="D17" s="1">
        <v>-0.82117544708041978</v>
      </c>
      <c r="E17" s="1">
        <v>-0.33442515198461797</v>
      </c>
      <c r="F17" s="1">
        <v>-5.2123467460388762E-2</v>
      </c>
      <c r="G17" s="1">
        <v>0.11383512229079051</v>
      </c>
      <c r="H17" s="1">
        <v>0.33996801173307833</v>
      </c>
      <c r="I17" s="1">
        <v>0.70354420765319792</v>
      </c>
      <c r="J17" s="1">
        <v>4.6122018676247212E-2</v>
      </c>
      <c r="K17" s="1">
        <v>-0.62999830371491328</v>
      </c>
      <c r="L17" s="1">
        <v>-0.54247625379341757</v>
      </c>
      <c r="M17" s="1">
        <v>-0.27480118889776639</v>
      </c>
      <c r="N17" s="1">
        <v>0.13170624415194498</v>
      </c>
      <c r="O17" s="1">
        <v>-0.13919773729819918</v>
      </c>
      <c r="P17" s="1">
        <v>0.69735320329562911</v>
      </c>
      <c r="Q17" s="1">
        <v>-0.47521893341223365</v>
      </c>
      <c r="R17" s="1">
        <v>0.5311801989581193</v>
      </c>
      <c r="S17" s="1">
        <v>-0.86128239649333027</v>
      </c>
      <c r="T17" s="1">
        <v>-0.79090895876817369</v>
      </c>
      <c r="U17" s="1">
        <v>0.88126285883910738</v>
      </c>
      <c r="V17" s="4">
        <f t="shared" si="0"/>
        <v>1000000</v>
      </c>
      <c r="W17" s="29">
        <f t="shared" si="1"/>
        <v>0.88126285883910738</v>
      </c>
      <c r="X17" s="29">
        <f t="shared" si="2"/>
        <v>-0.86128239649333027</v>
      </c>
      <c r="Y17" s="32">
        <f t="shared" si="3"/>
        <v>-4.9586907128645677E-2</v>
      </c>
      <c r="Z17" s="29">
        <f t="shared" si="4"/>
        <v>0.54659865500636329</v>
      </c>
      <c r="AA17" s="29">
        <f t="shared" si="5"/>
        <v>-8.2337050091977226E-2</v>
      </c>
      <c r="AB17" s="29">
        <f t="shared" si="6"/>
        <v>-0.49203326350752963</v>
      </c>
      <c r="AC17" s="29">
        <f t="shared" si="7"/>
        <v>0.38777105853933858</v>
      </c>
      <c r="AD17" s="30">
        <f t="shared" si="8"/>
        <v>9</v>
      </c>
      <c r="AE17" s="30">
        <f t="shared" si="9"/>
        <v>11</v>
      </c>
      <c r="AF17">
        <v>1000000</v>
      </c>
      <c r="AG17" t="s">
        <v>49</v>
      </c>
      <c r="AH17" s="39">
        <f>L108</f>
        <v>1000000</v>
      </c>
      <c r="AI17">
        <f t="shared" si="10"/>
        <v>1</v>
      </c>
      <c r="AJ17">
        <f>pl3_2_nap!AJ22</f>
        <v>1000000.6</v>
      </c>
    </row>
    <row r="18" spans="1:46" x14ac:dyDescent="0.35">
      <c r="V18" s="4"/>
      <c r="W18" s="30"/>
      <c r="X18" s="30"/>
      <c r="Y18" s="30"/>
      <c r="Z18" s="30"/>
      <c r="AA18" s="30"/>
      <c r="AB18" s="30"/>
      <c r="AC18" s="30"/>
      <c r="AD18" s="30"/>
      <c r="AE18" s="30"/>
      <c r="AI18" t="s">
        <v>786</v>
      </c>
    </row>
    <row r="19" spans="1:46" x14ac:dyDescent="0.35">
      <c r="A19" t="str">
        <f>A3</f>
        <v>stratégia1</v>
      </c>
      <c r="B19">
        <f>RANK(B3,B$3:B$17,B$1)</f>
        <v>5</v>
      </c>
      <c r="C19">
        <f t="shared" ref="C19:AE19" si="12">RANK(C3,C$3:C$17,C$1)</f>
        <v>14</v>
      </c>
      <c r="D19">
        <f t="shared" si="12"/>
        <v>6</v>
      </c>
      <c r="E19">
        <f t="shared" si="12"/>
        <v>5</v>
      </c>
      <c r="F19">
        <f t="shared" si="12"/>
        <v>6</v>
      </c>
      <c r="G19">
        <f t="shared" si="12"/>
        <v>10</v>
      </c>
      <c r="H19">
        <f t="shared" si="12"/>
        <v>2</v>
      </c>
      <c r="I19">
        <f t="shared" si="12"/>
        <v>4</v>
      </c>
      <c r="J19">
        <f t="shared" si="12"/>
        <v>14</v>
      </c>
      <c r="K19">
        <f t="shared" si="12"/>
        <v>7</v>
      </c>
      <c r="L19">
        <f t="shared" si="12"/>
        <v>11</v>
      </c>
      <c r="M19">
        <f t="shared" si="12"/>
        <v>8</v>
      </c>
      <c r="N19">
        <f t="shared" si="12"/>
        <v>6</v>
      </c>
      <c r="O19">
        <f t="shared" si="12"/>
        <v>2</v>
      </c>
      <c r="P19">
        <f t="shared" si="12"/>
        <v>1</v>
      </c>
      <c r="Q19">
        <f t="shared" si="12"/>
        <v>5</v>
      </c>
      <c r="R19">
        <f t="shared" si="12"/>
        <v>11</v>
      </c>
      <c r="S19">
        <f t="shared" si="12"/>
        <v>5</v>
      </c>
      <c r="T19">
        <f t="shared" si="12"/>
        <v>7</v>
      </c>
      <c r="U19">
        <f t="shared" si="12"/>
        <v>14</v>
      </c>
      <c r="V19" s="4">
        <f t="shared" si="0"/>
        <v>1000000</v>
      </c>
      <c r="W19" s="30">
        <f t="shared" si="12"/>
        <v>7</v>
      </c>
      <c r="X19" s="30">
        <f t="shared" si="12"/>
        <v>11</v>
      </c>
      <c r="Y19" s="30">
        <f t="shared" si="12"/>
        <v>3</v>
      </c>
      <c r="Z19" s="30">
        <f t="shared" si="12"/>
        <v>5</v>
      </c>
      <c r="AA19" s="30">
        <f t="shared" si="12"/>
        <v>3</v>
      </c>
      <c r="AB19" s="30">
        <f t="shared" si="12"/>
        <v>2</v>
      </c>
      <c r="AC19" s="30">
        <f t="shared" si="12"/>
        <v>7</v>
      </c>
      <c r="AD19" s="30">
        <f t="shared" si="12"/>
        <v>14</v>
      </c>
      <c r="AE19" s="30">
        <f t="shared" si="12"/>
        <v>14</v>
      </c>
      <c r="AF19">
        <v>1000000</v>
      </c>
      <c r="AK19">
        <f>16-W19</f>
        <v>9</v>
      </c>
      <c r="AL19">
        <f>16-X19</f>
        <v>5</v>
      </c>
      <c r="AM19">
        <f>16-Y19</f>
        <v>13</v>
      </c>
      <c r="AN19">
        <f>16-Z19</f>
        <v>11</v>
      </c>
      <c r="AO19">
        <f>16-AA19</f>
        <v>13</v>
      </c>
      <c r="AP19">
        <f>16-AB19</f>
        <v>14</v>
      </c>
      <c r="AQ19">
        <f>16-AC19</f>
        <v>9</v>
      </c>
      <c r="AR19">
        <f>16-AD19</f>
        <v>2</v>
      </c>
      <c r="AS19">
        <f>16-AE19</f>
        <v>2</v>
      </c>
      <c r="AT19">
        <f>AF19</f>
        <v>1000000</v>
      </c>
    </row>
    <row r="20" spans="1:46" x14ac:dyDescent="0.35">
      <c r="A20" t="str">
        <f t="shared" ref="A20:A33" si="13">A4</f>
        <v>stratégia2</v>
      </c>
      <c r="B20">
        <f t="shared" ref="B20:AE28" si="14">RANK(B4,B$3:B$17,B$1)</f>
        <v>9</v>
      </c>
      <c r="C20">
        <f t="shared" si="14"/>
        <v>6</v>
      </c>
      <c r="D20">
        <f t="shared" si="14"/>
        <v>10</v>
      </c>
      <c r="E20">
        <f t="shared" si="14"/>
        <v>1</v>
      </c>
      <c r="F20">
        <f t="shared" si="14"/>
        <v>1</v>
      </c>
      <c r="G20">
        <f t="shared" si="14"/>
        <v>14</v>
      </c>
      <c r="H20">
        <f t="shared" si="14"/>
        <v>7</v>
      </c>
      <c r="I20">
        <f t="shared" si="14"/>
        <v>7</v>
      </c>
      <c r="J20">
        <f t="shared" si="14"/>
        <v>12</v>
      </c>
      <c r="K20">
        <f t="shared" si="14"/>
        <v>4</v>
      </c>
      <c r="L20">
        <f t="shared" si="14"/>
        <v>2</v>
      </c>
      <c r="M20">
        <f t="shared" si="14"/>
        <v>3</v>
      </c>
      <c r="N20">
        <f t="shared" si="14"/>
        <v>4</v>
      </c>
      <c r="O20">
        <f t="shared" si="14"/>
        <v>7</v>
      </c>
      <c r="P20">
        <f t="shared" si="14"/>
        <v>9</v>
      </c>
      <c r="Q20">
        <f t="shared" si="14"/>
        <v>14</v>
      </c>
      <c r="R20">
        <f t="shared" si="14"/>
        <v>13</v>
      </c>
      <c r="S20">
        <f t="shared" si="14"/>
        <v>10</v>
      </c>
      <c r="T20">
        <f t="shared" si="14"/>
        <v>14</v>
      </c>
      <c r="U20">
        <f t="shared" si="14"/>
        <v>12</v>
      </c>
      <c r="V20" s="4">
        <f t="shared" si="0"/>
        <v>1000000</v>
      </c>
      <c r="W20" s="40">
        <f t="shared" si="14"/>
        <v>2</v>
      </c>
      <c r="X20" s="40">
        <f t="shared" si="14"/>
        <v>7</v>
      </c>
      <c r="Y20" s="40">
        <f t="shared" si="14"/>
        <v>6</v>
      </c>
      <c r="Z20" s="40">
        <f t="shared" si="14"/>
        <v>14</v>
      </c>
      <c r="AA20" s="40">
        <f t="shared" si="14"/>
        <v>8</v>
      </c>
      <c r="AB20" s="40">
        <f t="shared" si="14"/>
        <v>7</v>
      </c>
      <c r="AC20" s="40">
        <f t="shared" si="14"/>
        <v>3</v>
      </c>
      <c r="AD20" s="40">
        <f t="shared" si="14"/>
        <v>8</v>
      </c>
      <c r="AE20" s="40">
        <f t="shared" si="14"/>
        <v>8</v>
      </c>
      <c r="AF20" s="41">
        <v>1000000</v>
      </c>
      <c r="AG20" t="s">
        <v>705</v>
      </c>
      <c r="AK20">
        <f>16-W20</f>
        <v>14</v>
      </c>
      <c r="AL20">
        <f>16-X20</f>
        <v>9</v>
      </c>
      <c r="AM20">
        <f>16-Y20</f>
        <v>10</v>
      </c>
      <c r="AN20">
        <f>16-Z20</f>
        <v>2</v>
      </c>
      <c r="AO20">
        <f>16-AA20</f>
        <v>8</v>
      </c>
      <c r="AP20">
        <f>16-AB20</f>
        <v>9</v>
      </c>
      <c r="AQ20">
        <f>16-AC20</f>
        <v>13</v>
      </c>
      <c r="AR20">
        <f>16-AD20</f>
        <v>8</v>
      </c>
      <c r="AS20">
        <f>16-AE20</f>
        <v>8</v>
      </c>
      <c r="AT20">
        <f>AF20</f>
        <v>1000000</v>
      </c>
    </row>
    <row r="21" spans="1:46" x14ac:dyDescent="0.35">
      <c r="A21" t="str">
        <f t="shared" si="13"/>
        <v>stratégia3</v>
      </c>
      <c r="B21">
        <f t="shared" si="14"/>
        <v>7</v>
      </c>
      <c r="C21">
        <f t="shared" si="14"/>
        <v>4</v>
      </c>
      <c r="D21">
        <f t="shared" si="14"/>
        <v>1</v>
      </c>
      <c r="E21">
        <f t="shared" si="14"/>
        <v>3</v>
      </c>
      <c r="F21">
        <f t="shared" si="14"/>
        <v>14</v>
      </c>
      <c r="G21">
        <f t="shared" si="14"/>
        <v>8</v>
      </c>
      <c r="H21">
        <f t="shared" si="14"/>
        <v>11</v>
      </c>
      <c r="I21">
        <f t="shared" si="14"/>
        <v>11</v>
      </c>
      <c r="J21">
        <f t="shared" si="14"/>
        <v>9</v>
      </c>
      <c r="K21">
        <f t="shared" si="14"/>
        <v>3</v>
      </c>
      <c r="L21">
        <f t="shared" si="14"/>
        <v>13</v>
      </c>
      <c r="M21">
        <f t="shared" si="14"/>
        <v>7</v>
      </c>
      <c r="N21">
        <f t="shared" si="14"/>
        <v>1</v>
      </c>
      <c r="O21">
        <f t="shared" si="14"/>
        <v>14</v>
      </c>
      <c r="P21">
        <f t="shared" si="14"/>
        <v>11</v>
      </c>
      <c r="Q21">
        <f t="shared" si="14"/>
        <v>4</v>
      </c>
      <c r="R21">
        <f t="shared" si="14"/>
        <v>10</v>
      </c>
      <c r="S21">
        <f t="shared" si="14"/>
        <v>14</v>
      </c>
      <c r="T21">
        <f t="shared" si="14"/>
        <v>11</v>
      </c>
      <c r="U21">
        <f t="shared" si="14"/>
        <v>7</v>
      </c>
      <c r="V21" s="4">
        <f t="shared" si="0"/>
        <v>1000000</v>
      </c>
      <c r="W21" s="30">
        <f t="shared" si="14"/>
        <v>11</v>
      </c>
      <c r="X21" s="30">
        <f t="shared" si="14"/>
        <v>12</v>
      </c>
      <c r="Y21" s="30">
        <f t="shared" si="14"/>
        <v>12</v>
      </c>
      <c r="Z21" s="30">
        <f t="shared" si="14"/>
        <v>11</v>
      </c>
      <c r="AA21" s="30">
        <f t="shared" si="14"/>
        <v>15</v>
      </c>
      <c r="AB21" s="30">
        <f t="shared" si="14"/>
        <v>10</v>
      </c>
      <c r="AC21" s="30">
        <f t="shared" si="14"/>
        <v>8</v>
      </c>
      <c r="AD21" s="30">
        <f t="shared" si="14"/>
        <v>2</v>
      </c>
      <c r="AE21" s="30">
        <f t="shared" si="14"/>
        <v>2</v>
      </c>
      <c r="AF21">
        <v>1000000</v>
      </c>
      <c r="AK21">
        <f>16-W21</f>
        <v>5</v>
      </c>
      <c r="AL21">
        <f>16-X21</f>
        <v>4</v>
      </c>
      <c r="AM21">
        <f>16-Y21</f>
        <v>4</v>
      </c>
      <c r="AN21">
        <f>16-Z21</f>
        <v>5</v>
      </c>
      <c r="AO21">
        <f>16-AA21</f>
        <v>1</v>
      </c>
      <c r="AP21">
        <f>16-AB21</f>
        <v>6</v>
      </c>
      <c r="AQ21">
        <f>16-AC21</f>
        <v>8</v>
      </c>
      <c r="AR21">
        <f>16-AD21</f>
        <v>14</v>
      </c>
      <c r="AS21">
        <f>16-AE21</f>
        <v>14</v>
      </c>
      <c r="AT21">
        <f>AF21</f>
        <v>1000000</v>
      </c>
    </row>
    <row r="22" spans="1:46" x14ac:dyDescent="0.35">
      <c r="A22" t="str">
        <f t="shared" si="13"/>
        <v>stratégia4</v>
      </c>
      <c r="B22">
        <f t="shared" si="14"/>
        <v>13</v>
      </c>
      <c r="C22">
        <f t="shared" si="14"/>
        <v>2</v>
      </c>
      <c r="D22">
        <f t="shared" si="14"/>
        <v>9</v>
      </c>
      <c r="E22">
        <f t="shared" si="14"/>
        <v>11</v>
      </c>
      <c r="F22">
        <f t="shared" si="14"/>
        <v>13</v>
      </c>
      <c r="G22">
        <f t="shared" si="14"/>
        <v>11</v>
      </c>
      <c r="H22">
        <f t="shared" si="14"/>
        <v>5</v>
      </c>
      <c r="I22">
        <f t="shared" si="14"/>
        <v>12</v>
      </c>
      <c r="J22">
        <f t="shared" si="14"/>
        <v>10</v>
      </c>
      <c r="K22">
        <f t="shared" si="14"/>
        <v>1</v>
      </c>
      <c r="L22">
        <f t="shared" si="14"/>
        <v>7</v>
      </c>
      <c r="M22">
        <f t="shared" si="14"/>
        <v>2</v>
      </c>
      <c r="N22">
        <f t="shared" si="14"/>
        <v>14</v>
      </c>
      <c r="O22">
        <f t="shared" si="14"/>
        <v>1</v>
      </c>
      <c r="P22">
        <f t="shared" si="14"/>
        <v>12</v>
      </c>
      <c r="Q22">
        <f t="shared" si="14"/>
        <v>11</v>
      </c>
      <c r="R22">
        <f t="shared" si="14"/>
        <v>9</v>
      </c>
      <c r="S22">
        <f t="shared" si="14"/>
        <v>4</v>
      </c>
      <c r="T22">
        <f t="shared" si="14"/>
        <v>5</v>
      </c>
      <c r="U22">
        <f t="shared" si="14"/>
        <v>10</v>
      </c>
      <c r="V22" s="4">
        <f t="shared" si="0"/>
        <v>1000000</v>
      </c>
      <c r="W22" s="30">
        <f t="shared" si="14"/>
        <v>5</v>
      </c>
      <c r="X22" s="30">
        <f t="shared" si="14"/>
        <v>9</v>
      </c>
      <c r="Y22" s="30">
        <f t="shared" si="14"/>
        <v>9</v>
      </c>
      <c r="Z22" s="30">
        <f t="shared" si="14"/>
        <v>13</v>
      </c>
      <c r="AA22" s="30">
        <f t="shared" si="14"/>
        <v>14</v>
      </c>
      <c r="AB22" s="30">
        <f t="shared" si="14"/>
        <v>9</v>
      </c>
      <c r="AC22" s="30">
        <f t="shared" si="14"/>
        <v>6</v>
      </c>
      <c r="AD22" s="30">
        <f t="shared" si="14"/>
        <v>3</v>
      </c>
      <c r="AE22" s="30">
        <f t="shared" si="14"/>
        <v>3</v>
      </c>
      <c r="AF22">
        <v>1000000</v>
      </c>
      <c r="AK22">
        <f>16-W22</f>
        <v>11</v>
      </c>
      <c r="AL22">
        <f>16-X22</f>
        <v>7</v>
      </c>
      <c r="AM22">
        <f>16-Y22</f>
        <v>7</v>
      </c>
      <c r="AN22">
        <f>16-Z22</f>
        <v>3</v>
      </c>
      <c r="AO22">
        <f>16-AA22</f>
        <v>2</v>
      </c>
      <c r="AP22">
        <f>16-AB22</f>
        <v>7</v>
      </c>
      <c r="AQ22">
        <f>16-AC22</f>
        <v>10</v>
      </c>
      <c r="AR22">
        <f>16-AD22</f>
        <v>13</v>
      </c>
      <c r="AS22">
        <f>16-AE22</f>
        <v>13</v>
      </c>
      <c r="AT22">
        <f>AF22</f>
        <v>1000000</v>
      </c>
    </row>
    <row r="23" spans="1:46" x14ac:dyDescent="0.35">
      <c r="A23" t="str">
        <f t="shared" si="13"/>
        <v>stratégia5</v>
      </c>
      <c r="B23">
        <f t="shared" si="14"/>
        <v>6</v>
      </c>
      <c r="C23">
        <f t="shared" si="14"/>
        <v>1</v>
      </c>
      <c r="D23">
        <f t="shared" si="14"/>
        <v>4</v>
      </c>
      <c r="E23">
        <f t="shared" si="14"/>
        <v>13</v>
      </c>
      <c r="F23">
        <f t="shared" si="14"/>
        <v>4</v>
      </c>
      <c r="G23">
        <f t="shared" si="14"/>
        <v>13</v>
      </c>
      <c r="H23">
        <f t="shared" si="14"/>
        <v>15</v>
      </c>
      <c r="I23">
        <f t="shared" si="14"/>
        <v>5</v>
      </c>
      <c r="J23">
        <f t="shared" si="14"/>
        <v>7</v>
      </c>
      <c r="K23">
        <f t="shared" si="14"/>
        <v>2</v>
      </c>
      <c r="L23">
        <f t="shared" si="14"/>
        <v>5</v>
      </c>
      <c r="M23">
        <f t="shared" si="14"/>
        <v>14</v>
      </c>
      <c r="N23">
        <f t="shared" si="14"/>
        <v>8</v>
      </c>
      <c r="O23">
        <f t="shared" si="14"/>
        <v>4</v>
      </c>
      <c r="P23">
        <f t="shared" si="14"/>
        <v>6</v>
      </c>
      <c r="Q23">
        <f t="shared" si="14"/>
        <v>2</v>
      </c>
      <c r="R23">
        <f t="shared" si="14"/>
        <v>1</v>
      </c>
      <c r="S23">
        <f t="shared" si="14"/>
        <v>1</v>
      </c>
      <c r="T23">
        <f t="shared" si="14"/>
        <v>3</v>
      </c>
      <c r="U23">
        <f t="shared" si="14"/>
        <v>4</v>
      </c>
      <c r="V23" s="4">
        <f t="shared" si="0"/>
        <v>1000000</v>
      </c>
      <c r="W23" s="30">
        <f t="shared" si="14"/>
        <v>4</v>
      </c>
      <c r="X23" s="30">
        <f t="shared" si="14"/>
        <v>2</v>
      </c>
      <c r="Y23" s="30">
        <f t="shared" si="14"/>
        <v>1</v>
      </c>
      <c r="Z23" s="30">
        <f t="shared" si="14"/>
        <v>4</v>
      </c>
      <c r="AA23" s="30">
        <f t="shared" si="14"/>
        <v>1</v>
      </c>
      <c r="AB23" s="30">
        <f t="shared" si="14"/>
        <v>1</v>
      </c>
      <c r="AC23" s="30">
        <f t="shared" si="14"/>
        <v>1</v>
      </c>
      <c r="AD23" s="30">
        <f t="shared" si="14"/>
        <v>15</v>
      </c>
      <c r="AE23" s="30">
        <f t="shared" si="14"/>
        <v>15</v>
      </c>
      <c r="AF23">
        <v>1000000</v>
      </c>
      <c r="AK23">
        <f>16-W23</f>
        <v>12</v>
      </c>
      <c r="AL23">
        <f>16-X23</f>
        <v>14</v>
      </c>
      <c r="AM23">
        <f>16-Y23</f>
        <v>15</v>
      </c>
      <c r="AN23">
        <f>16-Z23</f>
        <v>12</v>
      </c>
      <c r="AO23">
        <f>16-AA23</f>
        <v>15</v>
      </c>
      <c r="AP23">
        <f>16-AB23</f>
        <v>15</v>
      </c>
      <c r="AQ23">
        <f>16-AC23</f>
        <v>15</v>
      </c>
      <c r="AR23">
        <f>16-AD23</f>
        <v>1</v>
      </c>
      <c r="AS23">
        <f>16-AE23</f>
        <v>1</v>
      </c>
      <c r="AT23">
        <f>AF23</f>
        <v>1000000</v>
      </c>
    </row>
    <row r="24" spans="1:46" x14ac:dyDescent="0.35">
      <c r="A24" t="str">
        <f t="shared" si="13"/>
        <v>stratégia6</v>
      </c>
      <c r="B24">
        <f t="shared" si="14"/>
        <v>14</v>
      </c>
      <c r="C24">
        <f t="shared" si="14"/>
        <v>13</v>
      </c>
      <c r="D24">
        <f t="shared" si="14"/>
        <v>12</v>
      </c>
      <c r="E24">
        <f t="shared" si="14"/>
        <v>14</v>
      </c>
      <c r="F24">
        <f t="shared" si="14"/>
        <v>11</v>
      </c>
      <c r="G24">
        <f t="shared" si="14"/>
        <v>2</v>
      </c>
      <c r="H24">
        <f t="shared" si="14"/>
        <v>12</v>
      </c>
      <c r="I24">
        <f t="shared" si="14"/>
        <v>2</v>
      </c>
      <c r="J24">
        <f t="shared" si="14"/>
        <v>3</v>
      </c>
      <c r="K24">
        <f t="shared" si="14"/>
        <v>10</v>
      </c>
      <c r="L24">
        <f t="shared" si="14"/>
        <v>10</v>
      </c>
      <c r="M24">
        <f t="shared" si="14"/>
        <v>9</v>
      </c>
      <c r="N24">
        <f t="shared" si="14"/>
        <v>11</v>
      </c>
      <c r="O24">
        <f t="shared" si="14"/>
        <v>10</v>
      </c>
      <c r="P24">
        <f t="shared" si="14"/>
        <v>15</v>
      </c>
      <c r="Q24">
        <f t="shared" si="14"/>
        <v>9</v>
      </c>
      <c r="R24">
        <f t="shared" si="14"/>
        <v>5</v>
      </c>
      <c r="S24">
        <f t="shared" si="14"/>
        <v>3</v>
      </c>
      <c r="T24">
        <f t="shared" si="14"/>
        <v>10</v>
      </c>
      <c r="U24">
        <f t="shared" si="14"/>
        <v>9</v>
      </c>
      <c r="V24" s="4">
        <f t="shared" si="0"/>
        <v>1000000</v>
      </c>
      <c r="W24" s="30">
        <f t="shared" si="14"/>
        <v>9</v>
      </c>
      <c r="X24" s="30">
        <f t="shared" si="14"/>
        <v>5</v>
      </c>
      <c r="Y24" s="30">
        <f t="shared" si="14"/>
        <v>14</v>
      </c>
      <c r="Z24" s="30">
        <f t="shared" si="14"/>
        <v>1</v>
      </c>
      <c r="AA24" s="30">
        <f t="shared" si="14"/>
        <v>13</v>
      </c>
      <c r="AB24" s="30">
        <f t="shared" si="14"/>
        <v>11</v>
      </c>
      <c r="AC24" s="30">
        <f t="shared" si="14"/>
        <v>15</v>
      </c>
      <c r="AD24" s="30">
        <f t="shared" si="14"/>
        <v>1</v>
      </c>
      <c r="AE24" s="30">
        <f t="shared" si="14"/>
        <v>1</v>
      </c>
      <c r="AF24">
        <v>1000000</v>
      </c>
      <c r="AK24">
        <f>16-W24</f>
        <v>7</v>
      </c>
      <c r="AL24">
        <f>16-X24</f>
        <v>11</v>
      </c>
      <c r="AM24">
        <f>16-Y24</f>
        <v>2</v>
      </c>
      <c r="AN24">
        <f>16-Z24</f>
        <v>15</v>
      </c>
      <c r="AO24">
        <f>16-AA24</f>
        <v>3</v>
      </c>
      <c r="AP24">
        <f>16-AB24</f>
        <v>5</v>
      </c>
      <c r="AQ24">
        <f>16-AC24</f>
        <v>1</v>
      </c>
      <c r="AR24">
        <f>16-AD24</f>
        <v>15</v>
      </c>
      <c r="AS24">
        <f>16-AE24</f>
        <v>15</v>
      </c>
      <c r="AT24">
        <f>AF24</f>
        <v>1000000</v>
      </c>
    </row>
    <row r="25" spans="1:46" x14ac:dyDescent="0.35">
      <c r="A25" t="str">
        <f t="shared" si="13"/>
        <v>stratégia7</v>
      </c>
      <c r="B25">
        <f t="shared" si="14"/>
        <v>15</v>
      </c>
      <c r="C25">
        <f t="shared" si="14"/>
        <v>12</v>
      </c>
      <c r="D25">
        <f t="shared" si="14"/>
        <v>7</v>
      </c>
      <c r="E25">
        <f t="shared" si="14"/>
        <v>15</v>
      </c>
      <c r="F25">
        <f t="shared" si="14"/>
        <v>3</v>
      </c>
      <c r="G25">
        <f t="shared" si="14"/>
        <v>7</v>
      </c>
      <c r="H25">
        <f t="shared" si="14"/>
        <v>6</v>
      </c>
      <c r="I25">
        <f t="shared" si="14"/>
        <v>15</v>
      </c>
      <c r="J25">
        <f t="shared" si="14"/>
        <v>2</v>
      </c>
      <c r="K25">
        <f t="shared" si="14"/>
        <v>8</v>
      </c>
      <c r="L25">
        <f t="shared" si="14"/>
        <v>9</v>
      </c>
      <c r="M25">
        <f t="shared" si="14"/>
        <v>5</v>
      </c>
      <c r="N25">
        <f t="shared" si="14"/>
        <v>3</v>
      </c>
      <c r="O25">
        <f t="shared" si="14"/>
        <v>5</v>
      </c>
      <c r="P25">
        <f t="shared" si="14"/>
        <v>2</v>
      </c>
      <c r="Q25">
        <f t="shared" si="14"/>
        <v>3</v>
      </c>
      <c r="R25">
        <f t="shared" si="14"/>
        <v>12</v>
      </c>
      <c r="S25">
        <f t="shared" si="14"/>
        <v>9</v>
      </c>
      <c r="T25">
        <f t="shared" si="14"/>
        <v>6</v>
      </c>
      <c r="U25">
        <f t="shared" si="14"/>
        <v>6</v>
      </c>
      <c r="V25" s="4">
        <f t="shared" si="0"/>
        <v>1000000</v>
      </c>
      <c r="W25" s="30">
        <f t="shared" si="14"/>
        <v>13</v>
      </c>
      <c r="X25" s="30">
        <f t="shared" si="14"/>
        <v>3</v>
      </c>
      <c r="Y25" s="30">
        <f t="shared" si="14"/>
        <v>5</v>
      </c>
      <c r="Z25" s="30">
        <f t="shared" si="14"/>
        <v>3</v>
      </c>
      <c r="AA25" s="30">
        <f t="shared" si="14"/>
        <v>5</v>
      </c>
      <c r="AB25" s="30">
        <f t="shared" si="14"/>
        <v>6</v>
      </c>
      <c r="AC25" s="30">
        <f t="shared" si="14"/>
        <v>10</v>
      </c>
      <c r="AD25" s="30">
        <f t="shared" si="14"/>
        <v>11</v>
      </c>
      <c r="AE25" s="30">
        <f t="shared" si="14"/>
        <v>11</v>
      </c>
      <c r="AF25">
        <v>1000000</v>
      </c>
      <c r="AK25">
        <f>16-W25</f>
        <v>3</v>
      </c>
      <c r="AL25">
        <f>16-X25</f>
        <v>13</v>
      </c>
      <c r="AM25">
        <f>16-Y25</f>
        <v>11</v>
      </c>
      <c r="AN25">
        <f>16-Z25</f>
        <v>13</v>
      </c>
      <c r="AO25">
        <f>16-AA25</f>
        <v>11</v>
      </c>
      <c r="AP25">
        <f>16-AB25</f>
        <v>10</v>
      </c>
      <c r="AQ25">
        <f>16-AC25</f>
        <v>6</v>
      </c>
      <c r="AR25">
        <f>16-AD25</f>
        <v>5</v>
      </c>
      <c r="AS25">
        <f>16-AE25</f>
        <v>5</v>
      </c>
      <c r="AT25">
        <f>AF25</f>
        <v>1000000</v>
      </c>
    </row>
    <row r="26" spans="1:46" x14ac:dyDescent="0.35">
      <c r="A26" t="str">
        <f t="shared" si="13"/>
        <v>stratégia8</v>
      </c>
      <c r="B26">
        <f t="shared" si="14"/>
        <v>4</v>
      </c>
      <c r="C26">
        <f t="shared" si="14"/>
        <v>3</v>
      </c>
      <c r="D26">
        <f t="shared" si="14"/>
        <v>3</v>
      </c>
      <c r="E26">
        <f t="shared" si="14"/>
        <v>10</v>
      </c>
      <c r="F26">
        <f t="shared" si="14"/>
        <v>7</v>
      </c>
      <c r="G26">
        <f t="shared" si="14"/>
        <v>9</v>
      </c>
      <c r="H26">
        <f t="shared" si="14"/>
        <v>13</v>
      </c>
      <c r="I26">
        <f t="shared" si="14"/>
        <v>3</v>
      </c>
      <c r="J26">
        <f t="shared" si="14"/>
        <v>8</v>
      </c>
      <c r="K26">
        <f t="shared" si="14"/>
        <v>15</v>
      </c>
      <c r="L26">
        <f t="shared" si="14"/>
        <v>6</v>
      </c>
      <c r="M26">
        <f t="shared" si="14"/>
        <v>10</v>
      </c>
      <c r="N26">
        <f t="shared" si="14"/>
        <v>7</v>
      </c>
      <c r="O26">
        <f t="shared" si="14"/>
        <v>3</v>
      </c>
      <c r="P26">
        <f t="shared" si="14"/>
        <v>14</v>
      </c>
      <c r="Q26">
        <f t="shared" si="14"/>
        <v>10</v>
      </c>
      <c r="R26">
        <f t="shared" si="14"/>
        <v>8</v>
      </c>
      <c r="S26">
        <f t="shared" si="14"/>
        <v>6</v>
      </c>
      <c r="T26">
        <f t="shared" si="14"/>
        <v>8</v>
      </c>
      <c r="U26">
        <f t="shared" si="14"/>
        <v>11</v>
      </c>
      <c r="V26" s="4">
        <f t="shared" si="0"/>
        <v>1000000</v>
      </c>
      <c r="W26" s="30">
        <f t="shared" si="14"/>
        <v>8</v>
      </c>
      <c r="X26" s="30">
        <f t="shared" si="14"/>
        <v>13</v>
      </c>
      <c r="Y26" s="30">
        <f t="shared" si="14"/>
        <v>8</v>
      </c>
      <c r="Z26" s="30">
        <f t="shared" si="14"/>
        <v>10</v>
      </c>
      <c r="AA26" s="30">
        <f t="shared" si="14"/>
        <v>7</v>
      </c>
      <c r="AB26" s="30">
        <f t="shared" si="14"/>
        <v>12</v>
      </c>
      <c r="AC26" s="30">
        <f t="shared" si="14"/>
        <v>9</v>
      </c>
      <c r="AD26" s="30">
        <f t="shared" si="14"/>
        <v>7</v>
      </c>
      <c r="AE26" s="30">
        <f t="shared" si="14"/>
        <v>7</v>
      </c>
      <c r="AF26">
        <v>1000000</v>
      </c>
      <c r="AK26">
        <f>16-W26</f>
        <v>8</v>
      </c>
      <c r="AL26">
        <f>16-X26</f>
        <v>3</v>
      </c>
      <c r="AM26">
        <f>16-Y26</f>
        <v>8</v>
      </c>
      <c r="AN26">
        <f>16-Z26</f>
        <v>6</v>
      </c>
      <c r="AO26">
        <f>16-AA26</f>
        <v>9</v>
      </c>
      <c r="AP26">
        <f>16-AB26</f>
        <v>4</v>
      </c>
      <c r="AQ26">
        <f>16-AC26</f>
        <v>7</v>
      </c>
      <c r="AR26">
        <f>16-AD26</f>
        <v>9</v>
      </c>
      <c r="AS26">
        <f>16-AE26</f>
        <v>9</v>
      </c>
      <c r="AT26">
        <f>AF26</f>
        <v>1000000</v>
      </c>
    </row>
    <row r="27" spans="1:46" x14ac:dyDescent="0.35">
      <c r="A27" t="str">
        <f t="shared" si="13"/>
        <v>stratégia9</v>
      </c>
      <c r="B27">
        <f t="shared" si="14"/>
        <v>11</v>
      </c>
      <c r="C27">
        <f t="shared" si="14"/>
        <v>9</v>
      </c>
      <c r="D27">
        <f t="shared" si="14"/>
        <v>13</v>
      </c>
      <c r="E27">
        <f t="shared" si="14"/>
        <v>8</v>
      </c>
      <c r="F27">
        <f t="shared" si="14"/>
        <v>9</v>
      </c>
      <c r="G27">
        <f t="shared" si="14"/>
        <v>1</v>
      </c>
      <c r="H27">
        <f t="shared" si="14"/>
        <v>9</v>
      </c>
      <c r="I27">
        <f t="shared" si="14"/>
        <v>14</v>
      </c>
      <c r="J27">
        <f t="shared" si="14"/>
        <v>11</v>
      </c>
      <c r="K27">
        <f t="shared" si="14"/>
        <v>6</v>
      </c>
      <c r="L27">
        <f t="shared" si="14"/>
        <v>15</v>
      </c>
      <c r="M27">
        <f t="shared" si="14"/>
        <v>13</v>
      </c>
      <c r="N27">
        <f t="shared" si="14"/>
        <v>2</v>
      </c>
      <c r="O27">
        <f t="shared" si="14"/>
        <v>6</v>
      </c>
      <c r="P27">
        <f t="shared" si="14"/>
        <v>13</v>
      </c>
      <c r="Q27">
        <f t="shared" si="14"/>
        <v>8</v>
      </c>
      <c r="R27">
        <f t="shared" si="14"/>
        <v>2</v>
      </c>
      <c r="S27">
        <f t="shared" si="14"/>
        <v>7</v>
      </c>
      <c r="T27">
        <f t="shared" si="14"/>
        <v>1</v>
      </c>
      <c r="U27">
        <f t="shared" si="14"/>
        <v>1</v>
      </c>
      <c r="V27" s="4">
        <f t="shared" si="0"/>
        <v>1000000</v>
      </c>
      <c r="W27" s="30">
        <f t="shared" si="14"/>
        <v>6</v>
      </c>
      <c r="X27" s="30">
        <f t="shared" si="14"/>
        <v>4</v>
      </c>
      <c r="Y27" s="30">
        <f t="shared" si="14"/>
        <v>4</v>
      </c>
      <c r="Z27" s="30">
        <f t="shared" si="14"/>
        <v>9</v>
      </c>
      <c r="AA27" s="30">
        <f t="shared" si="14"/>
        <v>4</v>
      </c>
      <c r="AB27" s="30">
        <f t="shared" si="14"/>
        <v>3</v>
      </c>
      <c r="AC27" s="30">
        <f t="shared" si="14"/>
        <v>5</v>
      </c>
      <c r="AD27" s="30">
        <f t="shared" si="14"/>
        <v>11</v>
      </c>
      <c r="AE27" s="30">
        <f t="shared" si="14"/>
        <v>11</v>
      </c>
      <c r="AF27">
        <v>1000000</v>
      </c>
      <c r="AK27">
        <f>16-W27</f>
        <v>10</v>
      </c>
      <c r="AL27">
        <f>16-X27</f>
        <v>12</v>
      </c>
      <c r="AM27">
        <f>16-Y27</f>
        <v>12</v>
      </c>
      <c r="AN27">
        <f>16-Z27</f>
        <v>7</v>
      </c>
      <c r="AO27">
        <f>16-AA27</f>
        <v>12</v>
      </c>
      <c r="AP27">
        <f>16-AB27</f>
        <v>13</v>
      </c>
      <c r="AQ27">
        <f>16-AC27</f>
        <v>11</v>
      </c>
      <c r="AR27">
        <f>16-AD27</f>
        <v>5</v>
      </c>
      <c r="AS27">
        <f>16-AE27</f>
        <v>5</v>
      </c>
      <c r="AT27">
        <f>AF27</f>
        <v>1000000</v>
      </c>
    </row>
    <row r="28" spans="1:46" x14ac:dyDescent="0.35">
      <c r="A28" t="str">
        <f t="shared" si="13"/>
        <v>stratégia10</v>
      </c>
      <c r="B28">
        <f t="shared" si="14"/>
        <v>2</v>
      </c>
      <c r="C28">
        <f t="shared" si="14"/>
        <v>11</v>
      </c>
      <c r="D28">
        <f t="shared" si="14"/>
        <v>5</v>
      </c>
      <c r="E28">
        <f t="shared" si="14"/>
        <v>9</v>
      </c>
      <c r="F28">
        <f t="shared" si="14"/>
        <v>15</v>
      </c>
      <c r="G28">
        <f t="shared" si="14"/>
        <v>3</v>
      </c>
      <c r="H28">
        <f t="shared" si="14"/>
        <v>4</v>
      </c>
      <c r="I28">
        <f t="shared" si="14"/>
        <v>6</v>
      </c>
      <c r="J28">
        <f t="shared" si="14"/>
        <v>4</v>
      </c>
      <c r="K28">
        <f t="shared" si="14"/>
        <v>12</v>
      </c>
      <c r="L28">
        <f t="shared" si="14"/>
        <v>12</v>
      </c>
      <c r="M28">
        <f t="shared" si="14"/>
        <v>6</v>
      </c>
      <c r="N28">
        <f t="shared" si="14"/>
        <v>13</v>
      </c>
      <c r="O28">
        <f t="shared" si="14"/>
        <v>13</v>
      </c>
      <c r="P28">
        <f t="shared" si="14"/>
        <v>8</v>
      </c>
      <c r="Q28">
        <f t="shared" si="14"/>
        <v>12</v>
      </c>
      <c r="R28">
        <f t="shared" si="14"/>
        <v>15</v>
      </c>
      <c r="S28">
        <f t="shared" si="14"/>
        <v>12</v>
      </c>
      <c r="T28">
        <f t="shared" si="14"/>
        <v>9</v>
      </c>
      <c r="U28">
        <f t="shared" si="14"/>
        <v>3</v>
      </c>
      <c r="V28" s="4">
        <f t="shared" si="0"/>
        <v>1000000</v>
      </c>
      <c r="W28" s="30">
        <f t="shared" si="14"/>
        <v>14</v>
      </c>
      <c r="X28" s="30">
        <f t="shared" si="14"/>
        <v>10</v>
      </c>
      <c r="Y28" s="30">
        <f t="shared" si="14"/>
        <v>15</v>
      </c>
      <c r="Z28" s="30">
        <f t="shared" ref="Z28:BC28" si="15">RANK(Z12,Z$3:Z$17,Z$1)</f>
        <v>2</v>
      </c>
      <c r="AA28" s="30">
        <f t="shared" si="15"/>
        <v>12</v>
      </c>
      <c r="AB28" s="30">
        <f t="shared" si="15"/>
        <v>14</v>
      </c>
      <c r="AC28" s="30">
        <f t="shared" si="15"/>
        <v>14</v>
      </c>
      <c r="AD28" s="30">
        <f t="shared" si="15"/>
        <v>3</v>
      </c>
      <c r="AE28" s="30">
        <f t="shared" si="15"/>
        <v>3</v>
      </c>
      <c r="AF28">
        <v>1000000</v>
      </c>
      <c r="AK28">
        <f>16-W28</f>
        <v>2</v>
      </c>
      <c r="AL28">
        <f>16-X28</f>
        <v>6</v>
      </c>
      <c r="AM28">
        <f>16-Y28</f>
        <v>1</v>
      </c>
      <c r="AN28">
        <f>16-Z28</f>
        <v>14</v>
      </c>
      <c r="AO28">
        <f>16-AA28</f>
        <v>4</v>
      </c>
      <c r="AP28">
        <f>16-AB28</f>
        <v>2</v>
      </c>
      <c r="AQ28">
        <f>16-AC28</f>
        <v>2</v>
      </c>
      <c r="AR28">
        <f>16-AD28</f>
        <v>13</v>
      </c>
      <c r="AS28">
        <f>16-AE28</f>
        <v>13</v>
      </c>
      <c r="AT28">
        <f>AF28</f>
        <v>1000000</v>
      </c>
    </row>
    <row r="29" spans="1:46" x14ac:dyDescent="0.35">
      <c r="A29" t="str">
        <f t="shared" si="13"/>
        <v>stratégia11</v>
      </c>
      <c r="B29">
        <f t="shared" ref="B29:AE33" si="16">RANK(B13,B$3:B$17,B$1)</f>
        <v>12</v>
      </c>
      <c r="C29">
        <f t="shared" si="16"/>
        <v>5</v>
      </c>
      <c r="D29">
        <f t="shared" si="16"/>
        <v>2</v>
      </c>
      <c r="E29">
        <f t="shared" si="16"/>
        <v>4</v>
      </c>
      <c r="F29">
        <f t="shared" si="16"/>
        <v>12</v>
      </c>
      <c r="G29">
        <f t="shared" si="16"/>
        <v>12</v>
      </c>
      <c r="H29">
        <f t="shared" si="16"/>
        <v>1</v>
      </c>
      <c r="I29">
        <f t="shared" si="16"/>
        <v>9</v>
      </c>
      <c r="J29">
        <f t="shared" si="16"/>
        <v>1</v>
      </c>
      <c r="K29">
        <f t="shared" si="16"/>
        <v>9</v>
      </c>
      <c r="L29">
        <f t="shared" si="16"/>
        <v>8</v>
      </c>
      <c r="M29">
        <f t="shared" si="16"/>
        <v>1</v>
      </c>
      <c r="N29">
        <f t="shared" si="16"/>
        <v>12</v>
      </c>
      <c r="O29">
        <f t="shared" si="16"/>
        <v>11</v>
      </c>
      <c r="P29">
        <f t="shared" si="16"/>
        <v>3</v>
      </c>
      <c r="Q29">
        <f t="shared" si="16"/>
        <v>1</v>
      </c>
      <c r="R29">
        <f t="shared" si="16"/>
        <v>3</v>
      </c>
      <c r="S29">
        <f t="shared" si="16"/>
        <v>2</v>
      </c>
      <c r="T29">
        <f t="shared" si="16"/>
        <v>12</v>
      </c>
      <c r="U29">
        <f t="shared" si="16"/>
        <v>8</v>
      </c>
      <c r="V29" s="4">
        <f t="shared" si="0"/>
        <v>1000000</v>
      </c>
      <c r="W29" s="30">
        <f t="shared" si="16"/>
        <v>1</v>
      </c>
      <c r="X29" s="30">
        <f t="shared" si="16"/>
        <v>1</v>
      </c>
      <c r="Y29" s="30">
        <f t="shared" si="16"/>
        <v>2</v>
      </c>
      <c r="Z29" s="30">
        <f t="shared" si="16"/>
        <v>12</v>
      </c>
      <c r="AA29" s="30">
        <f t="shared" si="16"/>
        <v>2</v>
      </c>
      <c r="AB29" s="30">
        <f t="shared" si="16"/>
        <v>4</v>
      </c>
      <c r="AC29" s="30">
        <f t="shared" si="16"/>
        <v>2</v>
      </c>
      <c r="AD29" s="30">
        <f t="shared" si="16"/>
        <v>11</v>
      </c>
      <c r="AE29" s="30">
        <f t="shared" si="16"/>
        <v>11</v>
      </c>
      <c r="AF29">
        <v>1000000</v>
      </c>
      <c r="AK29">
        <f>16-W29</f>
        <v>15</v>
      </c>
      <c r="AL29">
        <f>16-X29</f>
        <v>15</v>
      </c>
      <c r="AM29">
        <f>16-Y29</f>
        <v>14</v>
      </c>
      <c r="AN29">
        <f>16-Z29</f>
        <v>4</v>
      </c>
      <c r="AO29">
        <f>16-AA29</f>
        <v>14</v>
      </c>
      <c r="AP29">
        <f>16-AB29</f>
        <v>12</v>
      </c>
      <c r="AQ29">
        <f>16-AC29</f>
        <v>14</v>
      </c>
      <c r="AR29">
        <f>16-AD29</f>
        <v>5</v>
      </c>
      <c r="AS29">
        <f>16-AE29</f>
        <v>5</v>
      </c>
      <c r="AT29">
        <f>AF29</f>
        <v>1000000</v>
      </c>
    </row>
    <row r="30" spans="1:46" x14ac:dyDescent="0.35">
      <c r="A30" t="str">
        <f t="shared" si="13"/>
        <v>stratégia12</v>
      </c>
      <c r="B30">
        <f t="shared" si="16"/>
        <v>3</v>
      </c>
      <c r="C30">
        <f t="shared" si="16"/>
        <v>8</v>
      </c>
      <c r="D30">
        <f t="shared" si="16"/>
        <v>15</v>
      </c>
      <c r="E30">
        <f t="shared" si="16"/>
        <v>7</v>
      </c>
      <c r="F30">
        <f t="shared" si="16"/>
        <v>8</v>
      </c>
      <c r="G30">
        <f t="shared" si="16"/>
        <v>4</v>
      </c>
      <c r="H30">
        <f t="shared" si="16"/>
        <v>10</v>
      </c>
      <c r="I30">
        <f t="shared" si="16"/>
        <v>10</v>
      </c>
      <c r="J30">
        <f t="shared" si="16"/>
        <v>5</v>
      </c>
      <c r="K30">
        <f t="shared" si="16"/>
        <v>11</v>
      </c>
      <c r="L30">
        <f t="shared" si="16"/>
        <v>4</v>
      </c>
      <c r="M30">
        <f t="shared" si="16"/>
        <v>15</v>
      </c>
      <c r="N30">
        <f t="shared" si="16"/>
        <v>15</v>
      </c>
      <c r="O30">
        <f t="shared" si="16"/>
        <v>15</v>
      </c>
      <c r="P30">
        <f t="shared" si="16"/>
        <v>7</v>
      </c>
      <c r="Q30">
        <f t="shared" si="16"/>
        <v>7</v>
      </c>
      <c r="R30">
        <f t="shared" si="16"/>
        <v>7</v>
      </c>
      <c r="S30">
        <f t="shared" si="16"/>
        <v>13</v>
      </c>
      <c r="T30">
        <f t="shared" si="16"/>
        <v>4</v>
      </c>
      <c r="U30">
        <f t="shared" si="16"/>
        <v>15</v>
      </c>
      <c r="V30" s="4">
        <f t="shared" si="0"/>
        <v>1000000</v>
      </c>
      <c r="W30" s="30">
        <f t="shared" si="16"/>
        <v>15</v>
      </c>
      <c r="X30" s="30">
        <f t="shared" si="16"/>
        <v>15</v>
      </c>
      <c r="Y30" s="30">
        <f t="shared" si="16"/>
        <v>13</v>
      </c>
      <c r="Z30" s="30">
        <f t="shared" si="16"/>
        <v>8</v>
      </c>
      <c r="AA30" s="30">
        <f t="shared" si="16"/>
        <v>6</v>
      </c>
      <c r="AB30" s="30">
        <f t="shared" si="16"/>
        <v>15</v>
      </c>
      <c r="AC30" s="30">
        <f t="shared" si="16"/>
        <v>12</v>
      </c>
      <c r="AD30" s="30">
        <f t="shared" si="16"/>
        <v>8</v>
      </c>
      <c r="AE30" s="30">
        <f t="shared" si="16"/>
        <v>8</v>
      </c>
      <c r="AF30">
        <v>1000000</v>
      </c>
      <c r="AK30">
        <f>16-W30</f>
        <v>1</v>
      </c>
      <c r="AL30">
        <f>16-X30</f>
        <v>1</v>
      </c>
      <c r="AM30">
        <f>16-Y30</f>
        <v>3</v>
      </c>
      <c r="AN30">
        <f>16-Z30</f>
        <v>8</v>
      </c>
      <c r="AO30">
        <f>16-AA30</f>
        <v>10</v>
      </c>
      <c r="AP30">
        <f>16-AB30</f>
        <v>1</v>
      </c>
      <c r="AQ30">
        <f>16-AC30</f>
        <v>4</v>
      </c>
      <c r="AR30">
        <f>16-AD30</f>
        <v>8</v>
      </c>
      <c r="AS30">
        <f>16-AE30</f>
        <v>8</v>
      </c>
      <c r="AT30">
        <f>AF30</f>
        <v>1000000</v>
      </c>
    </row>
    <row r="31" spans="1:46" x14ac:dyDescent="0.35">
      <c r="A31" t="str">
        <f t="shared" si="13"/>
        <v>stratégia13</v>
      </c>
      <c r="B31">
        <f t="shared" si="16"/>
        <v>8</v>
      </c>
      <c r="C31">
        <f t="shared" si="16"/>
        <v>15</v>
      </c>
      <c r="D31">
        <f t="shared" si="16"/>
        <v>8</v>
      </c>
      <c r="E31">
        <f t="shared" si="16"/>
        <v>6</v>
      </c>
      <c r="F31">
        <f t="shared" si="16"/>
        <v>5</v>
      </c>
      <c r="G31">
        <f t="shared" si="16"/>
        <v>6</v>
      </c>
      <c r="H31">
        <f t="shared" si="16"/>
        <v>14</v>
      </c>
      <c r="I31">
        <f t="shared" si="16"/>
        <v>13</v>
      </c>
      <c r="J31">
        <f t="shared" si="16"/>
        <v>15</v>
      </c>
      <c r="K31">
        <f t="shared" si="16"/>
        <v>14</v>
      </c>
      <c r="L31">
        <f t="shared" si="16"/>
        <v>1</v>
      </c>
      <c r="M31">
        <f t="shared" si="16"/>
        <v>11</v>
      </c>
      <c r="N31">
        <f t="shared" si="16"/>
        <v>9</v>
      </c>
      <c r="O31">
        <f t="shared" si="16"/>
        <v>12</v>
      </c>
      <c r="P31">
        <f t="shared" si="16"/>
        <v>5</v>
      </c>
      <c r="Q31">
        <f t="shared" si="16"/>
        <v>6</v>
      </c>
      <c r="R31">
        <f t="shared" si="16"/>
        <v>6</v>
      </c>
      <c r="S31">
        <f t="shared" si="16"/>
        <v>8</v>
      </c>
      <c r="T31">
        <f t="shared" si="16"/>
        <v>2</v>
      </c>
      <c r="U31">
        <f t="shared" si="16"/>
        <v>5</v>
      </c>
      <c r="V31" s="4">
        <f t="shared" si="0"/>
        <v>1000000</v>
      </c>
      <c r="W31" s="30">
        <f t="shared" si="16"/>
        <v>10</v>
      </c>
      <c r="X31" s="30">
        <f t="shared" si="16"/>
        <v>14</v>
      </c>
      <c r="Y31" s="30">
        <f t="shared" si="16"/>
        <v>10</v>
      </c>
      <c r="Z31" s="30">
        <f t="shared" si="16"/>
        <v>6</v>
      </c>
      <c r="AA31" s="30">
        <f t="shared" si="16"/>
        <v>10</v>
      </c>
      <c r="AB31" s="30">
        <f t="shared" si="16"/>
        <v>5</v>
      </c>
      <c r="AC31" s="30">
        <f t="shared" si="16"/>
        <v>13</v>
      </c>
      <c r="AD31" s="30">
        <f t="shared" si="16"/>
        <v>3</v>
      </c>
      <c r="AE31" s="30">
        <f t="shared" si="16"/>
        <v>3</v>
      </c>
      <c r="AF31">
        <v>1000000</v>
      </c>
      <c r="AK31">
        <f>16-W31</f>
        <v>6</v>
      </c>
      <c r="AL31">
        <f>16-X31</f>
        <v>2</v>
      </c>
      <c r="AM31">
        <f>16-Y31</f>
        <v>6</v>
      </c>
      <c r="AN31">
        <f>16-Z31</f>
        <v>10</v>
      </c>
      <c r="AO31">
        <f>16-AA31</f>
        <v>6</v>
      </c>
      <c r="AP31">
        <f>16-AB31</f>
        <v>11</v>
      </c>
      <c r="AQ31">
        <f>16-AC31</f>
        <v>3</v>
      </c>
      <c r="AR31">
        <f>16-AD31</f>
        <v>13</v>
      </c>
      <c r="AS31">
        <f>16-AE31</f>
        <v>13</v>
      </c>
      <c r="AT31">
        <f>AF31</f>
        <v>1000000</v>
      </c>
    </row>
    <row r="32" spans="1:46" x14ac:dyDescent="0.35">
      <c r="A32" t="str">
        <f t="shared" si="13"/>
        <v>stratégia14</v>
      </c>
      <c r="B32">
        <f t="shared" si="16"/>
        <v>9</v>
      </c>
      <c r="C32">
        <f t="shared" si="16"/>
        <v>6</v>
      </c>
      <c r="D32">
        <f t="shared" si="16"/>
        <v>10</v>
      </c>
      <c r="E32">
        <f t="shared" si="16"/>
        <v>1</v>
      </c>
      <c r="F32">
        <f t="shared" si="16"/>
        <v>1</v>
      </c>
      <c r="G32">
        <f t="shared" si="16"/>
        <v>14</v>
      </c>
      <c r="H32">
        <f t="shared" si="16"/>
        <v>7</v>
      </c>
      <c r="I32">
        <f t="shared" si="16"/>
        <v>7</v>
      </c>
      <c r="J32">
        <f t="shared" si="16"/>
        <v>12</v>
      </c>
      <c r="K32">
        <f t="shared" si="16"/>
        <v>4</v>
      </c>
      <c r="L32">
        <f t="shared" si="16"/>
        <v>2</v>
      </c>
      <c r="M32">
        <f t="shared" si="16"/>
        <v>3</v>
      </c>
      <c r="N32">
        <f t="shared" si="16"/>
        <v>4</v>
      </c>
      <c r="O32">
        <f t="shared" si="16"/>
        <v>7</v>
      </c>
      <c r="P32">
        <f t="shared" si="16"/>
        <v>9</v>
      </c>
      <c r="Q32">
        <f t="shared" si="16"/>
        <v>14</v>
      </c>
      <c r="R32">
        <f t="shared" si="16"/>
        <v>13</v>
      </c>
      <c r="S32">
        <f t="shared" si="16"/>
        <v>10</v>
      </c>
      <c r="T32">
        <f t="shared" si="16"/>
        <v>14</v>
      </c>
      <c r="U32">
        <f t="shared" si="16"/>
        <v>12</v>
      </c>
      <c r="V32" s="4">
        <f t="shared" si="0"/>
        <v>1000000</v>
      </c>
      <c r="W32" s="40">
        <f t="shared" si="16"/>
        <v>2</v>
      </c>
      <c r="X32" s="40">
        <f t="shared" si="16"/>
        <v>7</v>
      </c>
      <c r="Y32" s="40">
        <f t="shared" si="16"/>
        <v>6</v>
      </c>
      <c r="Z32" s="40">
        <f t="shared" si="16"/>
        <v>14</v>
      </c>
      <c r="AA32" s="40">
        <f t="shared" si="16"/>
        <v>8</v>
      </c>
      <c r="AB32" s="40">
        <f t="shared" si="16"/>
        <v>7</v>
      </c>
      <c r="AC32" s="40">
        <f t="shared" si="16"/>
        <v>3</v>
      </c>
      <c r="AD32" s="40">
        <f t="shared" si="16"/>
        <v>8</v>
      </c>
      <c r="AE32" s="40">
        <f t="shared" si="16"/>
        <v>8</v>
      </c>
      <c r="AF32" s="41">
        <v>1000000</v>
      </c>
      <c r="AG32" t="s">
        <v>705</v>
      </c>
      <c r="AK32">
        <f>16-W32</f>
        <v>14</v>
      </c>
      <c r="AL32">
        <f>16-X32</f>
        <v>9</v>
      </c>
      <c r="AM32">
        <f>16-Y32</f>
        <v>10</v>
      </c>
      <c r="AN32">
        <f>16-Z32</f>
        <v>2</v>
      </c>
      <c r="AO32">
        <f>16-AA32</f>
        <v>8</v>
      </c>
      <c r="AP32">
        <f>16-AB32</f>
        <v>9</v>
      </c>
      <c r="AQ32">
        <f>16-AC32</f>
        <v>13</v>
      </c>
      <c r="AR32">
        <f>16-AD32</f>
        <v>8</v>
      </c>
      <c r="AS32">
        <f>16-AE32</f>
        <v>8</v>
      </c>
      <c r="AT32">
        <f>AF32</f>
        <v>1000000</v>
      </c>
    </row>
    <row r="33" spans="1:46" x14ac:dyDescent="0.35">
      <c r="A33" t="str">
        <f t="shared" si="13"/>
        <v>stratégia15</v>
      </c>
      <c r="B33">
        <f t="shared" si="16"/>
        <v>1</v>
      </c>
      <c r="C33">
        <f t="shared" si="16"/>
        <v>10</v>
      </c>
      <c r="D33">
        <f t="shared" si="16"/>
        <v>14</v>
      </c>
      <c r="E33">
        <f t="shared" si="16"/>
        <v>12</v>
      </c>
      <c r="F33">
        <f t="shared" si="16"/>
        <v>10</v>
      </c>
      <c r="G33">
        <f t="shared" si="16"/>
        <v>5</v>
      </c>
      <c r="H33">
        <f t="shared" si="16"/>
        <v>3</v>
      </c>
      <c r="I33">
        <f t="shared" si="16"/>
        <v>1</v>
      </c>
      <c r="J33">
        <f t="shared" si="16"/>
        <v>6</v>
      </c>
      <c r="K33">
        <f t="shared" si="16"/>
        <v>13</v>
      </c>
      <c r="L33">
        <f t="shared" si="16"/>
        <v>14</v>
      </c>
      <c r="M33">
        <f t="shared" si="16"/>
        <v>12</v>
      </c>
      <c r="N33">
        <f t="shared" si="16"/>
        <v>10</v>
      </c>
      <c r="O33">
        <f t="shared" si="16"/>
        <v>9</v>
      </c>
      <c r="P33">
        <f t="shared" si="16"/>
        <v>4</v>
      </c>
      <c r="Q33">
        <f t="shared" si="16"/>
        <v>13</v>
      </c>
      <c r="R33">
        <f t="shared" si="16"/>
        <v>4</v>
      </c>
      <c r="S33">
        <f t="shared" si="16"/>
        <v>15</v>
      </c>
      <c r="T33">
        <f t="shared" si="16"/>
        <v>13</v>
      </c>
      <c r="U33">
        <f t="shared" si="16"/>
        <v>2</v>
      </c>
      <c r="V33" s="4">
        <f t="shared" si="0"/>
        <v>1000000</v>
      </c>
      <c r="W33" s="30">
        <f t="shared" si="16"/>
        <v>12</v>
      </c>
      <c r="X33" s="30">
        <f t="shared" si="16"/>
        <v>6</v>
      </c>
      <c r="Y33" s="30">
        <f t="shared" si="16"/>
        <v>11</v>
      </c>
      <c r="Z33" s="30">
        <f t="shared" si="16"/>
        <v>7</v>
      </c>
      <c r="AA33" s="30">
        <f t="shared" si="16"/>
        <v>11</v>
      </c>
      <c r="AB33" s="30">
        <f t="shared" si="16"/>
        <v>13</v>
      </c>
      <c r="AC33" s="30">
        <f t="shared" si="16"/>
        <v>11</v>
      </c>
      <c r="AD33" s="30">
        <f t="shared" si="16"/>
        <v>3</v>
      </c>
      <c r="AE33" s="30">
        <f t="shared" si="16"/>
        <v>3</v>
      </c>
      <c r="AF33">
        <v>1000000</v>
      </c>
      <c r="AK33">
        <f>16-W33</f>
        <v>4</v>
      </c>
      <c r="AL33">
        <f>16-X33</f>
        <v>10</v>
      </c>
      <c r="AM33">
        <f>16-Y33</f>
        <v>5</v>
      </c>
      <c r="AN33">
        <f>16-Z33</f>
        <v>9</v>
      </c>
      <c r="AO33">
        <f>16-AA33</f>
        <v>5</v>
      </c>
      <c r="AP33">
        <f>16-AB33</f>
        <v>3</v>
      </c>
      <c r="AQ33">
        <f>16-AC33</f>
        <v>5</v>
      </c>
      <c r="AR33">
        <f>16-AD33</f>
        <v>13</v>
      </c>
      <c r="AS33">
        <f>16-AE33</f>
        <v>13</v>
      </c>
      <c r="AT33">
        <f>AF33</f>
        <v>1000000</v>
      </c>
    </row>
    <row r="36" spans="1:46" ht="18" x14ac:dyDescent="0.35">
      <c r="B36" s="19"/>
    </row>
    <row r="37" spans="1:46" x14ac:dyDescent="0.35">
      <c r="B37" s="20"/>
    </row>
    <row r="40" spans="1:46" ht="22.5" x14ac:dyDescent="0.35">
      <c r="B40" s="21" t="s">
        <v>54</v>
      </c>
      <c r="C40" s="22">
        <v>1569155</v>
      </c>
      <c r="D40" s="21" t="s">
        <v>55</v>
      </c>
      <c r="E40" s="22">
        <v>15</v>
      </c>
      <c r="F40" s="21" t="s">
        <v>56</v>
      </c>
      <c r="G40" s="22">
        <v>9</v>
      </c>
      <c r="H40" s="21" t="s">
        <v>57</v>
      </c>
      <c r="I40" s="22">
        <v>15</v>
      </c>
      <c r="J40" s="21" t="s">
        <v>58</v>
      </c>
      <c r="K40" s="22">
        <v>0</v>
      </c>
      <c r="L40" s="21" t="s">
        <v>59</v>
      </c>
      <c r="M40" s="22" t="s">
        <v>617</v>
      </c>
    </row>
    <row r="41" spans="1:46" ht="18.5" thickBot="1" x14ac:dyDescent="0.4">
      <c r="B41" s="19"/>
    </row>
    <row r="42" spans="1:46" ht="15" thickBot="1" x14ac:dyDescent="0.4">
      <c r="B42" s="23" t="s">
        <v>61</v>
      </c>
      <c r="C42" s="23" t="s">
        <v>62</v>
      </c>
      <c r="D42" s="23" t="s">
        <v>63</v>
      </c>
      <c r="E42" s="23" t="s">
        <v>64</v>
      </c>
      <c r="F42" s="23" t="s">
        <v>65</v>
      </c>
      <c r="G42" s="23" t="s">
        <v>66</v>
      </c>
      <c r="H42" s="23" t="s">
        <v>67</v>
      </c>
      <c r="I42" s="23" t="s">
        <v>68</v>
      </c>
      <c r="J42" s="23" t="s">
        <v>69</v>
      </c>
      <c r="K42" s="23" t="s">
        <v>70</v>
      </c>
      <c r="L42" s="23" t="s">
        <v>71</v>
      </c>
    </row>
    <row r="43" spans="1:46" ht="15" thickBot="1" x14ac:dyDescent="0.4">
      <c r="B43" s="23" t="s">
        <v>72</v>
      </c>
      <c r="C43" s="24">
        <v>7</v>
      </c>
      <c r="D43" s="24">
        <v>11</v>
      </c>
      <c r="E43" s="24">
        <v>3</v>
      </c>
      <c r="F43" s="24">
        <v>5</v>
      </c>
      <c r="G43" s="24">
        <v>3</v>
      </c>
      <c r="H43" s="24">
        <v>2</v>
      </c>
      <c r="I43" s="24">
        <v>7</v>
      </c>
      <c r="J43" s="24">
        <v>14</v>
      </c>
      <c r="K43" s="24">
        <v>14</v>
      </c>
      <c r="L43" s="24">
        <v>1000000</v>
      </c>
    </row>
    <row r="44" spans="1:46" ht="15" thickBot="1" x14ac:dyDescent="0.4">
      <c r="B44" s="23" t="s">
        <v>73</v>
      </c>
      <c r="C44" s="24">
        <v>2</v>
      </c>
      <c r="D44" s="24">
        <v>7</v>
      </c>
      <c r="E44" s="24">
        <v>6</v>
      </c>
      <c r="F44" s="24">
        <v>14</v>
      </c>
      <c r="G44" s="24">
        <v>8</v>
      </c>
      <c r="H44" s="24">
        <v>7</v>
      </c>
      <c r="I44" s="24">
        <v>3</v>
      </c>
      <c r="J44" s="24">
        <v>8</v>
      </c>
      <c r="K44" s="24">
        <v>8</v>
      </c>
      <c r="L44" s="24">
        <v>1000000</v>
      </c>
    </row>
    <row r="45" spans="1:46" ht="15" thickBot="1" x14ac:dyDescent="0.4">
      <c r="B45" s="23" t="s">
        <v>74</v>
      </c>
      <c r="C45" s="24">
        <v>11</v>
      </c>
      <c r="D45" s="24">
        <v>12</v>
      </c>
      <c r="E45" s="24">
        <v>12</v>
      </c>
      <c r="F45" s="24">
        <v>11</v>
      </c>
      <c r="G45" s="24">
        <v>15</v>
      </c>
      <c r="H45" s="24">
        <v>10</v>
      </c>
      <c r="I45" s="24">
        <v>8</v>
      </c>
      <c r="J45" s="24">
        <v>2</v>
      </c>
      <c r="K45" s="24">
        <v>2</v>
      </c>
      <c r="L45" s="24">
        <v>1000000</v>
      </c>
    </row>
    <row r="46" spans="1:46" ht="15" thickBot="1" x14ac:dyDescent="0.4">
      <c r="B46" s="23" t="s">
        <v>75</v>
      </c>
      <c r="C46" s="24">
        <v>5</v>
      </c>
      <c r="D46" s="24">
        <v>9</v>
      </c>
      <c r="E46" s="24">
        <v>9</v>
      </c>
      <c r="F46" s="24">
        <v>13</v>
      </c>
      <c r="G46" s="24">
        <v>14</v>
      </c>
      <c r="H46" s="24">
        <v>9</v>
      </c>
      <c r="I46" s="24">
        <v>6</v>
      </c>
      <c r="J46" s="24">
        <v>3</v>
      </c>
      <c r="K46" s="24">
        <v>3</v>
      </c>
      <c r="L46" s="24">
        <v>1000000</v>
      </c>
    </row>
    <row r="47" spans="1:46" ht="15" thickBot="1" x14ac:dyDescent="0.4">
      <c r="B47" s="23" t="s">
        <v>76</v>
      </c>
      <c r="C47" s="24">
        <v>4</v>
      </c>
      <c r="D47" s="24">
        <v>2</v>
      </c>
      <c r="E47" s="24">
        <v>1</v>
      </c>
      <c r="F47" s="24">
        <v>4</v>
      </c>
      <c r="G47" s="24">
        <v>1</v>
      </c>
      <c r="H47" s="24">
        <v>1</v>
      </c>
      <c r="I47" s="24">
        <v>1</v>
      </c>
      <c r="J47" s="24">
        <v>15</v>
      </c>
      <c r="K47" s="24">
        <v>15</v>
      </c>
      <c r="L47" s="24">
        <v>1000000</v>
      </c>
    </row>
    <row r="48" spans="1:46" ht="15" thickBot="1" x14ac:dyDescent="0.4">
      <c r="B48" s="23" t="s">
        <v>77</v>
      </c>
      <c r="C48" s="24">
        <v>9</v>
      </c>
      <c r="D48" s="24">
        <v>5</v>
      </c>
      <c r="E48" s="24">
        <v>14</v>
      </c>
      <c r="F48" s="24">
        <v>1</v>
      </c>
      <c r="G48" s="24">
        <v>13</v>
      </c>
      <c r="H48" s="24">
        <v>11</v>
      </c>
      <c r="I48" s="24">
        <v>15</v>
      </c>
      <c r="J48" s="24">
        <v>1</v>
      </c>
      <c r="K48" s="24">
        <v>1</v>
      </c>
      <c r="L48" s="24">
        <v>1000000</v>
      </c>
    </row>
    <row r="49" spans="2:12" ht="15" thickBot="1" x14ac:dyDescent="0.4">
      <c r="B49" s="23" t="s">
        <v>78</v>
      </c>
      <c r="C49" s="24">
        <v>13</v>
      </c>
      <c r="D49" s="24">
        <v>3</v>
      </c>
      <c r="E49" s="24">
        <v>5</v>
      </c>
      <c r="F49" s="24">
        <v>3</v>
      </c>
      <c r="G49" s="24">
        <v>5</v>
      </c>
      <c r="H49" s="24">
        <v>6</v>
      </c>
      <c r="I49" s="24">
        <v>10</v>
      </c>
      <c r="J49" s="24">
        <v>11</v>
      </c>
      <c r="K49" s="24">
        <v>11</v>
      </c>
      <c r="L49" s="24">
        <v>1000000</v>
      </c>
    </row>
    <row r="50" spans="2:12" ht="15" thickBot="1" x14ac:dyDescent="0.4">
      <c r="B50" s="23" t="s">
        <v>79</v>
      </c>
      <c r="C50" s="24">
        <v>8</v>
      </c>
      <c r="D50" s="24">
        <v>13</v>
      </c>
      <c r="E50" s="24">
        <v>8</v>
      </c>
      <c r="F50" s="24">
        <v>10</v>
      </c>
      <c r="G50" s="24">
        <v>7</v>
      </c>
      <c r="H50" s="24">
        <v>12</v>
      </c>
      <c r="I50" s="24">
        <v>9</v>
      </c>
      <c r="J50" s="24">
        <v>7</v>
      </c>
      <c r="K50" s="24">
        <v>7</v>
      </c>
      <c r="L50" s="24">
        <v>1000000</v>
      </c>
    </row>
    <row r="51" spans="2:12" ht="15" thickBot="1" x14ac:dyDescent="0.4">
      <c r="B51" s="23" t="s">
        <v>80</v>
      </c>
      <c r="C51" s="24">
        <v>6</v>
      </c>
      <c r="D51" s="24">
        <v>4</v>
      </c>
      <c r="E51" s="24">
        <v>4</v>
      </c>
      <c r="F51" s="24">
        <v>9</v>
      </c>
      <c r="G51" s="24">
        <v>4</v>
      </c>
      <c r="H51" s="24">
        <v>3</v>
      </c>
      <c r="I51" s="24">
        <v>5</v>
      </c>
      <c r="J51" s="24">
        <v>11</v>
      </c>
      <c r="K51" s="24">
        <v>11</v>
      </c>
      <c r="L51" s="24">
        <v>1000000</v>
      </c>
    </row>
    <row r="52" spans="2:12" ht="15" thickBot="1" x14ac:dyDescent="0.4">
      <c r="B52" s="23" t="s">
        <v>81</v>
      </c>
      <c r="C52" s="24">
        <v>14</v>
      </c>
      <c r="D52" s="24">
        <v>10</v>
      </c>
      <c r="E52" s="24">
        <v>15</v>
      </c>
      <c r="F52" s="24">
        <v>2</v>
      </c>
      <c r="G52" s="24">
        <v>12</v>
      </c>
      <c r="H52" s="24">
        <v>14</v>
      </c>
      <c r="I52" s="24">
        <v>14</v>
      </c>
      <c r="J52" s="24">
        <v>3</v>
      </c>
      <c r="K52" s="24">
        <v>3</v>
      </c>
      <c r="L52" s="24">
        <v>1000000</v>
      </c>
    </row>
    <row r="53" spans="2:12" ht="15" thickBot="1" x14ac:dyDescent="0.4">
      <c r="B53" s="23" t="s">
        <v>82</v>
      </c>
      <c r="C53" s="24">
        <v>1</v>
      </c>
      <c r="D53" s="24">
        <v>1</v>
      </c>
      <c r="E53" s="24">
        <v>2</v>
      </c>
      <c r="F53" s="24">
        <v>12</v>
      </c>
      <c r="G53" s="24">
        <v>2</v>
      </c>
      <c r="H53" s="24">
        <v>4</v>
      </c>
      <c r="I53" s="24">
        <v>2</v>
      </c>
      <c r="J53" s="24">
        <v>11</v>
      </c>
      <c r="K53" s="24">
        <v>11</v>
      </c>
      <c r="L53" s="24">
        <v>1000000</v>
      </c>
    </row>
    <row r="54" spans="2:12" ht="15" thickBot="1" x14ac:dyDescent="0.4">
      <c r="B54" s="23" t="s">
        <v>83</v>
      </c>
      <c r="C54" s="24">
        <v>15</v>
      </c>
      <c r="D54" s="24">
        <v>15</v>
      </c>
      <c r="E54" s="24">
        <v>13</v>
      </c>
      <c r="F54" s="24">
        <v>8</v>
      </c>
      <c r="G54" s="24">
        <v>6</v>
      </c>
      <c r="H54" s="24">
        <v>15</v>
      </c>
      <c r="I54" s="24">
        <v>12</v>
      </c>
      <c r="J54" s="24">
        <v>8</v>
      </c>
      <c r="K54" s="24">
        <v>8</v>
      </c>
      <c r="L54" s="24">
        <v>1000000</v>
      </c>
    </row>
    <row r="55" spans="2:12" ht="15" thickBot="1" x14ac:dyDescent="0.4">
      <c r="B55" s="23" t="s">
        <v>84</v>
      </c>
      <c r="C55" s="24">
        <v>10</v>
      </c>
      <c r="D55" s="24">
        <v>14</v>
      </c>
      <c r="E55" s="24">
        <v>10</v>
      </c>
      <c r="F55" s="24">
        <v>6</v>
      </c>
      <c r="G55" s="24">
        <v>10</v>
      </c>
      <c r="H55" s="24">
        <v>5</v>
      </c>
      <c r="I55" s="24">
        <v>13</v>
      </c>
      <c r="J55" s="24">
        <v>3</v>
      </c>
      <c r="K55" s="24">
        <v>3</v>
      </c>
      <c r="L55" s="24">
        <v>1000000</v>
      </c>
    </row>
    <row r="56" spans="2:12" ht="15" thickBot="1" x14ac:dyDescent="0.4">
      <c r="B56" s="23" t="s">
        <v>85</v>
      </c>
      <c r="C56" s="24">
        <v>2</v>
      </c>
      <c r="D56" s="24">
        <v>7</v>
      </c>
      <c r="E56" s="24">
        <v>6</v>
      </c>
      <c r="F56" s="24">
        <v>14</v>
      </c>
      <c r="G56" s="24">
        <v>8</v>
      </c>
      <c r="H56" s="24">
        <v>7</v>
      </c>
      <c r="I56" s="24">
        <v>3</v>
      </c>
      <c r="J56" s="24">
        <v>8</v>
      </c>
      <c r="K56" s="24">
        <v>8</v>
      </c>
      <c r="L56" s="24">
        <v>1000000</v>
      </c>
    </row>
    <row r="57" spans="2:12" ht="15" thickBot="1" x14ac:dyDescent="0.4">
      <c r="B57" s="23" t="s">
        <v>86</v>
      </c>
      <c r="C57" s="24">
        <v>12</v>
      </c>
      <c r="D57" s="24">
        <v>6</v>
      </c>
      <c r="E57" s="24">
        <v>11</v>
      </c>
      <c r="F57" s="24">
        <v>7</v>
      </c>
      <c r="G57" s="24">
        <v>11</v>
      </c>
      <c r="H57" s="24">
        <v>13</v>
      </c>
      <c r="I57" s="24">
        <v>11</v>
      </c>
      <c r="J57" s="24">
        <v>3</v>
      </c>
      <c r="K57" s="24">
        <v>3</v>
      </c>
      <c r="L57" s="24">
        <v>1000000</v>
      </c>
    </row>
    <row r="58" spans="2:12" ht="18.5" thickBot="1" x14ac:dyDescent="0.4">
      <c r="B58" s="19"/>
    </row>
    <row r="59" spans="2:12" ht="15" thickBot="1" x14ac:dyDescent="0.4">
      <c r="B59" s="23" t="s">
        <v>87</v>
      </c>
      <c r="C59" s="23" t="s">
        <v>62</v>
      </c>
      <c r="D59" s="23" t="s">
        <v>63</v>
      </c>
      <c r="E59" s="23" t="s">
        <v>64</v>
      </c>
      <c r="F59" s="23" t="s">
        <v>65</v>
      </c>
      <c r="G59" s="23" t="s">
        <v>66</v>
      </c>
      <c r="H59" s="23" t="s">
        <v>67</v>
      </c>
      <c r="I59" s="23" t="s">
        <v>68</v>
      </c>
      <c r="J59" s="23" t="s">
        <v>69</v>
      </c>
      <c r="K59" s="23" t="s">
        <v>70</v>
      </c>
    </row>
    <row r="60" spans="2:12" ht="26.5" thickBot="1" x14ac:dyDescent="0.4">
      <c r="B60" s="23" t="s">
        <v>88</v>
      </c>
      <c r="C60" s="24" t="s">
        <v>618</v>
      </c>
      <c r="D60" s="24" t="s">
        <v>619</v>
      </c>
      <c r="E60" s="24" t="s">
        <v>620</v>
      </c>
      <c r="F60" s="24" t="s">
        <v>621</v>
      </c>
      <c r="G60" s="24" t="s">
        <v>622</v>
      </c>
      <c r="H60" s="24" t="s">
        <v>623</v>
      </c>
      <c r="I60" s="24" t="s">
        <v>624</v>
      </c>
      <c r="J60" s="24" t="s">
        <v>625</v>
      </c>
      <c r="K60" s="24" t="s">
        <v>626</v>
      </c>
    </row>
    <row r="61" spans="2:12" ht="26.5" thickBot="1" x14ac:dyDescent="0.4">
      <c r="B61" s="23" t="s">
        <v>98</v>
      </c>
      <c r="C61" s="24" t="s">
        <v>627</v>
      </c>
      <c r="D61" s="24" t="s">
        <v>107</v>
      </c>
      <c r="E61" s="24" t="s">
        <v>628</v>
      </c>
      <c r="F61" s="24" t="s">
        <v>629</v>
      </c>
      <c r="G61" s="24" t="s">
        <v>630</v>
      </c>
      <c r="H61" s="24" t="s">
        <v>631</v>
      </c>
      <c r="I61" s="24" t="s">
        <v>477</v>
      </c>
      <c r="J61" s="24" t="s">
        <v>632</v>
      </c>
      <c r="K61" s="24" t="s">
        <v>633</v>
      </c>
    </row>
    <row r="62" spans="2:12" ht="26.5" thickBot="1" x14ac:dyDescent="0.4">
      <c r="B62" s="23" t="s">
        <v>108</v>
      </c>
      <c r="C62" s="24" t="s">
        <v>634</v>
      </c>
      <c r="D62" s="24" t="s">
        <v>117</v>
      </c>
      <c r="E62" s="24" t="s">
        <v>635</v>
      </c>
      <c r="F62" s="24" t="s">
        <v>636</v>
      </c>
      <c r="G62" s="24" t="s">
        <v>637</v>
      </c>
      <c r="H62" s="24" t="s">
        <v>638</v>
      </c>
      <c r="I62" s="24" t="s">
        <v>484</v>
      </c>
      <c r="J62" s="24" t="s">
        <v>639</v>
      </c>
      <c r="K62" s="24" t="s">
        <v>640</v>
      </c>
    </row>
    <row r="63" spans="2:12" ht="26.5" thickBot="1" x14ac:dyDescent="0.4">
      <c r="B63" s="23" t="s">
        <v>118</v>
      </c>
      <c r="C63" s="24" t="s">
        <v>641</v>
      </c>
      <c r="D63" s="24" t="s">
        <v>127</v>
      </c>
      <c r="E63" s="24" t="s">
        <v>642</v>
      </c>
      <c r="F63" s="24" t="s">
        <v>643</v>
      </c>
      <c r="G63" s="24" t="s">
        <v>644</v>
      </c>
      <c r="H63" s="24" t="s">
        <v>645</v>
      </c>
      <c r="I63" s="24" t="s">
        <v>490</v>
      </c>
      <c r="J63" s="24" t="s">
        <v>646</v>
      </c>
      <c r="K63" s="24" t="s">
        <v>647</v>
      </c>
    </row>
    <row r="64" spans="2:12" ht="26.5" thickBot="1" x14ac:dyDescent="0.4">
      <c r="B64" s="23" t="s">
        <v>128</v>
      </c>
      <c r="C64" s="24" t="s">
        <v>648</v>
      </c>
      <c r="D64" s="24" t="s">
        <v>137</v>
      </c>
      <c r="E64" s="24" t="s">
        <v>649</v>
      </c>
      <c r="F64" s="24" t="s">
        <v>650</v>
      </c>
      <c r="G64" s="24" t="s">
        <v>651</v>
      </c>
      <c r="H64" s="24" t="s">
        <v>652</v>
      </c>
      <c r="I64" s="24" t="s">
        <v>496</v>
      </c>
      <c r="J64" s="24" t="s">
        <v>653</v>
      </c>
      <c r="K64" s="24" t="s">
        <v>654</v>
      </c>
    </row>
    <row r="65" spans="2:20" ht="26.5" thickBot="1" x14ac:dyDescent="0.4">
      <c r="B65" s="23" t="s">
        <v>138</v>
      </c>
      <c r="C65" s="24" t="s">
        <v>655</v>
      </c>
      <c r="D65" s="24" t="s">
        <v>147</v>
      </c>
      <c r="E65" s="24" t="s">
        <v>656</v>
      </c>
      <c r="F65" s="24" t="s">
        <v>657</v>
      </c>
      <c r="G65" s="24" t="s">
        <v>658</v>
      </c>
      <c r="H65" s="24" t="s">
        <v>659</v>
      </c>
      <c r="I65" s="24" t="s">
        <v>502</v>
      </c>
      <c r="J65" s="24" t="s">
        <v>660</v>
      </c>
      <c r="K65" s="24" t="s">
        <v>661</v>
      </c>
    </row>
    <row r="66" spans="2:20" ht="26.5" thickBot="1" x14ac:dyDescent="0.4">
      <c r="B66" s="23" t="s">
        <v>148</v>
      </c>
      <c r="C66" s="24" t="s">
        <v>662</v>
      </c>
      <c r="D66" s="24" t="s">
        <v>157</v>
      </c>
      <c r="E66" s="24" t="s">
        <v>663</v>
      </c>
      <c r="F66" s="24" t="s">
        <v>664</v>
      </c>
      <c r="G66" s="24" t="s">
        <v>665</v>
      </c>
      <c r="H66" s="24" t="s">
        <v>666</v>
      </c>
      <c r="I66" s="24" t="s">
        <v>508</v>
      </c>
      <c r="J66" s="24" t="s">
        <v>667</v>
      </c>
      <c r="K66" s="24" t="s">
        <v>668</v>
      </c>
    </row>
    <row r="67" spans="2:20" ht="26.5" thickBot="1" x14ac:dyDescent="0.4">
      <c r="B67" s="23" t="s">
        <v>158</v>
      </c>
      <c r="C67" s="24" t="s">
        <v>669</v>
      </c>
      <c r="D67" s="24" t="s">
        <v>161</v>
      </c>
      <c r="E67" s="24" t="s">
        <v>670</v>
      </c>
      <c r="F67" s="24" t="s">
        <v>671</v>
      </c>
      <c r="G67" s="24" t="s">
        <v>672</v>
      </c>
      <c r="H67" s="24" t="s">
        <v>673</v>
      </c>
      <c r="I67" s="24" t="s">
        <v>514</v>
      </c>
      <c r="J67" s="24" t="s">
        <v>674</v>
      </c>
      <c r="K67" s="24" t="s">
        <v>675</v>
      </c>
    </row>
    <row r="68" spans="2:20" ht="26.5" thickBot="1" x14ac:dyDescent="0.4">
      <c r="B68" s="23" t="s">
        <v>166</v>
      </c>
      <c r="C68" s="24" t="s">
        <v>169</v>
      </c>
      <c r="D68" s="24" t="s">
        <v>169</v>
      </c>
      <c r="E68" s="24" t="s">
        <v>676</v>
      </c>
      <c r="F68" s="24" t="s">
        <v>677</v>
      </c>
      <c r="G68" s="24" t="s">
        <v>678</v>
      </c>
      <c r="H68" s="24" t="s">
        <v>679</v>
      </c>
      <c r="I68" s="24" t="s">
        <v>680</v>
      </c>
      <c r="J68" s="24" t="s">
        <v>681</v>
      </c>
      <c r="K68" s="24" t="s">
        <v>682</v>
      </c>
    </row>
    <row r="69" spans="2:20" ht="26.5" thickBot="1" x14ac:dyDescent="0.4">
      <c r="B69" s="23" t="s">
        <v>174</v>
      </c>
      <c r="C69" s="24" t="s">
        <v>177</v>
      </c>
      <c r="D69" s="24" t="s">
        <v>177</v>
      </c>
      <c r="E69" s="24" t="s">
        <v>683</v>
      </c>
      <c r="F69" s="24" t="s">
        <v>684</v>
      </c>
      <c r="G69" s="24" t="s">
        <v>685</v>
      </c>
      <c r="H69" s="24" t="s">
        <v>686</v>
      </c>
      <c r="I69" s="24" t="s">
        <v>687</v>
      </c>
      <c r="J69" s="24" t="s">
        <v>688</v>
      </c>
      <c r="K69" s="24" t="s">
        <v>177</v>
      </c>
    </row>
    <row r="70" spans="2:20" ht="26.5" thickBot="1" x14ac:dyDescent="0.4">
      <c r="B70" s="23" t="s">
        <v>182</v>
      </c>
      <c r="C70" s="24" t="s">
        <v>183</v>
      </c>
      <c r="D70" s="24" t="s">
        <v>183</v>
      </c>
      <c r="E70" s="24" t="s">
        <v>689</v>
      </c>
      <c r="F70" s="24" t="s">
        <v>690</v>
      </c>
      <c r="G70" s="24" t="s">
        <v>691</v>
      </c>
      <c r="H70" s="24" t="s">
        <v>183</v>
      </c>
      <c r="I70" s="24" t="s">
        <v>692</v>
      </c>
      <c r="J70" s="24" t="s">
        <v>693</v>
      </c>
      <c r="K70" s="24" t="s">
        <v>183</v>
      </c>
    </row>
    <row r="71" spans="2:20" ht="26.5" thickBot="1" x14ac:dyDescent="0.4">
      <c r="B71" s="23" t="s">
        <v>189</v>
      </c>
      <c r="C71" s="24" t="s">
        <v>190</v>
      </c>
      <c r="D71" s="24" t="s">
        <v>190</v>
      </c>
      <c r="E71" s="24" t="s">
        <v>694</v>
      </c>
      <c r="F71" s="24" t="s">
        <v>382</v>
      </c>
      <c r="G71" s="24" t="s">
        <v>695</v>
      </c>
      <c r="H71" s="24" t="s">
        <v>190</v>
      </c>
      <c r="I71" s="24" t="s">
        <v>696</v>
      </c>
      <c r="J71" s="24" t="s">
        <v>697</v>
      </c>
      <c r="K71" s="24" t="s">
        <v>190</v>
      </c>
    </row>
    <row r="72" spans="2:20" ht="26.5" thickBot="1" x14ac:dyDescent="0.4">
      <c r="B72" s="23" t="s">
        <v>196</v>
      </c>
      <c r="C72" s="24" t="s">
        <v>197</v>
      </c>
      <c r="D72" s="24" t="s">
        <v>197</v>
      </c>
      <c r="E72" s="24" t="s">
        <v>698</v>
      </c>
      <c r="F72" s="24" t="s">
        <v>699</v>
      </c>
      <c r="G72" s="24" t="s">
        <v>197</v>
      </c>
      <c r="H72" s="24" t="s">
        <v>197</v>
      </c>
      <c r="I72" s="24" t="s">
        <v>700</v>
      </c>
      <c r="J72" s="24" t="s">
        <v>701</v>
      </c>
      <c r="K72" s="24" t="s">
        <v>197</v>
      </c>
    </row>
    <row r="73" spans="2:20" ht="26.5" thickBot="1" x14ac:dyDescent="0.4">
      <c r="B73" s="23" t="s">
        <v>203</v>
      </c>
      <c r="C73" s="24" t="s">
        <v>204</v>
      </c>
      <c r="D73" s="24" t="s">
        <v>204</v>
      </c>
      <c r="E73" s="24" t="s">
        <v>204</v>
      </c>
      <c r="F73" s="24" t="s">
        <v>204</v>
      </c>
      <c r="G73" s="24" t="s">
        <v>204</v>
      </c>
      <c r="H73" s="24" t="s">
        <v>204</v>
      </c>
      <c r="I73" s="24" t="s">
        <v>702</v>
      </c>
      <c r="J73" s="24" t="s">
        <v>703</v>
      </c>
      <c r="K73" s="24" t="s">
        <v>204</v>
      </c>
    </row>
    <row r="74" spans="2:20" ht="20" thickBot="1" x14ac:dyDescent="0.4">
      <c r="B74" s="23" t="s">
        <v>208</v>
      </c>
      <c r="C74" s="24" t="s">
        <v>209</v>
      </c>
      <c r="D74" s="24" t="s">
        <v>209</v>
      </c>
      <c r="E74" s="24" t="s">
        <v>209</v>
      </c>
      <c r="F74" s="24" t="s">
        <v>209</v>
      </c>
      <c r="G74" s="24" t="s">
        <v>209</v>
      </c>
      <c r="H74" s="24" t="s">
        <v>209</v>
      </c>
      <c r="I74" s="24" t="s">
        <v>209</v>
      </c>
      <c r="J74" s="24" t="s">
        <v>704</v>
      </c>
      <c r="K74" s="24" t="s">
        <v>209</v>
      </c>
    </row>
    <row r="75" spans="2:20" ht="18.5" thickBot="1" x14ac:dyDescent="0.4">
      <c r="B75" s="19"/>
    </row>
    <row r="76" spans="2:20" ht="15" thickBot="1" x14ac:dyDescent="0.4">
      <c r="B76" s="23" t="s">
        <v>211</v>
      </c>
      <c r="C76" s="23" t="s">
        <v>62</v>
      </c>
      <c r="D76" s="23" t="s">
        <v>63</v>
      </c>
      <c r="E76" s="23" t="s">
        <v>64</v>
      </c>
      <c r="F76" s="23" t="s">
        <v>65</v>
      </c>
      <c r="G76" s="23" t="s">
        <v>66</v>
      </c>
      <c r="H76" s="23" t="s">
        <v>67</v>
      </c>
      <c r="I76" s="23" t="s">
        <v>68</v>
      </c>
      <c r="J76" s="23" t="s">
        <v>69</v>
      </c>
      <c r="K76" s="23" t="s">
        <v>70</v>
      </c>
    </row>
    <row r="77" spans="2:20" ht="15" thickBot="1" x14ac:dyDescent="0.4">
      <c r="B77" s="23" t="s">
        <v>88</v>
      </c>
      <c r="C77" s="24">
        <v>28.5</v>
      </c>
      <c r="D77" s="24">
        <v>29</v>
      </c>
      <c r="E77" s="24">
        <v>499872</v>
      </c>
      <c r="F77" s="24">
        <v>499927</v>
      </c>
      <c r="G77" s="24">
        <v>58</v>
      </c>
      <c r="H77" s="24">
        <v>30</v>
      </c>
      <c r="I77" s="24">
        <v>40</v>
      </c>
      <c r="J77" s="24">
        <v>500011.5</v>
      </c>
      <c r="K77" s="24">
        <v>38.5</v>
      </c>
      <c r="M77">
        <f>C77-MIN(C77:C91)</f>
        <v>28.5</v>
      </c>
      <c r="N77">
        <f t="shared" ref="N77:T77" si="17">D77-MIN(D77:D91)</f>
        <v>29</v>
      </c>
      <c r="O77">
        <f t="shared" si="17"/>
        <v>499872</v>
      </c>
      <c r="P77">
        <f t="shared" si="17"/>
        <v>499927</v>
      </c>
      <c r="Q77">
        <f t="shared" si="17"/>
        <v>58</v>
      </c>
      <c r="R77">
        <f t="shared" si="17"/>
        <v>30</v>
      </c>
      <c r="S77">
        <f t="shared" si="17"/>
        <v>40</v>
      </c>
      <c r="T77">
        <f t="shared" si="17"/>
        <v>96</v>
      </c>
    </row>
    <row r="78" spans="2:20" ht="15" thickBot="1" x14ac:dyDescent="0.4">
      <c r="B78" s="23" t="s">
        <v>98</v>
      </c>
      <c r="C78" s="24">
        <v>27.5</v>
      </c>
      <c r="D78" s="24">
        <v>13</v>
      </c>
      <c r="E78" s="24">
        <v>499871</v>
      </c>
      <c r="F78" s="24">
        <v>499926</v>
      </c>
      <c r="G78" s="24">
        <v>57</v>
      </c>
      <c r="H78" s="24">
        <v>29</v>
      </c>
      <c r="I78" s="24">
        <v>39</v>
      </c>
      <c r="J78" s="24">
        <v>500010.5</v>
      </c>
      <c r="K78" s="24">
        <v>37.5</v>
      </c>
      <c r="M78">
        <f t="shared" ref="M78:T78" si="18">C78-MIN(C78:C92)</f>
        <v>27.5</v>
      </c>
      <c r="N78">
        <f t="shared" si="18"/>
        <v>13</v>
      </c>
      <c r="O78">
        <f t="shared" si="18"/>
        <v>499871</v>
      </c>
      <c r="P78">
        <f t="shared" si="18"/>
        <v>499926</v>
      </c>
      <c r="Q78">
        <f t="shared" si="18"/>
        <v>57</v>
      </c>
      <c r="R78">
        <f t="shared" si="18"/>
        <v>29</v>
      </c>
      <c r="S78">
        <f t="shared" si="18"/>
        <v>39</v>
      </c>
      <c r="T78">
        <f t="shared" si="18"/>
        <v>95</v>
      </c>
    </row>
    <row r="79" spans="2:20" ht="15" thickBot="1" x14ac:dyDescent="0.4">
      <c r="B79" s="23" t="s">
        <v>108</v>
      </c>
      <c r="C79" s="24">
        <v>26.5</v>
      </c>
      <c r="D79" s="24">
        <v>12</v>
      </c>
      <c r="E79" s="24">
        <v>499870</v>
      </c>
      <c r="F79" s="24">
        <v>68.5</v>
      </c>
      <c r="G79" s="24">
        <v>56</v>
      </c>
      <c r="H79" s="24">
        <v>23.5</v>
      </c>
      <c r="I79" s="24">
        <v>38</v>
      </c>
      <c r="J79" s="24">
        <v>500009.5</v>
      </c>
      <c r="K79" s="24">
        <v>36.5</v>
      </c>
      <c r="M79">
        <f t="shared" ref="M79:T79" si="19">C79-MIN(C79:C93)</f>
        <v>26.5</v>
      </c>
      <c r="N79">
        <f t="shared" si="19"/>
        <v>12</v>
      </c>
      <c r="O79">
        <f t="shared" si="19"/>
        <v>499870</v>
      </c>
      <c r="P79">
        <f t="shared" si="19"/>
        <v>68.5</v>
      </c>
      <c r="Q79">
        <f t="shared" si="19"/>
        <v>56</v>
      </c>
      <c r="R79">
        <f t="shared" si="19"/>
        <v>23.5</v>
      </c>
      <c r="S79">
        <f t="shared" si="19"/>
        <v>38</v>
      </c>
      <c r="T79">
        <f t="shared" si="19"/>
        <v>94</v>
      </c>
    </row>
    <row r="80" spans="2:20" ht="15" thickBot="1" x14ac:dyDescent="0.4">
      <c r="B80" s="23" t="s">
        <v>118</v>
      </c>
      <c r="C80" s="24">
        <v>25.5</v>
      </c>
      <c r="D80" s="24">
        <v>11</v>
      </c>
      <c r="E80" s="24">
        <v>499869</v>
      </c>
      <c r="F80" s="24">
        <v>46</v>
      </c>
      <c r="G80" s="24">
        <v>55</v>
      </c>
      <c r="H80" s="24">
        <v>22.5</v>
      </c>
      <c r="I80" s="24">
        <v>37</v>
      </c>
      <c r="J80" s="24">
        <v>500008.5</v>
      </c>
      <c r="K80" s="24">
        <v>35.5</v>
      </c>
      <c r="M80">
        <f t="shared" ref="M80:T80" si="20">C80-MIN(C80:C94)</f>
        <v>25.5</v>
      </c>
      <c r="N80">
        <f t="shared" si="20"/>
        <v>11</v>
      </c>
      <c r="O80">
        <f t="shared" si="20"/>
        <v>499869</v>
      </c>
      <c r="P80">
        <f t="shared" si="20"/>
        <v>46</v>
      </c>
      <c r="Q80">
        <f t="shared" si="20"/>
        <v>55</v>
      </c>
      <c r="R80">
        <f t="shared" si="20"/>
        <v>22.5</v>
      </c>
      <c r="S80">
        <f t="shared" si="20"/>
        <v>37</v>
      </c>
      <c r="T80">
        <f t="shared" si="20"/>
        <v>93</v>
      </c>
    </row>
    <row r="81" spans="2:20" ht="15" thickBot="1" x14ac:dyDescent="0.4">
      <c r="B81" s="23" t="s">
        <v>128</v>
      </c>
      <c r="C81" s="24">
        <v>24.5</v>
      </c>
      <c r="D81" s="24">
        <v>10</v>
      </c>
      <c r="E81" s="24">
        <v>499868</v>
      </c>
      <c r="F81" s="24">
        <v>45</v>
      </c>
      <c r="G81" s="24">
        <v>54</v>
      </c>
      <c r="H81" s="24">
        <v>21.5</v>
      </c>
      <c r="I81" s="24">
        <v>36</v>
      </c>
      <c r="J81" s="24">
        <v>500007.5</v>
      </c>
      <c r="K81" s="24">
        <v>34.5</v>
      </c>
      <c r="M81">
        <f t="shared" ref="M81:T81" si="21">C81-MIN(C81:C95)</f>
        <v>24.5</v>
      </c>
      <c r="N81">
        <f t="shared" si="21"/>
        <v>10</v>
      </c>
      <c r="O81">
        <f t="shared" si="21"/>
        <v>499868</v>
      </c>
      <c r="P81">
        <f t="shared" si="21"/>
        <v>45</v>
      </c>
      <c r="Q81">
        <f t="shared" si="21"/>
        <v>54</v>
      </c>
      <c r="R81">
        <f t="shared" si="21"/>
        <v>21.5</v>
      </c>
      <c r="S81">
        <f t="shared" si="21"/>
        <v>36</v>
      </c>
      <c r="T81">
        <f t="shared" si="21"/>
        <v>92</v>
      </c>
    </row>
    <row r="82" spans="2:20" ht="15" thickBot="1" x14ac:dyDescent="0.4">
      <c r="B82" s="23" t="s">
        <v>138</v>
      </c>
      <c r="C82" s="24">
        <v>23.5</v>
      </c>
      <c r="D82" s="24">
        <v>9</v>
      </c>
      <c r="E82" s="24">
        <v>499867</v>
      </c>
      <c r="F82" s="24">
        <v>39.5</v>
      </c>
      <c r="G82" s="24">
        <v>53</v>
      </c>
      <c r="H82" s="24">
        <v>20.5</v>
      </c>
      <c r="I82" s="24">
        <v>35</v>
      </c>
      <c r="J82" s="24">
        <v>500006.5</v>
      </c>
      <c r="K82" s="24">
        <v>33.5</v>
      </c>
      <c r="M82">
        <f t="shared" ref="M82:T82" si="22">C82-MIN(C82:C96)</f>
        <v>23.5</v>
      </c>
      <c r="N82">
        <f t="shared" si="22"/>
        <v>9</v>
      </c>
      <c r="O82">
        <f t="shared" si="22"/>
        <v>499867</v>
      </c>
      <c r="P82">
        <f t="shared" si="22"/>
        <v>39.5</v>
      </c>
      <c r="Q82">
        <f t="shared" si="22"/>
        <v>53</v>
      </c>
      <c r="R82">
        <f t="shared" si="22"/>
        <v>20.5</v>
      </c>
      <c r="S82">
        <f t="shared" si="22"/>
        <v>35</v>
      </c>
      <c r="T82">
        <f t="shared" si="22"/>
        <v>91</v>
      </c>
    </row>
    <row r="83" spans="2:20" ht="15" thickBot="1" x14ac:dyDescent="0.4">
      <c r="B83" s="23" t="s">
        <v>148</v>
      </c>
      <c r="C83" s="24">
        <v>22.5</v>
      </c>
      <c r="D83" s="24">
        <v>8</v>
      </c>
      <c r="E83" s="24">
        <v>499866</v>
      </c>
      <c r="F83" s="24">
        <v>38.5</v>
      </c>
      <c r="G83" s="24">
        <v>17</v>
      </c>
      <c r="H83" s="24">
        <v>19.5</v>
      </c>
      <c r="I83" s="24">
        <v>34</v>
      </c>
      <c r="J83" s="24">
        <v>499993</v>
      </c>
      <c r="K83" s="24">
        <v>32.5</v>
      </c>
      <c r="M83">
        <f t="shared" ref="M83:T83" si="23">C83-MIN(C83:C97)</f>
        <v>22.5</v>
      </c>
      <c r="N83">
        <f t="shared" si="23"/>
        <v>8</v>
      </c>
      <c r="O83">
        <f t="shared" si="23"/>
        <v>499866</v>
      </c>
      <c r="P83">
        <f t="shared" si="23"/>
        <v>38.5</v>
      </c>
      <c r="Q83">
        <f t="shared" si="23"/>
        <v>17</v>
      </c>
      <c r="R83">
        <f t="shared" si="23"/>
        <v>19.5</v>
      </c>
      <c r="S83">
        <f t="shared" si="23"/>
        <v>34</v>
      </c>
      <c r="T83">
        <f t="shared" si="23"/>
        <v>77.5</v>
      </c>
    </row>
    <row r="84" spans="2:20" ht="15" thickBot="1" x14ac:dyDescent="0.4">
      <c r="B84" s="23" t="s">
        <v>158</v>
      </c>
      <c r="C84" s="24">
        <v>21.5</v>
      </c>
      <c r="D84" s="24">
        <v>7</v>
      </c>
      <c r="E84" s="24">
        <v>499865</v>
      </c>
      <c r="F84" s="24">
        <v>37.5</v>
      </c>
      <c r="G84" s="24">
        <v>15.5</v>
      </c>
      <c r="H84" s="24">
        <v>18.5</v>
      </c>
      <c r="I84" s="24">
        <v>33</v>
      </c>
      <c r="J84" s="24">
        <v>499992</v>
      </c>
      <c r="K84" s="24">
        <v>31.5</v>
      </c>
      <c r="M84">
        <f t="shared" ref="M84:T84" si="24">C84-MIN(C84:C98)</f>
        <v>21.5</v>
      </c>
      <c r="N84">
        <f t="shared" si="24"/>
        <v>7</v>
      </c>
      <c r="O84">
        <f t="shared" si="24"/>
        <v>499865</v>
      </c>
      <c r="P84">
        <f t="shared" si="24"/>
        <v>37.5</v>
      </c>
      <c r="Q84">
        <f t="shared" si="24"/>
        <v>15.5</v>
      </c>
      <c r="R84">
        <f t="shared" si="24"/>
        <v>18.5</v>
      </c>
      <c r="S84">
        <f t="shared" si="24"/>
        <v>33</v>
      </c>
      <c r="T84">
        <f t="shared" si="24"/>
        <v>76.5</v>
      </c>
    </row>
    <row r="85" spans="2:20" ht="15" thickBot="1" x14ac:dyDescent="0.4">
      <c r="B85" s="23" t="s">
        <v>166</v>
      </c>
      <c r="C85" s="24">
        <v>6</v>
      </c>
      <c r="D85" s="24">
        <v>6</v>
      </c>
      <c r="E85" s="24">
        <v>499864</v>
      </c>
      <c r="F85" s="24">
        <v>36.5</v>
      </c>
      <c r="G85" s="24">
        <v>14.5</v>
      </c>
      <c r="H85" s="24">
        <v>17.5</v>
      </c>
      <c r="I85" s="24">
        <v>30.5</v>
      </c>
      <c r="J85" s="24">
        <v>499943.5</v>
      </c>
      <c r="K85" s="24">
        <v>30.5</v>
      </c>
      <c r="M85">
        <f t="shared" ref="M85:T85" si="25">C85-MIN(C85:C99)</f>
        <v>6</v>
      </c>
      <c r="N85">
        <f t="shared" si="25"/>
        <v>6</v>
      </c>
      <c r="O85">
        <f t="shared" si="25"/>
        <v>499864</v>
      </c>
      <c r="P85">
        <f t="shared" si="25"/>
        <v>36.5</v>
      </c>
      <c r="Q85">
        <f t="shared" si="25"/>
        <v>14.5</v>
      </c>
      <c r="R85">
        <f t="shared" si="25"/>
        <v>17.5</v>
      </c>
      <c r="S85">
        <f t="shared" si="25"/>
        <v>30.5</v>
      </c>
      <c r="T85">
        <f t="shared" si="25"/>
        <v>28</v>
      </c>
    </row>
    <row r="86" spans="2:20" ht="15" thickBot="1" x14ac:dyDescent="0.4">
      <c r="B86" s="23" t="s">
        <v>174</v>
      </c>
      <c r="C86" s="24">
        <v>5</v>
      </c>
      <c r="D86" s="24">
        <v>5</v>
      </c>
      <c r="E86" s="24">
        <v>499863</v>
      </c>
      <c r="F86" s="24">
        <v>35.5</v>
      </c>
      <c r="G86" s="24">
        <v>13.5</v>
      </c>
      <c r="H86" s="24">
        <v>16.5</v>
      </c>
      <c r="I86" s="24">
        <v>29.5</v>
      </c>
      <c r="J86" s="24">
        <v>499942.5</v>
      </c>
      <c r="K86" s="24">
        <v>5</v>
      </c>
      <c r="M86">
        <f t="shared" ref="M86:T86" si="26">C86-MIN(C86:C100)</f>
        <v>5</v>
      </c>
      <c r="N86">
        <f t="shared" si="26"/>
        <v>5</v>
      </c>
      <c r="O86">
        <f t="shared" si="26"/>
        <v>499863</v>
      </c>
      <c r="P86">
        <f t="shared" si="26"/>
        <v>35.5</v>
      </c>
      <c r="Q86">
        <f t="shared" si="26"/>
        <v>13.5</v>
      </c>
      <c r="R86">
        <f t="shared" si="26"/>
        <v>16.5</v>
      </c>
      <c r="S86">
        <f t="shared" si="26"/>
        <v>29.5</v>
      </c>
      <c r="T86">
        <f t="shared" si="26"/>
        <v>27</v>
      </c>
    </row>
    <row r="87" spans="2:20" ht="15" thickBot="1" x14ac:dyDescent="0.4">
      <c r="B87" s="23" t="s">
        <v>182</v>
      </c>
      <c r="C87" s="24">
        <v>4</v>
      </c>
      <c r="D87" s="24">
        <v>4</v>
      </c>
      <c r="E87" s="24">
        <v>499862</v>
      </c>
      <c r="F87" s="24">
        <v>34.5</v>
      </c>
      <c r="G87" s="24">
        <v>12.5</v>
      </c>
      <c r="H87" s="24">
        <v>4</v>
      </c>
      <c r="I87" s="24">
        <v>27</v>
      </c>
      <c r="J87" s="24">
        <v>499941.5</v>
      </c>
      <c r="K87" s="24">
        <v>4</v>
      </c>
      <c r="M87">
        <f t="shared" ref="M87:T87" si="27">C87-MIN(C87:C101)</f>
        <v>4</v>
      </c>
      <c r="N87">
        <f t="shared" si="27"/>
        <v>4</v>
      </c>
      <c r="O87">
        <f t="shared" si="27"/>
        <v>499862</v>
      </c>
      <c r="P87">
        <f t="shared" si="27"/>
        <v>34.5</v>
      </c>
      <c r="Q87">
        <f t="shared" si="27"/>
        <v>12.5</v>
      </c>
      <c r="R87">
        <f t="shared" si="27"/>
        <v>4</v>
      </c>
      <c r="S87">
        <f t="shared" si="27"/>
        <v>27</v>
      </c>
      <c r="T87">
        <f t="shared" si="27"/>
        <v>26</v>
      </c>
    </row>
    <row r="88" spans="2:20" ht="15" thickBot="1" x14ac:dyDescent="0.4">
      <c r="B88" s="23" t="s">
        <v>189</v>
      </c>
      <c r="C88" s="24">
        <v>3</v>
      </c>
      <c r="D88" s="24">
        <v>3</v>
      </c>
      <c r="E88" s="24">
        <v>499861</v>
      </c>
      <c r="F88" s="24">
        <v>7.5</v>
      </c>
      <c r="G88" s="24">
        <v>11.5</v>
      </c>
      <c r="H88" s="24">
        <v>3</v>
      </c>
      <c r="I88" s="24">
        <v>26</v>
      </c>
      <c r="J88" s="24">
        <v>499940.5</v>
      </c>
      <c r="K88" s="24">
        <v>3</v>
      </c>
      <c r="M88">
        <f t="shared" ref="M88:T88" si="28">C88-MIN(C88:C102)</f>
        <v>3</v>
      </c>
      <c r="N88">
        <f t="shared" si="28"/>
        <v>3</v>
      </c>
      <c r="O88">
        <f t="shared" si="28"/>
        <v>499861</v>
      </c>
      <c r="P88">
        <f t="shared" si="28"/>
        <v>7.5</v>
      </c>
      <c r="Q88">
        <f t="shared" si="28"/>
        <v>11.5</v>
      </c>
      <c r="R88">
        <f t="shared" si="28"/>
        <v>3</v>
      </c>
      <c r="S88">
        <f t="shared" si="28"/>
        <v>26</v>
      </c>
      <c r="T88">
        <f t="shared" si="28"/>
        <v>25</v>
      </c>
    </row>
    <row r="89" spans="2:20" ht="15" thickBot="1" x14ac:dyDescent="0.4">
      <c r="B89" s="23" t="s">
        <v>196</v>
      </c>
      <c r="C89" s="24">
        <v>2</v>
      </c>
      <c r="D89" s="24">
        <v>2</v>
      </c>
      <c r="E89" s="24">
        <v>499860</v>
      </c>
      <c r="F89" s="24">
        <v>6</v>
      </c>
      <c r="G89" s="24">
        <v>2</v>
      </c>
      <c r="H89" s="24">
        <v>2</v>
      </c>
      <c r="I89" s="24">
        <v>10.5</v>
      </c>
      <c r="J89" s="24">
        <v>499939.5</v>
      </c>
      <c r="K89" s="24">
        <v>2</v>
      </c>
      <c r="M89">
        <f t="shared" ref="M89:T89" si="29">C89-MIN(C89:C103)</f>
        <v>2</v>
      </c>
      <c r="N89">
        <f t="shared" si="29"/>
        <v>2</v>
      </c>
      <c r="O89">
        <f t="shared" si="29"/>
        <v>499860</v>
      </c>
      <c r="P89">
        <f t="shared" si="29"/>
        <v>6</v>
      </c>
      <c r="Q89">
        <f t="shared" si="29"/>
        <v>2</v>
      </c>
      <c r="R89">
        <f t="shared" si="29"/>
        <v>2</v>
      </c>
      <c r="S89">
        <f t="shared" si="29"/>
        <v>10.5</v>
      </c>
      <c r="T89">
        <f t="shared" si="29"/>
        <v>24</v>
      </c>
    </row>
    <row r="90" spans="2:20" ht="15" thickBot="1" x14ac:dyDescent="0.4">
      <c r="B90" s="23" t="s">
        <v>203</v>
      </c>
      <c r="C90" s="24">
        <v>1</v>
      </c>
      <c r="D90" s="24">
        <v>1</v>
      </c>
      <c r="E90" s="24">
        <v>1</v>
      </c>
      <c r="F90" s="24">
        <v>1</v>
      </c>
      <c r="G90" s="24">
        <v>1</v>
      </c>
      <c r="H90" s="24">
        <v>1</v>
      </c>
      <c r="I90" s="24">
        <v>9.5</v>
      </c>
      <c r="J90" s="24">
        <v>499938.5</v>
      </c>
      <c r="K90" s="24">
        <v>1</v>
      </c>
      <c r="M90">
        <f t="shared" ref="M90:T90" si="30">C90-MIN(C90:C104)</f>
        <v>1</v>
      </c>
      <c r="N90">
        <f t="shared" si="30"/>
        <v>1</v>
      </c>
      <c r="O90">
        <f t="shared" si="30"/>
        <v>1</v>
      </c>
      <c r="P90">
        <f t="shared" si="30"/>
        <v>1</v>
      </c>
      <c r="Q90">
        <f t="shared" si="30"/>
        <v>1</v>
      </c>
      <c r="R90">
        <f t="shared" si="30"/>
        <v>1</v>
      </c>
      <c r="S90">
        <f t="shared" si="30"/>
        <v>9.5</v>
      </c>
      <c r="T90">
        <f t="shared" si="30"/>
        <v>23</v>
      </c>
    </row>
    <row r="91" spans="2:20" ht="15" thickBot="1" x14ac:dyDescent="0.4">
      <c r="B91" s="23" t="s">
        <v>208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499915.5</v>
      </c>
      <c r="K91" s="24">
        <v>0</v>
      </c>
      <c r="M91">
        <f t="shared" ref="M91:T91" si="31">C91-MIN(C91:C105)</f>
        <v>0</v>
      </c>
      <c r="N91">
        <f t="shared" si="31"/>
        <v>0</v>
      </c>
      <c r="O91">
        <f t="shared" si="31"/>
        <v>0</v>
      </c>
      <c r="P91">
        <f t="shared" si="31"/>
        <v>0</v>
      </c>
      <c r="Q91">
        <f t="shared" si="31"/>
        <v>0</v>
      </c>
      <c r="R91">
        <f t="shared" si="31"/>
        <v>0</v>
      </c>
      <c r="S91">
        <f t="shared" si="31"/>
        <v>0</v>
      </c>
      <c r="T91">
        <f t="shared" si="31"/>
        <v>0</v>
      </c>
    </row>
    <row r="92" spans="2:20" ht="18.5" thickBot="1" x14ac:dyDescent="0.4">
      <c r="B92" s="19"/>
    </row>
    <row r="93" spans="2:20" ht="15" thickBot="1" x14ac:dyDescent="0.4">
      <c r="B93" s="23" t="s">
        <v>212</v>
      </c>
      <c r="C93" s="23" t="s">
        <v>62</v>
      </c>
      <c r="D93" s="23" t="s">
        <v>63</v>
      </c>
      <c r="E93" s="23" t="s">
        <v>64</v>
      </c>
      <c r="F93" s="23" t="s">
        <v>65</v>
      </c>
      <c r="G93" s="23" t="s">
        <v>66</v>
      </c>
      <c r="H93" s="23" t="s">
        <v>67</v>
      </c>
      <c r="I93" s="23" t="s">
        <v>68</v>
      </c>
      <c r="J93" s="23" t="s">
        <v>69</v>
      </c>
      <c r="K93" s="23" t="s">
        <v>70</v>
      </c>
      <c r="L93" s="23" t="s">
        <v>213</v>
      </c>
      <c r="M93" s="23" t="s">
        <v>214</v>
      </c>
      <c r="N93" s="23" t="s">
        <v>215</v>
      </c>
      <c r="O93" s="23" t="s">
        <v>216</v>
      </c>
    </row>
    <row r="94" spans="2:20" ht="15" thickBot="1" x14ac:dyDescent="0.4">
      <c r="B94" s="23" t="s">
        <v>72</v>
      </c>
      <c r="C94" s="24">
        <v>22.5</v>
      </c>
      <c r="D94" s="24">
        <v>4</v>
      </c>
      <c r="E94" s="24">
        <v>499870</v>
      </c>
      <c r="F94" s="24">
        <v>45</v>
      </c>
      <c r="G94" s="24">
        <v>56</v>
      </c>
      <c r="H94" s="24">
        <v>29</v>
      </c>
      <c r="I94" s="24">
        <v>34</v>
      </c>
      <c r="J94" s="24">
        <v>499938.5</v>
      </c>
      <c r="K94" s="24">
        <v>1</v>
      </c>
      <c r="L94" s="24">
        <v>1000000</v>
      </c>
      <c r="M94" s="24">
        <v>1000000</v>
      </c>
      <c r="N94" s="24">
        <v>0</v>
      </c>
      <c r="O94" s="24">
        <v>0</v>
      </c>
    </row>
    <row r="95" spans="2:20" ht="15" thickBot="1" x14ac:dyDescent="0.4">
      <c r="B95" s="23" t="s">
        <v>73</v>
      </c>
      <c r="C95" s="24">
        <v>27.5</v>
      </c>
      <c r="D95" s="24">
        <v>8</v>
      </c>
      <c r="E95" s="24">
        <v>499867</v>
      </c>
      <c r="F95" s="24">
        <v>1</v>
      </c>
      <c r="G95" s="24">
        <v>15.5</v>
      </c>
      <c r="H95" s="24">
        <v>19.5</v>
      </c>
      <c r="I95" s="24">
        <v>38</v>
      </c>
      <c r="J95" s="24">
        <v>499992</v>
      </c>
      <c r="K95" s="24">
        <v>31.5</v>
      </c>
      <c r="L95" s="24">
        <v>1000000</v>
      </c>
      <c r="M95" s="24">
        <v>1000000</v>
      </c>
      <c r="N95" s="24">
        <v>0</v>
      </c>
      <c r="O95" s="24">
        <v>0</v>
      </c>
    </row>
    <row r="96" spans="2:20" ht="15" thickBot="1" x14ac:dyDescent="0.4">
      <c r="B96" s="23" t="s">
        <v>74</v>
      </c>
      <c r="C96" s="24">
        <v>4</v>
      </c>
      <c r="D96" s="24">
        <v>3</v>
      </c>
      <c r="E96" s="24">
        <v>499861</v>
      </c>
      <c r="F96" s="24">
        <v>34.5</v>
      </c>
      <c r="G96" s="24">
        <v>0</v>
      </c>
      <c r="H96" s="24">
        <v>16.5</v>
      </c>
      <c r="I96" s="24">
        <v>33</v>
      </c>
      <c r="J96" s="24">
        <v>500010.5</v>
      </c>
      <c r="K96" s="24">
        <v>37.5</v>
      </c>
      <c r="L96" s="24">
        <v>1000000</v>
      </c>
      <c r="M96" s="24">
        <v>1000000</v>
      </c>
      <c r="N96" s="24">
        <v>0</v>
      </c>
      <c r="O96" s="24">
        <v>0</v>
      </c>
    </row>
    <row r="97" spans="2:15" ht="15" thickBot="1" x14ac:dyDescent="0.4">
      <c r="B97" s="23" t="s">
        <v>75</v>
      </c>
      <c r="C97" s="24">
        <v>24.5</v>
      </c>
      <c r="D97" s="24">
        <v>6</v>
      </c>
      <c r="E97" s="24">
        <v>499864</v>
      </c>
      <c r="F97" s="24">
        <v>6</v>
      </c>
      <c r="G97" s="24">
        <v>1</v>
      </c>
      <c r="H97" s="24">
        <v>17.5</v>
      </c>
      <c r="I97" s="24">
        <v>35</v>
      </c>
      <c r="J97" s="24">
        <v>500009.5</v>
      </c>
      <c r="K97" s="24">
        <v>36.5</v>
      </c>
      <c r="L97" s="24">
        <v>1000000</v>
      </c>
      <c r="M97" s="24">
        <v>1000000</v>
      </c>
      <c r="N97" s="24">
        <v>0</v>
      </c>
      <c r="O97" s="24">
        <v>0</v>
      </c>
    </row>
    <row r="98" spans="2:15" ht="15" thickBot="1" x14ac:dyDescent="0.4">
      <c r="B98" s="23" t="s">
        <v>76</v>
      </c>
      <c r="C98" s="24">
        <v>25.5</v>
      </c>
      <c r="D98" s="24">
        <v>13</v>
      </c>
      <c r="E98" s="24">
        <v>499872</v>
      </c>
      <c r="F98" s="24">
        <v>46</v>
      </c>
      <c r="G98" s="24">
        <v>58</v>
      </c>
      <c r="H98" s="24">
        <v>30</v>
      </c>
      <c r="I98" s="24">
        <v>40</v>
      </c>
      <c r="J98" s="24">
        <v>499915.5</v>
      </c>
      <c r="K98" s="24">
        <v>0</v>
      </c>
      <c r="L98" s="24">
        <v>1000000</v>
      </c>
      <c r="M98" s="24">
        <v>1000000</v>
      </c>
      <c r="N98" s="24">
        <v>0</v>
      </c>
      <c r="O98" s="24">
        <v>0</v>
      </c>
    </row>
    <row r="99" spans="2:15" ht="15" thickBot="1" x14ac:dyDescent="0.4">
      <c r="B99" s="23" t="s">
        <v>77</v>
      </c>
      <c r="C99" s="24">
        <v>6</v>
      </c>
      <c r="D99" s="24">
        <v>10</v>
      </c>
      <c r="E99" s="24">
        <v>1</v>
      </c>
      <c r="F99" s="24">
        <v>499927</v>
      </c>
      <c r="G99" s="24">
        <v>2</v>
      </c>
      <c r="H99" s="24">
        <v>4</v>
      </c>
      <c r="I99" s="24">
        <v>0</v>
      </c>
      <c r="J99" s="24">
        <v>500011.5</v>
      </c>
      <c r="K99" s="24">
        <v>38.5</v>
      </c>
      <c r="L99" s="24">
        <v>1000000</v>
      </c>
      <c r="M99" s="24">
        <v>1000000</v>
      </c>
      <c r="N99" s="24">
        <v>0</v>
      </c>
      <c r="O99" s="24">
        <v>0</v>
      </c>
    </row>
    <row r="100" spans="2:15" ht="15" thickBot="1" x14ac:dyDescent="0.4">
      <c r="B100" s="23" t="s">
        <v>78</v>
      </c>
      <c r="C100" s="24">
        <v>2</v>
      </c>
      <c r="D100" s="24">
        <v>12</v>
      </c>
      <c r="E100" s="24">
        <v>499868</v>
      </c>
      <c r="F100" s="24">
        <v>68.5</v>
      </c>
      <c r="G100" s="24">
        <v>54</v>
      </c>
      <c r="H100" s="24">
        <v>20.5</v>
      </c>
      <c r="I100" s="24">
        <v>29.5</v>
      </c>
      <c r="J100" s="24">
        <v>499941.5</v>
      </c>
      <c r="K100" s="24">
        <v>4</v>
      </c>
      <c r="L100" s="24">
        <v>1000000</v>
      </c>
      <c r="M100" s="24">
        <v>1000000</v>
      </c>
      <c r="N100" s="24">
        <v>0</v>
      </c>
      <c r="O100" s="24">
        <v>0</v>
      </c>
    </row>
    <row r="101" spans="2:15" ht="15" thickBot="1" x14ac:dyDescent="0.4">
      <c r="B101" s="23" t="s">
        <v>79</v>
      </c>
      <c r="C101" s="24">
        <v>21.5</v>
      </c>
      <c r="D101" s="24">
        <v>2</v>
      </c>
      <c r="E101" s="24">
        <v>499865</v>
      </c>
      <c r="F101" s="24">
        <v>35.5</v>
      </c>
      <c r="G101" s="24">
        <v>17</v>
      </c>
      <c r="H101" s="24">
        <v>3</v>
      </c>
      <c r="I101" s="24">
        <v>30.5</v>
      </c>
      <c r="J101" s="24">
        <v>499993</v>
      </c>
      <c r="K101" s="24">
        <v>32.5</v>
      </c>
      <c r="L101" s="24">
        <v>1000000</v>
      </c>
      <c r="M101" s="24">
        <v>1000000</v>
      </c>
      <c r="N101" s="24">
        <v>0</v>
      </c>
      <c r="O101" s="24">
        <v>0</v>
      </c>
    </row>
    <row r="102" spans="2:15" ht="15" thickBot="1" x14ac:dyDescent="0.4">
      <c r="B102" s="23" t="s">
        <v>80</v>
      </c>
      <c r="C102" s="24">
        <v>23.5</v>
      </c>
      <c r="D102" s="24">
        <v>11</v>
      </c>
      <c r="E102" s="24">
        <v>499869</v>
      </c>
      <c r="F102" s="24">
        <v>36.5</v>
      </c>
      <c r="G102" s="24">
        <v>55</v>
      </c>
      <c r="H102" s="24">
        <v>23.5</v>
      </c>
      <c r="I102" s="24">
        <v>36</v>
      </c>
      <c r="J102" s="24">
        <v>499941.5</v>
      </c>
      <c r="K102" s="24">
        <v>4</v>
      </c>
      <c r="L102" s="24">
        <v>1000000</v>
      </c>
      <c r="M102" s="24">
        <v>1000000</v>
      </c>
      <c r="N102" s="24">
        <v>0</v>
      </c>
      <c r="O102" s="24">
        <v>0</v>
      </c>
    </row>
    <row r="103" spans="2:15" ht="15" thickBot="1" x14ac:dyDescent="0.4">
      <c r="B103" s="23" t="s">
        <v>81</v>
      </c>
      <c r="C103" s="24">
        <v>1</v>
      </c>
      <c r="D103" s="24">
        <v>5</v>
      </c>
      <c r="E103" s="24">
        <v>0</v>
      </c>
      <c r="F103" s="24">
        <v>499926</v>
      </c>
      <c r="G103" s="24">
        <v>11.5</v>
      </c>
      <c r="H103" s="24">
        <v>1</v>
      </c>
      <c r="I103" s="24">
        <v>9.5</v>
      </c>
      <c r="J103" s="24">
        <v>500009.5</v>
      </c>
      <c r="K103" s="24">
        <v>36.5</v>
      </c>
      <c r="L103" s="24">
        <v>1000000</v>
      </c>
      <c r="M103" s="24">
        <v>1000000</v>
      </c>
      <c r="N103" s="24">
        <v>0</v>
      </c>
      <c r="O103" s="24">
        <v>0</v>
      </c>
    </row>
    <row r="104" spans="2:15" ht="15" thickBot="1" x14ac:dyDescent="0.4">
      <c r="B104" s="23" t="s">
        <v>82</v>
      </c>
      <c r="C104" s="24">
        <v>28.5</v>
      </c>
      <c r="D104" s="24">
        <v>29</v>
      </c>
      <c r="E104" s="24">
        <v>499871</v>
      </c>
      <c r="F104" s="24">
        <v>7.5</v>
      </c>
      <c r="G104" s="24">
        <v>57</v>
      </c>
      <c r="H104" s="24">
        <v>22.5</v>
      </c>
      <c r="I104" s="24">
        <v>39</v>
      </c>
      <c r="J104" s="24">
        <v>499941.5</v>
      </c>
      <c r="K104" s="24">
        <v>4</v>
      </c>
      <c r="L104" s="24">
        <v>1000000</v>
      </c>
      <c r="M104" s="24">
        <v>1000000</v>
      </c>
      <c r="N104" s="24">
        <v>0</v>
      </c>
      <c r="O104" s="24">
        <v>0</v>
      </c>
    </row>
    <row r="105" spans="2:15" ht="15" thickBot="1" x14ac:dyDescent="0.4">
      <c r="B105" s="23" t="s">
        <v>83</v>
      </c>
      <c r="C105" s="24">
        <v>0</v>
      </c>
      <c r="D105" s="24">
        <v>0</v>
      </c>
      <c r="E105" s="24">
        <v>499860</v>
      </c>
      <c r="F105" s="24">
        <v>37.5</v>
      </c>
      <c r="G105" s="24">
        <v>53</v>
      </c>
      <c r="H105" s="24">
        <v>0</v>
      </c>
      <c r="I105" s="24">
        <v>26</v>
      </c>
      <c r="J105" s="24">
        <v>499992</v>
      </c>
      <c r="K105" s="24">
        <v>31.5</v>
      </c>
      <c r="L105" s="24">
        <v>1000000</v>
      </c>
      <c r="M105" s="24">
        <v>1000000</v>
      </c>
      <c r="N105" s="24">
        <v>0</v>
      </c>
      <c r="O105" s="24">
        <v>0</v>
      </c>
    </row>
    <row r="106" spans="2:15" ht="15" thickBot="1" x14ac:dyDescent="0.4">
      <c r="B106" s="23" t="s">
        <v>84</v>
      </c>
      <c r="C106" s="24">
        <v>5</v>
      </c>
      <c r="D106" s="24">
        <v>1</v>
      </c>
      <c r="E106" s="24">
        <v>499863</v>
      </c>
      <c r="F106" s="24">
        <v>39.5</v>
      </c>
      <c r="G106" s="24">
        <v>13.5</v>
      </c>
      <c r="H106" s="24">
        <v>21.5</v>
      </c>
      <c r="I106" s="24">
        <v>10.5</v>
      </c>
      <c r="J106" s="24">
        <v>500009.5</v>
      </c>
      <c r="K106" s="24">
        <v>36.5</v>
      </c>
      <c r="L106" s="24">
        <v>1000000</v>
      </c>
      <c r="M106" s="24">
        <v>1000000</v>
      </c>
      <c r="N106" s="24">
        <v>0</v>
      </c>
      <c r="O106" s="24">
        <v>0</v>
      </c>
    </row>
    <row r="107" spans="2:15" ht="15" thickBot="1" x14ac:dyDescent="0.4">
      <c r="B107" s="23" t="s">
        <v>85</v>
      </c>
      <c r="C107" s="24">
        <v>27.5</v>
      </c>
      <c r="D107" s="24">
        <v>8</v>
      </c>
      <c r="E107" s="24">
        <v>499867</v>
      </c>
      <c r="F107" s="24">
        <v>1</v>
      </c>
      <c r="G107" s="24">
        <v>15.5</v>
      </c>
      <c r="H107" s="24">
        <v>19.5</v>
      </c>
      <c r="I107" s="24">
        <v>38</v>
      </c>
      <c r="J107" s="24">
        <v>499992</v>
      </c>
      <c r="K107" s="24">
        <v>31.5</v>
      </c>
      <c r="L107" s="24">
        <v>1000000</v>
      </c>
      <c r="M107" s="24">
        <v>1000000</v>
      </c>
      <c r="N107" s="24">
        <v>0</v>
      </c>
      <c r="O107" s="24">
        <v>0</v>
      </c>
    </row>
    <row r="108" spans="2:15" ht="15" thickBot="1" x14ac:dyDescent="0.4">
      <c r="B108" s="23" t="s">
        <v>86</v>
      </c>
      <c r="C108" s="24">
        <v>3</v>
      </c>
      <c r="D108" s="24">
        <v>9</v>
      </c>
      <c r="E108" s="24">
        <v>499862</v>
      </c>
      <c r="F108" s="24">
        <v>38.5</v>
      </c>
      <c r="G108" s="24">
        <v>12.5</v>
      </c>
      <c r="H108" s="24">
        <v>2</v>
      </c>
      <c r="I108" s="24">
        <v>27</v>
      </c>
      <c r="J108" s="24">
        <v>500009.5</v>
      </c>
      <c r="K108" s="24">
        <v>36.5</v>
      </c>
      <c r="L108" s="24">
        <v>1000000</v>
      </c>
      <c r="M108" s="24">
        <v>1000000</v>
      </c>
      <c r="N108" s="24">
        <v>0</v>
      </c>
      <c r="O108" s="24">
        <v>0</v>
      </c>
    </row>
    <row r="109" spans="2:15" ht="15" thickBot="1" x14ac:dyDescent="0.4"/>
    <row r="110" spans="2:15" ht="15" thickBot="1" x14ac:dyDescent="0.4">
      <c r="B110" s="25" t="s">
        <v>217</v>
      </c>
      <c r="C110" s="26">
        <v>1500034.5</v>
      </c>
    </row>
    <row r="111" spans="2:15" ht="15" thickBot="1" x14ac:dyDescent="0.4">
      <c r="B111" s="25" t="s">
        <v>218</v>
      </c>
      <c r="C111" s="26">
        <v>499915.5</v>
      </c>
    </row>
    <row r="112" spans="2:15" ht="15" thickBot="1" x14ac:dyDescent="0.4">
      <c r="B112" s="25" t="s">
        <v>219</v>
      </c>
      <c r="C112" s="26">
        <v>15000000</v>
      </c>
    </row>
    <row r="113" spans="2:3" ht="15" thickBot="1" x14ac:dyDescent="0.4">
      <c r="B113" s="25" t="s">
        <v>220</v>
      </c>
      <c r="C113" s="26">
        <v>15000000</v>
      </c>
    </row>
    <row r="114" spans="2:3" ht="20" thickBot="1" x14ac:dyDescent="0.4">
      <c r="B114" s="25" t="s">
        <v>221</v>
      </c>
      <c r="C114" s="26">
        <v>0</v>
      </c>
    </row>
    <row r="115" spans="2:3" ht="20" thickBot="1" x14ac:dyDescent="0.4">
      <c r="B115" s="25" t="s">
        <v>222</v>
      </c>
      <c r="C115" s="26"/>
    </row>
    <row r="116" spans="2:3" ht="20" thickBot="1" x14ac:dyDescent="0.4">
      <c r="B116" s="25" t="s">
        <v>223</v>
      </c>
      <c r="C116" s="26"/>
    </row>
    <row r="117" spans="2:3" ht="20" thickBot="1" x14ac:dyDescent="0.4">
      <c r="B117" s="25" t="s">
        <v>224</v>
      </c>
      <c r="C117" s="26">
        <v>0</v>
      </c>
    </row>
    <row r="119" spans="2:3" x14ac:dyDescent="0.35">
      <c r="B119" s="28" t="s">
        <v>225</v>
      </c>
    </row>
    <row r="121" spans="2:3" x14ac:dyDescent="0.35">
      <c r="B121" s="27" t="s">
        <v>226</v>
      </c>
    </row>
    <row r="122" spans="2:3" x14ac:dyDescent="0.35">
      <c r="B122" s="27" t="s">
        <v>615</v>
      </c>
    </row>
    <row r="126" spans="2:3" ht="18" x14ac:dyDescent="0.35">
      <c r="B126" s="19"/>
    </row>
    <row r="127" spans="2:3" x14ac:dyDescent="0.35">
      <c r="B127" s="20"/>
    </row>
    <row r="130" spans="2:13" ht="22.5" x14ac:dyDescent="0.35">
      <c r="B130" s="21" t="s">
        <v>54</v>
      </c>
      <c r="C130" s="22">
        <v>9587663</v>
      </c>
      <c r="D130" s="21" t="s">
        <v>55</v>
      </c>
      <c r="E130" s="22">
        <v>15</v>
      </c>
      <c r="F130" s="21" t="s">
        <v>56</v>
      </c>
      <c r="G130" s="22">
        <v>9</v>
      </c>
      <c r="H130" s="21" t="s">
        <v>57</v>
      </c>
      <c r="I130" s="22">
        <v>15</v>
      </c>
      <c r="J130" s="21" t="s">
        <v>58</v>
      </c>
      <c r="K130" s="22">
        <v>0</v>
      </c>
      <c r="L130" s="21" t="s">
        <v>59</v>
      </c>
      <c r="M130" s="22" t="s">
        <v>706</v>
      </c>
    </row>
    <row r="131" spans="2:13" ht="18.5" thickBot="1" x14ac:dyDescent="0.4">
      <c r="B131" s="19"/>
    </row>
    <row r="132" spans="2:13" ht="15" thickBot="1" x14ac:dyDescent="0.4">
      <c r="B132" s="23" t="s">
        <v>61</v>
      </c>
      <c r="C132" s="23" t="s">
        <v>62</v>
      </c>
      <c r="D132" s="23" t="s">
        <v>63</v>
      </c>
      <c r="E132" s="23" t="s">
        <v>64</v>
      </c>
      <c r="F132" s="23" t="s">
        <v>65</v>
      </c>
      <c r="G132" s="23" t="s">
        <v>66</v>
      </c>
      <c r="H132" s="23" t="s">
        <v>67</v>
      </c>
      <c r="I132" s="23" t="s">
        <v>68</v>
      </c>
      <c r="J132" s="23" t="s">
        <v>69</v>
      </c>
      <c r="K132" s="23" t="s">
        <v>70</v>
      </c>
      <c r="L132" s="23" t="s">
        <v>71</v>
      </c>
    </row>
    <row r="133" spans="2:13" ht="15" thickBot="1" x14ac:dyDescent="0.4">
      <c r="B133" s="23" t="s">
        <v>72</v>
      </c>
      <c r="C133" s="24">
        <v>9</v>
      </c>
      <c r="D133" s="24">
        <v>5</v>
      </c>
      <c r="E133" s="24">
        <v>13</v>
      </c>
      <c r="F133" s="24">
        <v>11</v>
      </c>
      <c r="G133" s="24">
        <v>13</v>
      </c>
      <c r="H133" s="24">
        <v>14</v>
      </c>
      <c r="I133" s="24">
        <v>9</v>
      </c>
      <c r="J133" s="24">
        <v>2</v>
      </c>
      <c r="K133" s="24">
        <v>2</v>
      </c>
      <c r="L133" s="24">
        <v>1000000</v>
      </c>
    </row>
    <row r="134" spans="2:13" ht="15" thickBot="1" x14ac:dyDescent="0.4">
      <c r="B134" s="23" t="s">
        <v>73</v>
      </c>
      <c r="C134" s="24">
        <v>14</v>
      </c>
      <c r="D134" s="24">
        <v>9</v>
      </c>
      <c r="E134" s="24">
        <v>10</v>
      </c>
      <c r="F134" s="24">
        <v>2</v>
      </c>
      <c r="G134" s="24">
        <v>8</v>
      </c>
      <c r="H134" s="24">
        <v>9</v>
      </c>
      <c r="I134" s="24">
        <v>13</v>
      </c>
      <c r="J134" s="24">
        <v>8</v>
      </c>
      <c r="K134" s="24">
        <v>8</v>
      </c>
      <c r="L134" s="24">
        <v>1000000</v>
      </c>
    </row>
    <row r="135" spans="2:13" ht="15" thickBot="1" x14ac:dyDescent="0.4">
      <c r="B135" s="23" t="s">
        <v>74</v>
      </c>
      <c r="C135" s="24">
        <v>5</v>
      </c>
      <c r="D135" s="24">
        <v>4</v>
      </c>
      <c r="E135" s="24">
        <v>4</v>
      </c>
      <c r="F135" s="24">
        <v>5</v>
      </c>
      <c r="G135" s="24">
        <v>1</v>
      </c>
      <c r="H135" s="24">
        <v>6</v>
      </c>
      <c r="I135" s="24">
        <v>8</v>
      </c>
      <c r="J135" s="24">
        <v>14</v>
      </c>
      <c r="K135" s="24">
        <v>14</v>
      </c>
      <c r="L135" s="24">
        <v>1000000</v>
      </c>
    </row>
    <row r="136" spans="2:13" ht="15" thickBot="1" x14ac:dyDescent="0.4">
      <c r="B136" s="23" t="s">
        <v>75</v>
      </c>
      <c r="C136" s="24">
        <v>11</v>
      </c>
      <c r="D136" s="24">
        <v>7</v>
      </c>
      <c r="E136" s="24">
        <v>7</v>
      </c>
      <c r="F136" s="24">
        <v>3</v>
      </c>
      <c r="G136" s="24">
        <v>2</v>
      </c>
      <c r="H136" s="24">
        <v>7</v>
      </c>
      <c r="I136" s="24">
        <v>10</v>
      </c>
      <c r="J136" s="24">
        <v>13</v>
      </c>
      <c r="K136" s="24">
        <v>13</v>
      </c>
      <c r="L136" s="24">
        <v>1000000</v>
      </c>
    </row>
    <row r="137" spans="2:13" ht="15" thickBot="1" x14ac:dyDescent="0.4">
      <c r="B137" s="23" t="s">
        <v>76</v>
      </c>
      <c r="C137" s="24">
        <v>12</v>
      </c>
      <c r="D137" s="24">
        <v>14</v>
      </c>
      <c r="E137" s="24">
        <v>15</v>
      </c>
      <c r="F137" s="24">
        <v>12</v>
      </c>
      <c r="G137" s="24">
        <v>15</v>
      </c>
      <c r="H137" s="24">
        <v>15</v>
      </c>
      <c r="I137" s="24">
        <v>15</v>
      </c>
      <c r="J137" s="24">
        <v>1</v>
      </c>
      <c r="K137" s="24">
        <v>1</v>
      </c>
      <c r="L137" s="24">
        <v>1000000</v>
      </c>
    </row>
    <row r="138" spans="2:13" ht="15" thickBot="1" x14ac:dyDescent="0.4">
      <c r="B138" s="23" t="s">
        <v>77</v>
      </c>
      <c r="C138" s="24">
        <v>7</v>
      </c>
      <c r="D138" s="24">
        <v>11</v>
      </c>
      <c r="E138" s="24">
        <v>2</v>
      </c>
      <c r="F138" s="24">
        <v>15</v>
      </c>
      <c r="G138" s="24">
        <v>3</v>
      </c>
      <c r="H138" s="24">
        <v>5</v>
      </c>
      <c r="I138" s="24">
        <v>1</v>
      </c>
      <c r="J138" s="24">
        <v>15</v>
      </c>
      <c r="K138" s="24">
        <v>15</v>
      </c>
      <c r="L138" s="24">
        <v>1000000</v>
      </c>
    </row>
    <row r="139" spans="2:13" ht="15" thickBot="1" x14ac:dyDescent="0.4">
      <c r="B139" s="23" t="s">
        <v>78</v>
      </c>
      <c r="C139" s="24">
        <v>3</v>
      </c>
      <c r="D139" s="24">
        <v>13</v>
      </c>
      <c r="E139" s="24">
        <v>11</v>
      </c>
      <c r="F139" s="24">
        <v>13</v>
      </c>
      <c r="G139" s="24">
        <v>11</v>
      </c>
      <c r="H139" s="24">
        <v>10</v>
      </c>
      <c r="I139" s="24">
        <v>6</v>
      </c>
      <c r="J139" s="24">
        <v>5</v>
      </c>
      <c r="K139" s="24">
        <v>5</v>
      </c>
      <c r="L139" s="24">
        <v>1000000</v>
      </c>
    </row>
    <row r="140" spans="2:13" ht="15" thickBot="1" x14ac:dyDescent="0.4">
      <c r="B140" s="23" t="s">
        <v>79</v>
      </c>
      <c r="C140" s="24">
        <v>8</v>
      </c>
      <c r="D140" s="24">
        <v>3</v>
      </c>
      <c r="E140" s="24">
        <v>8</v>
      </c>
      <c r="F140" s="24">
        <v>6</v>
      </c>
      <c r="G140" s="24">
        <v>9</v>
      </c>
      <c r="H140" s="24">
        <v>4</v>
      </c>
      <c r="I140" s="24">
        <v>7</v>
      </c>
      <c r="J140" s="24">
        <v>9</v>
      </c>
      <c r="K140" s="24">
        <v>9</v>
      </c>
      <c r="L140" s="24">
        <v>1000000</v>
      </c>
    </row>
    <row r="141" spans="2:13" ht="15" thickBot="1" x14ac:dyDescent="0.4">
      <c r="B141" s="23" t="s">
        <v>80</v>
      </c>
      <c r="C141" s="24">
        <v>10</v>
      </c>
      <c r="D141" s="24">
        <v>12</v>
      </c>
      <c r="E141" s="24">
        <v>12</v>
      </c>
      <c r="F141" s="24">
        <v>7</v>
      </c>
      <c r="G141" s="24">
        <v>12</v>
      </c>
      <c r="H141" s="24">
        <v>13</v>
      </c>
      <c r="I141" s="24">
        <v>11</v>
      </c>
      <c r="J141" s="24">
        <v>5</v>
      </c>
      <c r="K141" s="24">
        <v>5</v>
      </c>
      <c r="L141" s="24">
        <v>1000000</v>
      </c>
    </row>
    <row r="142" spans="2:13" ht="15" thickBot="1" x14ac:dyDescent="0.4">
      <c r="B142" s="23" t="s">
        <v>81</v>
      </c>
      <c r="C142" s="24">
        <v>2</v>
      </c>
      <c r="D142" s="24">
        <v>6</v>
      </c>
      <c r="E142" s="24">
        <v>1</v>
      </c>
      <c r="F142" s="24">
        <v>14</v>
      </c>
      <c r="G142" s="24">
        <v>4</v>
      </c>
      <c r="H142" s="24">
        <v>2</v>
      </c>
      <c r="I142" s="24">
        <v>2</v>
      </c>
      <c r="J142" s="24">
        <v>13</v>
      </c>
      <c r="K142" s="24">
        <v>13</v>
      </c>
      <c r="L142" s="24">
        <v>1000000</v>
      </c>
    </row>
    <row r="143" spans="2:13" ht="15" thickBot="1" x14ac:dyDescent="0.4">
      <c r="B143" s="23" t="s">
        <v>82</v>
      </c>
      <c r="C143" s="24">
        <v>15</v>
      </c>
      <c r="D143" s="24">
        <v>15</v>
      </c>
      <c r="E143" s="24">
        <v>14</v>
      </c>
      <c r="F143" s="24">
        <v>4</v>
      </c>
      <c r="G143" s="24">
        <v>14</v>
      </c>
      <c r="H143" s="24">
        <v>12</v>
      </c>
      <c r="I143" s="24">
        <v>14</v>
      </c>
      <c r="J143" s="24">
        <v>5</v>
      </c>
      <c r="K143" s="24">
        <v>5</v>
      </c>
      <c r="L143" s="24">
        <v>1000000</v>
      </c>
    </row>
    <row r="144" spans="2:13" ht="15" thickBot="1" x14ac:dyDescent="0.4">
      <c r="B144" s="23" t="s">
        <v>83</v>
      </c>
      <c r="C144" s="24">
        <v>1</v>
      </c>
      <c r="D144" s="24">
        <v>1</v>
      </c>
      <c r="E144" s="24">
        <v>3</v>
      </c>
      <c r="F144" s="24">
        <v>8</v>
      </c>
      <c r="G144" s="24">
        <v>10</v>
      </c>
      <c r="H144" s="24">
        <v>1</v>
      </c>
      <c r="I144" s="24">
        <v>4</v>
      </c>
      <c r="J144" s="24">
        <v>8</v>
      </c>
      <c r="K144" s="24">
        <v>8</v>
      </c>
      <c r="L144" s="24">
        <v>1000000</v>
      </c>
    </row>
    <row r="145" spans="2:12" ht="15" thickBot="1" x14ac:dyDescent="0.4">
      <c r="B145" s="23" t="s">
        <v>84</v>
      </c>
      <c r="C145" s="24">
        <v>6</v>
      </c>
      <c r="D145" s="24">
        <v>2</v>
      </c>
      <c r="E145" s="24">
        <v>6</v>
      </c>
      <c r="F145" s="24">
        <v>10</v>
      </c>
      <c r="G145" s="24">
        <v>6</v>
      </c>
      <c r="H145" s="24">
        <v>11</v>
      </c>
      <c r="I145" s="24">
        <v>3</v>
      </c>
      <c r="J145" s="24">
        <v>13</v>
      </c>
      <c r="K145" s="24">
        <v>13</v>
      </c>
      <c r="L145" s="24">
        <v>1000000</v>
      </c>
    </row>
    <row r="146" spans="2:12" ht="15" thickBot="1" x14ac:dyDescent="0.4">
      <c r="B146" s="23" t="s">
        <v>85</v>
      </c>
      <c r="C146" s="24">
        <v>14</v>
      </c>
      <c r="D146" s="24">
        <v>9</v>
      </c>
      <c r="E146" s="24">
        <v>10</v>
      </c>
      <c r="F146" s="24">
        <v>2</v>
      </c>
      <c r="G146" s="24">
        <v>8</v>
      </c>
      <c r="H146" s="24">
        <v>9</v>
      </c>
      <c r="I146" s="24">
        <v>13</v>
      </c>
      <c r="J146" s="24">
        <v>8</v>
      </c>
      <c r="K146" s="24">
        <v>8</v>
      </c>
      <c r="L146" s="24">
        <v>1000000</v>
      </c>
    </row>
    <row r="147" spans="2:12" ht="15" thickBot="1" x14ac:dyDescent="0.4">
      <c r="B147" s="23" t="s">
        <v>86</v>
      </c>
      <c r="C147" s="24">
        <v>4</v>
      </c>
      <c r="D147" s="24">
        <v>10</v>
      </c>
      <c r="E147" s="24">
        <v>5</v>
      </c>
      <c r="F147" s="24">
        <v>9</v>
      </c>
      <c r="G147" s="24">
        <v>5</v>
      </c>
      <c r="H147" s="24">
        <v>3</v>
      </c>
      <c r="I147" s="24">
        <v>5</v>
      </c>
      <c r="J147" s="24">
        <v>13</v>
      </c>
      <c r="K147" s="24">
        <v>13</v>
      </c>
      <c r="L147" s="24">
        <v>1000000</v>
      </c>
    </row>
    <row r="148" spans="2:12" ht="18.5" thickBot="1" x14ac:dyDescent="0.4">
      <c r="B148" s="19"/>
    </row>
    <row r="149" spans="2:12" ht="15" thickBot="1" x14ac:dyDescent="0.4">
      <c r="B149" s="23" t="s">
        <v>87</v>
      </c>
      <c r="C149" s="23" t="s">
        <v>62</v>
      </c>
      <c r="D149" s="23" t="s">
        <v>63</v>
      </c>
      <c r="E149" s="23" t="s">
        <v>64</v>
      </c>
      <c r="F149" s="23" t="s">
        <v>65</v>
      </c>
      <c r="G149" s="23" t="s">
        <v>66</v>
      </c>
      <c r="H149" s="23" t="s">
        <v>67</v>
      </c>
      <c r="I149" s="23" t="s">
        <v>68</v>
      </c>
      <c r="J149" s="23" t="s">
        <v>69</v>
      </c>
      <c r="K149" s="23" t="s">
        <v>70</v>
      </c>
    </row>
    <row r="150" spans="2:12" ht="26.5" thickBot="1" x14ac:dyDescent="0.4">
      <c r="B150" s="23" t="s">
        <v>88</v>
      </c>
      <c r="C150" s="24" t="s">
        <v>97</v>
      </c>
      <c r="D150" s="24" t="s">
        <v>707</v>
      </c>
      <c r="E150" s="24" t="s">
        <v>708</v>
      </c>
      <c r="F150" s="24" t="s">
        <v>709</v>
      </c>
      <c r="G150" s="24" t="s">
        <v>710</v>
      </c>
      <c r="H150" s="24" t="s">
        <v>711</v>
      </c>
      <c r="I150" s="24" t="s">
        <v>712</v>
      </c>
      <c r="J150" s="24" t="s">
        <v>713</v>
      </c>
      <c r="K150" s="24" t="s">
        <v>97</v>
      </c>
    </row>
    <row r="151" spans="2:12" ht="26.5" thickBot="1" x14ac:dyDescent="0.4">
      <c r="B151" s="23" t="s">
        <v>98</v>
      </c>
      <c r="C151" s="24" t="s">
        <v>107</v>
      </c>
      <c r="D151" s="24" t="s">
        <v>714</v>
      </c>
      <c r="E151" s="24" t="s">
        <v>715</v>
      </c>
      <c r="F151" s="24" t="s">
        <v>716</v>
      </c>
      <c r="G151" s="24" t="s">
        <v>717</v>
      </c>
      <c r="H151" s="24" t="s">
        <v>718</v>
      </c>
      <c r="I151" s="24" t="s">
        <v>719</v>
      </c>
      <c r="J151" s="24" t="s">
        <v>720</v>
      </c>
      <c r="K151" s="24" t="s">
        <v>107</v>
      </c>
    </row>
    <row r="152" spans="2:12" ht="26.5" thickBot="1" x14ac:dyDescent="0.4">
      <c r="B152" s="23" t="s">
        <v>108</v>
      </c>
      <c r="C152" s="24" t="s">
        <v>117</v>
      </c>
      <c r="D152" s="24" t="s">
        <v>721</v>
      </c>
      <c r="E152" s="24" t="s">
        <v>722</v>
      </c>
      <c r="F152" s="24" t="s">
        <v>723</v>
      </c>
      <c r="G152" s="24" t="s">
        <v>724</v>
      </c>
      <c r="H152" s="24" t="s">
        <v>725</v>
      </c>
      <c r="I152" s="24" t="s">
        <v>726</v>
      </c>
      <c r="J152" s="24" t="s">
        <v>727</v>
      </c>
      <c r="K152" s="24" t="s">
        <v>117</v>
      </c>
    </row>
    <row r="153" spans="2:12" ht="26.5" thickBot="1" x14ac:dyDescent="0.4">
      <c r="B153" s="23" t="s">
        <v>118</v>
      </c>
      <c r="C153" s="24" t="s">
        <v>127</v>
      </c>
      <c r="D153" s="24" t="s">
        <v>728</v>
      </c>
      <c r="E153" s="24" t="s">
        <v>729</v>
      </c>
      <c r="F153" s="24" t="s">
        <v>730</v>
      </c>
      <c r="G153" s="24" t="s">
        <v>731</v>
      </c>
      <c r="H153" s="24" t="s">
        <v>732</v>
      </c>
      <c r="I153" s="24" t="s">
        <v>733</v>
      </c>
      <c r="J153" s="24" t="s">
        <v>734</v>
      </c>
      <c r="K153" s="24" t="s">
        <v>127</v>
      </c>
    </row>
    <row r="154" spans="2:12" ht="26.5" thickBot="1" x14ac:dyDescent="0.4">
      <c r="B154" s="23" t="s">
        <v>128</v>
      </c>
      <c r="C154" s="24" t="s">
        <v>137</v>
      </c>
      <c r="D154" s="24" t="s">
        <v>735</v>
      </c>
      <c r="E154" s="24" t="s">
        <v>736</v>
      </c>
      <c r="F154" s="24" t="s">
        <v>737</v>
      </c>
      <c r="G154" s="24" t="s">
        <v>738</v>
      </c>
      <c r="H154" s="24" t="s">
        <v>739</v>
      </c>
      <c r="I154" s="24" t="s">
        <v>740</v>
      </c>
      <c r="J154" s="24" t="s">
        <v>741</v>
      </c>
      <c r="K154" s="24" t="s">
        <v>137</v>
      </c>
    </row>
    <row r="155" spans="2:12" ht="26.5" thickBot="1" x14ac:dyDescent="0.4">
      <c r="B155" s="23" t="s">
        <v>138</v>
      </c>
      <c r="C155" s="24" t="s">
        <v>147</v>
      </c>
      <c r="D155" s="24" t="s">
        <v>742</v>
      </c>
      <c r="E155" s="24" t="s">
        <v>743</v>
      </c>
      <c r="F155" s="24" t="s">
        <v>744</v>
      </c>
      <c r="G155" s="24" t="s">
        <v>745</v>
      </c>
      <c r="H155" s="24" t="s">
        <v>746</v>
      </c>
      <c r="I155" s="24" t="s">
        <v>747</v>
      </c>
      <c r="J155" s="24" t="s">
        <v>748</v>
      </c>
      <c r="K155" s="24" t="s">
        <v>147</v>
      </c>
    </row>
    <row r="156" spans="2:12" ht="26.5" thickBot="1" x14ac:dyDescent="0.4">
      <c r="B156" s="23" t="s">
        <v>148</v>
      </c>
      <c r="C156" s="24" t="s">
        <v>157</v>
      </c>
      <c r="D156" s="24" t="s">
        <v>749</v>
      </c>
      <c r="E156" s="24" t="s">
        <v>750</v>
      </c>
      <c r="F156" s="24" t="s">
        <v>751</v>
      </c>
      <c r="G156" s="24" t="s">
        <v>752</v>
      </c>
      <c r="H156" s="24" t="s">
        <v>753</v>
      </c>
      <c r="I156" s="24" t="s">
        <v>754</v>
      </c>
      <c r="J156" s="24" t="s">
        <v>434</v>
      </c>
      <c r="K156" s="24" t="s">
        <v>157</v>
      </c>
    </row>
    <row r="157" spans="2:12" ht="26.5" thickBot="1" x14ac:dyDescent="0.4">
      <c r="B157" s="23" t="s">
        <v>158</v>
      </c>
      <c r="C157" s="24" t="s">
        <v>161</v>
      </c>
      <c r="D157" s="24" t="s">
        <v>755</v>
      </c>
      <c r="E157" s="24" t="s">
        <v>756</v>
      </c>
      <c r="F157" s="24" t="s">
        <v>757</v>
      </c>
      <c r="G157" s="24" t="s">
        <v>758</v>
      </c>
      <c r="H157" s="24" t="s">
        <v>279</v>
      </c>
      <c r="I157" s="24" t="s">
        <v>161</v>
      </c>
      <c r="J157" s="24" t="s">
        <v>440</v>
      </c>
      <c r="K157" s="24" t="s">
        <v>161</v>
      </c>
    </row>
    <row r="158" spans="2:12" ht="26.5" thickBot="1" x14ac:dyDescent="0.4">
      <c r="B158" s="23" t="s">
        <v>166</v>
      </c>
      <c r="C158" s="24" t="s">
        <v>169</v>
      </c>
      <c r="D158" s="24" t="s">
        <v>364</v>
      </c>
      <c r="E158" s="24" t="s">
        <v>759</v>
      </c>
      <c r="F158" s="24" t="s">
        <v>760</v>
      </c>
      <c r="G158" s="24" t="s">
        <v>761</v>
      </c>
      <c r="H158" s="24" t="s">
        <v>283</v>
      </c>
      <c r="I158" s="24" t="s">
        <v>169</v>
      </c>
      <c r="J158" s="24" t="s">
        <v>762</v>
      </c>
      <c r="K158" s="24" t="s">
        <v>169</v>
      </c>
    </row>
    <row r="159" spans="2:12" ht="26.5" thickBot="1" x14ac:dyDescent="0.4">
      <c r="B159" s="23" t="s">
        <v>174</v>
      </c>
      <c r="C159" s="24" t="s">
        <v>177</v>
      </c>
      <c r="D159" s="24" t="s">
        <v>763</v>
      </c>
      <c r="E159" s="24" t="s">
        <v>764</v>
      </c>
      <c r="F159" s="24" t="s">
        <v>765</v>
      </c>
      <c r="G159" s="24" t="s">
        <v>766</v>
      </c>
      <c r="H159" s="24" t="s">
        <v>767</v>
      </c>
      <c r="I159" s="24" t="s">
        <v>177</v>
      </c>
      <c r="J159" s="24" t="s">
        <v>177</v>
      </c>
      <c r="K159" s="24" t="s">
        <v>177</v>
      </c>
    </row>
    <row r="160" spans="2:12" ht="26.5" thickBot="1" x14ac:dyDescent="0.4">
      <c r="B160" s="23" t="s">
        <v>182</v>
      </c>
      <c r="C160" s="24" t="s">
        <v>183</v>
      </c>
      <c r="D160" s="24" t="s">
        <v>768</v>
      </c>
      <c r="E160" s="24" t="s">
        <v>769</v>
      </c>
      <c r="F160" s="24" t="s">
        <v>770</v>
      </c>
      <c r="G160" s="24" t="s">
        <v>771</v>
      </c>
      <c r="H160" s="24" t="s">
        <v>772</v>
      </c>
      <c r="I160" s="24" t="s">
        <v>183</v>
      </c>
      <c r="J160" s="24" t="s">
        <v>183</v>
      </c>
      <c r="K160" s="24" t="s">
        <v>183</v>
      </c>
    </row>
    <row r="161" spans="2:11" ht="26.5" thickBot="1" x14ac:dyDescent="0.4">
      <c r="B161" s="23" t="s">
        <v>189</v>
      </c>
      <c r="C161" s="24" t="s">
        <v>190</v>
      </c>
      <c r="D161" s="24" t="s">
        <v>773</v>
      </c>
      <c r="E161" s="24" t="s">
        <v>774</v>
      </c>
      <c r="F161" s="24" t="s">
        <v>190</v>
      </c>
      <c r="G161" s="24" t="s">
        <v>775</v>
      </c>
      <c r="H161" s="24" t="s">
        <v>776</v>
      </c>
      <c r="I161" s="24" t="s">
        <v>190</v>
      </c>
      <c r="J161" s="24" t="s">
        <v>190</v>
      </c>
      <c r="K161" s="24" t="s">
        <v>190</v>
      </c>
    </row>
    <row r="162" spans="2:11" ht="26.5" thickBot="1" x14ac:dyDescent="0.4">
      <c r="B162" s="23" t="s">
        <v>196</v>
      </c>
      <c r="C162" s="24" t="s">
        <v>197</v>
      </c>
      <c r="D162" s="24" t="s">
        <v>777</v>
      </c>
      <c r="E162" s="24" t="s">
        <v>778</v>
      </c>
      <c r="F162" s="24" t="s">
        <v>197</v>
      </c>
      <c r="G162" s="24" t="s">
        <v>779</v>
      </c>
      <c r="H162" s="24" t="s">
        <v>780</v>
      </c>
      <c r="I162" s="24" t="s">
        <v>197</v>
      </c>
      <c r="J162" s="24" t="s">
        <v>197</v>
      </c>
      <c r="K162" s="24" t="s">
        <v>197</v>
      </c>
    </row>
    <row r="163" spans="2:11" ht="26.5" thickBot="1" x14ac:dyDescent="0.4">
      <c r="B163" s="23" t="s">
        <v>203</v>
      </c>
      <c r="C163" s="24" t="s">
        <v>204</v>
      </c>
      <c r="D163" s="24" t="s">
        <v>781</v>
      </c>
      <c r="E163" s="24" t="s">
        <v>204</v>
      </c>
      <c r="F163" s="24" t="s">
        <v>204</v>
      </c>
      <c r="G163" s="24" t="s">
        <v>782</v>
      </c>
      <c r="H163" s="24" t="s">
        <v>783</v>
      </c>
      <c r="I163" s="24" t="s">
        <v>204</v>
      </c>
      <c r="J163" s="24" t="s">
        <v>204</v>
      </c>
      <c r="K163" s="24" t="s">
        <v>204</v>
      </c>
    </row>
    <row r="164" spans="2:11" ht="26.5" thickBot="1" x14ac:dyDescent="0.4">
      <c r="B164" s="23" t="s">
        <v>208</v>
      </c>
      <c r="C164" s="24" t="s">
        <v>209</v>
      </c>
      <c r="D164" s="24" t="s">
        <v>209</v>
      </c>
      <c r="E164" s="24" t="s">
        <v>209</v>
      </c>
      <c r="F164" s="24" t="s">
        <v>209</v>
      </c>
      <c r="G164" s="24" t="s">
        <v>209</v>
      </c>
      <c r="H164" s="24" t="s">
        <v>784</v>
      </c>
      <c r="I164" s="24" t="s">
        <v>209</v>
      </c>
      <c r="J164" s="24" t="s">
        <v>209</v>
      </c>
      <c r="K164" s="24" t="s">
        <v>209</v>
      </c>
    </row>
    <row r="165" spans="2:11" ht="18.5" thickBot="1" x14ac:dyDescent="0.4">
      <c r="B165" s="19"/>
    </row>
    <row r="166" spans="2:11" ht="15" thickBot="1" x14ac:dyDescent="0.4">
      <c r="B166" s="23" t="s">
        <v>211</v>
      </c>
      <c r="C166" s="23" t="s">
        <v>62</v>
      </c>
      <c r="D166" s="23" t="s">
        <v>63</v>
      </c>
      <c r="E166" s="23" t="s">
        <v>64</v>
      </c>
      <c r="F166" s="23" t="s">
        <v>65</v>
      </c>
      <c r="G166" s="23" t="s">
        <v>66</v>
      </c>
      <c r="H166" s="23" t="s">
        <v>67</v>
      </c>
      <c r="I166" s="23" t="s">
        <v>68</v>
      </c>
      <c r="J166" s="23" t="s">
        <v>69</v>
      </c>
      <c r="K166" s="23" t="s">
        <v>70</v>
      </c>
    </row>
    <row r="167" spans="2:11" ht="15" thickBot="1" x14ac:dyDescent="0.4">
      <c r="B167" s="23" t="s">
        <v>88</v>
      </c>
      <c r="C167" s="24">
        <v>14</v>
      </c>
      <c r="D167" s="24">
        <v>25.5</v>
      </c>
      <c r="E167" s="24">
        <v>19.5</v>
      </c>
      <c r="F167" s="24">
        <v>52.5</v>
      </c>
      <c r="G167" s="24">
        <v>499971</v>
      </c>
      <c r="H167" s="24">
        <v>499965.5</v>
      </c>
      <c r="I167" s="24">
        <v>38.5</v>
      </c>
      <c r="J167" s="24">
        <v>500035</v>
      </c>
      <c r="K167" s="24">
        <v>14</v>
      </c>
    </row>
    <row r="168" spans="2:11" ht="15" thickBot="1" x14ac:dyDescent="0.4">
      <c r="B168" s="23" t="s">
        <v>98</v>
      </c>
      <c r="C168" s="24">
        <v>13</v>
      </c>
      <c r="D168" s="24">
        <v>24.5</v>
      </c>
      <c r="E168" s="24">
        <v>18.5</v>
      </c>
      <c r="F168" s="24">
        <v>51.5</v>
      </c>
      <c r="G168" s="24">
        <v>499970</v>
      </c>
      <c r="H168" s="24">
        <v>499964.5</v>
      </c>
      <c r="I168" s="24">
        <v>20.5</v>
      </c>
      <c r="J168" s="24">
        <v>79.5</v>
      </c>
      <c r="K168" s="24">
        <v>13</v>
      </c>
    </row>
    <row r="169" spans="2:11" ht="15" thickBot="1" x14ac:dyDescent="0.4">
      <c r="B169" s="23" t="s">
        <v>108</v>
      </c>
      <c r="C169" s="24">
        <v>12</v>
      </c>
      <c r="D169" s="24">
        <v>22</v>
      </c>
      <c r="E169" s="24">
        <v>17.5</v>
      </c>
      <c r="F169" s="24">
        <v>43.5</v>
      </c>
      <c r="G169" s="24">
        <v>499969</v>
      </c>
      <c r="H169" s="24">
        <v>499963.5</v>
      </c>
      <c r="I169" s="24">
        <v>19.5</v>
      </c>
      <c r="J169" s="24">
        <v>78</v>
      </c>
      <c r="K169" s="24">
        <v>12</v>
      </c>
    </row>
    <row r="170" spans="2:11" ht="15" thickBot="1" x14ac:dyDescent="0.4">
      <c r="B170" s="23" t="s">
        <v>118</v>
      </c>
      <c r="C170" s="24">
        <v>11</v>
      </c>
      <c r="D170" s="24">
        <v>11.5</v>
      </c>
      <c r="E170" s="24">
        <v>16.5</v>
      </c>
      <c r="F170" s="24">
        <v>42.5</v>
      </c>
      <c r="G170" s="24">
        <v>499968</v>
      </c>
      <c r="H170" s="24">
        <v>499962.5</v>
      </c>
      <c r="I170" s="24">
        <v>18.5</v>
      </c>
      <c r="J170" s="24">
        <v>77</v>
      </c>
      <c r="K170" s="24">
        <v>11</v>
      </c>
    </row>
    <row r="171" spans="2:11" ht="15" thickBot="1" x14ac:dyDescent="0.4">
      <c r="B171" s="23" t="s">
        <v>128</v>
      </c>
      <c r="C171" s="24">
        <v>10</v>
      </c>
      <c r="D171" s="24">
        <v>10.5</v>
      </c>
      <c r="E171" s="24">
        <v>15.5</v>
      </c>
      <c r="F171" s="24">
        <v>29.5</v>
      </c>
      <c r="G171" s="24">
        <v>499967</v>
      </c>
      <c r="H171" s="24">
        <v>499961.5</v>
      </c>
      <c r="I171" s="24">
        <v>17.5</v>
      </c>
      <c r="J171" s="24">
        <v>76</v>
      </c>
      <c r="K171" s="24">
        <v>10</v>
      </c>
    </row>
    <row r="172" spans="2:11" ht="15" thickBot="1" x14ac:dyDescent="0.4">
      <c r="B172" s="23" t="s">
        <v>138</v>
      </c>
      <c r="C172" s="24">
        <v>9</v>
      </c>
      <c r="D172" s="24">
        <v>9.5</v>
      </c>
      <c r="E172" s="24">
        <v>14.5</v>
      </c>
      <c r="F172" s="24">
        <v>28.5</v>
      </c>
      <c r="G172" s="24">
        <v>499966</v>
      </c>
      <c r="H172" s="24">
        <v>499952.5</v>
      </c>
      <c r="I172" s="24">
        <v>13.5</v>
      </c>
      <c r="J172" s="24">
        <v>36</v>
      </c>
      <c r="K172" s="24">
        <v>9</v>
      </c>
    </row>
    <row r="173" spans="2:11" ht="15" thickBot="1" x14ac:dyDescent="0.4">
      <c r="B173" s="23" t="s">
        <v>148</v>
      </c>
      <c r="C173" s="24">
        <v>8</v>
      </c>
      <c r="D173" s="24">
        <v>8.5</v>
      </c>
      <c r="E173" s="24">
        <v>13.5</v>
      </c>
      <c r="F173" s="24">
        <v>22.5</v>
      </c>
      <c r="G173" s="24">
        <v>499965</v>
      </c>
      <c r="H173" s="24">
        <v>499951.5</v>
      </c>
      <c r="I173" s="24">
        <v>12.5</v>
      </c>
      <c r="J173" s="24">
        <v>9</v>
      </c>
      <c r="K173" s="24">
        <v>8</v>
      </c>
    </row>
    <row r="174" spans="2:11" ht="15" thickBot="1" x14ac:dyDescent="0.4">
      <c r="B174" s="23" t="s">
        <v>158</v>
      </c>
      <c r="C174" s="24">
        <v>7</v>
      </c>
      <c r="D174" s="24">
        <v>7.5</v>
      </c>
      <c r="E174" s="24">
        <v>12.5</v>
      </c>
      <c r="F174" s="24">
        <v>17</v>
      </c>
      <c r="G174" s="24">
        <v>499964</v>
      </c>
      <c r="H174" s="24">
        <v>499950.5</v>
      </c>
      <c r="I174" s="24">
        <v>7</v>
      </c>
      <c r="J174" s="24">
        <v>8</v>
      </c>
      <c r="K174" s="24">
        <v>7</v>
      </c>
    </row>
    <row r="175" spans="2:11" ht="15" thickBot="1" x14ac:dyDescent="0.4">
      <c r="B175" s="23" t="s">
        <v>166</v>
      </c>
      <c r="C175" s="24">
        <v>6</v>
      </c>
      <c r="D175" s="24">
        <v>6.5</v>
      </c>
      <c r="E175" s="24">
        <v>11.5</v>
      </c>
      <c r="F175" s="24">
        <v>16</v>
      </c>
      <c r="G175" s="24">
        <v>499942</v>
      </c>
      <c r="H175" s="24">
        <v>499949.5</v>
      </c>
      <c r="I175" s="24">
        <v>6</v>
      </c>
      <c r="J175" s="24">
        <v>7</v>
      </c>
      <c r="K175" s="24">
        <v>6</v>
      </c>
    </row>
    <row r="176" spans="2:11" ht="15" thickBot="1" x14ac:dyDescent="0.4">
      <c r="B176" s="23" t="s">
        <v>174</v>
      </c>
      <c r="C176" s="24">
        <v>5</v>
      </c>
      <c r="D176" s="24">
        <v>5.5</v>
      </c>
      <c r="E176" s="24">
        <v>10.5</v>
      </c>
      <c r="F176" s="24">
        <v>15</v>
      </c>
      <c r="G176" s="24">
        <v>499927</v>
      </c>
      <c r="H176" s="24">
        <v>499948.5</v>
      </c>
      <c r="I176" s="24">
        <v>5</v>
      </c>
      <c r="J176" s="24">
        <v>5</v>
      </c>
      <c r="K176" s="24">
        <v>5</v>
      </c>
    </row>
    <row r="177" spans="2:15" ht="15" thickBot="1" x14ac:dyDescent="0.4">
      <c r="B177" s="23" t="s">
        <v>182</v>
      </c>
      <c r="C177" s="24">
        <v>4</v>
      </c>
      <c r="D177" s="24">
        <v>4.5</v>
      </c>
      <c r="E177" s="24">
        <v>9.5</v>
      </c>
      <c r="F177" s="24">
        <v>9</v>
      </c>
      <c r="G177" s="24">
        <v>499926</v>
      </c>
      <c r="H177" s="24">
        <v>499947.5</v>
      </c>
      <c r="I177" s="24">
        <v>4</v>
      </c>
      <c r="J177" s="24">
        <v>4</v>
      </c>
      <c r="K177" s="24">
        <v>4</v>
      </c>
    </row>
    <row r="178" spans="2:15" ht="15" thickBot="1" x14ac:dyDescent="0.4">
      <c r="B178" s="23" t="s">
        <v>189</v>
      </c>
      <c r="C178" s="24">
        <v>3</v>
      </c>
      <c r="D178" s="24">
        <v>3.5</v>
      </c>
      <c r="E178" s="24">
        <v>8.5</v>
      </c>
      <c r="F178" s="24">
        <v>3</v>
      </c>
      <c r="G178" s="24">
        <v>499925</v>
      </c>
      <c r="H178" s="24">
        <v>499946.5</v>
      </c>
      <c r="I178" s="24">
        <v>3</v>
      </c>
      <c r="J178" s="24">
        <v>3</v>
      </c>
      <c r="K178" s="24">
        <v>3</v>
      </c>
    </row>
    <row r="179" spans="2:15" ht="15" thickBot="1" x14ac:dyDescent="0.4">
      <c r="B179" s="23" t="s">
        <v>196</v>
      </c>
      <c r="C179" s="24">
        <v>2</v>
      </c>
      <c r="D179" s="24">
        <v>2.5</v>
      </c>
      <c r="E179" s="24">
        <v>7.5</v>
      </c>
      <c r="F179" s="24">
        <v>2</v>
      </c>
      <c r="G179" s="24">
        <v>499924</v>
      </c>
      <c r="H179" s="24">
        <v>499945.5</v>
      </c>
      <c r="I179" s="24">
        <v>2</v>
      </c>
      <c r="J179" s="24">
        <v>2</v>
      </c>
      <c r="K179" s="24">
        <v>2</v>
      </c>
    </row>
    <row r="180" spans="2:15" ht="15" thickBot="1" x14ac:dyDescent="0.4">
      <c r="B180" s="23" t="s">
        <v>203</v>
      </c>
      <c r="C180" s="24">
        <v>1</v>
      </c>
      <c r="D180" s="24">
        <v>1.5</v>
      </c>
      <c r="E180" s="24">
        <v>1</v>
      </c>
      <c r="F180" s="24">
        <v>1</v>
      </c>
      <c r="G180" s="24">
        <v>499923</v>
      </c>
      <c r="H180" s="24">
        <v>499944.5</v>
      </c>
      <c r="I180" s="24">
        <v>1</v>
      </c>
      <c r="J180" s="24">
        <v>1</v>
      </c>
      <c r="K180" s="24">
        <v>1</v>
      </c>
    </row>
    <row r="181" spans="2:15" ht="15" thickBot="1" x14ac:dyDescent="0.4">
      <c r="B181" s="23" t="s">
        <v>208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499943.5</v>
      </c>
      <c r="I181" s="24">
        <v>0</v>
      </c>
      <c r="J181" s="24">
        <v>0</v>
      </c>
      <c r="K181" s="24">
        <v>0</v>
      </c>
    </row>
    <row r="182" spans="2:15" ht="18.5" thickBot="1" x14ac:dyDescent="0.4">
      <c r="B182" s="19"/>
    </row>
    <row r="183" spans="2:15" ht="15" thickBot="1" x14ac:dyDescent="0.4">
      <c r="B183" s="23" t="s">
        <v>212</v>
      </c>
      <c r="C183" s="23" t="s">
        <v>62</v>
      </c>
      <c r="D183" s="23" t="s">
        <v>63</v>
      </c>
      <c r="E183" s="23" t="s">
        <v>64</v>
      </c>
      <c r="F183" s="23" t="s">
        <v>65</v>
      </c>
      <c r="G183" s="23" t="s">
        <v>66</v>
      </c>
      <c r="H183" s="23" t="s">
        <v>67</v>
      </c>
      <c r="I183" s="23" t="s">
        <v>68</v>
      </c>
      <c r="J183" s="23" t="s">
        <v>69</v>
      </c>
      <c r="K183" s="23" t="s">
        <v>70</v>
      </c>
      <c r="L183" s="23" t="s">
        <v>213</v>
      </c>
      <c r="M183" s="23" t="s">
        <v>214</v>
      </c>
      <c r="N183" s="23" t="s">
        <v>215</v>
      </c>
      <c r="O183" s="23" t="s">
        <v>216</v>
      </c>
    </row>
    <row r="184" spans="2:15" ht="15" thickBot="1" x14ac:dyDescent="0.4">
      <c r="B184" s="23" t="s">
        <v>72</v>
      </c>
      <c r="C184" s="24">
        <v>6</v>
      </c>
      <c r="D184" s="24">
        <v>10.5</v>
      </c>
      <c r="E184" s="24">
        <v>7.5</v>
      </c>
      <c r="F184" s="24">
        <v>9</v>
      </c>
      <c r="G184" s="24">
        <v>499924</v>
      </c>
      <c r="H184" s="24">
        <v>499944.5</v>
      </c>
      <c r="I184" s="24">
        <v>6</v>
      </c>
      <c r="J184" s="24">
        <v>79.5</v>
      </c>
      <c r="K184" s="24">
        <v>13</v>
      </c>
      <c r="L184" s="24">
        <v>1000000</v>
      </c>
      <c r="M184" s="24">
        <v>1000000</v>
      </c>
      <c r="N184" s="24">
        <v>0</v>
      </c>
      <c r="O184" s="24">
        <v>0</v>
      </c>
    </row>
    <row r="185" spans="2:15" ht="15" thickBot="1" x14ac:dyDescent="0.4">
      <c r="B185" s="23" t="s">
        <v>73</v>
      </c>
      <c r="C185" s="24">
        <v>1</v>
      </c>
      <c r="D185" s="24">
        <v>6.5</v>
      </c>
      <c r="E185" s="24">
        <v>10.5</v>
      </c>
      <c r="F185" s="24">
        <v>51.5</v>
      </c>
      <c r="G185" s="24">
        <v>499964</v>
      </c>
      <c r="H185" s="24">
        <v>499949.5</v>
      </c>
      <c r="I185" s="24">
        <v>2</v>
      </c>
      <c r="J185" s="24">
        <v>8</v>
      </c>
      <c r="K185" s="24">
        <v>7</v>
      </c>
      <c r="L185" s="24">
        <v>1000000</v>
      </c>
      <c r="M185" s="24">
        <v>1000000</v>
      </c>
      <c r="N185" s="24">
        <v>0</v>
      </c>
      <c r="O185" s="24">
        <v>0</v>
      </c>
    </row>
    <row r="186" spans="2:15" ht="15" thickBot="1" x14ac:dyDescent="0.4">
      <c r="B186" s="23" t="s">
        <v>74</v>
      </c>
      <c r="C186" s="24">
        <v>10</v>
      </c>
      <c r="D186" s="24">
        <v>11.5</v>
      </c>
      <c r="E186" s="24">
        <v>16.5</v>
      </c>
      <c r="F186" s="24">
        <v>29.5</v>
      </c>
      <c r="G186" s="24">
        <v>499971</v>
      </c>
      <c r="H186" s="24">
        <v>499952.5</v>
      </c>
      <c r="I186" s="24">
        <v>7</v>
      </c>
      <c r="J186" s="24">
        <v>1</v>
      </c>
      <c r="K186" s="24">
        <v>1</v>
      </c>
      <c r="L186" s="24">
        <v>1000000</v>
      </c>
      <c r="M186" s="24">
        <v>1000000</v>
      </c>
      <c r="N186" s="24">
        <v>0</v>
      </c>
      <c r="O186" s="24">
        <v>0</v>
      </c>
    </row>
    <row r="187" spans="2:15" ht="15" thickBot="1" x14ac:dyDescent="0.4">
      <c r="B187" s="23" t="s">
        <v>75</v>
      </c>
      <c r="C187" s="24">
        <v>4</v>
      </c>
      <c r="D187" s="24">
        <v>8.5</v>
      </c>
      <c r="E187" s="24">
        <v>13.5</v>
      </c>
      <c r="F187" s="24">
        <v>43.5</v>
      </c>
      <c r="G187" s="24">
        <v>499970</v>
      </c>
      <c r="H187" s="24">
        <v>499951.5</v>
      </c>
      <c r="I187" s="24">
        <v>5</v>
      </c>
      <c r="J187" s="24">
        <v>2</v>
      </c>
      <c r="K187" s="24">
        <v>2</v>
      </c>
      <c r="L187" s="24">
        <v>1000000</v>
      </c>
      <c r="M187" s="24">
        <v>1000000</v>
      </c>
      <c r="N187" s="24">
        <v>0</v>
      </c>
      <c r="O187" s="24">
        <v>0</v>
      </c>
    </row>
    <row r="188" spans="2:15" ht="15" thickBot="1" x14ac:dyDescent="0.4">
      <c r="B188" s="23" t="s">
        <v>76</v>
      </c>
      <c r="C188" s="24">
        <v>3</v>
      </c>
      <c r="D188" s="24">
        <v>1.5</v>
      </c>
      <c r="E188" s="24">
        <v>0</v>
      </c>
      <c r="F188" s="24">
        <v>3</v>
      </c>
      <c r="G188" s="24">
        <v>0</v>
      </c>
      <c r="H188" s="24">
        <v>499943.5</v>
      </c>
      <c r="I188" s="24">
        <v>0</v>
      </c>
      <c r="J188" s="24">
        <v>500035</v>
      </c>
      <c r="K188" s="24">
        <v>14</v>
      </c>
      <c r="L188" s="24">
        <v>1000000</v>
      </c>
      <c r="M188" s="24">
        <v>1000000</v>
      </c>
      <c r="N188" s="24">
        <v>0</v>
      </c>
      <c r="O188" s="24">
        <v>0</v>
      </c>
    </row>
    <row r="189" spans="2:15" ht="15" thickBot="1" x14ac:dyDescent="0.4">
      <c r="B189" s="23" t="s">
        <v>77</v>
      </c>
      <c r="C189" s="24">
        <v>8</v>
      </c>
      <c r="D189" s="24">
        <v>4.5</v>
      </c>
      <c r="E189" s="24">
        <v>18.5</v>
      </c>
      <c r="F189" s="24">
        <v>0</v>
      </c>
      <c r="G189" s="24">
        <v>499969</v>
      </c>
      <c r="H189" s="24">
        <v>499961.5</v>
      </c>
      <c r="I189" s="24">
        <v>38.5</v>
      </c>
      <c r="J189" s="24">
        <v>0</v>
      </c>
      <c r="K189" s="24">
        <v>0</v>
      </c>
      <c r="L189" s="24">
        <v>1000000</v>
      </c>
      <c r="M189" s="24">
        <v>1000000</v>
      </c>
      <c r="N189" s="24">
        <v>0</v>
      </c>
      <c r="O189" s="24">
        <v>0</v>
      </c>
    </row>
    <row r="190" spans="2:15" ht="15" thickBot="1" x14ac:dyDescent="0.4">
      <c r="B190" s="23" t="s">
        <v>78</v>
      </c>
      <c r="C190" s="24">
        <v>12</v>
      </c>
      <c r="D190" s="24">
        <v>2.5</v>
      </c>
      <c r="E190" s="24">
        <v>9.5</v>
      </c>
      <c r="F190" s="24">
        <v>2</v>
      </c>
      <c r="G190" s="24">
        <v>499926</v>
      </c>
      <c r="H190" s="24">
        <v>499948.5</v>
      </c>
      <c r="I190" s="24">
        <v>13.5</v>
      </c>
      <c r="J190" s="24">
        <v>76</v>
      </c>
      <c r="K190" s="24">
        <v>10</v>
      </c>
      <c r="L190" s="24">
        <v>1000000</v>
      </c>
      <c r="M190" s="24">
        <v>1000000</v>
      </c>
      <c r="N190" s="24">
        <v>0</v>
      </c>
      <c r="O190" s="24">
        <v>0</v>
      </c>
    </row>
    <row r="191" spans="2:15" ht="15" thickBot="1" x14ac:dyDescent="0.4">
      <c r="B191" s="23" t="s">
        <v>79</v>
      </c>
      <c r="C191" s="24">
        <v>7</v>
      </c>
      <c r="D191" s="24">
        <v>22</v>
      </c>
      <c r="E191" s="24">
        <v>12.5</v>
      </c>
      <c r="F191" s="24">
        <v>28.5</v>
      </c>
      <c r="G191" s="24">
        <v>499942</v>
      </c>
      <c r="H191" s="24">
        <v>499962.5</v>
      </c>
      <c r="I191" s="24">
        <v>12.5</v>
      </c>
      <c r="J191" s="24">
        <v>7</v>
      </c>
      <c r="K191" s="24">
        <v>6</v>
      </c>
      <c r="L191" s="24">
        <v>1000000</v>
      </c>
      <c r="M191" s="24">
        <v>1000000</v>
      </c>
      <c r="N191" s="24">
        <v>0</v>
      </c>
      <c r="O191" s="24">
        <v>0</v>
      </c>
    </row>
    <row r="192" spans="2:15" ht="15" thickBot="1" x14ac:dyDescent="0.4">
      <c r="B192" s="23" t="s">
        <v>80</v>
      </c>
      <c r="C192" s="24">
        <v>5</v>
      </c>
      <c r="D192" s="24">
        <v>3.5</v>
      </c>
      <c r="E192" s="24">
        <v>8.5</v>
      </c>
      <c r="F192" s="24">
        <v>22.5</v>
      </c>
      <c r="G192" s="24">
        <v>499925</v>
      </c>
      <c r="H192" s="24">
        <v>499945.5</v>
      </c>
      <c r="I192" s="24">
        <v>4</v>
      </c>
      <c r="J192" s="24">
        <v>76</v>
      </c>
      <c r="K192" s="24">
        <v>10</v>
      </c>
      <c r="L192" s="24">
        <v>1000000</v>
      </c>
      <c r="M192" s="24">
        <v>1000000</v>
      </c>
      <c r="N192" s="24">
        <v>0</v>
      </c>
      <c r="O192" s="24">
        <v>0</v>
      </c>
    </row>
    <row r="193" spans="2:15" ht="15" thickBot="1" x14ac:dyDescent="0.4">
      <c r="B193" s="23" t="s">
        <v>81</v>
      </c>
      <c r="C193" s="24">
        <v>13</v>
      </c>
      <c r="D193" s="24">
        <v>9.5</v>
      </c>
      <c r="E193" s="24">
        <v>19.5</v>
      </c>
      <c r="F193" s="24">
        <v>1</v>
      </c>
      <c r="G193" s="24">
        <v>499968</v>
      </c>
      <c r="H193" s="24">
        <v>499964.5</v>
      </c>
      <c r="I193" s="24">
        <v>20.5</v>
      </c>
      <c r="J193" s="24">
        <v>2</v>
      </c>
      <c r="K193" s="24">
        <v>2</v>
      </c>
      <c r="L193" s="24">
        <v>1000000</v>
      </c>
      <c r="M193" s="24">
        <v>1000000</v>
      </c>
      <c r="N193" s="24">
        <v>0</v>
      </c>
      <c r="O193" s="24">
        <v>0</v>
      </c>
    </row>
    <row r="194" spans="2:15" ht="15" thickBot="1" x14ac:dyDescent="0.4">
      <c r="B194" s="23" t="s">
        <v>82</v>
      </c>
      <c r="C194" s="24">
        <v>0</v>
      </c>
      <c r="D194" s="24">
        <v>0</v>
      </c>
      <c r="E194" s="24">
        <v>1</v>
      </c>
      <c r="F194" s="24">
        <v>42.5</v>
      </c>
      <c r="G194" s="24">
        <v>499923</v>
      </c>
      <c r="H194" s="24">
        <v>499946.5</v>
      </c>
      <c r="I194" s="24">
        <v>1</v>
      </c>
      <c r="J194" s="24">
        <v>76</v>
      </c>
      <c r="K194" s="24">
        <v>10</v>
      </c>
      <c r="L194" s="24">
        <v>1000000</v>
      </c>
      <c r="M194" s="24">
        <v>1000000</v>
      </c>
      <c r="N194" s="24">
        <v>0</v>
      </c>
      <c r="O194" s="24">
        <v>0</v>
      </c>
    </row>
    <row r="195" spans="2:15" ht="15" thickBot="1" x14ac:dyDescent="0.4">
      <c r="B195" s="23" t="s">
        <v>83</v>
      </c>
      <c r="C195" s="24">
        <v>14</v>
      </c>
      <c r="D195" s="24">
        <v>25.5</v>
      </c>
      <c r="E195" s="24">
        <v>17.5</v>
      </c>
      <c r="F195" s="24">
        <v>17</v>
      </c>
      <c r="G195" s="24">
        <v>499927</v>
      </c>
      <c r="H195" s="24">
        <v>499965.5</v>
      </c>
      <c r="I195" s="24">
        <v>18.5</v>
      </c>
      <c r="J195" s="24">
        <v>8</v>
      </c>
      <c r="K195" s="24">
        <v>7</v>
      </c>
      <c r="L195" s="24">
        <v>1000000</v>
      </c>
      <c r="M195" s="24">
        <v>1000000</v>
      </c>
      <c r="N195" s="24">
        <v>0</v>
      </c>
      <c r="O195" s="24">
        <v>0</v>
      </c>
    </row>
    <row r="196" spans="2:15" ht="15" thickBot="1" x14ac:dyDescent="0.4">
      <c r="B196" s="23" t="s">
        <v>84</v>
      </c>
      <c r="C196" s="24">
        <v>9</v>
      </c>
      <c r="D196" s="24">
        <v>24.5</v>
      </c>
      <c r="E196" s="24">
        <v>14.5</v>
      </c>
      <c r="F196" s="24">
        <v>15</v>
      </c>
      <c r="G196" s="24">
        <v>499966</v>
      </c>
      <c r="H196" s="24">
        <v>499947.5</v>
      </c>
      <c r="I196" s="24">
        <v>19.5</v>
      </c>
      <c r="J196" s="24">
        <v>2</v>
      </c>
      <c r="K196" s="24">
        <v>2</v>
      </c>
      <c r="L196" s="24">
        <v>1000000</v>
      </c>
      <c r="M196" s="24">
        <v>1000000</v>
      </c>
      <c r="N196" s="24">
        <v>0</v>
      </c>
      <c r="O196" s="24">
        <v>0</v>
      </c>
    </row>
    <row r="197" spans="2:15" ht="15" thickBot="1" x14ac:dyDescent="0.4">
      <c r="B197" s="23" t="s">
        <v>85</v>
      </c>
      <c r="C197" s="24">
        <v>1</v>
      </c>
      <c r="D197" s="24">
        <v>6.5</v>
      </c>
      <c r="E197" s="24">
        <v>10.5</v>
      </c>
      <c r="F197" s="24">
        <v>51.5</v>
      </c>
      <c r="G197" s="24">
        <v>499964</v>
      </c>
      <c r="H197" s="24">
        <v>499949.5</v>
      </c>
      <c r="I197" s="24">
        <v>2</v>
      </c>
      <c r="J197" s="24">
        <v>8</v>
      </c>
      <c r="K197" s="24">
        <v>7</v>
      </c>
      <c r="L197" s="24">
        <v>1000000</v>
      </c>
      <c r="M197" s="24">
        <v>1000000</v>
      </c>
      <c r="N197" s="24">
        <v>0</v>
      </c>
      <c r="O197" s="24">
        <v>0</v>
      </c>
    </row>
    <row r="198" spans="2:15" ht="15" thickBot="1" x14ac:dyDescent="0.4">
      <c r="B198" s="23" t="s">
        <v>86</v>
      </c>
      <c r="C198" s="24">
        <v>11</v>
      </c>
      <c r="D198" s="24">
        <v>5.5</v>
      </c>
      <c r="E198" s="24">
        <v>15.5</v>
      </c>
      <c r="F198" s="24">
        <v>16</v>
      </c>
      <c r="G198" s="24">
        <v>499967</v>
      </c>
      <c r="H198" s="24">
        <v>499963.5</v>
      </c>
      <c r="I198" s="24">
        <v>17.5</v>
      </c>
      <c r="J198" s="24">
        <v>2</v>
      </c>
      <c r="K198" s="24">
        <v>2</v>
      </c>
      <c r="L198" s="24">
        <v>1000000</v>
      </c>
      <c r="M198" s="24">
        <v>1000000</v>
      </c>
      <c r="N198" s="24">
        <v>0</v>
      </c>
      <c r="O198" s="24">
        <v>0</v>
      </c>
    </row>
    <row r="199" spans="2:15" ht="15" thickBot="1" x14ac:dyDescent="0.4"/>
    <row r="200" spans="2:15" ht="15" thickBot="1" x14ac:dyDescent="0.4">
      <c r="B200" s="25" t="s">
        <v>217</v>
      </c>
      <c r="C200" s="26">
        <v>1500135.5</v>
      </c>
    </row>
    <row r="201" spans="2:15" ht="15" thickBot="1" x14ac:dyDescent="0.4">
      <c r="B201" s="25" t="s">
        <v>218</v>
      </c>
      <c r="C201" s="26">
        <v>499943.5</v>
      </c>
    </row>
    <row r="202" spans="2:15" ht="15" thickBot="1" x14ac:dyDescent="0.4">
      <c r="B202" s="25" t="s">
        <v>219</v>
      </c>
      <c r="C202" s="26">
        <v>15000000</v>
      </c>
    </row>
    <row r="203" spans="2:15" ht="15" thickBot="1" x14ac:dyDescent="0.4">
      <c r="B203" s="25" t="s">
        <v>220</v>
      </c>
      <c r="C203" s="26">
        <v>15000000</v>
      </c>
    </row>
    <row r="204" spans="2:15" ht="20" thickBot="1" x14ac:dyDescent="0.4">
      <c r="B204" s="25" t="s">
        <v>221</v>
      </c>
      <c r="C204" s="26">
        <v>0</v>
      </c>
    </row>
    <row r="205" spans="2:15" ht="20" thickBot="1" x14ac:dyDescent="0.4">
      <c r="B205" s="25" t="s">
        <v>222</v>
      </c>
      <c r="C205" s="26"/>
    </row>
    <row r="206" spans="2:15" ht="20" thickBot="1" x14ac:dyDescent="0.4">
      <c r="B206" s="25" t="s">
        <v>223</v>
      </c>
      <c r="C206" s="26"/>
    </row>
    <row r="207" spans="2:15" ht="20" thickBot="1" x14ac:dyDescent="0.4">
      <c r="B207" s="25" t="s">
        <v>224</v>
      </c>
      <c r="C207" s="26">
        <v>0</v>
      </c>
    </row>
    <row r="209" spans="2:2" x14ac:dyDescent="0.35">
      <c r="B209" s="28" t="s">
        <v>225</v>
      </c>
    </row>
    <row r="211" spans="2:2" x14ac:dyDescent="0.35">
      <c r="B211" s="27" t="s">
        <v>226</v>
      </c>
    </row>
    <row r="212" spans="2:2" x14ac:dyDescent="0.35">
      <c r="B212" s="27" t="s">
        <v>785</v>
      </c>
    </row>
  </sheetData>
  <hyperlinks>
    <hyperlink ref="B119" r:id="rId1" display="https://miau.my-x.hu/myx-free/coco/test/156915520251006150751.html" xr:uid="{4B919760-428B-4400-8A4B-EC6BE5282C6A}"/>
    <hyperlink ref="B209" r:id="rId2" display="https://miau.my-x.hu/myx-free/coco/test/958766320251006150825.html" xr:uid="{C031C3A7-2AD3-41CE-91F9-91BF803A8FC9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D608-0A9E-4885-8F0A-10307E37AD81}">
  <dimension ref="A1:BL87"/>
  <sheetViews>
    <sheetView zoomScale="84" workbookViewId="0"/>
  </sheetViews>
  <sheetFormatPr defaultRowHeight="14.5" x14ac:dyDescent="0.35"/>
  <sheetData>
    <row r="1" spans="1:64" ht="18" x14ac:dyDescent="0.35">
      <c r="A1" s="19"/>
      <c r="AL1" s="19"/>
      <c r="BA1" s="19"/>
    </row>
    <row r="2" spans="1:64" x14ac:dyDescent="0.35">
      <c r="A2" s="20"/>
      <c r="AL2" s="20"/>
      <c r="BA2" s="20"/>
    </row>
    <row r="5" spans="1:64" ht="15" x14ac:dyDescent="0.35">
      <c r="A5" s="21" t="s">
        <v>54</v>
      </c>
      <c r="B5" s="22">
        <v>3165541</v>
      </c>
      <c r="C5" s="21" t="s">
        <v>55</v>
      </c>
      <c r="D5" s="22">
        <v>15</v>
      </c>
      <c r="E5" s="21" t="s">
        <v>56</v>
      </c>
      <c r="F5" s="22">
        <v>20</v>
      </c>
      <c r="G5" s="21" t="s">
        <v>57</v>
      </c>
      <c r="H5" s="22">
        <v>15</v>
      </c>
      <c r="I5" s="21" t="s">
        <v>58</v>
      </c>
      <c r="J5" s="22">
        <v>0</v>
      </c>
      <c r="K5" s="21" t="s">
        <v>59</v>
      </c>
      <c r="L5" s="22" t="s">
        <v>788</v>
      </c>
      <c r="AL5" s="21" t="s">
        <v>54</v>
      </c>
      <c r="AM5" s="22">
        <v>6699892</v>
      </c>
      <c r="AN5" s="21" t="s">
        <v>55</v>
      </c>
      <c r="AO5" s="22">
        <v>15</v>
      </c>
      <c r="AP5" s="21" t="s">
        <v>56</v>
      </c>
      <c r="AQ5" s="22">
        <v>4</v>
      </c>
      <c r="AR5" s="21" t="s">
        <v>57</v>
      </c>
      <c r="AS5" s="22">
        <v>15</v>
      </c>
      <c r="AT5" s="21" t="s">
        <v>58</v>
      </c>
      <c r="AU5" s="22">
        <v>0</v>
      </c>
      <c r="AV5" s="21" t="s">
        <v>59</v>
      </c>
      <c r="AW5" s="22" t="s">
        <v>906</v>
      </c>
      <c r="BA5" s="21" t="s">
        <v>54</v>
      </c>
      <c r="BB5" s="22">
        <v>4540256</v>
      </c>
      <c r="BC5" s="21" t="s">
        <v>55</v>
      </c>
      <c r="BD5" s="22">
        <v>15</v>
      </c>
      <c r="BE5" s="21" t="s">
        <v>56</v>
      </c>
      <c r="BF5" s="22">
        <v>4</v>
      </c>
      <c r="BG5" s="21" t="s">
        <v>57</v>
      </c>
      <c r="BH5" s="22">
        <v>15</v>
      </c>
      <c r="BI5" s="21" t="s">
        <v>58</v>
      </c>
      <c r="BJ5" s="22">
        <v>0</v>
      </c>
      <c r="BK5" s="21" t="s">
        <v>59</v>
      </c>
      <c r="BL5" s="22" t="s">
        <v>950</v>
      </c>
    </row>
    <row r="6" spans="1:64" ht="18.5" thickBot="1" x14ac:dyDescent="0.4">
      <c r="A6" s="19"/>
      <c r="AL6" s="19"/>
      <c r="BA6" s="19"/>
    </row>
    <row r="7" spans="1:64" ht="15" thickBot="1" x14ac:dyDescent="0.4">
      <c r="A7" s="23" t="s">
        <v>61</v>
      </c>
      <c r="B7" s="23" t="s">
        <v>62</v>
      </c>
      <c r="C7" s="23" t="s">
        <v>63</v>
      </c>
      <c r="D7" s="23" t="s">
        <v>64</v>
      </c>
      <c r="E7" s="23" t="s">
        <v>65</v>
      </c>
      <c r="F7" s="23" t="s">
        <v>66</v>
      </c>
      <c r="G7" s="23" t="s">
        <v>67</v>
      </c>
      <c r="H7" s="23" t="s">
        <v>68</v>
      </c>
      <c r="I7" s="23" t="s">
        <v>69</v>
      </c>
      <c r="J7" s="23" t="s">
        <v>70</v>
      </c>
      <c r="K7" s="23" t="s">
        <v>789</v>
      </c>
      <c r="L7" s="23" t="s">
        <v>790</v>
      </c>
      <c r="M7" s="23" t="s">
        <v>791</v>
      </c>
      <c r="N7" s="23" t="s">
        <v>792</v>
      </c>
      <c r="O7" s="23" t="s">
        <v>793</v>
      </c>
      <c r="P7" s="23" t="s">
        <v>794</v>
      </c>
      <c r="Q7" s="23" t="s">
        <v>795</v>
      </c>
      <c r="R7" s="23" t="s">
        <v>796</v>
      </c>
      <c r="S7" s="23" t="s">
        <v>797</v>
      </c>
      <c r="T7" s="23" t="s">
        <v>798</v>
      </c>
      <c r="U7" s="23" t="s">
        <v>799</v>
      </c>
      <c r="V7" s="23" t="s">
        <v>800</v>
      </c>
      <c r="X7" t="str">
        <f>L7</f>
        <v>X(A11)</v>
      </c>
      <c r="Y7" t="str">
        <f>N7</f>
        <v>X(A13)</v>
      </c>
      <c r="Z7" t="str">
        <f>R7</f>
        <v>X(A17)</v>
      </c>
      <c r="AA7" t="str">
        <f>U7</f>
        <v>X(A20)</v>
      </c>
      <c r="AB7" t="str">
        <f>V7</f>
        <v>Y(A21)</v>
      </c>
      <c r="AD7" t="s">
        <v>998</v>
      </c>
      <c r="AE7" t="s">
        <v>998</v>
      </c>
      <c r="AF7" t="s">
        <v>998</v>
      </c>
      <c r="AG7" t="s">
        <v>998</v>
      </c>
      <c r="AI7" t="s">
        <v>300</v>
      </c>
      <c r="AJ7" t="str">
        <f>AQ58</f>
        <v>Becslés</v>
      </c>
      <c r="AL7" s="23" t="s">
        <v>61</v>
      </c>
      <c r="AM7" s="23" t="s">
        <v>62</v>
      </c>
      <c r="AN7" s="23" t="s">
        <v>63</v>
      </c>
      <c r="AO7" s="23" t="s">
        <v>64</v>
      </c>
      <c r="AP7" s="23" t="s">
        <v>65</v>
      </c>
      <c r="AQ7" s="23" t="s">
        <v>907</v>
      </c>
      <c r="BA7" s="23" t="s">
        <v>61</v>
      </c>
      <c r="BB7" s="23" t="s">
        <v>62</v>
      </c>
      <c r="BC7" s="23" t="s">
        <v>63</v>
      </c>
      <c r="BD7" s="23" t="s">
        <v>64</v>
      </c>
      <c r="BE7" s="23" t="s">
        <v>65</v>
      </c>
      <c r="BF7" s="23" t="s">
        <v>907</v>
      </c>
    </row>
    <row r="8" spans="1:64" ht="15" thickBot="1" x14ac:dyDescent="0.4">
      <c r="A8" s="23" t="s">
        <v>72</v>
      </c>
      <c r="B8" s="24">
        <v>5</v>
      </c>
      <c r="C8" s="24">
        <v>14</v>
      </c>
      <c r="D8" s="24">
        <v>6</v>
      </c>
      <c r="E8" s="24">
        <v>5</v>
      </c>
      <c r="F8" s="24">
        <v>6</v>
      </c>
      <c r="G8" s="24">
        <v>10</v>
      </c>
      <c r="H8" s="24">
        <v>2</v>
      </c>
      <c r="I8" s="24">
        <v>4</v>
      </c>
      <c r="J8" s="24">
        <v>14</v>
      </c>
      <c r="K8" s="24">
        <v>7</v>
      </c>
      <c r="L8" s="24">
        <v>11</v>
      </c>
      <c r="M8" s="24">
        <v>8</v>
      </c>
      <c r="N8" s="24">
        <v>6</v>
      </c>
      <c r="O8" s="24">
        <v>2</v>
      </c>
      <c r="P8" s="24">
        <v>1</v>
      </c>
      <c r="Q8" s="24">
        <v>5</v>
      </c>
      <c r="R8" s="24">
        <v>11</v>
      </c>
      <c r="S8" s="24">
        <v>5</v>
      </c>
      <c r="T8" s="24">
        <v>7</v>
      </c>
      <c r="U8" s="24">
        <v>14</v>
      </c>
      <c r="V8" s="24">
        <v>1000000</v>
      </c>
      <c r="X8">
        <f t="shared" ref="X8:X22" si="0">L8</f>
        <v>11</v>
      </c>
      <c r="Y8">
        <f t="shared" ref="Y8:Y22" si="1">N8</f>
        <v>6</v>
      </c>
      <c r="Z8">
        <f t="shared" ref="Z8:Z22" si="2">R8</f>
        <v>11</v>
      </c>
      <c r="AA8">
        <f t="shared" ref="AA8:AA22" si="3">U8</f>
        <v>14</v>
      </c>
      <c r="AB8">
        <f t="shared" ref="AB8:AB22" si="4">V8</f>
        <v>1000000</v>
      </c>
      <c r="AD8">
        <f>16-X8</f>
        <v>5</v>
      </c>
      <c r="AE8">
        <f t="shared" ref="AE8:AE22" si="5">16-Y8</f>
        <v>10</v>
      </c>
      <c r="AF8">
        <f t="shared" ref="AF8:AF22" si="6">16-Z8</f>
        <v>5</v>
      </c>
      <c r="AG8">
        <f t="shared" ref="AG8:AG22" si="7">16-AA8</f>
        <v>2</v>
      </c>
      <c r="AH8">
        <f>AB8</f>
        <v>1000000</v>
      </c>
      <c r="AI8">
        <f>IF(AS59*BH59&lt;=0,1,0)</f>
        <v>1</v>
      </c>
      <c r="AJ8">
        <f t="shared" ref="AJ8:AJ22" si="8">AQ59</f>
        <v>1000000.6</v>
      </c>
      <c r="AL8" s="23" t="s">
        <v>72</v>
      </c>
      <c r="AM8" s="24">
        <v>11</v>
      </c>
      <c r="AN8" s="24">
        <v>6</v>
      </c>
      <c r="AO8" s="24">
        <v>11</v>
      </c>
      <c r="AP8" s="24">
        <v>14</v>
      </c>
      <c r="AQ8" s="24">
        <v>1000000</v>
      </c>
      <c r="BA8" s="23" t="s">
        <v>72</v>
      </c>
      <c r="BB8" s="24">
        <v>5</v>
      </c>
      <c r="BC8" s="24">
        <v>10</v>
      </c>
      <c r="BD8" s="24">
        <v>5</v>
      </c>
      <c r="BE8" s="24">
        <v>2</v>
      </c>
      <c r="BF8" s="24">
        <v>1000000</v>
      </c>
    </row>
    <row r="9" spans="1:64" ht="15" thickBot="1" x14ac:dyDescent="0.4">
      <c r="A9" s="23" t="s">
        <v>73</v>
      </c>
      <c r="B9" s="24">
        <v>9</v>
      </c>
      <c r="C9" s="24">
        <v>6</v>
      </c>
      <c r="D9" s="24">
        <v>10</v>
      </c>
      <c r="E9" s="24">
        <v>1</v>
      </c>
      <c r="F9" s="24">
        <v>1</v>
      </c>
      <c r="G9" s="24">
        <v>14</v>
      </c>
      <c r="H9" s="24">
        <v>7</v>
      </c>
      <c r="I9" s="24">
        <v>7</v>
      </c>
      <c r="J9" s="24">
        <v>12</v>
      </c>
      <c r="K9" s="24">
        <v>4</v>
      </c>
      <c r="L9" s="24">
        <v>2</v>
      </c>
      <c r="M9" s="24">
        <v>3</v>
      </c>
      <c r="N9" s="24">
        <v>4</v>
      </c>
      <c r="O9" s="24">
        <v>7</v>
      </c>
      <c r="P9" s="24">
        <v>9</v>
      </c>
      <c r="Q9" s="24">
        <v>14</v>
      </c>
      <c r="R9" s="24">
        <v>13</v>
      </c>
      <c r="S9" s="24">
        <v>10</v>
      </c>
      <c r="T9" s="24">
        <v>14</v>
      </c>
      <c r="U9" s="24">
        <v>12</v>
      </c>
      <c r="V9" s="24">
        <v>1000000</v>
      </c>
      <c r="X9">
        <f t="shared" si="0"/>
        <v>2</v>
      </c>
      <c r="Y9">
        <f t="shared" si="1"/>
        <v>4</v>
      </c>
      <c r="Z9">
        <f t="shared" si="2"/>
        <v>13</v>
      </c>
      <c r="AA9">
        <f t="shared" si="3"/>
        <v>12</v>
      </c>
      <c r="AB9">
        <f t="shared" si="4"/>
        <v>1000000</v>
      </c>
      <c r="AD9">
        <f t="shared" ref="AD9:AD22" si="9">16-X9</f>
        <v>14</v>
      </c>
      <c r="AE9">
        <f t="shared" si="5"/>
        <v>12</v>
      </c>
      <c r="AF9">
        <f t="shared" si="6"/>
        <v>3</v>
      </c>
      <c r="AG9">
        <f t="shared" si="7"/>
        <v>4</v>
      </c>
      <c r="AH9">
        <f t="shared" ref="AH9:AH22" si="10">AB9</f>
        <v>1000000</v>
      </c>
      <c r="AI9">
        <f t="shared" ref="AI9:AI22" si="11">IF(AS60*BH60&lt;=0,1,0)</f>
        <v>1</v>
      </c>
      <c r="AJ9">
        <f t="shared" si="8"/>
        <v>1000001.1</v>
      </c>
      <c r="AL9" s="23" t="s">
        <v>73</v>
      </c>
      <c r="AM9" s="24">
        <v>2</v>
      </c>
      <c r="AN9" s="24">
        <v>4</v>
      </c>
      <c r="AO9" s="24">
        <v>13</v>
      </c>
      <c r="AP9" s="24">
        <v>12</v>
      </c>
      <c r="AQ9" s="24">
        <v>1000000</v>
      </c>
      <c r="BA9" s="23" t="s">
        <v>73</v>
      </c>
      <c r="BB9" s="24">
        <v>14</v>
      </c>
      <c r="BC9" s="24">
        <v>12</v>
      </c>
      <c r="BD9" s="24">
        <v>3</v>
      </c>
      <c r="BE9" s="24">
        <v>4</v>
      </c>
      <c r="BF9" s="24">
        <v>1000000</v>
      </c>
    </row>
    <row r="10" spans="1:64" ht="15" thickBot="1" x14ac:dyDescent="0.4">
      <c r="A10" s="23" t="s">
        <v>74</v>
      </c>
      <c r="B10" s="24">
        <v>7</v>
      </c>
      <c r="C10" s="24">
        <v>4</v>
      </c>
      <c r="D10" s="24">
        <v>1</v>
      </c>
      <c r="E10" s="24">
        <v>3</v>
      </c>
      <c r="F10" s="24">
        <v>14</v>
      </c>
      <c r="G10" s="24">
        <v>8</v>
      </c>
      <c r="H10" s="24">
        <v>11</v>
      </c>
      <c r="I10" s="24">
        <v>11</v>
      </c>
      <c r="J10" s="24">
        <v>9</v>
      </c>
      <c r="K10" s="24">
        <v>3</v>
      </c>
      <c r="L10" s="24">
        <v>13</v>
      </c>
      <c r="M10" s="24">
        <v>7</v>
      </c>
      <c r="N10" s="24">
        <v>1</v>
      </c>
      <c r="O10" s="24">
        <v>14</v>
      </c>
      <c r="P10" s="24">
        <v>11</v>
      </c>
      <c r="Q10" s="24">
        <v>4</v>
      </c>
      <c r="R10" s="24">
        <v>10</v>
      </c>
      <c r="S10" s="24">
        <v>14</v>
      </c>
      <c r="T10" s="24">
        <v>11</v>
      </c>
      <c r="U10" s="24">
        <v>7</v>
      </c>
      <c r="V10" s="24">
        <v>1000000</v>
      </c>
      <c r="X10">
        <f t="shared" si="0"/>
        <v>13</v>
      </c>
      <c r="Y10">
        <f t="shared" si="1"/>
        <v>1</v>
      </c>
      <c r="Z10">
        <f t="shared" si="2"/>
        <v>10</v>
      </c>
      <c r="AA10">
        <f t="shared" si="3"/>
        <v>7</v>
      </c>
      <c r="AB10">
        <f t="shared" si="4"/>
        <v>1000000</v>
      </c>
      <c r="AD10">
        <f t="shared" si="9"/>
        <v>3</v>
      </c>
      <c r="AE10">
        <f t="shared" si="5"/>
        <v>15</v>
      </c>
      <c r="AF10">
        <f t="shared" si="6"/>
        <v>6</v>
      </c>
      <c r="AG10">
        <f t="shared" si="7"/>
        <v>9</v>
      </c>
      <c r="AH10">
        <f t="shared" si="10"/>
        <v>1000000</v>
      </c>
      <c r="AI10">
        <f t="shared" si="11"/>
        <v>1</v>
      </c>
      <c r="AJ10">
        <f t="shared" si="8"/>
        <v>1000000.6</v>
      </c>
      <c r="AL10" s="23" t="s">
        <v>74</v>
      </c>
      <c r="AM10" s="24">
        <v>13</v>
      </c>
      <c r="AN10" s="24">
        <v>1</v>
      </c>
      <c r="AO10" s="24">
        <v>10</v>
      </c>
      <c r="AP10" s="24">
        <v>7</v>
      </c>
      <c r="AQ10" s="24">
        <v>1000000</v>
      </c>
      <c r="BA10" s="23" t="s">
        <v>74</v>
      </c>
      <c r="BB10" s="24">
        <v>3</v>
      </c>
      <c r="BC10" s="24">
        <v>15</v>
      </c>
      <c r="BD10" s="24">
        <v>6</v>
      </c>
      <c r="BE10" s="24">
        <v>9</v>
      </c>
      <c r="BF10" s="24">
        <v>1000000</v>
      </c>
    </row>
    <row r="11" spans="1:64" ht="15" thickBot="1" x14ac:dyDescent="0.4">
      <c r="A11" s="23" t="s">
        <v>75</v>
      </c>
      <c r="B11" s="24">
        <v>13</v>
      </c>
      <c r="C11" s="24">
        <v>2</v>
      </c>
      <c r="D11" s="24">
        <v>9</v>
      </c>
      <c r="E11" s="24">
        <v>11</v>
      </c>
      <c r="F11" s="24">
        <v>13</v>
      </c>
      <c r="G11" s="24">
        <v>11</v>
      </c>
      <c r="H11" s="24">
        <v>5</v>
      </c>
      <c r="I11" s="24">
        <v>12</v>
      </c>
      <c r="J11" s="24">
        <v>10</v>
      </c>
      <c r="K11" s="24">
        <v>1</v>
      </c>
      <c r="L11" s="24">
        <v>7</v>
      </c>
      <c r="M11" s="24">
        <v>2</v>
      </c>
      <c r="N11" s="24">
        <v>14</v>
      </c>
      <c r="O11" s="24">
        <v>1</v>
      </c>
      <c r="P11" s="24">
        <v>12</v>
      </c>
      <c r="Q11" s="24">
        <v>11</v>
      </c>
      <c r="R11" s="24">
        <v>9</v>
      </c>
      <c r="S11" s="24">
        <v>4</v>
      </c>
      <c r="T11" s="24">
        <v>5</v>
      </c>
      <c r="U11" s="24">
        <v>10</v>
      </c>
      <c r="V11" s="24">
        <v>1000000</v>
      </c>
      <c r="X11">
        <f t="shared" si="0"/>
        <v>7</v>
      </c>
      <c r="Y11">
        <f t="shared" si="1"/>
        <v>14</v>
      </c>
      <c r="Z11">
        <f t="shared" si="2"/>
        <v>9</v>
      </c>
      <c r="AA11">
        <f t="shared" si="3"/>
        <v>10</v>
      </c>
      <c r="AB11">
        <f t="shared" si="4"/>
        <v>1000000</v>
      </c>
      <c r="AD11">
        <f t="shared" si="9"/>
        <v>9</v>
      </c>
      <c r="AE11">
        <f t="shared" si="5"/>
        <v>2</v>
      </c>
      <c r="AF11">
        <f t="shared" si="6"/>
        <v>7</v>
      </c>
      <c r="AG11">
        <f t="shared" si="7"/>
        <v>6</v>
      </c>
      <c r="AH11">
        <f t="shared" si="10"/>
        <v>1000000</v>
      </c>
      <c r="AI11">
        <f t="shared" si="11"/>
        <v>1</v>
      </c>
      <c r="AJ11">
        <f t="shared" si="8"/>
        <v>999989.6</v>
      </c>
      <c r="AL11" s="23" t="s">
        <v>75</v>
      </c>
      <c r="AM11" s="24">
        <v>7</v>
      </c>
      <c r="AN11" s="24">
        <v>14</v>
      </c>
      <c r="AO11" s="24">
        <v>9</v>
      </c>
      <c r="AP11" s="24">
        <v>10</v>
      </c>
      <c r="AQ11" s="24">
        <v>1000000</v>
      </c>
      <c r="BA11" s="23" t="s">
        <v>75</v>
      </c>
      <c r="BB11" s="24">
        <v>9</v>
      </c>
      <c r="BC11" s="24">
        <v>2</v>
      </c>
      <c r="BD11" s="24">
        <v>7</v>
      </c>
      <c r="BE11" s="24">
        <v>6</v>
      </c>
      <c r="BF11" s="24">
        <v>1000000</v>
      </c>
    </row>
    <row r="12" spans="1:64" ht="15" thickBot="1" x14ac:dyDescent="0.4">
      <c r="A12" s="23" t="s">
        <v>76</v>
      </c>
      <c r="B12" s="24">
        <v>6</v>
      </c>
      <c r="C12" s="24">
        <v>1</v>
      </c>
      <c r="D12" s="24">
        <v>4</v>
      </c>
      <c r="E12" s="24">
        <v>13</v>
      </c>
      <c r="F12" s="24">
        <v>4</v>
      </c>
      <c r="G12" s="24">
        <v>13</v>
      </c>
      <c r="H12" s="24">
        <v>15</v>
      </c>
      <c r="I12" s="24">
        <v>5</v>
      </c>
      <c r="J12" s="24">
        <v>7</v>
      </c>
      <c r="K12" s="24">
        <v>2</v>
      </c>
      <c r="L12" s="24">
        <v>5</v>
      </c>
      <c r="M12" s="24">
        <v>14</v>
      </c>
      <c r="N12" s="24">
        <v>8</v>
      </c>
      <c r="O12" s="24">
        <v>4</v>
      </c>
      <c r="P12" s="24">
        <v>6</v>
      </c>
      <c r="Q12" s="24">
        <v>2</v>
      </c>
      <c r="R12" s="24">
        <v>1</v>
      </c>
      <c r="S12" s="24">
        <v>1</v>
      </c>
      <c r="T12" s="24">
        <v>3</v>
      </c>
      <c r="U12" s="24">
        <v>4</v>
      </c>
      <c r="V12" s="24">
        <v>1000000</v>
      </c>
      <c r="X12">
        <f t="shared" si="0"/>
        <v>5</v>
      </c>
      <c r="Y12">
        <f t="shared" si="1"/>
        <v>8</v>
      </c>
      <c r="Z12">
        <f t="shared" si="2"/>
        <v>1</v>
      </c>
      <c r="AA12">
        <f t="shared" si="3"/>
        <v>4</v>
      </c>
      <c r="AB12">
        <f t="shared" si="4"/>
        <v>1000000</v>
      </c>
      <c r="AD12">
        <f t="shared" si="9"/>
        <v>11</v>
      </c>
      <c r="AE12">
        <f t="shared" si="5"/>
        <v>8</v>
      </c>
      <c r="AF12">
        <f t="shared" si="6"/>
        <v>15</v>
      </c>
      <c r="AG12">
        <f t="shared" si="7"/>
        <v>12</v>
      </c>
      <c r="AH12">
        <f t="shared" si="10"/>
        <v>1000000</v>
      </c>
      <c r="AI12">
        <f t="shared" si="11"/>
        <v>1</v>
      </c>
      <c r="AJ12" s="11">
        <f t="shared" si="8"/>
        <v>1000011.6</v>
      </c>
      <c r="AL12" s="23" t="s">
        <v>76</v>
      </c>
      <c r="AM12" s="24">
        <v>5</v>
      </c>
      <c r="AN12" s="24">
        <v>8</v>
      </c>
      <c r="AO12" s="24">
        <v>1</v>
      </c>
      <c r="AP12" s="24">
        <v>4</v>
      </c>
      <c r="AQ12" s="24">
        <v>1000000</v>
      </c>
      <c r="BA12" s="23" t="s">
        <v>76</v>
      </c>
      <c r="BB12" s="24">
        <v>11</v>
      </c>
      <c r="BC12" s="24">
        <v>8</v>
      </c>
      <c r="BD12" s="24">
        <v>15</v>
      </c>
      <c r="BE12" s="24">
        <v>12</v>
      </c>
      <c r="BF12" s="24">
        <v>1000000</v>
      </c>
    </row>
    <row r="13" spans="1:64" ht="15" thickBot="1" x14ac:dyDescent="0.4">
      <c r="A13" s="23" t="s">
        <v>77</v>
      </c>
      <c r="B13" s="24">
        <v>14</v>
      </c>
      <c r="C13" s="24">
        <v>13</v>
      </c>
      <c r="D13" s="24">
        <v>12</v>
      </c>
      <c r="E13" s="24">
        <v>14</v>
      </c>
      <c r="F13" s="24">
        <v>11</v>
      </c>
      <c r="G13" s="24">
        <v>2</v>
      </c>
      <c r="H13" s="24">
        <v>12</v>
      </c>
      <c r="I13" s="24">
        <v>2</v>
      </c>
      <c r="J13" s="24">
        <v>3</v>
      </c>
      <c r="K13" s="24">
        <v>10</v>
      </c>
      <c r="L13" s="24">
        <v>10</v>
      </c>
      <c r="M13" s="24">
        <v>9</v>
      </c>
      <c r="N13" s="24">
        <v>11</v>
      </c>
      <c r="O13" s="24">
        <v>10</v>
      </c>
      <c r="P13" s="24">
        <v>15</v>
      </c>
      <c r="Q13" s="24">
        <v>9</v>
      </c>
      <c r="R13" s="24">
        <v>5</v>
      </c>
      <c r="S13" s="24">
        <v>3</v>
      </c>
      <c r="T13" s="24">
        <v>10</v>
      </c>
      <c r="U13" s="24">
        <v>9</v>
      </c>
      <c r="V13" s="24">
        <v>1000000</v>
      </c>
      <c r="X13">
        <f t="shared" si="0"/>
        <v>10</v>
      </c>
      <c r="Y13">
        <f t="shared" si="1"/>
        <v>11</v>
      </c>
      <c r="Z13">
        <f t="shared" si="2"/>
        <v>5</v>
      </c>
      <c r="AA13">
        <f t="shared" si="3"/>
        <v>9</v>
      </c>
      <c r="AB13">
        <f t="shared" si="4"/>
        <v>1000000</v>
      </c>
      <c r="AD13">
        <f t="shared" si="9"/>
        <v>6</v>
      </c>
      <c r="AE13">
        <f t="shared" si="5"/>
        <v>5</v>
      </c>
      <c r="AF13">
        <f t="shared" si="6"/>
        <v>11</v>
      </c>
      <c r="AG13">
        <f t="shared" si="7"/>
        <v>7</v>
      </c>
      <c r="AH13">
        <f t="shared" si="10"/>
        <v>1000000</v>
      </c>
      <c r="AI13">
        <f t="shared" si="11"/>
        <v>1</v>
      </c>
      <c r="AJ13">
        <f t="shared" si="8"/>
        <v>999992.1</v>
      </c>
      <c r="AL13" s="23" t="s">
        <v>77</v>
      </c>
      <c r="AM13" s="24">
        <v>10</v>
      </c>
      <c r="AN13" s="24">
        <v>11</v>
      </c>
      <c r="AO13" s="24">
        <v>5</v>
      </c>
      <c r="AP13" s="24">
        <v>9</v>
      </c>
      <c r="AQ13" s="24">
        <v>1000000</v>
      </c>
      <c r="BA13" s="23" t="s">
        <v>77</v>
      </c>
      <c r="BB13" s="24">
        <v>6</v>
      </c>
      <c r="BC13" s="24">
        <v>5</v>
      </c>
      <c r="BD13" s="24">
        <v>11</v>
      </c>
      <c r="BE13" s="24">
        <v>7</v>
      </c>
      <c r="BF13" s="24">
        <v>1000000</v>
      </c>
    </row>
    <row r="14" spans="1:64" ht="15" thickBot="1" x14ac:dyDescent="0.4">
      <c r="A14" s="23" t="s">
        <v>78</v>
      </c>
      <c r="B14" s="24">
        <v>15</v>
      </c>
      <c r="C14" s="24">
        <v>12</v>
      </c>
      <c r="D14" s="24">
        <v>7</v>
      </c>
      <c r="E14" s="24">
        <v>15</v>
      </c>
      <c r="F14" s="24">
        <v>3</v>
      </c>
      <c r="G14" s="24">
        <v>7</v>
      </c>
      <c r="H14" s="24">
        <v>6</v>
      </c>
      <c r="I14" s="24">
        <v>15</v>
      </c>
      <c r="J14" s="24">
        <v>2</v>
      </c>
      <c r="K14" s="24">
        <v>8</v>
      </c>
      <c r="L14" s="24">
        <v>9</v>
      </c>
      <c r="M14" s="24">
        <v>5</v>
      </c>
      <c r="N14" s="24">
        <v>3</v>
      </c>
      <c r="O14" s="24">
        <v>5</v>
      </c>
      <c r="P14" s="24">
        <v>2</v>
      </c>
      <c r="Q14" s="24">
        <v>3</v>
      </c>
      <c r="R14" s="24">
        <v>12</v>
      </c>
      <c r="S14" s="24">
        <v>9</v>
      </c>
      <c r="T14" s="24">
        <v>6</v>
      </c>
      <c r="U14" s="24">
        <v>6</v>
      </c>
      <c r="V14" s="24">
        <v>1000000</v>
      </c>
      <c r="X14">
        <f t="shared" si="0"/>
        <v>9</v>
      </c>
      <c r="Y14">
        <f t="shared" si="1"/>
        <v>3</v>
      </c>
      <c r="Z14">
        <f t="shared" si="2"/>
        <v>12</v>
      </c>
      <c r="AA14">
        <f t="shared" si="3"/>
        <v>6</v>
      </c>
      <c r="AB14">
        <f t="shared" si="4"/>
        <v>1000000</v>
      </c>
      <c r="AD14">
        <f t="shared" si="9"/>
        <v>7</v>
      </c>
      <c r="AE14">
        <f t="shared" si="5"/>
        <v>13</v>
      </c>
      <c r="AF14">
        <f t="shared" si="6"/>
        <v>4</v>
      </c>
      <c r="AG14">
        <f t="shared" si="7"/>
        <v>10</v>
      </c>
      <c r="AH14">
        <f t="shared" si="10"/>
        <v>1000000</v>
      </c>
      <c r="AI14">
        <f t="shared" si="11"/>
        <v>1</v>
      </c>
      <c r="AJ14">
        <f t="shared" si="8"/>
        <v>1000000.6</v>
      </c>
      <c r="AL14" s="23" t="s">
        <v>78</v>
      </c>
      <c r="AM14" s="24">
        <v>9</v>
      </c>
      <c r="AN14" s="24">
        <v>3</v>
      </c>
      <c r="AO14" s="24">
        <v>12</v>
      </c>
      <c r="AP14" s="24">
        <v>6</v>
      </c>
      <c r="AQ14" s="24">
        <v>1000000</v>
      </c>
      <c r="BA14" s="23" t="s">
        <v>78</v>
      </c>
      <c r="BB14" s="24">
        <v>7</v>
      </c>
      <c r="BC14" s="24">
        <v>13</v>
      </c>
      <c r="BD14" s="24">
        <v>4</v>
      </c>
      <c r="BE14" s="24">
        <v>10</v>
      </c>
      <c r="BF14" s="24">
        <v>1000000</v>
      </c>
    </row>
    <row r="15" spans="1:64" ht="15" thickBot="1" x14ac:dyDescent="0.4">
      <c r="A15" s="23" t="s">
        <v>79</v>
      </c>
      <c r="B15" s="24">
        <v>4</v>
      </c>
      <c r="C15" s="24">
        <v>3</v>
      </c>
      <c r="D15" s="24">
        <v>3</v>
      </c>
      <c r="E15" s="24">
        <v>10</v>
      </c>
      <c r="F15" s="24">
        <v>7</v>
      </c>
      <c r="G15" s="24">
        <v>9</v>
      </c>
      <c r="H15" s="24">
        <v>13</v>
      </c>
      <c r="I15" s="24">
        <v>3</v>
      </c>
      <c r="J15" s="24">
        <v>8</v>
      </c>
      <c r="K15" s="24">
        <v>15</v>
      </c>
      <c r="L15" s="24">
        <v>6</v>
      </c>
      <c r="M15" s="24">
        <v>10</v>
      </c>
      <c r="N15" s="24">
        <v>7</v>
      </c>
      <c r="O15" s="24">
        <v>3</v>
      </c>
      <c r="P15" s="24">
        <v>14</v>
      </c>
      <c r="Q15" s="24">
        <v>10</v>
      </c>
      <c r="R15" s="24">
        <v>8</v>
      </c>
      <c r="S15" s="24">
        <v>6</v>
      </c>
      <c r="T15" s="24">
        <v>8</v>
      </c>
      <c r="U15" s="24">
        <v>11</v>
      </c>
      <c r="V15" s="24">
        <v>1000000</v>
      </c>
      <c r="X15">
        <f t="shared" si="0"/>
        <v>6</v>
      </c>
      <c r="Y15">
        <f t="shared" si="1"/>
        <v>7</v>
      </c>
      <c r="Z15">
        <f t="shared" si="2"/>
        <v>8</v>
      </c>
      <c r="AA15">
        <f t="shared" si="3"/>
        <v>11</v>
      </c>
      <c r="AB15">
        <f t="shared" si="4"/>
        <v>1000000</v>
      </c>
      <c r="AD15">
        <f t="shared" si="9"/>
        <v>10</v>
      </c>
      <c r="AE15">
        <f t="shared" si="5"/>
        <v>9</v>
      </c>
      <c r="AF15">
        <f t="shared" si="6"/>
        <v>8</v>
      </c>
      <c r="AG15">
        <f t="shared" si="7"/>
        <v>5</v>
      </c>
      <c r="AH15">
        <f t="shared" si="10"/>
        <v>1000000</v>
      </c>
      <c r="AI15">
        <f t="shared" si="11"/>
        <v>1</v>
      </c>
      <c r="AJ15">
        <f t="shared" si="8"/>
        <v>1000000.6</v>
      </c>
      <c r="AL15" s="23" t="s">
        <v>79</v>
      </c>
      <c r="AM15" s="24">
        <v>6</v>
      </c>
      <c r="AN15" s="24">
        <v>7</v>
      </c>
      <c r="AO15" s="24">
        <v>8</v>
      </c>
      <c r="AP15" s="24">
        <v>11</v>
      </c>
      <c r="AQ15" s="24">
        <v>1000000</v>
      </c>
      <c r="BA15" s="23" t="s">
        <v>79</v>
      </c>
      <c r="BB15" s="24">
        <v>10</v>
      </c>
      <c r="BC15" s="24">
        <v>9</v>
      </c>
      <c r="BD15" s="24">
        <v>8</v>
      </c>
      <c r="BE15" s="24">
        <v>5</v>
      </c>
      <c r="BF15" s="24">
        <v>1000000</v>
      </c>
    </row>
    <row r="16" spans="1:64" ht="15" thickBot="1" x14ac:dyDescent="0.4">
      <c r="A16" s="23" t="s">
        <v>80</v>
      </c>
      <c r="B16" s="24">
        <v>11</v>
      </c>
      <c r="C16" s="24">
        <v>9</v>
      </c>
      <c r="D16" s="24">
        <v>13</v>
      </c>
      <c r="E16" s="24">
        <v>8</v>
      </c>
      <c r="F16" s="24">
        <v>9</v>
      </c>
      <c r="G16" s="24">
        <v>1</v>
      </c>
      <c r="H16" s="24">
        <v>9</v>
      </c>
      <c r="I16" s="24">
        <v>14</v>
      </c>
      <c r="J16" s="24">
        <v>11</v>
      </c>
      <c r="K16" s="24">
        <v>6</v>
      </c>
      <c r="L16" s="24">
        <v>15</v>
      </c>
      <c r="M16" s="24">
        <v>13</v>
      </c>
      <c r="N16" s="24">
        <v>2</v>
      </c>
      <c r="O16" s="24">
        <v>6</v>
      </c>
      <c r="P16" s="24">
        <v>13</v>
      </c>
      <c r="Q16" s="24">
        <v>8</v>
      </c>
      <c r="R16" s="24">
        <v>2</v>
      </c>
      <c r="S16" s="24">
        <v>7</v>
      </c>
      <c r="T16" s="24">
        <v>1</v>
      </c>
      <c r="U16" s="24">
        <v>1</v>
      </c>
      <c r="V16" s="24">
        <v>1000000</v>
      </c>
      <c r="X16">
        <f t="shared" si="0"/>
        <v>15</v>
      </c>
      <c r="Y16">
        <f t="shared" si="1"/>
        <v>2</v>
      </c>
      <c r="Z16">
        <f t="shared" si="2"/>
        <v>2</v>
      </c>
      <c r="AA16">
        <f t="shared" si="3"/>
        <v>1</v>
      </c>
      <c r="AB16">
        <f t="shared" si="4"/>
        <v>1000000</v>
      </c>
      <c r="AD16">
        <f t="shared" si="9"/>
        <v>1</v>
      </c>
      <c r="AE16">
        <f t="shared" si="5"/>
        <v>14</v>
      </c>
      <c r="AF16">
        <f t="shared" si="6"/>
        <v>14</v>
      </c>
      <c r="AG16">
        <f t="shared" si="7"/>
        <v>15</v>
      </c>
      <c r="AH16">
        <f t="shared" si="10"/>
        <v>1000000</v>
      </c>
      <c r="AI16">
        <f t="shared" si="11"/>
        <v>1</v>
      </c>
      <c r="AJ16">
        <f t="shared" si="8"/>
        <v>1000000.6</v>
      </c>
      <c r="AL16" s="23" t="s">
        <v>80</v>
      </c>
      <c r="AM16" s="24">
        <v>15</v>
      </c>
      <c r="AN16" s="24">
        <v>2</v>
      </c>
      <c r="AO16" s="24">
        <v>2</v>
      </c>
      <c r="AP16" s="24">
        <v>1</v>
      </c>
      <c r="AQ16" s="24">
        <v>1000000</v>
      </c>
      <c r="BA16" s="23" t="s">
        <v>80</v>
      </c>
      <c r="BB16" s="24">
        <v>1</v>
      </c>
      <c r="BC16" s="24">
        <v>14</v>
      </c>
      <c r="BD16" s="24">
        <v>14</v>
      </c>
      <c r="BE16" s="24">
        <v>15</v>
      </c>
      <c r="BF16" s="24">
        <v>1000000</v>
      </c>
    </row>
    <row r="17" spans="1:58" ht="15" thickBot="1" x14ac:dyDescent="0.4">
      <c r="A17" s="23" t="s">
        <v>81</v>
      </c>
      <c r="B17" s="24">
        <v>2</v>
      </c>
      <c r="C17" s="24">
        <v>11</v>
      </c>
      <c r="D17" s="24">
        <v>5</v>
      </c>
      <c r="E17" s="24">
        <v>9</v>
      </c>
      <c r="F17" s="24">
        <v>15</v>
      </c>
      <c r="G17" s="24">
        <v>3</v>
      </c>
      <c r="H17" s="24">
        <v>4</v>
      </c>
      <c r="I17" s="24">
        <v>6</v>
      </c>
      <c r="J17" s="24">
        <v>4</v>
      </c>
      <c r="K17" s="24">
        <v>12</v>
      </c>
      <c r="L17" s="24">
        <v>12</v>
      </c>
      <c r="M17" s="24">
        <v>6</v>
      </c>
      <c r="N17" s="24">
        <v>13</v>
      </c>
      <c r="O17" s="24">
        <v>13</v>
      </c>
      <c r="P17" s="24">
        <v>8</v>
      </c>
      <c r="Q17" s="24">
        <v>12</v>
      </c>
      <c r="R17" s="24">
        <v>15</v>
      </c>
      <c r="S17" s="24">
        <v>12</v>
      </c>
      <c r="T17" s="24">
        <v>9</v>
      </c>
      <c r="U17" s="24">
        <v>3</v>
      </c>
      <c r="V17" s="24">
        <v>1000000</v>
      </c>
      <c r="X17">
        <f t="shared" si="0"/>
        <v>12</v>
      </c>
      <c r="Y17">
        <f t="shared" si="1"/>
        <v>13</v>
      </c>
      <c r="Z17">
        <f t="shared" si="2"/>
        <v>15</v>
      </c>
      <c r="AA17">
        <f t="shared" si="3"/>
        <v>3</v>
      </c>
      <c r="AB17">
        <f t="shared" si="4"/>
        <v>1000000</v>
      </c>
      <c r="AD17">
        <f t="shared" si="9"/>
        <v>4</v>
      </c>
      <c r="AE17">
        <f t="shared" si="5"/>
        <v>3</v>
      </c>
      <c r="AF17">
        <f t="shared" si="6"/>
        <v>1</v>
      </c>
      <c r="AG17">
        <f t="shared" si="7"/>
        <v>13</v>
      </c>
      <c r="AH17">
        <f t="shared" si="10"/>
        <v>1000000</v>
      </c>
      <c r="AI17">
        <f t="shared" si="11"/>
        <v>1</v>
      </c>
      <c r="AJ17">
        <f t="shared" si="8"/>
        <v>1000000.6</v>
      </c>
      <c r="AL17" s="23" t="s">
        <v>81</v>
      </c>
      <c r="AM17" s="24">
        <v>12</v>
      </c>
      <c r="AN17" s="24">
        <v>13</v>
      </c>
      <c r="AO17" s="24">
        <v>15</v>
      </c>
      <c r="AP17" s="24">
        <v>3</v>
      </c>
      <c r="AQ17" s="24">
        <v>1000000</v>
      </c>
      <c r="BA17" s="23" t="s">
        <v>81</v>
      </c>
      <c r="BB17" s="24">
        <v>4</v>
      </c>
      <c r="BC17" s="24">
        <v>3</v>
      </c>
      <c r="BD17" s="24">
        <v>1</v>
      </c>
      <c r="BE17" s="24">
        <v>13</v>
      </c>
      <c r="BF17" s="24">
        <v>1000000</v>
      </c>
    </row>
    <row r="18" spans="1:58" ht="15" thickBot="1" x14ac:dyDescent="0.4">
      <c r="A18" s="23" t="s">
        <v>82</v>
      </c>
      <c r="B18" s="24">
        <v>12</v>
      </c>
      <c r="C18" s="24">
        <v>5</v>
      </c>
      <c r="D18" s="24">
        <v>2</v>
      </c>
      <c r="E18" s="24">
        <v>4</v>
      </c>
      <c r="F18" s="24">
        <v>12</v>
      </c>
      <c r="G18" s="24">
        <v>12</v>
      </c>
      <c r="H18" s="24">
        <v>1</v>
      </c>
      <c r="I18" s="24">
        <v>9</v>
      </c>
      <c r="J18" s="24">
        <v>1</v>
      </c>
      <c r="K18" s="24">
        <v>9</v>
      </c>
      <c r="L18" s="24">
        <v>8</v>
      </c>
      <c r="M18" s="24">
        <v>1</v>
      </c>
      <c r="N18" s="24">
        <v>12</v>
      </c>
      <c r="O18" s="24">
        <v>11</v>
      </c>
      <c r="P18" s="24">
        <v>3</v>
      </c>
      <c r="Q18" s="24">
        <v>1</v>
      </c>
      <c r="R18" s="24">
        <v>3</v>
      </c>
      <c r="S18" s="24">
        <v>2</v>
      </c>
      <c r="T18" s="24">
        <v>12</v>
      </c>
      <c r="U18" s="24">
        <v>8</v>
      </c>
      <c r="V18" s="24">
        <v>1000000</v>
      </c>
      <c r="X18">
        <f t="shared" si="0"/>
        <v>8</v>
      </c>
      <c r="Y18">
        <f t="shared" si="1"/>
        <v>12</v>
      </c>
      <c r="Z18">
        <f t="shared" si="2"/>
        <v>3</v>
      </c>
      <c r="AA18">
        <f t="shared" si="3"/>
        <v>8</v>
      </c>
      <c r="AB18">
        <f t="shared" si="4"/>
        <v>1000000</v>
      </c>
      <c r="AD18">
        <f t="shared" si="9"/>
        <v>8</v>
      </c>
      <c r="AE18">
        <f t="shared" si="5"/>
        <v>4</v>
      </c>
      <c r="AF18">
        <f t="shared" si="6"/>
        <v>13</v>
      </c>
      <c r="AG18">
        <f t="shared" si="7"/>
        <v>8</v>
      </c>
      <c r="AH18">
        <f t="shared" si="10"/>
        <v>1000000</v>
      </c>
      <c r="AI18">
        <f t="shared" si="11"/>
        <v>1</v>
      </c>
      <c r="AJ18">
        <f t="shared" si="8"/>
        <v>999995.6</v>
      </c>
      <c r="AL18" s="23" t="s">
        <v>82</v>
      </c>
      <c r="AM18" s="24">
        <v>8</v>
      </c>
      <c r="AN18" s="24">
        <v>12</v>
      </c>
      <c r="AO18" s="24">
        <v>3</v>
      </c>
      <c r="AP18" s="24">
        <v>8</v>
      </c>
      <c r="AQ18" s="24">
        <v>1000000</v>
      </c>
      <c r="BA18" s="23" t="s">
        <v>82</v>
      </c>
      <c r="BB18" s="24">
        <v>8</v>
      </c>
      <c r="BC18" s="24">
        <v>4</v>
      </c>
      <c r="BD18" s="24">
        <v>13</v>
      </c>
      <c r="BE18" s="24">
        <v>8</v>
      </c>
      <c r="BF18" s="24">
        <v>1000000</v>
      </c>
    </row>
    <row r="19" spans="1:58" ht="15" thickBot="1" x14ac:dyDescent="0.4">
      <c r="A19" s="23" t="s">
        <v>83</v>
      </c>
      <c r="B19" s="24">
        <v>3</v>
      </c>
      <c r="C19" s="24">
        <v>8</v>
      </c>
      <c r="D19" s="24">
        <v>15</v>
      </c>
      <c r="E19" s="24">
        <v>7</v>
      </c>
      <c r="F19" s="24">
        <v>8</v>
      </c>
      <c r="G19" s="24">
        <v>4</v>
      </c>
      <c r="H19" s="24">
        <v>10</v>
      </c>
      <c r="I19" s="24">
        <v>10</v>
      </c>
      <c r="J19" s="24">
        <v>5</v>
      </c>
      <c r="K19" s="24">
        <v>11</v>
      </c>
      <c r="L19" s="24">
        <v>4</v>
      </c>
      <c r="M19" s="24">
        <v>15</v>
      </c>
      <c r="N19" s="24">
        <v>15</v>
      </c>
      <c r="O19" s="24">
        <v>15</v>
      </c>
      <c r="P19" s="24">
        <v>7</v>
      </c>
      <c r="Q19" s="24">
        <v>7</v>
      </c>
      <c r="R19" s="24">
        <v>7</v>
      </c>
      <c r="S19" s="24">
        <v>13</v>
      </c>
      <c r="T19" s="24">
        <v>4</v>
      </c>
      <c r="U19" s="24">
        <v>15</v>
      </c>
      <c r="V19" s="24">
        <v>1000000</v>
      </c>
      <c r="X19">
        <f t="shared" si="0"/>
        <v>4</v>
      </c>
      <c r="Y19">
        <f t="shared" si="1"/>
        <v>15</v>
      </c>
      <c r="Z19">
        <f t="shared" si="2"/>
        <v>7</v>
      </c>
      <c r="AA19">
        <f t="shared" si="3"/>
        <v>15</v>
      </c>
      <c r="AB19">
        <f t="shared" si="4"/>
        <v>1000000</v>
      </c>
      <c r="AD19">
        <f t="shared" si="9"/>
        <v>12</v>
      </c>
      <c r="AE19">
        <f t="shared" si="5"/>
        <v>1</v>
      </c>
      <c r="AF19">
        <f t="shared" si="6"/>
        <v>9</v>
      </c>
      <c r="AG19">
        <f t="shared" si="7"/>
        <v>1</v>
      </c>
      <c r="AH19">
        <f t="shared" si="10"/>
        <v>1000000</v>
      </c>
      <c r="AI19">
        <f t="shared" si="11"/>
        <v>1</v>
      </c>
      <c r="AJ19">
        <f t="shared" si="8"/>
        <v>999990.1</v>
      </c>
      <c r="AL19" s="23" t="s">
        <v>83</v>
      </c>
      <c r="AM19" s="24">
        <v>4</v>
      </c>
      <c r="AN19" s="24">
        <v>15</v>
      </c>
      <c r="AO19" s="24">
        <v>7</v>
      </c>
      <c r="AP19" s="24">
        <v>15</v>
      </c>
      <c r="AQ19" s="24">
        <v>1000000</v>
      </c>
      <c r="BA19" s="23" t="s">
        <v>83</v>
      </c>
      <c r="BB19" s="24">
        <v>12</v>
      </c>
      <c r="BC19" s="24">
        <v>1</v>
      </c>
      <c r="BD19" s="24">
        <v>9</v>
      </c>
      <c r="BE19" s="24">
        <v>1</v>
      </c>
      <c r="BF19" s="24">
        <v>1000000</v>
      </c>
    </row>
    <row r="20" spans="1:58" ht="15" thickBot="1" x14ac:dyDescent="0.4">
      <c r="A20" s="23" t="s">
        <v>84</v>
      </c>
      <c r="B20" s="24">
        <v>8</v>
      </c>
      <c r="C20" s="24">
        <v>15</v>
      </c>
      <c r="D20" s="24">
        <v>8</v>
      </c>
      <c r="E20" s="24">
        <v>6</v>
      </c>
      <c r="F20" s="24">
        <v>5</v>
      </c>
      <c r="G20" s="24">
        <v>6</v>
      </c>
      <c r="H20" s="24">
        <v>14</v>
      </c>
      <c r="I20" s="24">
        <v>13</v>
      </c>
      <c r="J20" s="24">
        <v>15</v>
      </c>
      <c r="K20" s="24">
        <v>14</v>
      </c>
      <c r="L20" s="24">
        <v>1</v>
      </c>
      <c r="M20" s="24">
        <v>11</v>
      </c>
      <c r="N20" s="24">
        <v>9</v>
      </c>
      <c r="O20" s="24">
        <v>12</v>
      </c>
      <c r="P20" s="24">
        <v>5</v>
      </c>
      <c r="Q20" s="24">
        <v>6</v>
      </c>
      <c r="R20" s="24">
        <v>6</v>
      </c>
      <c r="S20" s="24">
        <v>8</v>
      </c>
      <c r="T20" s="24">
        <v>2</v>
      </c>
      <c r="U20" s="24">
        <v>5</v>
      </c>
      <c r="V20" s="24">
        <v>1000000</v>
      </c>
      <c r="X20">
        <f t="shared" si="0"/>
        <v>1</v>
      </c>
      <c r="Y20">
        <f t="shared" si="1"/>
        <v>9</v>
      </c>
      <c r="Z20">
        <f t="shared" si="2"/>
        <v>6</v>
      </c>
      <c r="AA20">
        <f t="shared" si="3"/>
        <v>5</v>
      </c>
      <c r="AB20">
        <f t="shared" si="4"/>
        <v>1000000</v>
      </c>
      <c r="AD20">
        <f t="shared" si="9"/>
        <v>15</v>
      </c>
      <c r="AE20">
        <f t="shared" si="5"/>
        <v>7</v>
      </c>
      <c r="AF20">
        <f t="shared" si="6"/>
        <v>10</v>
      </c>
      <c r="AG20">
        <f t="shared" si="7"/>
        <v>11</v>
      </c>
      <c r="AH20">
        <f t="shared" si="10"/>
        <v>1000000</v>
      </c>
      <c r="AI20">
        <f t="shared" si="11"/>
        <v>1</v>
      </c>
      <c r="AJ20" s="7">
        <f t="shared" si="8"/>
        <v>1000014.6</v>
      </c>
      <c r="AL20" s="23" t="s">
        <v>84</v>
      </c>
      <c r="AM20" s="24">
        <v>1</v>
      </c>
      <c r="AN20" s="24">
        <v>9</v>
      </c>
      <c r="AO20" s="24">
        <v>6</v>
      </c>
      <c r="AP20" s="24">
        <v>5</v>
      </c>
      <c r="AQ20" s="24">
        <v>1000000</v>
      </c>
      <c r="BA20" s="23" t="s">
        <v>84</v>
      </c>
      <c r="BB20" s="24">
        <v>15</v>
      </c>
      <c r="BC20" s="24">
        <v>7</v>
      </c>
      <c r="BD20" s="24">
        <v>10</v>
      </c>
      <c r="BE20" s="24">
        <v>11</v>
      </c>
      <c r="BF20" s="24">
        <v>1000000</v>
      </c>
    </row>
    <row r="21" spans="1:58" ht="15" thickBot="1" x14ac:dyDescent="0.4">
      <c r="A21" s="23" t="s">
        <v>85</v>
      </c>
      <c r="B21" s="24">
        <v>9</v>
      </c>
      <c r="C21" s="24">
        <v>6</v>
      </c>
      <c r="D21" s="24">
        <v>10</v>
      </c>
      <c r="E21" s="24">
        <v>1</v>
      </c>
      <c r="F21" s="24">
        <v>1</v>
      </c>
      <c r="G21" s="24">
        <v>14</v>
      </c>
      <c r="H21" s="24">
        <v>7</v>
      </c>
      <c r="I21" s="24">
        <v>7</v>
      </c>
      <c r="J21" s="24">
        <v>12</v>
      </c>
      <c r="K21" s="24">
        <v>4</v>
      </c>
      <c r="L21" s="24">
        <v>2</v>
      </c>
      <c r="M21" s="24">
        <v>3</v>
      </c>
      <c r="N21" s="24">
        <v>4</v>
      </c>
      <c r="O21" s="24">
        <v>7</v>
      </c>
      <c r="P21" s="24">
        <v>9</v>
      </c>
      <c r="Q21" s="24">
        <v>14</v>
      </c>
      <c r="R21" s="24">
        <v>13</v>
      </c>
      <c r="S21" s="24">
        <v>10</v>
      </c>
      <c r="T21" s="24">
        <v>14</v>
      </c>
      <c r="U21" s="24">
        <v>12</v>
      </c>
      <c r="V21" s="24">
        <v>1000000</v>
      </c>
      <c r="X21">
        <f t="shared" si="0"/>
        <v>2</v>
      </c>
      <c r="Y21">
        <f t="shared" si="1"/>
        <v>4</v>
      </c>
      <c r="Z21">
        <f t="shared" si="2"/>
        <v>13</v>
      </c>
      <c r="AA21">
        <f t="shared" si="3"/>
        <v>12</v>
      </c>
      <c r="AB21">
        <f t="shared" si="4"/>
        <v>1000000</v>
      </c>
      <c r="AD21">
        <f t="shared" si="9"/>
        <v>14</v>
      </c>
      <c r="AE21">
        <f t="shared" si="5"/>
        <v>12</v>
      </c>
      <c r="AF21">
        <f t="shared" si="6"/>
        <v>3</v>
      </c>
      <c r="AG21">
        <f t="shared" si="7"/>
        <v>4</v>
      </c>
      <c r="AH21">
        <f t="shared" si="10"/>
        <v>1000000</v>
      </c>
      <c r="AI21">
        <f t="shared" si="11"/>
        <v>1</v>
      </c>
      <c r="AJ21">
        <f t="shared" si="8"/>
        <v>1000001.1</v>
      </c>
      <c r="AL21" s="23" t="s">
        <v>85</v>
      </c>
      <c r="AM21" s="24">
        <v>2</v>
      </c>
      <c r="AN21" s="24">
        <v>4</v>
      </c>
      <c r="AO21" s="24">
        <v>13</v>
      </c>
      <c r="AP21" s="24">
        <v>12</v>
      </c>
      <c r="AQ21" s="24">
        <v>1000000</v>
      </c>
      <c r="BA21" s="23" t="s">
        <v>85</v>
      </c>
      <c r="BB21" s="24">
        <v>14</v>
      </c>
      <c r="BC21" s="24">
        <v>12</v>
      </c>
      <c r="BD21" s="24">
        <v>3</v>
      </c>
      <c r="BE21" s="24">
        <v>4</v>
      </c>
      <c r="BF21" s="24">
        <v>1000000</v>
      </c>
    </row>
    <row r="22" spans="1:58" ht="15" thickBot="1" x14ac:dyDescent="0.4">
      <c r="A22" s="23" t="s">
        <v>86</v>
      </c>
      <c r="B22" s="24">
        <v>1</v>
      </c>
      <c r="C22" s="24">
        <v>10</v>
      </c>
      <c r="D22" s="24">
        <v>14</v>
      </c>
      <c r="E22" s="24">
        <v>12</v>
      </c>
      <c r="F22" s="24">
        <v>10</v>
      </c>
      <c r="G22" s="24">
        <v>5</v>
      </c>
      <c r="H22" s="24">
        <v>3</v>
      </c>
      <c r="I22" s="24">
        <v>1</v>
      </c>
      <c r="J22" s="24">
        <v>6</v>
      </c>
      <c r="K22" s="24">
        <v>13</v>
      </c>
      <c r="L22" s="24">
        <v>14</v>
      </c>
      <c r="M22" s="24">
        <v>12</v>
      </c>
      <c r="N22" s="24">
        <v>10</v>
      </c>
      <c r="O22" s="24">
        <v>9</v>
      </c>
      <c r="P22" s="24">
        <v>4</v>
      </c>
      <c r="Q22" s="24">
        <v>13</v>
      </c>
      <c r="R22" s="24">
        <v>4</v>
      </c>
      <c r="S22" s="24">
        <v>15</v>
      </c>
      <c r="T22" s="24">
        <v>13</v>
      </c>
      <c r="U22" s="24">
        <v>2</v>
      </c>
      <c r="V22" s="24">
        <v>1000000</v>
      </c>
      <c r="X22">
        <f t="shared" si="0"/>
        <v>14</v>
      </c>
      <c r="Y22">
        <f t="shared" si="1"/>
        <v>10</v>
      </c>
      <c r="Z22">
        <f t="shared" si="2"/>
        <v>4</v>
      </c>
      <c r="AA22">
        <f t="shared" si="3"/>
        <v>2</v>
      </c>
      <c r="AB22">
        <f t="shared" si="4"/>
        <v>1000000</v>
      </c>
      <c r="AD22">
        <f t="shared" si="9"/>
        <v>2</v>
      </c>
      <c r="AE22">
        <f t="shared" si="5"/>
        <v>6</v>
      </c>
      <c r="AF22">
        <f t="shared" si="6"/>
        <v>12</v>
      </c>
      <c r="AG22">
        <f t="shared" si="7"/>
        <v>14</v>
      </c>
      <c r="AH22">
        <f t="shared" si="10"/>
        <v>1000000</v>
      </c>
      <c r="AI22">
        <f t="shared" si="11"/>
        <v>1</v>
      </c>
      <c r="AJ22">
        <f t="shared" si="8"/>
        <v>1000000.6</v>
      </c>
      <c r="AL22" s="23" t="s">
        <v>86</v>
      </c>
      <c r="AM22" s="24">
        <v>14</v>
      </c>
      <c r="AN22" s="24">
        <v>10</v>
      </c>
      <c r="AO22" s="24">
        <v>4</v>
      </c>
      <c r="AP22" s="24">
        <v>2</v>
      </c>
      <c r="AQ22" s="24">
        <v>1000000</v>
      </c>
      <c r="BA22" s="23" t="s">
        <v>86</v>
      </c>
      <c r="BB22" s="24">
        <v>2</v>
      </c>
      <c r="BC22" s="24">
        <v>6</v>
      </c>
      <c r="BD22" s="24">
        <v>12</v>
      </c>
      <c r="BE22" s="24">
        <v>14</v>
      </c>
      <c r="BF22" s="24">
        <v>1000000</v>
      </c>
    </row>
    <row r="23" spans="1:58" ht="18.5" thickBot="1" x14ac:dyDescent="0.4">
      <c r="A23" s="19"/>
      <c r="AL23" s="19"/>
      <c r="BA23" s="19"/>
    </row>
    <row r="24" spans="1:58" ht="15" thickBot="1" x14ac:dyDescent="0.4">
      <c r="A24" s="23" t="s">
        <v>87</v>
      </c>
      <c r="B24" s="23" t="s">
        <v>62</v>
      </c>
      <c r="C24" s="23" t="s">
        <v>63</v>
      </c>
      <c r="D24" s="23" t="s">
        <v>64</v>
      </c>
      <c r="E24" s="23" t="s">
        <v>65</v>
      </c>
      <c r="F24" s="23" t="s">
        <v>66</v>
      </c>
      <c r="G24" s="23" t="s">
        <v>67</v>
      </c>
      <c r="H24" s="23" t="s">
        <v>68</v>
      </c>
      <c r="I24" s="23" t="s">
        <v>69</v>
      </c>
      <c r="J24" s="23" t="s">
        <v>70</v>
      </c>
      <c r="K24" s="23" t="s">
        <v>789</v>
      </c>
      <c r="L24" s="23" t="s">
        <v>790</v>
      </c>
      <c r="M24" s="23" t="s">
        <v>791</v>
      </c>
      <c r="N24" s="23" t="s">
        <v>792</v>
      </c>
      <c r="O24" s="23" t="s">
        <v>793</v>
      </c>
      <c r="P24" s="23" t="s">
        <v>794</v>
      </c>
      <c r="Q24" s="23" t="s">
        <v>795</v>
      </c>
      <c r="R24" s="23" t="s">
        <v>796</v>
      </c>
      <c r="S24" s="23" t="s">
        <v>797</v>
      </c>
      <c r="T24" s="23" t="s">
        <v>798</v>
      </c>
      <c r="U24" s="23" t="s">
        <v>799</v>
      </c>
      <c r="AL24" s="23" t="s">
        <v>87</v>
      </c>
      <c r="AM24" s="23" t="s">
        <v>62</v>
      </c>
      <c r="AN24" s="23" t="s">
        <v>63</v>
      </c>
      <c r="AO24" s="23" t="s">
        <v>64</v>
      </c>
      <c r="AP24" s="23" t="s">
        <v>65</v>
      </c>
      <c r="BA24" s="23" t="s">
        <v>87</v>
      </c>
      <c r="BB24" s="23" t="s">
        <v>62</v>
      </c>
      <c r="BC24" s="23" t="s">
        <v>63</v>
      </c>
      <c r="BD24" s="23" t="s">
        <v>64</v>
      </c>
      <c r="BE24" s="23" t="s">
        <v>65</v>
      </c>
    </row>
    <row r="25" spans="1:58" ht="20" thickBot="1" x14ac:dyDescent="0.4">
      <c r="A25" s="23" t="s">
        <v>88</v>
      </c>
      <c r="B25" s="24" t="s">
        <v>801</v>
      </c>
      <c r="C25" s="24" t="s">
        <v>802</v>
      </c>
      <c r="D25" s="24" t="s">
        <v>803</v>
      </c>
      <c r="E25" s="24" t="s">
        <v>804</v>
      </c>
      <c r="F25" s="24" t="s">
        <v>805</v>
      </c>
      <c r="G25" s="24" t="s">
        <v>806</v>
      </c>
      <c r="H25" s="24" t="s">
        <v>807</v>
      </c>
      <c r="I25" s="24" t="s">
        <v>808</v>
      </c>
      <c r="J25" s="24" t="s">
        <v>809</v>
      </c>
      <c r="K25" s="24" t="s">
        <v>810</v>
      </c>
      <c r="L25" s="24" t="s">
        <v>97</v>
      </c>
      <c r="M25" s="24" t="s">
        <v>811</v>
      </c>
      <c r="N25" s="24" t="s">
        <v>97</v>
      </c>
      <c r="O25" s="24" t="s">
        <v>812</v>
      </c>
      <c r="P25" s="24" t="s">
        <v>813</v>
      </c>
      <c r="Q25" s="24" t="s">
        <v>814</v>
      </c>
      <c r="R25" s="24" t="s">
        <v>97</v>
      </c>
      <c r="S25" s="24" t="s">
        <v>815</v>
      </c>
      <c r="T25" s="24" t="s">
        <v>816</v>
      </c>
      <c r="U25" s="24" t="s">
        <v>97</v>
      </c>
      <c r="AL25" s="23" t="s">
        <v>88</v>
      </c>
      <c r="AM25" s="24" t="s">
        <v>908</v>
      </c>
      <c r="AN25" s="24" t="s">
        <v>909</v>
      </c>
      <c r="AO25" s="24" t="s">
        <v>910</v>
      </c>
      <c r="AP25" s="24" t="s">
        <v>911</v>
      </c>
      <c r="BA25" s="23" t="s">
        <v>88</v>
      </c>
      <c r="BB25" s="24" t="s">
        <v>951</v>
      </c>
      <c r="BC25" s="24" t="s">
        <v>952</v>
      </c>
      <c r="BD25" s="24" t="s">
        <v>953</v>
      </c>
      <c r="BE25" s="24" t="s">
        <v>954</v>
      </c>
    </row>
    <row r="26" spans="1:58" ht="20" thickBot="1" x14ac:dyDescent="0.4">
      <c r="A26" s="23" t="s">
        <v>98</v>
      </c>
      <c r="B26" s="24" t="s">
        <v>817</v>
      </c>
      <c r="C26" s="24" t="s">
        <v>818</v>
      </c>
      <c r="D26" s="24" t="s">
        <v>107</v>
      </c>
      <c r="E26" s="24" t="s">
        <v>819</v>
      </c>
      <c r="F26" s="24" t="s">
        <v>820</v>
      </c>
      <c r="G26" s="24" t="s">
        <v>821</v>
      </c>
      <c r="H26" s="24" t="s">
        <v>822</v>
      </c>
      <c r="I26" s="24" t="s">
        <v>819</v>
      </c>
      <c r="J26" s="24" t="s">
        <v>823</v>
      </c>
      <c r="K26" s="24" t="s">
        <v>824</v>
      </c>
      <c r="L26" s="24" t="s">
        <v>107</v>
      </c>
      <c r="M26" s="24" t="s">
        <v>824</v>
      </c>
      <c r="N26" s="24" t="s">
        <v>107</v>
      </c>
      <c r="O26" s="24" t="s">
        <v>107</v>
      </c>
      <c r="P26" s="24" t="s">
        <v>825</v>
      </c>
      <c r="Q26" s="24" t="s">
        <v>826</v>
      </c>
      <c r="R26" s="24" t="s">
        <v>107</v>
      </c>
      <c r="S26" s="24" t="s">
        <v>827</v>
      </c>
      <c r="T26" s="24" t="s">
        <v>828</v>
      </c>
      <c r="U26" s="24" t="s">
        <v>107</v>
      </c>
      <c r="AL26" s="23" t="s">
        <v>98</v>
      </c>
      <c r="AM26" s="24" t="s">
        <v>912</v>
      </c>
      <c r="AN26" s="24" t="s">
        <v>913</v>
      </c>
      <c r="AO26" s="24" t="s">
        <v>914</v>
      </c>
      <c r="AP26" s="24" t="s">
        <v>915</v>
      </c>
      <c r="BA26" s="23" t="s">
        <v>98</v>
      </c>
      <c r="BB26" s="24" t="s">
        <v>955</v>
      </c>
      <c r="BC26" s="24" t="s">
        <v>956</v>
      </c>
      <c r="BD26" s="24" t="s">
        <v>957</v>
      </c>
      <c r="BE26" s="24" t="s">
        <v>958</v>
      </c>
    </row>
    <row r="27" spans="1:58" ht="20" thickBot="1" x14ac:dyDescent="0.4">
      <c r="A27" s="23" t="s">
        <v>108</v>
      </c>
      <c r="B27" s="24" t="s">
        <v>829</v>
      </c>
      <c r="C27" s="24" t="s">
        <v>830</v>
      </c>
      <c r="D27" s="24" t="s">
        <v>117</v>
      </c>
      <c r="E27" s="24" t="s">
        <v>831</v>
      </c>
      <c r="F27" s="24" t="s">
        <v>832</v>
      </c>
      <c r="G27" s="24" t="s">
        <v>833</v>
      </c>
      <c r="H27" s="24" t="s">
        <v>834</v>
      </c>
      <c r="I27" s="24" t="s">
        <v>831</v>
      </c>
      <c r="J27" s="24" t="s">
        <v>835</v>
      </c>
      <c r="K27" s="24" t="s">
        <v>836</v>
      </c>
      <c r="L27" s="24" t="s">
        <v>117</v>
      </c>
      <c r="M27" s="24" t="s">
        <v>836</v>
      </c>
      <c r="N27" s="24" t="s">
        <v>117</v>
      </c>
      <c r="O27" s="24" t="s">
        <v>117</v>
      </c>
      <c r="P27" s="24" t="s">
        <v>837</v>
      </c>
      <c r="Q27" s="24" t="s">
        <v>838</v>
      </c>
      <c r="R27" s="24" t="s">
        <v>117</v>
      </c>
      <c r="S27" s="24" t="s">
        <v>839</v>
      </c>
      <c r="T27" s="24" t="s">
        <v>840</v>
      </c>
      <c r="U27" s="24" t="s">
        <v>117</v>
      </c>
      <c r="AL27" s="23" t="s">
        <v>108</v>
      </c>
      <c r="AM27" s="24" t="s">
        <v>916</v>
      </c>
      <c r="AN27" s="24" t="s">
        <v>917</v>
      </c>
      <c r="AO27" s="24" t="s">
        <v>918</v>
      </c>
      <c r="AP27" s="24" t="s">
        <v>919</v>
      </c>
      <c r="BA27" s="23" t="s">
        <v>108</v>
      </c>
      <c r="BB27" s="24" t="s">
        <v>168</v>
      </c>
      <c r="BC27" s="24" t="s">
        <v>959</v>
      </c>
      <c r="BD27" s="24" t="s">
        <v>960</v>
      </c>
      <c r="BE27" s="24" t="s">
        <v>961</v>
      </c>
    </row>
    <row r="28" spans="1:58" ht="20" thickBot="1" x14ac:dyDescent="0.4">
      <c r="A28" s="23" t="s">
        <v>118</v>
      </c>
      <c r="B28" s="24" t="s">
        <v>127</v>
      </c>
      <c r="C28" s="24" t="s">
        <v>127</v>
      </c>
      <c r="D28" s="24" t="s">
        <v>127</v>
      </c>
      <c r="E28" s="24" t="s">
        <v>127</v>
      </c>
      <c r="F28" s="24" t="s">
        <v>841</v>
      </c>
      <c r="G28" s="24" t="s">
        <v>842</v>
      </c>
      <c r="H28" s="24" t="s">
        <v>843</v>
      </c>
      <c r="I28" s="24" t="s">
        <v>844</v>
      </c>
      <c r="J28" s="24" t="s">
        <v>127</v>
      </c>
      <c r="K28" s="24" t="s">
        <v>845</v>
      </c>
      <c r="L28" s="24" t="s">
        <v>127</v>
      </c>
      <c r="M28" s="24" t="s">
        <v>845</v>
      </c>
      <c r="N28" s="24" t="s">
        <v>127</v>
      </c>
      <c r="O28" s="24" t="s">
        <v>127</v>
      </c>
      <c r="P28" s="24" t="s">
        <v>846</v>
      </c>
      <c r="Q28" s="24" t="s">
        <v>847</v>
      </c>
      <c r="R28" s="24" t="s">
        <v>127</v>
      </c>
      <c r="S28" s="24" t="s">
        <v>848</v>
      </c>
      <c r="T28" s="24" t="s">
        <v>849</v>
      </c>
      <c r="U28" s="24" t="s">
        <v>127</v>
      </c>
      <c r="AL28" s="23" t="s">
        <v>118</v>
      </c>
      <c r="AM28" s="24" t="s">
        <v>920</v>
      </c>
      <c r="AN28" s="24" t="s">
        <v>921</v>
      </c>
      <c r="AO28" s="24" t="s">
        <v>922</v>
      </c>
      <c r="AP28" s="24" t="s">
        <v>923</v>
      </c>
      <c r="BA28" s="23" t="s">
        <v>118</v>
      </c>
      <c r="BB28" s="24" t="s">
        <v>962</v>
      </c>
      <c r="BC28" s="24" t="s">
        <v>963</v>
      </c>
      <c r="BD28" s="24" t="s">
        <v>964</v>
      </c>
      <c r="BE28" s="24" t="s">
        <v>965</v>
      </c>
    </row>
    <row r="29" spans="1:58" ht="20" thickBot="1" x14ac:dyDescent="0.4">
      <c r="A29" s="23" t="s">
        <v>128</v>
      </c>
      <c r="B29" s="24" t="s">
        <v>137</v>
      </c>
      <c r="C29" s="24" t="s">
        <v>137</v>
      </c>
      <c r="D29" s="24" t="s">
        <v>137</v>
      </c>
      <c r="E29" s="24" t="s">
        <v>137</v>
      </c>
      <c r="F29" s="24" t="s">
        <v>850</v>
      </c>
      <c r="G29" s="24" t="s">
        <v>851</v>
      </c>
      <c r="H29" s="24" t="s">
        <v>852</v>
      </c>
      <c r="I29" s="24" t="s">
        <v>853</v>
      </c>
      <c r="J29" s="24" t="s">
        <v>137</v>
      </c>
      <c r="K29" s="24" t="s">
        <v>854</v>
      </c>
      <c r="L29" s="24" t="s">
        <v>137</v>
      </c>
      <c r="M29" s="24" t="s">
        <v>854</v>
      </c>
      <c r="N29" s="24" t="s">
        <v>137</v>
      </c>
      <c r="O29" s="24" t="s">
        <v>137</v>
      </c>
      <c r="P29" s="24" t="s">
        <v>855</v>
      </c>
      <c r="Q29" s="24" t="s">
        <v>856</v>
      </c>
      <c r="R29" s="24" t="s">
        <v>137</v>
      </c>
      <c r="S29" s="24" t="s">
        <v>857</v>
      </c>
      <c r="T29" s="24" t="s">
        <v>137</v>
      </c>
      <c r="U29" s="24" t="s">
        <v>137</v>
      </c>
      <c r="AL29" s="23" t="s">
        <v>128</v>
      </c>
      <c r="AM29" s="24" t="s">
        <v>924</v>
      </c>
      <c r="AN29" s="24" t="s">
        <v>144</v>
      </c>
      <c r="AO29" s="24" t="s">
        <v>925</v>
      </c>
      <c r="AP29" s="24" t="s">
        <v>926</v>
      </c>
      <c r="BA29" s="23" t="s">
        <v>128</v>
      </c>
      <c r="BB29" s="24" t="s">
        <v>966</v>
      </c>
      <c r="BC29" s="24" t="s">
        <v>967</v>
      </c>
      <c r="BD29" s="24" t="s">
        <v>968</v>
      </c>
      <c r="BE29" s="24" t="s">
        <v>969</v>
      </c>
    </row>
    <row r="30" spans="1:58" ht="20" thickBot="1" x14ac:dyDescent="0.4">
      <c r="A30" s="23" t="s">
        <v>138</v>
      </c>
      <c r="B30" s="24" t="s">
        <v>147</v>
      </c>
      <c r="C30" s="24" t="s">
        <v>147</v>
      </c>
      <c r="D30" s="24" t="s">
        <v>147</v>
      </c>
      <c r="E30" s="24" t="s">
        <v>147</v>
      </c>
      <c r="F30" s="24" t="s">
        <v>342</v>
      </c>
      <c r="G30" s="24" t="s">
        <v>858</v>
      </c>
      <c r="H30" s="24" t="s">
        <v>859</v>
      </c>
      <c r="I30" s="24" t="s">
        <v>860</v>
      </c>
      <c r="J30" s="24" t="s">
        <v>147</v>
      </c>
      <c r="K30" s="24" t="s">
        <v>861</v>
      </c>
      <c r="L30" s="24" t="s">
        <v>147</v>
      </c>
      <c r="M30" s="24" t="s">
        <v>861</v>
      </c>
      <c r="N30" s="24" t="s">
        <v>147</v>
      </c>
      <c r="O30" s="24" t="s">
        <v>147</v>
      </c>
      <c r="P30" s="24" t="s">
        <v>862</v>
      </c>
      <c r="Q30" s="24" t="s">
        <v>863</v>
      </c>
      <c r="R30" s="24" t="s">
        <v>147</v>
      </c>
      <c r="S30" s="24" t="s">
        <v>864</v>
      </c>
      <c r="T30" s="24" t="s">
        <v>147</v>
      </c>
      <c r="U30" s="24" t="s">
        <v>147</v>
      </c>
      <c r="AL30" s="23" t="s">
        <v>138</v>
      </c>
      <c r="AM30" s="24" t="s">
        <v>927</v>
      </c>
      <c r="AN30" s="24" t="s">
        <v>154</v>
      </c>
      <c r="AO30" s="24" t="s">
        <v>928</v>
      </c>
      <c r="AP30" s="24" t="s">
        <v>929</v>
      </c>
      <c r="BA30" s="23" t="s">
        <v>138</v>
      </c>
      <c r="BB30" s="24" t="s">
        <v>970</v>
      </c>
      <c r="BC30" s="24" t="s">
        <v>971</v>
      </c>
      <c r="BD30" s="24" t="s">
        <v>972</v>
      </c>
      <c r="BE30" s="24" t="s">
        <v>973</v>
      </c>
    </row>
    <row r="31" spans="1:58" ht="20" thickBot="1" x14ac:dyDescent="0.4">
      <c r="A31" s="23" t="s">
        <v>148</v>
      </c>
      <c r="B31" s="24" t="s">
        <v>157</v>
      </c>
      <c r="C31" s="24" t="s">
        <v>157</v>
      </c>
      <c r="D31" s="24" t="s">
        <v>157</v>
      </c>
      <c r="E31" s="24" t="s">
        <v>157</v>
      </c>
      <c r="F31" s="24" t="s">
        <v>349</v>
      </c>
      <c r="G31" s="24" t="s">
        <v>865</v>
      </c>
      <c r="H31" s="24" t="s">
        <v>866</v>
      </c>
      <c r="I31" s="24" t="s">
        <v>867</v>
      </c>
      <c r="J31" s="24" t="s">
        <v>157</v>
      </c>
      <c r="K31" s="24" t="s">
        <v>868</v>
      </c>
      <c r="L31" s="24" t="s">
        <v>157</v>
      </c>
      <c r="M31" s="24" t="s">
        <v>868</v>
      </c>
      <c r="N31" s="24" t="s">
        <v>157</v>
      </c>
      <c r="O31" s="24" t="s">
        <v>157</v>
      </c>
      <c r="P31" s="24" t="s">
        <v>869</v>
      </c>
      <c r="Q31" s="24" t="s">
        <v>157</v>
      </c>
      <c r="R31" s="24" t="s">
        <v>157</v>
      </c>
      <c r="S31" s="24" t="s">
        <v>870</v>
      </c>
      <c r="T31" s="24" t="s">
        <v>157</v>
      </c>
      <c r="U31" s="24" t="s">
        <v>157</v>
      </c>
      <c r="AL31" s="23" t="s">
        <v>148</v>
      </c>
      <c r="AM31" s="24" t="s">
        <v>930</v>
      </c>
      <c r="AN31" s="24" t="s">
        <v>432</v>
      </c>
      <c r="AO31" s="24" t="s">
        <v>931</v>
      </c>
      <c r="AP31" s="24" t="s">
        <v>932</v>
      </c>
      <c r="BA31" s="23" t="s">
        <v>148</v>
      </c>
      <c r="BB31" s="24" t="s">
        <v>974</v>
      </c>
      <c r="BC31" s="24" t="s">
        <v>975</v>
      </c>
      <c r="BD31" s="24" t="s">
        <v>976</v>
      </c>
      <c r="BE31" s="24" t="s">
        <v>977</v>
      </c>
    </row>
    <row r="32" spans="1:58" ht="20" thickBot="1" x14ac:dyDescent="0.4">
      <c r="A32" s="23" t="s">
        <v>158</v>
      </c>
      <c r="B32" s="24" t="s">
        <v>161</v>
      </c>
      <c r="C32" s="24" t="s">
        <v>161</v>
      </c>
      <c r="D32" s="24" t="s">
        <v>161</v>
      </c>
      <c r="E32" s="24" t="s">
        <v>161</v>
      </c>
      <c r="F32" s="24" t="s">
        <v>356</v>
      </c>
      <c r="G32" s="24" t="s">
        <v>871</v>
      </c>
      <c r="H32" s="24" t="s">
        <v>872</v>
      </c>
      <c r="I32" s="24" t="s">
        <v>873</v>
      </c>
      <c r="J32" s="24" t="s">
        <v>161</v>
      </c>
      <c r="K32" s="24" t="s">
        <v>874</v>
      </c>
      <c r="L32" s="24" t="s">
        <v>161</v>
      </c>
      <c r="M32" s="24" t="s">
        <v>874</v>
      </c>
      <c r="N32" s="24" t="s">
        <v>161</v>
      </c>
      <c r="O32" s="24" t="s">
        <v>161</v>
      </c>
      <c r="P32" s="24" t="s">
        <v>875</v>
      </c>
      <c r="Q32" s="24" t="s">
        <v>161</v>
      </c>
      <c r="R32" s="24" t="s">
        <v>161</v>
      </c>
      <c r="S32" s="24" t="s">
        <v>876</v>
      </c>
      <c r="T32" s="24" t="s">
        <v>161</v>
      </c>
      <c r="U32" s="24" t="s">
        <v>161</v>
      </c>
      <c r="AL32" s="23" t="s">
        <v>158</v>
      </c>
      <c r="AM32" s="24" t="s">
        <v>933</v>
      </c>
      <c r="AN32" s="24" t="s">
        <v>161</v>
      </c>
      <c r="AO32" s="24" t="s">
        <v>934</v>
      </c>
      <c r="AP32" s="24" t="s">
        <v>935</v>
      </c>
      <c r="BA32" s="23" t="s">
        <v>158</v>
      </c>
      <c r="BB32" s="24" t="s">
        <v>978</v>
      </c>
      <c r="BC32" s="24" t="s">
        <v>979</v>
      </c>
      <c r="BD32" s="24" t="s">
        <v>980</v>
      </c>
      <c r="BE32" s="24" t="s">
        <v>981</v>
      </c>
    </row>
    <row r="33" spans="1:57" ht="20" thickBot="1" x14ac:dyDescent="0.4">
      <c r="A33" s="23" t="s">
        <v>166</v>
      </c>
      <c r="B33" s="24" t="s">
        <v>169</v>
      </c>
      <c r="C33" s="24" t="s">
        <v>169</v>
      </c>
      <c r="D33" s="24" t="s">
        <v>169</v>
      </c>
      <c r="E33" s="24" t="s">
        <v>169</v>
      </c>
      <c r="F33" s="24" t="s">
        <v>363</v>
      </c>
      <c r="G33" s="24" t="s">
        <v>877</v>
      </c>
      <c r="H33" s="24" t="s">
        <v>878</v>
      </c>
      <c r="I33" s="24" t="s">
        <v>879</v>
      </c>
      <c r="J33" s="24" t="s">
        <v>169</v>
      </c>
      <c r="K33" s="24" t="s">
        <v>880</v>
      </c>
      <c r="L33" s="24" t="s">
        <v>169</v>
      </c>
      <c r="M33" s="24" t="s">
        <v>880</v>
      </c>
      <c r="N33" s="24" t="s">
        <v>169</v>
      </c>
      <c r="O33" s="24" t="s">
        <v>169</v>
      </c>
      <c r="P33" s="24" t="s">
        <v>881</v>
      </c>
      <c r="Q33" s="24" t="s">
        <v>169</v>
      </c>
      <c r="R33" s="24" t="s">
        <v>169</v>
      </c>
      <c r="S33" s="24" t="s">
        <v>882</v>
      </c>
      <c r="T33" s="24" t="s">
        <v>169</v>
      </c>
      <c r="U33" s="24" t="s">
        <v>169</v>
      </c>
      <c r="AL33" s="23" t="s">
        <v>166</v>
      </c>
      <c r="AM33" s="24" t="s">
        <v>936</v>
      </c>
      <c r="AN33" s="24" t="s">
        <v>169</v>
      </c>
      <c r="AO33" s="24" t="s">
        <v>937</v>
      </c>
      <c r="AP33" s="24" t="s">
        <v>938</v>
      </c>
      <c r="BA33" s="23" t="s">
        <v>166</v>
      </c>
      <c r="BB33" s="24" t="s">
        <v>982</v>
      </c>
      <c r="BC33" s="24" t="s">
        <v>122</v>
      </c>
      <c r="BD33" s="24" t="s">
        <v>983</v>
      </c>
      <c r="BE33" s="24" t="s">
        <v>984</v>
      </c>
    </row>
    <row r="34" spans="1:57" ht="20" thickBot="1" x14ac:dyDescent="0.4">
      <c r="A34" s="23" t="s">
        <v>174</v>
      </c>
      <c r="B34" s="24" t="s">
        <v>177</v>
      </c>
      <c r="C34" s="24" t="s">
        <v>177</v>
      </c>
      <c r="D34" s="24" t="s">
        <v>177</v>
      </c>
      <c r="E34" s="24" t="s">
        <v>177</v>
      </c>
      <c r="F34" s="24" t="s">
        <v>370</v>
      </c>
      <c r="G34" s="24" t="s">
        <v>883</v>
      </c>
      <c r="H34" s="24" t="s">
        <v>884</v>
      </c>
      <c r="I34" s="24" t="s">
        <v>885</v>
      </c>
      <c r="J34" s="24" t="s">
        <v>177</v>
      </c>
      <c r="K34" s="24" t="s">
        <v>886</v>
      </c>
      <c r="L34" s="24" t="s">
        <v>177</v>
      </c>
      <c r="M34" s="24" t="s">
        <v>177</v>
      </c>
      <c r="N34" s="24" t="s">
        <v>177</v>
      </c>
      <c r="O34" s="24" t="s">
        <v>177</v>
      </c>
      <c r="P34" s="24" t="s">
        <v>887</v>
      </c>
      <c r="Q34" s="24" t="s">
        <v>177</v>
      </c>
      <c r="R34" s="24" t="s">
        <v>177</v>
      </c>
      <c r="S34" s="24" t="s">
        <v>888</v>
      </c>
      <c r="T34" s="24" t="s">
        <v>177</v>
      </c>
      <c r="U34" s="24" t="s">
        <v>177</v>
      </c>
      <c r="AL34" s="23" t="s">
        <v>174</v>
      </c>
      <c r="AM34" s="24" t="s">
        <v>939</v>
      </c>
      <c r="AN34" s="24" t="s">
        <v>177</v>
      </c>
      <c r="AO34" s="24" t="s">
        <v>940</v>
      </c>
      <c r="AP34" s="24" t="s">
        <v>941</v>
      </c>
      <c r="BA34" s="23" t="s">
        <v>174</v>
      </c>
      <c r="BB34" s="24" t="s">
        <v>985</v>
      </c>
      <c r="BC34" s="24" t="s">
        <v>986</v>
      </c>
      <c r="BD34" s="24" t="s">
        <v>987</v>
      </c>
      <c r="BE34" s="24" t="s">
        <v>988</v>
      </c>
    </row>
    <row r="35" spans="1:57" ht="20" thickBot="1" x14ac:dyDescent="0.4">
      <c r="A35" s="23" t="s">
        <v>182</v>
      </c>
      <c r="B35" s="24" t="s">
        <v>183</v>
      </c>
      <c r="C35" s="24" t="s">
        <v>183</v>
      </c>
      <c r="D35" s="24" t="s">
        <v>183</v>
      </c>
      <c r="E35" s="24" t="s">
        <v>183</v>
      </c>
      <c r="F35" s="24" t="s">
        <v>376</v>
      </c>
      <c r="G35" s="24" t="s">
        <v>889</v>
      </c>
      <c r="H35" s="24" t="s">
        <v>890</v>
      </c>
      <c r="I35" s="24" t="s">
        <v>891</v>
      </c>
      <c r="J35" s="24" t="s">
        <v>183</v>
      </c>
      <c r="K35" s="24" t="s">
        <v>892</v>
      </c>
      <c r="L35" s="24" t="s">
        <v>183</v>
      </c>
      <c r="M35" s="24" t="s">
        <v>183</v>
      </c>
      <c r="N35" s="24" t="s">
        <v>183</v>
      </c>
      <c r="O35" s="24" t="s">
        <v>183</v>
      </c>
      <c r="P35" s="24" t="s">
        <v>893</v>
      </c>
      <c r="Q35" s="24" t="s">
        <v>183</v>
      </c>
      <c r="R35" s="24" t="s">
        <v>183</v>
      </c>
      <c r="S35" s="24" t="s">
        <v>894</v>
      </c>
      <c r="T35" s="24" t="s">
        <v>183</v>
      </c>
      <c r="U35" s="24" t="s">
        <v>183</v>
      </c>
      <c r="AL35" s="23" t="s">
        <v>182</v>
      </c>
      <c r="AM35" s="24" t="s">
        <v>942</v>
      </c>
      <c r="AN35" s="24" t="s">
        <v>183</v>
      </c>
      <c r="AO35" s="24" t="s">
        <v>943</v>
      </c>
      <c r="AP35" s="24" t="s">
        <v>183</v>
      </c>
      <c r="BA35" s="23" t="s">
        <v>182</v>
      </c>
      <c r="BB35" s="24" t="s">
        <v>989</v>
      </c>
      <c r="BC35" s="24" t="s">
        <v>990</v>
      </c>
      <c r="BD35" s="24" t="s">
        <v>991</v>
      </c>
      <c r="BE35" s="24" t="s">
        <v>992</v>
      </c>
    </row>
    <row r="36" spans="1:57" ht="20" thickBot="1" x14ac:dyDescent="0.4">
      <c r="A36" s="23" t="s">
        <v>189</v>
      </c>
      <c r="B36" s="24" t="s">
        <v>190</v>
      </c>
      <c r="C36" s="24" t="s">
        <v>190</v>
      </c>
      <c r="D36" s="24" t="s">
        <v>190</v>
      </c>
      <c r="E36" s="24" t="s">
        <v>190</v>
      </c>
      <c r="F36" s="24" t="s">
        <v>190</v>
      </c>
      <c r="G36" s="24" t="s">
        <v>190</v>
      </c>
      <c r="H36" s="24" t="s">
        <v>895</v>
      </c>
      <c r="I36" s="24" t="s">
        <v>896</v>
      </c>
      <c r="J36" s="24" t="s">
        <v>190</v>
      </c>
      <c r="K36" s="24" t="s">
        <v>190</v>
      </c>
      <c r="L36" s="24" t="s">
        <v>190</v>
      </c>
      <c r="M36" s="24" t="s">
        <v>190</v>
      </c>
      <c r="N36" s="24" t="s">
        <v>190</v>
      </c>
      <c r="O36" s="24" t="s">
        <v>190</v>
      </c>
      <c r="P36" s="24" t="s">
        <v>897</v>
      </c>
      <c r="Q36" s="24" t="s">
        <v>190</v>
      </c>
      <c r="R36" s="24" t="s">
        <v>190</v>
      </c>
      <c r="S36" s="24" t="s">
        <v>898</v>
      </c>
      <c r="T36" s="24" t="s">
        <v>190</v>
      </c>
      <c r="U36" s="24" t="s">
        <v>190</v>
      </c>
      <c r="AL36" s="23" t="s">
        <v>189</v>
      </c>
      <c r="AM36" s="24" t="s">
        <v>944</v>
      </c>
      <c r="AN36" s="24" t="s">
        <v>190</v>
      </c>
      <c r="AO36" s="24" t="s">
        <v>945</v>
      </c>
      <c r="AP36" s="24" t="s">
        <v>190</v>
      </c>
      <c r="BA36" s="23" t="s">
        <v>189</v>
      </c>
      <c r="BB36" s="24" t="s">
        <v>190</v>
      </c>
      <c r="BC36" s="24" t="s">
        <v>191</v>
      </c>
      <c r="BD36" s="24" t="s">
        <v>993</v>
      </c>
      <c r="BE36" s="24" t="s">
        <v>994</v>
      </c>
    </row>
    <row r="37" spans="1:57" ht="20" thickBot="1" x14ac:dyDescent="0.4">
      <c r="A37" s="23" t="s">
        <v>196</v>
      </c>
      <c r="B37" s="24" t="s">
        <v>197</v>
      </c>
      <c r="C37" s="24" t="s">
        <v>197</v>
      </c>
      <c r="D37" s="24" t="s">
        <v>197</v>
      </c>
      <c r="E37" s="24" t="s">
        <v>197</v>
      </c>
      <c r="F37" s="24" t="s">
        <v>197</v>
      </c>
      <c r="G37" s="24" t="s">
        <v>197</v>
      </c>
      <c r="H37" s="24" t="s">
        <v>700</v>
      </c>
      <c r="I37" s="24" t="s">
        <v>899</v>
      </c>
      <c r="J37" s="24" t="s">
        <v>197</v>
      </c>
      <c r="K37" s="24" t="s">
        <v>197</v>
      </c>
      <c r="L37" s="24" t="s">
        <v>197</v>
      </c>
      <c r="M37" s="24" t="s">
        <v>197</v>
      </c>
      <c r="N37" s="24" t="s">
        <v>197</v>
      </c>
      <c r="O37" s="24" t="s">
        <v>197</v>
      </c>
      <c r="P37" s="24" t="s">
        <v>900</v>
      </c>
      <c r="Q37" s="24" t="s">
        <v>197</v>
      </c>
      <c r="R37" s="24" t="s">
        <v>197</v>
      </c>
      <c r="S37" s="24" t="s">
        <v>901</v>
      </c>
      <c r="T37" s="24" t="s">
        <v>197</v>
      </c>
      <c r="U37" s="24" t="s">
        <v>197</v>
      </c>
      <c r="AL37" s="23" t="s">
        <v>196</v>
      </c>
      <c r="AM37" s="24" t="s">
        <v>946</v>
      </c>
      <c r="AN37" s="24" t="s">
        <v>197</v>
      </c>
      <c r="AO37" s="24" t="s">
        <v>197</v>
      </c>
      <c r="AP37" s="24" t="s">
        <v>197</v>
      </c>
      <c r="BA37" s="23" t="s">
        <v>196</v>
      </c>
      <c r="BB37" s="24" t="s">
        <v>197</v>
      </c>
      <c r="BC37" s="24" t="s">
        <v>197</v>
      </c>
      <c r="BD37" s="24" t="s">
        <v>995</v>
      </c>
      <c r="BE37" s="24" t="s">
        <v>197</v>
      </c>
    </row>
    <row r="38" spans="1:57" ht="20" thickBot="1" x14ac:dyDescent="0.4">
      <c r="A38" s="23" t="s">
        <v>203</v>
      </c>
      <c r="B38" s="24" t="s">
        <v>204</v>
      </c>
      <c r="C38" s="24" t="s">
        <v>204</v>
      </c>
      <c r="D38" s="24" t="s">
        <v>204</v>
      </c>
      <c r="E38" s="24" t="s">
        <v>204</v>
      </c>
      <c r="F38" s="24" t="s">
        <v>204</v>
      </c>
      <c r="G38" s="24" t="s">
        <v>204</v>
      </c>
      <c r="H38" s="24" t="s">
        <v>702</v>
      </c>
      <c r="I38" s="24" t="s">
        <v>204</v>
      </c>
      <c r="J38" s="24" t="s">
        <v>204</v>
      </c>
      <c r="K38" s="24" t="s">
        <v>204</v>
      </c>
      <c r="L38" s="24" t="s">
        <v>204</v>
      </c>
      <c r="M38" s="24" t="s">
        <v>204</v>
      </c>
      <c r="N38" s="24" t="s">
        <v>204</v>
      </c>
      <c r="O38" s="24" t="s">
        <v>204</v>
      </c>
      <c r="P38" s="24" t="s">
        <v>902</v>
      </c>
      <c r="Q38" s="24" t="s">
        <v>204</v>
      </c>
      <c r="R38" s="24" t="s">
        <v>204</v>
      </c>
      <c r="S38" s="24" t="s">
        <v>204</v>
      </c>
      <c r="T38" s="24" t="s">
        <v>204</v>
      </c>
      <c r="U38" s="24" t="s">
        <v>204</v>
      </c>
      <c r="AL38" s="23" t="s">
        <v>203</v>
      </c>
      <c r="AM38" s="24" t="s">
        <v>947</v>
      </c>
      <c r="AN38" s="24" t="s">
        <v>204</v>
      </c>
      <c r="AO38" s="24" t="s">
        <v>204</v>
      </c>
      <c r="AP38" s="24" t="s">
        <v>204</v>
      </c>
      <c r="BA38" s="23" t="s">
        <v>203</v>
      </c>
      <c r="BB38" s="24" t="s">
        <v>204</v>
      </c>
      <c r="BC38" s="24" t="s">
        <v>204</v>
      </c>
      <c r="BD38" s="24" t="s">
        <v>996</v>
      </c>
      <c r="BE38" s="24" t="s">
        <v>204</v>
      </c>
    </row>
    <row r="39" spans="1:57" ht="20" thickBot="1" x14ac:dyDescent="0.4">
      <c r="A39" s="23" t="s">
        <v>208</v>
      </c>
      <c r="B39" s="24" t="s">
        <v>209</v>
      </c>
      <c r="C39" s="24" t="s">
        <v>209</v>
      </c>
      <c r="D39" s="24" t="s">
        <v>209</v>
      </c>
      <c r="E39" s="24" t="s">
        <v>209</v>
      </c>
      <c r="F39" s="24" t="s">
        <v>209</v>
      </c>
      <c r="G39" s="24" t="s">
        <v>209</v>
      </c>
      <c r="H39" s="24" t="s">
        <v>209</v>
      </c>
      <c r="I39" s="24" t="s">
        <v>209</v>
      </c>
      <c r="J39" s="24" t="s">
        <v>209</v>
      </c>
      <c r="K39" s="24" t="s">
        <v>209</v>
      </c>
      <c r="L39" s="24" t="s">
        <v>209</v>
      </c>
      <c r="M39" s="24" t="s">
        <v>209</v>
      </c>
      <c r="N39" s="24" t="s">
        <v>209</v>
      </c>
      <c r="O39" s="24" t="s">
        <v>209</v>
      </c>
      <c r="P39" s="24" t="s">
        <v>903</v>
      </c>
      <c r="Q39" s="24" t="s">
        <v>209</v>
      </c>
      <c r="R39" s="24" t="s">
        <v>209</v>
      </c>
      <c r="S39" s="24" t="s">
        <v>209</v>
      </c>
      <c r="T39" s="24" t="s">
        <v>209</v>
      </c>
      <c r="U39" s="24" t="s">
        <v>209</v>
      </c>
      <c r="AL39" s="23" t="s">
        <v>208</v>
      </c>
      <c r="AM39" s="24" t="s">
        <v>948</v>
      </c>
      <c r="AN39" s="24" t="s">
        <v>209</v>
      </c>
      <c r="AO39" s="24" t="s">
        <v>209</v>
      </c>
      <c r="AP39" s="24" t="s">
        <v>209</v>
      </c>
      <c r="BA39" s="23" t="s">
        <v>208</v>
      </c>
      <c r="BB39" s="24" t="s">
        <v>209</v>
      </c>
      <c r="BC39" s="24" t="s">
        <v>209</v>
      </c>
      <c r="BD39" s="24" t="s">
        <v>997</v>
      </c>
      <c r="BE39" s="24" t="s">
        <v>209</v>
      </c>
    </row>
    <row r="40" spans="1:57" ht="18.5" thickBot="1" x14ac:dyDescent="0.4">
      <c r="A40" s="19"/>
      <c r="AL40" s="19"/>
      <c r="BA40" s="19"/>
    </row>
    <row r="41" spans="1:57" ht="15" thickBot="1" x14ac:dyDescent="0.4">
      <c r="A41" s="23" t="s">
        <v>211</v>
      </c>
      <c r="B41" s="23" t="s">
        <v>62</v>
      </c>
      <c r="C41" s="23" t="s">
        <v>63</v>
      </c>
      <c r="D41" s="23" t="s">
        <v>64</v>
      </c>
      <c r="E41" s="23" t="s">
        <v>65</v>
      </c>
      <c r="F41" s="23" t="s">
        <v>66</v>
      </c>
      <c r="G41" s="23" t="s">
        <v>67</v>
      </c>
      <c r="H41" s="23" t="s">
        <v>68</v>
      </c>
      <c r="I41" s="23" t="s">
        <v>69</v>
      </c>
      <c r="J41" s="23" t="s">
        <v>70</v>
      </c>
      <c r="K41" s="23" t="s">
        <v>789</v>
      </c>
      <c r="L41" s="45" t="s">
        <v>790</v>
      </c>
      <c r="M41" s="23" t="s">
        <v>791</v>
      </c>
      <c r="N41" s="45" t="s">
        <v>792</v>
      </c>
      <c r="O41" s="23" t="s">
        <v>793</v>
      </c>
      <c r="P41" s="23" t="s">
        <v>794</v>
      </c>
      <c r="Q41" s="23" t="s">
        <v>795</v>
      </c>
      <c r="R41" s="45" t="s">
        <v>796</v>
      </c>
      <c r="S41" s="23" t="s">
        <v>797</v>
      </c>
      <c r="T41" s="23" t="s">
        <v>798</v>
      </c>
      <c r="U41" s="45" t="s">
        <v>799</v>
      </c>
      <c r="AL41" s="23" t="s">
        <v>211</v>
      </c>
      <c r="AM41" s="23" t="s">
        <v>62</v>
      </c>
      <c r="AN41" s="23" t="s">
        <v>63</v>
      </c>
      <c r="AO41" s="23" t="s">
        <v>64</v>
      </c>
      <c r="AP41" s="23" t="s">
        <v>65</v>
      </c>
      <c r="BA41" s="23" t="s">
        <v>211</v>
      </c>
      <c r="BB41" s="23" t="s">
        <v>62</v>
      </c>
      <c r="BC41" s="23" t="s">
        <v>63</v>
      </c>
      <c r="BD41" s="23" t="s">
        <v>64</v>
      </c>
      <c r="BE41" s="23" t="s">
        <v>65</v>
      </c>
    </row>
    <row r="42" spans="1:57" ht="15" thickBot="1" x14ac:dyDescent="0.4">
      <c r="A42" s="23" t="s">
        <v>88</v>
      </c>
      <c r="B42" s="24">
        <v>499898.8</v>
      </c>
      <c r="C42" s="24">
        <v>499910.3</v>
      </c>
      <c r="D42" s="24">
        <v>499906.3</v>
      </c>
      <c r="E42" s="24">
        <v>499952.8</v>
      </c>
      <c r="F42" s="24">
        <v>20</v>
      </c>
      <c r="G42" s="24">
        <v>92</v>
      </c>
      <c r="H42" s="24">
        <v>22.5</v>
      </c>
      <c r="I42" s="24">
        <v>23.5</v>
      </c>
      <c r="J42" s="24">
        <v>499921.3</v>
      </c>
      <c r="K42" s="24">
        <v>51.5</v>
      </c>
      <c r="L42" s="24">
        <v>14</v>
      </c>
      <c r="M42" s="24">
        <v>17</v>
      </c>
      <c r="N42" s="24">
        <v>14</v>
      </c>
      <c r="O42" s="24">
        <v>31.5</v>
      </c>
      <c r="P42" s="24">
        <v>999814.1</v>
      </c>
      <c r="Q42" s="24">
        <v>20.5</v>
      </c>
      <c r="R42" s="24">
        <v>14</v>
      </c>
      <c r="S42" s="24">
        <v>19</v>
      </c>
      <c r="T42" s="24">
        <v>499887.3</v>
      </c>
      <c r="U42" s="24">
        <v>14</v>
      </c>
      <c r="AL42" s="23" t="s">
        <v>88</v>
      </c>
      <c r="AM42" s="24">
        <v>874985</v>
      </c>
      <c r="AN42" s="24">
        <v>125017.60000000001</v>
      </c>
      <c r="AO42" s="24">
        <v>125014.6</v>
      </c>
      <c r="AP42" s="24">
        <v>250028.7</v>
      </c>
      <c r="BA42" s="23" t="s">
        <v>88</v>
      </c>
      <c r="BB42" s="24">
        <v>75</v>
      </c>
      <c r="BC42" s="24">
        <v>32</v>
      </c>
      <c r="BD42" s="24">
        <v>999951.9</v>
      </c>
      <c r="BE42" s="24">
        <v>46</v>
      </c>
    </row>
    <row r="43" spans="1:57" ht="15" thickBot="1" x14ac:dyDescent="0.4">
      <c r="A43" s="23" t="s">
        <v>98</v>
      </c>
      <c r="B43" s="24">
        <v>499897.8</v>
      </c>
      <c r="C43" s="24">
        <v>499909.3</v>
      </c>
      <c r="D43" s="24">
        <v>13</v>
      </c>
      <c r="E43" s="24">
        <v>22.5</v>
      </c>
      <c r="F43" s="24">
        <v>19</v>
      </c>
      <c r="G43" s="24">
        <v>91</v>
      </c>
      <c r="H43" s="24">
        <v>21.5</v>
      </c>
      <c r="I43" s="24">
        <v>22.5</v>
      </c>
      <c r="J43" s="24">
        <v>499898.8</v>
      </c>
      <c r="K43" s="24">
        <v>16</v>
      </c>
      <c r="L43" s="24">
        <v>13</v>
      </c>
      <c r="M43" s="24">
        <v>16</v>
      </c>
      <c r="N43" s="24">
        <v>13</v>
      </c>
      <c r="O43" s="24">
        <v>13</v>
      </c>
      <c r="P43" s="24">
        <v>499898.3</v>
      </c>
      <c r="Q43" s="24">
        <v>19.5</v>
      </c>
      <c r="R43" s="24">
        <v>13</v>
      </c>
      <c r="S43" s="24">
        <v>18</v>
      </c>
      <c r="T43" s="24">
        <v>499886.3</v>
      </c>
      <c r="U43" s="24">
        <v>13</v>
      </c>
      <c r="AL43" s="23" t="s">
        <v>98</v>
      </c>
      <c r="AM43" s="24">
        <v>874984</v>
      </c>
      <c r="AN43" s="24">
        <v>125016.6</v>
      </c>
      <c r="AO43" s="24">
        <v>125013.6</v>
      </c>
      <c r="AP43" s="24">
        <v>250027.7</v>
      </c>
      <c r="BA43" s="23" t="s">
        <v>98</v>
      </c>
      <c r="BB43" s="24">
        <v>46</v>
      </c>
      <c r="BC43" s="24">
        <v>31</v>
      </c>
      <c r="BD43" s="24">
        <v>999950.9</v>
      </c>
      <c r="BE43" s="24">
        <v>45</v>
      </c>
    </row>
    <row r="44" spans="1:57" ht="15" thickBot="1" x14ac:dyDescent="0.4">
      <c r="A44" s="23" t="s">
        <v>108</v>
      </c>
      <c r="B44" s="24">
        <v>499896.8</v>
      </c>
      <c r="C44" s="24">
        <v>499908.3</v>
      </c>
      <c r="D44" s="24">
        <v>12</v>
      </c>
      <c r="E44" s="24">
        <v>21.5</v>
      </c>
      <c r="F44" s="24">
        <v>18</v>
      </c>
      <c r="G44" s="24">
        <v>90</v>
      </c>
      <c r="H44" s="24">
        <v>20.5</v>
      </c>
      <c r="I44" s="24">
        <v>21.5</v>
      </c>
      <c r="J44" s="24">
        <v>499897.8</v>
      </c>
      <c r="K44" s="24">
        <v>15</v>
      </c>
      <c r="L44" s="24">
        <v>12</v>
      </c>
      <c r="M44" s="24">
        <v>15</v>
      </c>
      <c r="N44" s="24">
        <v>12</v>
      </c>
      <c r="O44" s="24">
        <v>12</v>
      </c>
      <c r="P44" s="24">
        <v>499897.3</v>
      </c>
      <c r="Q44" s="24">
        <v>18.5</v>
      </c>
      <c r="R44" s="24">
        <v>12</v>
      </c>
      <c r="S44" s="24">
        <v>17</v>
      </c>
      <c r="T44" s="24">
        <v>18</v>
      </c>
      <c r="U44" s="24">
        <v>12</v>
      </c>
      <c r="AL44" s="23" t="s">
        <v>108</v>
      </c>
      <c r="AM44" s="24">
        <v>874982.5</v>
      </c>
      <c r="AN44" s="24">
        <v>125015.6</v>
      </c>
      <c r="AO44" s="24">
        <v>125012.6</v>
      </c>
      <c r="AP44" s="24">
        <v>250026.7</v>
      </c>
      <c r="BA44" s="23" t="s">
        <v>108</v>
      </c>
      <c r="BB44" s="24">
        <v>30</v>
      </c>
      <c r="BC44" s="24">
        <v>30</v>
      </c>
      <c r="BD44" s="24">
        <v>999949.9</v>
      </c>
      <c r="BE44" s="24">
        <v>44</v>
      </c>
    </row>
    <row r="45" spans="1:57" ht="15" thickBot="1" x14ac:dyDescent="0.4">
      <c r="A45" s="23" t="s">
        <v>118</v>
      </c>
      <c r="B45" s="24">
        <v>11</v>
      </c>
      <c r="C45" s="24">
        <v>11</v>
      </c>
      <c r="D45" s="24">
        <v>11</v>
      </c>
      <c r="E45" s="24">
        <v>11</v>
      </c>
      <c r="F45" s="24">
        <v>17</v>
      </c>
      <c r="G45" s="24">
        <v>87.5</v>
      </c>
      <c r="H45" s="24">
        <v>19.5</v>
      </c>
      <c r="I45" s="24">
        <v>20.5</v>
      </c>
      <c r="J45" s="24">
        <v>11</v>
      </c>
      <c r="K45" s="24">
        <v>14</v>
      </c>
      <c r="L45" s="24">
        <v>11</v>
      </c>
      <c r="M45" s="24">
        <v>14</v>
      </c>
      <c r="N45" s="24">
        <v>11</v>
      </c>
      <c r="O45" s="24">
        <v>11</v>
      </c>
      <c r="P45" s="24">
        <v>499896.3</v>
      </c>
      <c r="Q45" s="24">
        <v>17.5</v>
      </c>
      <c r="R45" s="24">
        <v>11</v>
      </c>
      <c r="S45" s="24">
        <v>16</v>
      </c>
      <c r="T45" s="24">
        <v>17</v>
      </c>
      <c r="U45" s="24">
        <v>11</v>
      </c>
      <c r="AL45" s="23" t="s">
        <v>118</v>
      </c>
      <c r="AM45" s="24">
        <v>874981.5</v>
      </c>
      <c r="AN45" s="24">
        <v>125012.1</v>
      </c>
      <c r="AO45" s="24">
        <v>125011.6</v>
      </c>
      <c r="AP45" s="24">
        <v>15</v>
      </c>
      <c r="BA45" s="23" t="s">
        <v>118</v>
      </c>
      <c r="BB45" s="24">
        <v>15.5</v>
      </c>
      <c r="BC45" s="24">
        <v>29</v>
      </c>
      <c r="BD45" s="24">
        <v>999947.9</v>
      </c>
      <c r="BE45" s="24">
        <v>43</v>
      </c>
    </row>
    <row r="46" spans="1:57" ht="15" thickBot="1" x14ac:dyDescent="0.4">
      <c r="A46" s="23" t="s">
        <v>128</v>
      </c>
      <c r="B46" s="24">
        <v>10</v>
      </c>
      <c r="C46" s="24">
        <v>10</v>
      </c>
      <c r="D46" s="24">
        <v>10</v>
      </c>
      <c r="E46" s="24">
        <v>10</v>
      </c>
      <c r="F46" s="24">
        <v>16</v>
      </c>
      <c r="G46" s="24">
        <v>86.5</v>
      </c>
      <c r="H46" s="24">
        <v>18.5</v>
      </c>
      <c r="I46" s="24">
        <v>19.5</v>
      </c>
      <c r="J46" s="24">
        <v>10</v>
      </c>
      <c r="K46" s="24">
        <v>13</v>
      </c>
      <c r="L46" s="24">
        <v>10</v>
      </c>
      <c r="M46" s="24">
        <v>13</v>
      </c>
      <c r="N46" s="24">
        <v>10</v>
      </c>
      <c r="O46" s="24">
        <v>10</v>
      </c>
      <c r="P46" s="24">
        <v>499895.3</v>
      </c>
      <c r="Q46" s="24">
        <v>16.5</v>
      </c>
      <c r="R46" s="24">
        <v>10</v>
      </c>
      <c r="S46" s="24">
        <v>15</v>
      </c>
      <c r="T46" s="24">
        <v>10</v>
      </c>
      <c r="U46" s="24">
        <v>10</v>
      </c>
      <c r="AL46" s="23" t="s">
        <v>128</v>
      </c>
      <c r="AM46" s="24">
        <v>874975</v>
      </c>
      <c r="AN46" s="24">
        <v>29.5</v>
      </c>
      <c r="AO46" s="24">
        <v>125010.6</v>
      </c>
      <c r="AP46" s="24">
        <v>14</v>
      </c>
      <c r="BA46" s="23" t="s">
        <v>128</v>
      </c>
      <c r="BB46" s="24">
        <v>14.5</v>
      </c>
      <c r="BC46" s="24">
        <v>28</v>
      </c>
      <c r="BD46" s="24">
        <v>999932.4</v>
      </c>
      <c r="BE46" s="24">
        <v>42</v>
      </c>
    </row>
    <row r="47" spans="1:57" ht="15" thickBot="1" x14ac:dyDescent="0.4">
      <c r="A47" s="23" t="s">
        <v>138</v>
      </c>
      <c r="B47" s="24">
        <v>9</v>
      </c>
      <c r="C47" s="24">
        <v>9</v>
      </c>
      <c r="D47" s="24">
        <v>9</v>
      </c>
      <c r="E47" s="24">
        <v>9</v>
      </c>
      <c r="F47" s="24">
        <v>15</v>
      </c>
      <c r="G47" s="24">
        <v>85.5</v>
      </c>
      <c r="H47" s="24">
        <v>17.5</v>
      </c>
      <c r="I47" s="24">
        <v>18.5</v>
      </c>
      <c r="J47" s="24">
        <v>9</v>
      </c>
      <c r="K47" s="24">
        <v>12</v>
      </c>
      <c r="L47" s="24">
        <v>9</v>
      </c>
      <c r="M47" s="24">
        <v>12</v>
      </c>
      <c r="N47" s="24">
        <v>9</v>
      </c>
      <c r="O47" s="24">
        <v>9</v>
      </c>
      <c r="P47" s="24">
        <v>499894.3</v>
      </c>
      <c r="Q47" s="24">
        <v>15.5</v>
      </c>
      <c r="R47" s="24">
        <v>9</v>
      </c>
      <c r="S47" s="24">
        <v>14</v>
      </c>
      <c r="T47" s="24">
        <v>9</v>
      </c>
      <c r="U47" s="24">
        <v>9</v>
      </c>
      <c r="AL47" s="23" t="s">
        <v>138</v>
      </c>
      <c r="AM47" s="24">
        <v>874974</v>
      </c>
      <c r="AN47" s="24">
        <v>28.5</v>
      </c>
      <c r="AO47" s="24">
        <v>125009.60000000001</v>
      </c>
      <c r="AP47" s="24">
        <v>13</v>
      </c>
      <c r="BA47" s="23" t="s">
        <v>138</v>
      </c>
      <c r="BB47" s="24">
        <v>13.5</v>
      </c>
      <c r="BC47" s="24">
        <v>27</v>
      </c>
      <c r="BD47" s="24">
        <v>999931.4</v>
      </c>
      <c r="BE47" s="24">
        <v>41</v>
      </c>
    </row>
    <row r="48" spans="1:57" ht="15" thickBot="1" x14ac:dyDescent="0.4">
      <c r="A48" s="23" t="s">
        <v>148</v>
      </c>
      <c r="B48" s="24">
        <v>8</v>
      </c>
      <c r="C48" s="24">
        <v>8</v>
      </c>
      <c r="D48" s="24">
        <v>8</v>
      </c>
      <c r="E48" s="24">
        <v>8</v>
      </c>
      <c r="F48" s="24">
        <v>14</v>
      </c>
      <c r="G48" s="24">
        <v>55</v>
      </c>
      <c r="H48" s="24">
        <v>16.5</v>
      </c>
      <c r="I48" s="24">
        <v>17.5</v>
      </c>
      <c r="J48" s="24">
        <v>8</v>
      </c>
      <c r="K48" s="24">
        <v>11</v>
      </c>
      <c r="L48" s="24">
        <v>8</v>
      </c>
      <c r="M48" s="24">
        <v>11</v>
      </c>
      <c r="N48" s="24">
        <v>8</v>
      </c>
      <c r="O48" s="24">
        <v>8</v>
      </c>
      <c r="P48" s="24">
        <v>499893.3</v>
      </c>
      <c r="Q48" s="24">
        <v>8</v>
      </c>
      <c r="R48" s="24">
        <v>8</v>
      </c>
      <c r="S48" s="24">
        <v>13</v>
      </c>
      <c r="T48" s="24">
        <v>8</v>
      </c>
      <c r="U48" s="24">
        <v>8</v>
      </c>
      <c r="AL48" s="23" t="s">
        <v>148</v>
      </c>
      <c r="AM48" s="24">
        <v>874973</v>
      </c>
      <c r="AN48" s="24">
        <v>15</v>
      </c>
      <c r="AO48" s="24">
        <v>125008.6</v>
      </c>
      <c r="AP48" s="24">
        <v>12</v>
      </c>
      <c r="BA48" s="23" t="s">
        <v>148</v>
      </c>
      <c r="BB48" s="24">
        <v>12.5</v>
      </c>
      <c r="BC48" s="24">
        <v>26</v>
      </c>
      <c r="BD48" s="24">
        <v>999930.4</v>
      </c>
      <c r="BE48" s="24">
        <v>40</v>
      </c>
    </row>
    <row r="49" spans="1:61" ht="15" thickBot="1" x14ac:dyDescent="0.4">
      <c r="A49" s="23" t="s">
        <v>158</v>
      </c>
      <c r="B49" s="24">
        <v>7</v>
      </c>
      <c r="C49" s="24">
        <v>7</v>
      </c>
      <c r="D49" s="24">
        <v>7</v>
      </c>
      <c r="E49" s="24">
        <v>7</v>
      </c>
      <c r="F49" s="24">
        <v>13</v>
      </c>
      <c r="G49" s="24">
        <v>54</v>
      </c>
      <c r="H49" s="24">
        <v>15.5</v>
      </c>
      <c r="I49" s="24">
        <v>16.5</v>
      </c>
      <c r="J49" s="24">
        <v>7</v>
      </c>
      <c r="K49" s="24">
        <v>10</v>
      </c>
      <c r="L49" s="24">
        <v>7</v>
      </c>
      <c r="M49" s="24">
        <v>10</v>
      </c>
      <c r="N49" s="24">
        <v>7</v>
      </c>
      <c r="O49" s="24">
        <v>7</v>
      </c>
      <c r="P49" s="24">
        <v>499892.3</v>
      </c>
      <c r="Q49" s="24">
        <v>7</v>
      </c>
      <c r="R49" s="24">
        <v>7</v>
      </c>
      <c r="S49" s="24">
        <v>12</v>
      </c>
      <c r="T49" s="24">
        <v>7</v>
      </c>
      <c r="U49" s="24">
        <v>7</v>
      </c>
      <c r="AL49" s="23" t="s">
        <v>158</v>
      </c>
      <c r="AM49" s="24">
        <v>874969</v>
      </c>
      <c r="AN49" s="24">
        <v>7</v>
      </c>
      <c r="AO49" s="24">
        <v>125007.6</v>
      </c>
      <c r="AP49" s="24">
        <v>11</v>
      </c>
      <c r="BA49" s="23" t="s">
        <v>158</v>
      </c>
      <c r="BB49" s="24">
        <v>11.5</v>
      </c>
      <c r="BC49" s="24">
        <v>25</v>
      </c>
      <c r="BD49" s="24">
        <v>999929.4</v>
      </c>
      <c r="BE49" s="24">
        <v>39</v>
      </c>
    </row>
    <row r="50" spans="1:61" ht="15" thickBot="1" x14ac:dyDescent="0.4">
      <c r="A50" s="23" t="s">
        <v>166</v>
      </c>
      <c r="B50" s="24">
        <v>6</v>
      </c>
      <c r="C50" s="24">
        <v>6</v>
      </c>
      <c r="D50" s="24">
        <v>6</v>
      </c>
      <c r="E50" s="24">
        <v>6</v>
      </c>
      <c r="F50" s="24">
        <v>12</v>
      </c>
      <c r="G50" s="24">
        <v>53</v>
      </c>
      <c r="H50" s="24">
        <v>14.5</v>
      </c>
      <c r="I50" s="24">
        <v>15.5</v>
      </c>
      <c r="J50" s="24">
        <v>6</v>
      </c>
      <c r="K50" s="24">
        <v>9</v>
      </c>
      <c r="L50" s="24">
        <v>6</v>
      </c>
      <c r="M50" s="24">
        <v>9</v>
      </c>
      <c r="N50" s="24">
        <v>6</v>
      </c>
      <c r="O50" s="24">
        <v>6</v>
      </c>
      <c r="P50" s="24">
        <v>499891.3</v>
      </c>
      <c r="Q50" s="24">
        <v>6</v>
      </c>
      <c r="R50" s="24">
        <v>6</v>
      </c>
      <c r="S50" s="24">
        <v>11</v>
      </c>
      <c r="T50" s="24">
        <v>6</v>
      </c>
      <c r="U50" s="24">
        <v>6</v>
      </c>
      <c r="AL50" s="23" t="s">
        <v>166</v>
      </c>
      <c r="AM50" s="24">
        <v>874968</v>
      </c>
      <c r="AN50" s="24">
        <v>6</v>
      </c>
      <c r="AO50" s="24">
        <v>125006.6</v>
      </c>
      <c r="AP50" s="24">
        <v>10</v>
      </c>
      <c r="BA50" s="23" t="s">
        <v>166</v>
      </c>
      <c r="BB50" s="24">
        <v>8</v>
      </c>
      <c r="BC50" s="24">
        <v>17</v>
      </c>
      <c r="BD50" s="24">
        <v>999928.4</v>
      </c>
      <c r="BE50" s="24">
        <v>38</v>
      </c>
    </row>
    <row r="51" spans="1:61" ht="15" thickBot="1" x14ac:dyDescent="0.4">
      <c r="A51" s="23" t="s">
        <v>174</v>
      </c>
      <c r="B51" s="24">
        <v>5</v>
      </c>
      <c r="C51" s="24">
        <v>5</v>
      </c>
      <c r="D51" s="24">
        <v>5</v>
      </c>
      <c r="E51" s="24">
        <v>5</v>
      </c>
      <c r="F51" s="24">
        <v>11</v>
      </c>
      <c r="G51" s="24">
        <v>6.5</v>
      </c>
      <c r="H51" s="24">
        <v>13.5</v>
      </c>
      <c r="I51" s="24">
        <v>13</v>
      </c>
      <c r="J51" s="24">
        <v>5</v>
      </c>
      <c r="K51" s="24">
        <v>8</v>
      </c>
      <c r="L51" s="24">
        <v>5</v>
      </c>
      <c r="M51" s="24">
        <v>5</v>
      </c>
      <c r="N51" s="24">
        <v>5</v>
      </c>
      <c r="O51" s="24">
        <v>5</v>
      </c>
      <c r="P51" s="24">
        <v>499890.3</v>
      </c>
      <c r="Q51" s="24">
        <v>5</v>
      </c>
      <c r="R51" s="24">
        <v>5</v>
      </c>
      <c r="S51" s="24">
        <v>10</v>
      </c>
      <c r="T51" s="24">
        <v>5</v>
      </c>
      <c r="U51" s="24">
        <v>5</v>
      </c>
      <c r="AL51" s="23" t="s">
        <v>174</v>
      </c>
      <c r="AM51" s="24">
        <v>874967.5</v>
      </c>
      <c r="AN51" s="24">
        <v>5</v>
      </c>
      <c r="AO51" s="24">
        <v>125005.6</v>
      </c>
      <c r="AP51" s="24">
        <v>9</v>
      </c>
      <c r="BA51" s="23" t="s">
        <v>174</v>
      </c>
      <c r="BB51" s="24">
        <v>7</v>
      </c>
      <c r="BC51" s="24">
        <v>7.5</v>
      </c>
      <c r="BD51" s="24">
        <v>999927.4</v>
      </c>
      <c r="BE51" s="24">
        <v>37</v>
      </c>
    </row>
    <row r="52" spans="1:61" ht="15" thickBot="1" x14ac:dyDescent="0.4">
      <c r="A52" s="23" t="s">
        <v>182</v>
      </c>
      <c r="B52" s="24">
        <v>4</v>
      </c>
      <c r="C52" s="24">
        <v>4</v>
      </c>
      <c r="D52" s="24">
        <v>4</v>
      </c>
      <c r="E52" s="24">
        <v>4</v>
      </c>
      <c r="F52" s="24">
        <v>10</v>
      </c>
      <c r="G52" s="24">
        <v>5.5</v>
      </c>
      <c r="H52" s="24">
        <v>12.5</v>
      </c>
      <c r="I52" s="24">
        <v>12</v>
      </c>
      <c r="J52" s="24">
        <v>4</v>
      </c>
      <c r="K52" s="24">
        <v>7</v>
      </c>
      <c r="L52" s="24">
        <v>4</v>
      </c>
      <c r="M52" s="24">
        <v>4</v>
      </c>
      <c r="N52" s="24">
        <v>4</v>
      </c>
      <c r="O52" s="24">
        <v>4</v>
      </c>
      <c r="P52" s="24">
        <v>499889.3</v>
      </c>
      <c r="Q52" s="24">
        <v>4</v>
      </c>
      <c r="R52" s="24">
        <v>4</v>
      </c>
      <c r="S52" s="24">
        <v>9</v>
      </c>
      <c r="T52" s="24">
        <v>4</v>
      </c>
      <c r="U52" s="24">
        <v>4</v>
      </c>
      <c r="AL52" s="23" t="s">
        <v>182</v>
      </c>
      <c r="AM52" s="24">
        <v>874966.5</v>
      </c>
      <c r="AN52" s="24">
        <v>4</v>
      </c>
      <c r="AO52" s="24">
        <v>125004.6</v>
      </c>
      <c r="AP52" s="24">
        <v>4</v>
      </c>
      <c r="BA52" s="23" t="s">
        <v>182</v>
      </c>
      <c r="BB52" s="24">
        <v>6</v>
      </c>
      <c r="BC52" s="24">
        <v>6.5</v>
      </c>
      <c r="BD52" s="24">
        <v>999926.4</v>
      </c>
      <c r="BE52" s="24">
        <v>36</v>
      </c>
    </row>
    <row r="53" spans="1:61" ht="15" thickBot="1" x14ac:dyDescent="0.4">
      <c r="A53" s="23" t="s">
        <v>189</v>
      </c>
      <c r="B53" s="24">
        <v>3</v>
      </c>
      <c r="C53" s="24">
        <v>3</v>
      </c>
      <c r="D53" s="24">
        <v>3</v>
      </c>
      <c r="E53" s="24">
        <v>3</v>
      </c>
      <c r="F53" s="24">
        <v>3</v>
      </c>
      <c r="G53" s="24">
        <v>3</v>
      </c>
      <c r="H53" s="24">
        <v>11.5</v>
      </c>
      <c r="I53" s="24">
        <v>11</v>
      </c>
      <c r="J53" s="24">
        <v>3</v>
      </c>
      <c r="K53" s="24">
        <v>3</v>
      </c>
      <c r="L53" s="24">
        <v>3</v>
      </c>
      <c r="M53" s="24">
        <v>3</v>
      </c>
      <c r="N53" s="24">
        <v>3</v>
      </c>
      <c r="O53" s="24">
        <v>3</v>
      </c>
      <c r="P53" s="24">
        <v>499888.3</v>
      </c>
      <c r="Q53" s="24">
        <v>3</v>
      </c>
      <c r="R53" s="24">
        <v>3</v>
      </c>
      <c r="S53" s="24">
        <v>8</v>
      </c>
      <c r="T53" s="24">
        <v>3</v>
      </c>
      <c r="U53" s="24">
        <v>3</v>
      </c>
      <c r="AL53" s="23" t="s">
        <v>189</v>
      </c>
      <c r="AM53" s="24">
        <v>749971.9</v>
      </c>
      <c r="AN53" s="24">
        <v>3</v>
      </c>
      <c r="AO53" s="24">
        <v>4</v>
      </c>
      <c r="AP53" s="24">
        <v>3</v>
      </c>
      <c r="BA53" s="23" t="s">
        <v>189</v>
      </c>
      <c r="BB53" s="24">
        <v>3</v>
      </c>
      <c r="BC53" s="24">
        <v>5.5</v>
      </c>
      <c r="BD53" s="24">
        <v>999925.4</v>
      </c>
      <c r="BE53" s="24">
        <v>35</v>
      </c>
    </row>
    <row r="54" spans="1:61" ht="15" thickBot="1" x14ac:dyDescent="0.4">
      <c r="A54" s="23" t="s">
        <v>196</v>
      </c>
      <c r="B54" s="24">
        <v>2</v>
      </c>
      <c r="C54" s="24">
        <v>2</v>
      </c>
      <c r="D54" s="24">
        <v>2</v>
      </c>
      <c r="E54" s="24">
        <v>2</v>
      </c>
      <c r="F54" s="24">
        <v>2</v>
      </c>
      <c r="G54" s="24">
        <v>2</v>
      </c>
      <c r="H54" s="24">
        <v>10.5</v>
      </c>
      <c r="I54" s="24">
        <v>10</v>
      </c>
      <c r="J54" s="24">
        <v>2</v>
      </c>
      <c r="K54" s="24">
        <v>2</v>
      </c>
      <c r="L54" s="24">
        <v>2</v>
      </c>
      <c r="M54" s="24">
        <v>2</v>
      </c>
      <c r="N54" s="24">
        <v>2</v>
      </c>
      <c r="O54" s="24">
        <v>2</v>
      </c>
      <c r="P54" s="24">
        <v>499887.3</v>
      </c>
      <c r="Q54" s="24">
        <v>2</v>
      </c>
      <c r="R54" s="24">
        <v>2</v>
      </c>
      <c r="S54" s="24">
        <v>7</v>
      </c>
      <c r="T54" s="24">
        <v>2</v>
      </c>
      <c r="U54" s="24">
        <v>2</v>
      </c>
      <c r="AL54" s="23" t="s">
        <v>196</v>
      </c>
      <c r="AM54" s="24">
        <v>749965.4</v>
      </c>
      <c r="AN54" s="24">
        <v>2</v>
      </c>
      <c r="AO54" s="24">
        <v>2</v>
      </c>
      <c r="AP54" s="24">
        <v>2</v>
      </c>
      <c r="BA54" s="23" t="s">
        <v>196</v>
      </c>
      <c r="BB54" s="24">
        <v>2</v>
      </c>
      <c r="BC54" s="24">
        <v>2</v>
      </c>
      <c r="BD54" s="24">
        <v>999924.4</v>
      </c>
      <c r="BE54" s="24">
        <v>2</v>
      </c>
    </row>
    <row r="55" spans="1:61" ht="15" thickBot="1" x14ac:dyDescent="0.4">
      <c r="A55" s="23" t="s">
        <v>203</v>
      </c>
      <c r="B55" s="24">
        <v>1</v>
      </c>
      <c r="C55" s="24">
        <v>1</v>
      </c>
      <c r="D55" s="24">
        <v>1</v>
      </c>
      <c r="E55" s="24">
        <v>1</v>
      </c>
      <c r="F55" s="24">
        <v>1</v>
      </c>
      <c r="G55" s="24">
        <v>1</v>
      </c>
      <c r="H55" s="24">
        <v>9.5</v>
      </c>
      <c r="I55" s="24">
        <v>1</v>
      </c>
      <c r="J55" s="24">
        <v>1</v>
      </c>
      <c r="K55" s="24">
        <v>1</v>
      </c>
      <c r="L55" s="24">
        <v>1</v>
      </c>
      <c r="M55" s="24">
        <v>1</v>
      </c>
      <c r="N55" s="24">
        <v>1</v>
      </c>
      <c r="O55" s="24">
        <v>1</v>
      </c>
      <c r="P55" s="24">
        <v>499886.3</v>
      </c>
      <c r="Q55" s="24">
        <v>1</v>
      </c>
      <c r="R55" s="24">
        <v>1</v>
      </c>
      <c r="S55" s="24">
        <v>1</v>
      </c>
      <c r="T55" s="24">
        <v>1</v>
      </c>
      <c r="U55" s="24">
        <v>1</v>
      </c>
      <c r="AL55" s="23" t="s">
        <v>203</v>
      </c>
      <c r="AM55" s="24">
        <v>624956.4</v>
      </c>
      <c r="AN55" s="24">
        <v>1</v>
      </c>
      <c r="AO55" s="24">
        <v>1</v>
      </c>
      <c r="AP55" s="24">
        <v>1</v>
      </c>
      <c r="BA55" s="23" t="s">
        <v>203</v>
      </c>
      <c r="BB55" s="24">
        <v>1</v>
      </c>
      <c r="BC55" s="24">
        <v>1</v>
      </c>
      <c r="BD55" s="24">
        <v>999923.4</v>
      </c>
      <c r="BE55" s="24">
        <v>1</v>
      </c>
    </row>
    <row r="56" spans="1:61" ht="15" thickBot="1" x14ac:dyDescent="0.4">
      <c r="A56" s="23" t="s">
        <v>208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499885.3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AL56" s="23" t="s">
        <v>208</v>
      </c>
      <c r="AM56" s="24">
        <v>499941.8</v>
      </c>
      <c r="AN56" s="24">
        <v>0</v>
      </c>
      <c r="AO56" s="24">
        <v>0</v>
      </c>
      <c r="AP56" s="24">
        <v>0</v>
      </c>
      <c r="BA56" s="23" t="s">
        <v>208</v>
      </c>
      <c r="BB56" s="24">
        <v>0</v>
      </c>
      <c r="BC56" s="24">
        <v>0</v>
      </c>
      <c r="BD56" s="24">
        <v>999922.4</v>
      </c>
      <c r="BE56" s="24">
        <v>0</v>
      </c>
    </row>
    <row r="57" spans="1:61" ht="18.5" thickBot="1" x14ac:dyDescent="0.4">
      <c r="A57" s="19"/>
      <c r="AL57" s="19"/>
      <c r="BA57" s="19"/>
    </row>
    <row r="58" spans="1:61" ht="15" thickBot="1" x14ac:dyDescent="0.4">
      <c r="A58" s="23" t="s">
        <v>212</v>
      </c>
      <c r="B58" s="23" t="s">
        <v>62</v>
      </c>
      <c r="C58" s="23" t="s">
        <v>63</v>
      </c>
      <c r="D58" s="23" t="s">
        <v>64</v>
      </c>
      <c r="E58" s="23" t="s">
        <v>65</v>
      </c>
      <c r="F58" s="23" t="s">
        <v>66</v>
      </c>
      <c r="G58" s="23" t="s">
        <v>67</v>
      </c>
      <c r="H58" s="23" t="s">
        <v>68</v>
      </c>
      <c r="I58" s="23" t="s">
        <v>69</v>
      </c>
      <c r="J58" s="23" t="s">
        <v>70</v>
      </c>
      <c r="K58" s="23" t="s">
        <v>789</v>
      </c>
      <c r="L58" s="23" t="s">
        <v>790</v>
      </c>
      <c r="M58" s="23" t="s">
        <v>791</v>
      </c>
      <c r="N58" s="23" t="s">
        <v>792</v>
      </c>
      <c r="O58" s="23" t="s">
        <v>793</v>
      </c>
      <c r="P58" s="23" t="s">
        <v>794</v>
      </c>
      <c r="Q58" s="23" t="s">
        <v>795</v>
      </c>
      <c r="R58" s="23" t="s">
        <v>796</v>
      </c>
      <c r="S58" s="23" t="s">
        <v>797</v>
      </c>
      <c r="T58" s="23" t="s">
        <v>798</v>
      </c>
      <c r="U58" s="23" t="s">
        <v>799</v>
      </c>
      <c r="V58" s="23" t="s">
        <v>213</v>
      </c>
      <c r="W58" s="23" t="s">
        <v>214</v>
      </c>
      <c r="X58" s="23" t="s">
        <v>215</v>
      </c>
      <c r="Y58" s="23" t="s">
        <v>216</v>
      </c>
      <c r="AL58" s="23" t="s">
        <v>212</v>
      </c>
      <c r="AM58" s="23" t="s">
        <v>62</v>
      </c>
      <c r="AN58" s="23" t="s">
        <v>63</v>
      </c>
      <c r="AO58" s="23" t="s">
        <v>64</v>
      </c>
      <c r="AP58" s="23" t="s">
        <v>65</v>
      </c>
      <c r="AQ58" s="23" t="s">
        <v>213</v>
      </c>
      <c r="AR58" s="23" t="s">
        <v>214</v>
      </c>
      <c r="AS58" s="23" t="s">
        <v>215</v>
      </c>
      <c r="AT58" s="23" t="s">
        <v>216</v>
      </c>
      <c r="BA58" s="23" t="s">
        <v>212</v>
      </c>
      <c r="BB58" s="23" t="s">
        <v>62</v>
      </c>
      <c r="BC58" s="23" t="s">
        <v>63</v>
      </c>
      <c r="BD58" s="23" t="s">
        <v>64</v>
      </c>
      <c r="BE58" s="23" t="s">
        <v>65</v>
      </c>
      <c r="BF58" s="23" t="s">
        <v>213</v>
      </c>
      <c r="BG58" s="23" t="s">
        <v>214</v>
      </c>
      <c r="BH58" s="23" t="s">
        <v>215</v>
      </c>
      <c r="BI58" s="23" t="s">
        <v>216</v>
      </c>
    </row>
    <row r="59" spans="1:61" ht="15" thickBot="1" x14ac:dyDescent="0.4">
      <c r="A59" s="23" t="s">
        <v>72</v>
      </c>
      <c r="B59" s="24">
        <v>10</v>
      </c>
      <c r="C59" s="24">
        <v>1</v>
      </c>
      <c r="D59" s="24">
        <v>9</v>
      </c>
      <c r="E59" s="24">
        <v>10</v>
      </c>
      <c r="F59" s="24">
        <v>15</v>
      </c>
      <c r="G59" s="24">
        <v>6.5</v>
      </c>
      <c r="H59" s="24">
        <v>21.5</v>
      </c>
      <c r="I59" s="24">
        <v>20.5</v>
      </c>
      <c r="J59" s="24">
        <v>1</v>
      </c>
      <c r="K59" s="24">
        <v>11</v>
      </c>
      <c r="L59" s="24">
        <v>4</v>
      </c>
      <c r="M59" s="24">
        <v>10</v>
      </c>
      <c r="N59" s="24">
        <v>9</v>
      </c>
      <c r="O59" s="24">
        <v>13</v>
      </c>
      <c r="P59" s="24">
        <v>999814.1</v>
      </c>
      <c r="Q59" s="24">
        <v>16.5</v>
      </c>
      <c r="R59" s="24">
        <v>4</v>
      </c>
      <c r="S59" s="24">
        <v>15</v>
      </c>
      <c r="T59" s="24">
        <v>8</v>
      </c>
      <c r="U59" s="24">
        <v>1</v>
      </c>
      <c r="V59" s="24">
        <v>1000000.1</v>
      </c>
      <c r="W59" s="24">
        <v>1000000</v>
      </c>
      <c r="X59" s="24">
        <v>-0.1</v>
      </c>
      <c r="Y59" s="24">
        <v>0</v>
      </c>
      <c r="AL59" s="23" t="s">
        <v>72</v>
      </c>
      <c r="AM59" s="24">
        <v>874966.5</v>
      </c>
      <c r="AN59" s="24">
        <v>28.5</v>
      </c>
      <c r="AO59" s="24">
        <v>125004.6</v>
      </c>
      <c r="AP59" s="24">
        <v>1</v>
      </c>
      <c r="AQ59" s="24">
        <v>1000000.6</v>
      </c>
      <c r="AR59" s="24">
        <v>1000000</v>
      </c>
      <c r="AS59" s="24">
        <v>-0.6</v>
      </c>
      <c r="AT59" s="24">
        <v>0</v>
      </c>
      <c r="BA59" s="23" t="s">
        <v>72</v>
      </c>
      <c r="BB59" s="24">
        <v>14.5</v>
      </c>
      <c r="BC59" s="24">
        <v>7.5</v>
      </c>
      <c r="BD59" s="24">
        <v>999932.4</v>
      </c>
      <c r="BE59" s="24">
        <v>45</v>
      </c>
      <c r="BF59" s="24">
        <v>999999.4</v>
      </c>
      <c r="BG59" s="24">
        <v>1000000</v>
      </c>
      <c r="BH59" s="24">
        <v>0.6</v>
      </c>
      <c r="BI59" s="24">
        <v>0</v>
      </c>
    </row>
    <row r="60" spans="1:61" ht="15" thickBot="1" x14ac:dyDescent="0.4">
      <c r="A60" s="23" t="s">
        <v>73</v>
      </c>
      <c r="B60" s="24">
        <v>6</v>
      </c>
      <c r="C60" s="24">
        <v>9</v>
      </c>
      <c r="D60" s="24">
        <v>5</v>
      </c>
      <c r="E60" s="24">
        <v>499952.8</v>
      </c>
      <c r="F60" s="24">
        <v>20</v>
      </c>
      <c r="G60" s="24">
        <v>1</v>
      </c>
      <c r="H60" s="24">
        <v>16.5</v>
      </c>
      <c r="I60" s="24">
        <v>17.5</v>
      </c>
      <c r="J60" s="24">
        <v>3</v>
      </c>
      <c r="K60" s="24">
        <v>14</v>
      </c>
      <c r="L60" s="24">
        <v>13</v>
      </c>
      <c r="M60" s="24">
        <v>15</v>
      </c>
      <c r="N60" s="24">
        <v>11</v>
      </c>
      <c r="O60" s="24">
        <v>8</v>
      </c>
      <c r="P60" s="24">
        <v>499891.3</v>
      </c>
      <c r="Q60" s="24">
        <v>1</v>
      </c>
      <c r="R60" s="24">
        <v>2</v>
      </c>
      <c r="S60" s="24">
        <v>10</v>
      </c>
      <c r="T60" s="24">
        <v>1</v>
      </c>
      <c r="U60" s="24">
        <v>3</v>
      </c>
      <c r="V60" s="24">
        <v>1000000.1</v>
      </c>
      <c r="W60" s="24">
        <v>1000000</v>
      </c>
      <c r="X60" s="24">
        <v>-0.1</v>
      </c>
      <c r="Y60" s="24">
        <v>0</v>
      </c>
      <c r="AL60" s="23" t="s">
        <v>73</v>
      </c>
      <c r="AM60" s="24">
        <v>874984</v>
      </c>
      <c r="AN60" s="24">
        <v>125012.1</v>
      </c>
      <c r="AO60" s="24">
        <v>2</v>
      </c>
      <c r="AP60" s="24">
        <v>3</v>
      </c>
      <c r="AQ60" s="24">
        <v>1000001.1</v>
      </c>
      <c r="AR60" s="24">
        <v>1000000</v>
      </c>
      <c r="AS60" s="24">
        <v>-1.1000000000000001</v>
      </c>
      <c r="AT60" s="24">
        <v>0</v>
      </c>
      <c r="BA60" s="23" t="s">
        <v>73</v>
      </c>
      <c r="BB60" s="24">
        <v>1</v>
      </c>
      <c r="BC60" s="24">
        <v>5.5</v>
      </c>
      <c r="BD60" s="24">
        <v>999949.9</v>
      </c>
      <c r="BE60" s="24">
        <v>43</v>
      </c>
      <c r="BF60" s="24">
        <v>999999.4</v>
      </c>
      <c r="BG60" s="24">
        <v>1000000</v>
      </c>
      <c r="BH60" s="24">
        <v>0.6</v>
      </c>
      <c r="BI60" s="24">
        <v>0</v>
      </c>
    </row>
    <row r="61" spans="1:61" ht="15" thickBot="1" x14ac:dyDescent="0.4">
      <c r="A61" s="23" t="s">
        <v>74</v>
      </c>
      <c r="B61" s="24">
        <v>8</v>
      </c>
      <c r="C61" s="24">
        <v>11</v>
      </c>
      <c r="D61" s="24">
        <v>499906.3</v>
      </c>
      <c r="E61" s="24">
        <v>21.5</v>
      </c>
      <c r="F61" s="24">
        <v>1</v>
      </c>
      <c r="G61" s="24">
        <v>54</v>
      </c>
      <c r="H61" s="24">
        <v>12.5</v>
      </c>
      <c r="I61" s="24">
        <v>12</v>
      </c>
      <c r="J61" s="24">
        <v>6</v>
      </c>
      <c r="K61" s="24">
        <v>15</v>
      </c>
      <c r="L61" s="24">
        <v>2</v>
      </c>
      <c r="M61" s="24">
        <v>11</v>
      </c>
      <c r="N61" s="24">
        <v>14</v>
      </c>
      <c r="O61" s="24">
        <v>1</v>
      </c>
      <c r="P61" s="24">
        <v>499889.3</v>
      </c>
      <c r="Q61" s="24">
        <v>17.5</v>
      </c>
      <c r="R61" s="24">
        <v>5</v>
      </c>
      <c r="S61" s="24">
        <v>1</v>
      </c>
      <c r="T61" s="24">
        <v>4</v>
      </c>
      <c r="U61" s="24">
        <v>8</v>
      </c>
      <c r="V61" s="24">
        <v>1000000.1</v>
      </c>
      <c r="W61" s="24">
        <v>1000000</v>
      </c>
      <c r="X61" s="24">
        <v>-0.1</v>
      </c>
      <c r="Y61" s="24">
        <v>0</v>
      </c>
      <c r="AL61" s="23" t="s">
        <v>74</v>
      </c>
      <c r="AM61" s="24">
        <v>749965.4</v>
      </c>
      <c r="AN61" s="24">
        <v>125017.60000000001</v>
      </c>
      <c r="AO61" s="24">
        <v>125005.6</v>
      </c>
      <c r="AP61" s="24">
        <v>12</v>
      </c>
      <c r="AQ61" s="24">
        <v>1000000.6</v>
      </c>
      <c r="AR61" s="24">
        <v>1000000</v>
      </c>
      <c r="AS61" s="24">
        <v>-0.6</v>
      </c>
      <c r="AT61" s="24">
        <v>0</v>
      </c>
      <c r="BA61" s="23" t="s">
        <v>74</v>
      </c>
      <c r="BB61" s="24">
        <v>30</v>
      </c>
      <c r="BC61" s="24">
        <v>0</v>
      </c>
      <c r="BD61" s="24">
        <v>999931.4</v>
      </c>
      <c r="BE61" s="24">
        <v>38</v>
      </c>
      <c r="BF61" s="24">
        <v>999999.4</v>
      </c>
      <c r="BG61" s="24">
        <v>1000000</v>
      </c>
      <c r="BH61" s="24">
        <v>0.6</v>
      </c>
      <c r="BI61" s="24">
        <v>0</v>
      </c>
    </row>
    <row r="62" spans="1:61" ht="15" thickBot="1" x14ac:dyDescent="0.4">
      <c r="A62" s="23" t="s">
        <v>75</v>
      </c>
      <c r="B62" s="24">
        <v>2</v>
      </c>
      <c r="C62" s="24">
        <v>499909.3</v>
      </c>
      <c r="D62" s="24">
        <v>6</v>
      </c>
      <c r="E62" s="24">
        <v>4</v>
      </c>
      <c r="F62" s="24">
        <v>2</v>
      </c>
      <c r="G62" s="24">
        <v>5.5</v>
      </c>
      <c r="H62" s="24">
        <v>18.5</v>
      </c>
      <c r="I62" s="24">
        <v>11</v>
      </c>
      <c r="J62" s="24">
        <v>5</v>
      </c>
      <c r="K62" s="24">
        <v>51.5</v>
      </c>
      <c r="L62" s="24">
        <v>8</v>
      </c>
      <c r="M62" s="24">
        <v>16</v>
      </c>
      <c r="N62" s="24">
        <v>1</v>
      </c>
      <c r="O62" s="24">
        <v>31.5</v>
      </c>
      <c r="P62" s="24">
        <v>499888.3</v>
      </c>
      <c r="Q62" s="24">
        <v>4</v>
      </c>
      <c r="R62" s="24">
        <v>6</v>
      </c>
      <c r="S62" s="24">
        <v>16</v>
      </c>
      <c r="T62" s="24">
        <v>10</v>
      </c>
      <c r="U62" s="24">
        <v>5</v>
      </c>
      <c r="V62" s="24">
        <v>1000000.6</v>
      </c>
      <c r="W62" s="24">
        <v>1000000</v>
      </c>
      <c r="X62" s="24">
        <v>-0.6</v>
      </c>
      <c r="Y62" s="24">
        <v>0</v>
      </c>
      <c r="AL62" s="23" t="s">
        <v>75</v>
      </c>
      <c r="AM62" s="24">
        <v>874973</v>
      </c>
      <c r="AN62" s="24">
        <v>1</v>
      </c>
      <c r="AO62" s="24">
        <v>125006.6</v>
      </c>
      <c r="AP62" s="24">
        <v>9</v>
      </c>
      <c r="AQ62" s="24">
        <v>999989.6</v>
      </c>
      <c r="AR62" s="24">
        <v>1000000</v>
      </c>
      <c r="AS62" s="24">
        <v>10.4</v>
      </c>
      <c r="AT62" s="24">
        <v>0</v>
      </c>
      <c r="BA62" s="23" t="s">
        <v>75</v>
      </c>
      <c r="BB62" s="24">
        <v>8</v>
      </c>
      <c r="BC62" s="24">
        <v>31</v>
      </c>
      <c r="BD62" s="24">
        <v>999930.4</v>
      </c>
      <c r="BE62" s="24">
        <v>41</v>
      </c>
      <c r="BF62" s="24">
        <v>1000010.4</v>
      </c>
      <c r="BG62" s="24">
        <v>1000000</v>
      </c>
      <c r="BH62" s="24">
        <v>-10.4</v>
      </c>
      <c r="BI62" s="24">
        <v>0</v>
      </c>
    </row>
    <row r="63" spans="1:61" ht="15" thickBot="1" x14ac:dyDescent="0.4">
      <c r="A63" s="23" t="s">
        <v>76</v>
      </c>
      <c r="B63" s="24">
        <v>9</v>
      </c>
      <c r="C63" s="24">
        <v>499910.3</v>
      </c>
      <c r="D63" s="24">
        <v>11</v>
      </c>
      <c r="E63" s="24">
        <v>2</v>
      </c>
      <c r="F63" s="24">
        <v>17</v>
      </c>
      <c r="G63" s="24">
        <v>2</v>
      </c>
      <c r="H63" s="24">
        <v>0</v>
      </c>
      <c r="I63" s="24">
        <v>19.5</v>
      </c>
      <c r="J63" s="24">
        <v>8</v>
      </c>
      <c r="K63" s="24">
        <v>16</v>
      </c>
      <c r="L63" s="24">
        <v>10</v>
      </c>
      <c r="M63" s="24">
        <v>1</v>
      </c>
      <c r="N63" s="24">
        <v>7</v>
      </c>
      <c r="O63" s="24">
        <v>11</v>
      </c>
      <c r="P63" s="24">
        <v>499894.3</v>
      </c>
      <c r="Q63" s="24">
        <v>19.5</v>
      </c>
      <c r="R63" s="24">
        <v>14</v>
      </c>
      <c r="S63" s="24">
        <v>19</v>
      </c>
      <c r="T63" s="24">
        <v>18</v>
      </c>
      <c r="U63" s="24">
        <v>11</v>
      </c>
      <c r="V63" s="24">
        <v>999999.6</v>
      </c>
      <c r="W63" s="24">
        <v>1000000</v>
      </c>
      <c r="X63" s="24">
        <v>0.4</v>
      </c>
      <c r="Y63" s="24">
        <v>0</v>
      </c>
      <c r="AL63" s="23" t="s">
        <v>76</v>
      </c>
      <c r="AM63" s="24">
        <v>874975</v>
      </c>
      <c r="AN63" s="24">
        <v>7</v>
      </c>
      <c r="AO63" s="24">
        <v>125014.6</v>
      </c>
      <c r="AP63" s="24">
        <v>15</v>
      </c>
      <c r="AQ63" s="24">
        <v>1000011.6</v>
      </c>
      <c r="AR63" s="24">
        <v>1000000</v>
      </c>
      <c r="AS63" s="24">
        <v>-11.6</v>
      </c>
      <c r="AT63" s="24">
        <v>0</v>
      </c>
      <c r="BA63" s="23" t="s">
        <v>76</v>
      </c>
      <c r="BB63" s="24">
        <v>6</v>
      </c>
      <c r="BC63" s="24">
        <v>25</v>
      </c>
      <c r="BD63" s="24">
        <v>999922.4</v>
      </c>
      <c r="BE63" s="24">
        <v>35</v>
      </c>
      <c r="BF63" s="24">
        <v>999988.4</v>
      </c>
      <c r="BG63" s="24">
        <v>1000000</v>
      </c>
      <c r="BH63" s="24">
        <v>11.6</v>
      </c>
      <c r="BI63" s="24">
        <v>0</v>
      </c>
    </row>
    <row r="64" spans="1:61" ht="15" thickBot="1" x14ac:dyDescent="0.4">
      <c r="A64" s="23" t="s">
        <v>77</v>
      </c>
      <c r="B64" s="24">
        <v>1</v>
      </c>
      <c r="C64" s="24">
        <v>2</v>
      </c>
      <c r="D64" s="24">
        <v>3</v>
      </c>
      <c r="E64" s="24">
        <v>1</v>
      </c>
      <c r="F64" s="24">
        <v>10</v>
      </c>
      <c r="G64" s="24">
        <v>91</v>
      </c>
      <c r="H64" s="24">
        <v>11.5</v>
      </c>
      <c r="I64" s="24">
        <v>22.5</v>
      </c>
      <c r="J64" s="24">
        <v>499897.8</v>
      </c>
      <c r="K64" s="24">
        <v>8</v>
      </c>
      <c r="L64" s="24">
        <v>5</v>
      </c>
      <c r="M64" s="24">
        <v>9</v>
      </c>
      <c r="N64" s="24">
        <v>4</v>
      </c>
      <c r="O64" s="24">
        <v>5</v>
      </c>
      <c r="P64" s="24">
        <v>499885.3</v>
      </c>
      <c r="Q64" s="24">
        <v>6</v>
      </c>
      <c r="R64" s="24">
        <v>10</v>
      </c>
      <c r="S64" s="24">
        <v>17</v>
      </c>
      <c r="T64" s="24">
        <v>5</v>
      </c>
      <c r="U64" s="24">
        <v>6</v>
      </c>
      <c r="V64" s="24">
        <v>1000000.1</v>
      </c>
      <c r="W64" s="24">
        <v>1000000</v>
      </c>
      <c r="X64" s="24">
        <v>-0.1</v>
      </c>
      <c r="Y64" s="24">
        <v>0</v>
      </c>
      <c r="AL64" s="23" t="s">
        <v>77</v>
      </c>
      <c r="AM64" s="24">
        <v>874967.5</v>
      </c>
      <c r="AN64" s="24">
        <v>4</v>
      </c>
      <c r="AO64" s="24">
        <v>125010.6</v>
      </c>
      <c r="AP64" s="24">
        <v>10</v>
      </c>
      <c r="AQ64" s="24">
        <v>999992.1</v>
      </c>
      <c r="AR64" s="24">
        <v>1000000</v>
      </c>
      <c r="AS64" s="24">
        <v>7.9</v>
      </c>
      <c r="AT64" s="24">
        <v>0</v>
      </c>
      <c r="BA64" s="23" t="s">
        <v>77</v>
      </c>
      <c r="BB64" s="24">
        <v>13.5</v>
      </c>
      <c r="BC64" s="24">
        <v>28</v>
      </c>
      <c r="BD64" s="24">
        <v>999926.4</v>
      </c>
      <c r="BE64" s="24">
        <v>40</v>
      </c>
      <c r="BF64" s="24">
        <v>1000007.9</v>
      </c>
      <c r="BG64" s="24">
        <v>1000000</v>
      </c>
      <c r="BH64" s="24">
        <v>-7.9</v>
      </c>
      <c r="BI64" s="24">
        <v>0</v>
      </c>
    </row>
    <row r="65" spans="1:61" ht="15" thickBot="1" x14ac:dyDescent="0.4">
      <c r="A65" s="23" t="s">
        <v>78</v>
      </c>
      <c r="B65" s="24">
        <v>0</v>
      </c>
      <c r="C65" s="24">
        <v>3</v>
      </c>
      <c r="D65" s="24">
        <v>8</v>
      </c>
      <c r="E65" s="24">
        <v>0</v>
      </c>
      <c r="F65" s="24">
        <v>18</v>
      </c>
      <c r="G65" s="24">
        <v>55</v>
      </c>
      <c r="H65" s="24">
        <v>17.5</v>
      </c>
      <c r="I65" s="24">
        <v>0</v>
      </c>
      <c r="J65" s="24">
        <v>499898.8</v>
      </c>
      <c r="K65" s="24">
        <v>10</v>
      </c>
      <c r="L65" s="24">
        <v>6</v>
      </c>
      <c r="M65" s="24">
        <v>13</v>
      </c>
      <c r="N65" s="24">
        <v>12</v>
      </c>
      <c r="O65" s="24">
        <v>10</v>
      </c>
      <c r="P65" s="24">
        <v>499898.3</v>
      </c>
      <c r="Q65" s="24">
        <v>18.5</v>
      </c>
      <c r="R65" s="24">
        <v>3</v>
      </c>
      <c r="S65" s="24">
        <v>11</v>
      </c>
      <c r="T65" s="24">
        <v>9</v>
      </c>
      <c r="U65" s="24">
        <v>9</v>
      </c>
      <c r="V65" s="24">
        <v>1000000.1</v>
      </c>
      <c r="W65" s="24">
        <v>1000000</v>
      </c>
      <c r="X65" s="24">
        <v>-0.1</v>
      </c>
      <c r="Y65" s="24">
        <v>0</v>
      </c>
      <c r="AL65" s="23" t="s">
        <v>78</v>
      </c>
      <c r="AM65" s="24">
        <v>874968</v>
      </c>
      <c r="AN65" s="24">
        <v>125015.6</v>
      </c>
      <c r="AO65" s="24">
        <v>4</v>
      </c>
      <c r="AP65" s="24">
        <v>13</v>
      </c>
      <c r="AQ65" s="24">
        <v>1000000.6</v>
      </c>
      <c r="AR65" s="24">
        <v>1000000</v>
      </c>
      <c r="AS65" s="24">
        <v>-0.6</v>
      </c>
      <c r="AT65" s="24">
        <v>0</v>
      </c>
      <c r="BA65" s="23" t="s">
        <v>78</v>
      </c>
      <c r="BB65" s="24">
        <v>12.5</v>
      </c>
      <c r="BC65" s="24">
        <v>2</v>
      </c>
      <c r="BD65" s="24">
        <v>999947.9</v>
      </c>
      <c r="BE65" s="24">
        <v>37</v>
      </c>
      <c r="BF65" s="24">
        <v>999999.4</v>
      </c>
      <c r="BG65" s="24">
        <v>1000000</v>
      </c>
      <c r="BH65" s="24">
        <v>0.6</v>
      </c>
      <c r="BI65" s="24">
        <v>0</v>
      </c>
    </row>
    <row r="66" spans="1:61" ht="15" thickBot="1" x14ac:dyDescent="0.4">
      <c r="A66" s="23" t="s">
        <v>79</v>
      </c>
      <c r="B66" s="24">
        <v>11</v>
      </c>
      <c r="C66" s="24">
        <v>499908.3</v>
      </c>
      <c r="D66" s="24">
        <v>12</v>
      </c>
      <c r="E66" s="24">
        <v>5</v>
      </c>
      <c r="F66" s="24">
        <v>14</v>
      </c>
      <c r="G66" s="24">
        <v>53</v>
      </c>
      <c r="H66" s="24">
        <v>10.5</v>
      </c>
      <c r="I66" s="24">
        <v>21.5</v>
      </c>
      <c r="J66" s="24">
        <v>7</v>
      </c>
      <c r="K66" s="24">
        <v>0</v>
      </c>
      <c r="L66" s="24">
        <v>9</v>
      </c>
      <c r="M66" s="24">
        <v>5</v>
      </c>
      <c r="N66" s="24">
        <v>8</v>
      </c>
      <c r="O66" s="24">
        <v>12</v>
      </c>
      <c r="P66" s="24">
        <v>499886.3</v>
      </c>
      <c r="Q66" s="24">
        <v>5</v>
      </c>
      <c r="R66" s="24">
        <v>7</v>
      </c>
      <c r="S66" s="24">
        <v>14</v>
      </c>
      <c r="T66" s="24">
        <v>7</v>
      </c>
      <c r="U66" s="24">
        <v>4</v>
      </c>
      <c r="V66" s="24">
        <v>999999.6</v>
      </c>
      <c r="W66" s="24">
        <v>1000000</v>
      </c>
      <c r="X66" s="24">
        <v>0.4</v>
      </c>
      <c r="Y66" s="24">
        <v>0</v>
      </c>
      <c r="AL66" s="23" t="s">
        <v>79</v>
      </c>
      <c r="AM66" s="24">
        <v>874974</v>
      </c>
      <c r="AN66" s="24">
        <v>15</v>
      </c>
      <c r="AO66" s="24">
        <v>125007.6</v>
      </c>
      <c r="AP66" s="24">
        <v>4</v>
      </c>
      <c r="AQ66" s="24">
        <v>1000000.6</v>
      </c>
      <c r="AR66" s="24">
        <v>1000000</v>
      </c>
      <c r="AS66" s="24">
        <v>-0.6</v>
      </c>
      <c r="AT66" s="24">
        <v>0</v>
      </c>
      <c r="BA66" s="23" t="s">
        <v>79</v>
      </c>
      <c r="BB66" s="24">
        <v>7</v>
      </c>
      <c r="BC66" s="24">
        <v>17</v>
      </c>
      <c r="BD66" s="24">
        <v>999929.4</v>
      </c>
      <c r="BE66" s="24">
        <v>42</v>
      </c>
      <c r="BF66" s="24">
        <v>999995.4</v>
      </c>
      <c r="BG66" s="24">
        <v>1000000</v>
      </c>
      <c r="BH66" s="24">
        <v>4.5999999999999996</v>
      </c>
      <c r="BI66" s="24">
        <v>0</v>
      </c>
    </row>
    <row r="67" spans="1:61" ht="15" thickBot="1" x14ac:dyDescent="0.4">
      <c r="A67" s="23" t="s">
        <v>80</v>
      </c>
      <c r="B67" s="24">
        <v>4</v>
      </c>
      <c r="C67" s="24">
        <v>6</v>
      </c>
      <c r="D67" s="24">
        <v>2</v>
      </c>
      <c r="E67" s="24">
        <v>7</v>
      </c>
      <c r="F67" s="24">
        <v>12</v>
      </c>
      <c r="G67" s="24">
        <v>92</v>
      </c>
      <c r="H67" s="24">
        <v>14.5</v>
      </c>
      <c r="I67" s="24">
        <v>1</v>
      </c>
      <c r="J67" s="24">
        <v>4</v>
      </c>
      <c r="K67" s="24">
        <v>12</v>
      </c>
      <c r="L67" s="24">
        <v>0</v>
      </c>
      <c r="M67" s="24">
        <v>2</v>
      </c>
      <c r="N67" s="24">
        <v>13</v>
      </c>
      <c r="O67" s="24">
        <v>9</v>
      </c>
      <c r="P67" s="24">
        <v>499887.3</v>
      </c>
      <c r="Q67" s="24">
        <v>7</v>
      </c>
      <c r="R67" s="24">
        <v>13</v>
      </c>
      <c r="S67" s="24">
        <v>13</v>
      </c>
      <c r="T67" s="24">
        <v>499887.3</v>
      </c>
      <c r="U67" s="24">
        <v>14</v>
      </c>
      <c r="V67" s="24">
        <v>1000000.1</v>
      </c>
      <c r="W67" s="24">
        <v>1000000</v>
      </c>
      <c r="X67" s="24">
        <v>-0.1</v>
      </c>
      <c r="Y67" s="24">
        <v>0</v>
      </c>
      <c r="AL67" s="23" t="s">
        <v>80</v>
      </c>
      <c r="AM67" s="24">
        <v>499941.8</v>
      </c>
      <c r="AN67" s="24">
        <v>125016.6</v>
      </c>
      <c r="AO67" s="24">
        <v>125013.6</v>
      </c>
      <c r="AP67" s="24">
        <v>250028.7</v>
      </c>
      <c r="AQ67" s="24">
        <v>1000000.6</v>
      </c>
      <c r="AR67" s="24">
        <v>1000000</v>
      </c>
      <c r="AS67" s="24">
        <v>-0.6</v>
      </c>
      <c r="AT67" s="24">
        <v>0</v>
      </c>
      <c r="BA67" s="23" t="s">
        <v>80</v>
      </c>
      <c r="BB67" s="24">
        <v>75</v>
      </c>
      <c r="BC67" s="24">
        <v>1</v>
      </c>
      <c r="BD67" s="24">
        <v>999923.4</v>
      </c>
      <c r="BE67" s="24">
        <v>0</v>
      </c>
      <c r="BF67" s="24">
        <v>999999.4</v>
      </c>
      <c r="BG67" s="24">
        <v>1000000</v>
      </c>
      <c r="BH67" s="24">
        <v>0.6</v>
      </c>
      <c r="BI67" s="24">
        <v>0</v>
      </c>
    </row>
    <row r="68" spans="1:61" ht="15" thickBot="1" x14ac:dyDescent="0.4">
      <c r="A68" s="23" t="s">
        <v>81</v>
      </c>
      <c r="B68" s="24">
        <v>499897.8</v>
      </c>
      <c r="C68" s="24">
        <v>4</v>
      </c>
      <c r="D68" s="24">
        <v>10</v>
      </c>
      <c r="E68" s="24">
        <v>6</v>
      </c>
      <c r="F68" s="24">
        <v>0</v>
      </c>
      <c r="G68" s="24">
        <v>90</v>
      </c>
      <c r="H68" s="24">
        <v>19.5</v>
      </c>
      <c r="I68" s="24">
        <v>18.5</v>
      </c>
      <c r="J68" s="24">
        <v>11</v>
      </c>
      <c r="K68" s="24">
        <v>3</v>
      </c>
      <c r="L68" s="24">
        <v>3</v>
      </c>
      <c r="M68" s="24">
        <v>12</v>
      </c>
      <c r="N68" s="24">
        <v>2</v>
      </c>
      <c r="O68" s="24">
        <v>2</v>
      </c>
      <c r="P68" s="24">
        <v>499892.3</v>
      </c>
      <c r="Q68" s="24">
        <v>3</v>
      </c>
      <c r="R68" s="24">
        <v>0</v>
      </c>
      <c r="S68" s="24">
        <v>8</v>
      </c>
      <c r="T68" s="24">
        <v>6</v>
      </c>
      <c r="U68" s="24">
        <v>12</v>
      </c>
      <c r="V68" s="24">
        <v>1000000.1</v>
      </c>
      <c r="W68" s="24">
        <v>1000000</v>
      </c>
      <c r="X68" s="24">
        <v>-0.1</v>
      </c>
      <c r="Y68" s="24">
        <v>0</v>
      </c>
      <c r="AL68" s="23" t="s">
        <v>81</v>
      </c>
      <c r="AM68" s="24">
        <v>749971.9</v>
      </c>
      <c r="AN68" s="24">
        <v>2</v>
      </c>
      <c r="AO68" s="24">
        <v>0</v>
      </c>
      <c r="AP68" s="24">
        <v>250026.7</v>
      </c>
      <c r="AQ68" s="24">
        <v>1000000.6</v>
      </c>
      <c r="AR68" s="24">
        <v>1000000</v>
      </c>
      <c r="AS68" s="24">
        <v>-0.6</v>
      </c>
      <c r="AT68" s="24">
        <v>0</v>
      </c>
      <c r="BA68" s="23" t="s">
        <v>81</v>
      </c>
      <c r="BB68" s="24">
        <v>15.5</v>
      </c>
      <c r="BC68" s="24">
        <v>30</v>
      </c>
      <c r="BD68" s="24">
        <v>999951.9</v>
      </c>
      <c r="BE68" s="24">
        <v>2</v>
      </c>
      <c r="BF68" s="24">
        <v>999999.4</v>
      </c>
      <c r="BG68" s="24">
        <v>1000000</v>
      </c>
      <c r="BH68" s="24">
        <v>0.6</v>
      </c>
      <c r="BI68" s="24">
        <v>0</v>
      </c>
    </row>
    <row r="69" spans="1:61" ht="15" thickBot="1" x14ac:dyDescent="0.4">
      <c r="A69" s="23" t="s">
        <v>82</v>
      </c>
      <c r="B69" s="24">
        <v>3</v>
      </c>
      <c r="C69" s="24">
        <v>10</v>
      </c>
      <c r="D69" s="24">
        <v>13</v>
      </c>
      <c r="E69" s="24">
        <v>11</v>
      </c>
      <c r="F69" s="24">
        <v>3</v>
      </c>
      <c r="G69" s="24">
        <v>3</v>
      </c>
      <c r="H69" s="24">
        <v>22.5</v>
      </c>
      <c r="I69" s="24">
        <v>15.5</v>
      </c>
      <c r="J69" s="24">
        <v>499921.3</v>
      </c>
      <c r="K69" s="24">
        <v>9</v>
      </c>
      <c r="L69" s="24">
        <v>7</v>
      </c>
      <c r="M69" s="24">
        <v>17</v>
      </c>
      <c r="N69" s="24">
        <v>3</v>
      </c>
      <c r="O69" s="24">
        <v>4</v>
      </c>
      <c r="P69" s="24">
        <v>499897.3</v>
      </c>
      <c r="Q69" s="24">
        <v>20.5</v>
      </c>
      <c r="R69" s="24">
        <v>12</v>
      </c>
      <c r="S69" s="24">
        <v>18</v>
      </c>
      <c r="T69" s="24">
        <v>3</v>
      </c>
      <c r="U69" s="24">
        <v>7</v>
      </c>
      <c r="V69" s="24">
        <v>1000000.1</v>
      </c>
      <c r="W69" s="24">
        <v>1000000</v>
      </c>
      <c r="X69" s="24">
        <v>-0.1</v>
      </c>
      <c r="Y69" s="24">
        <v>0</v>
      </c>
      <c r="AL69" s="23" t="s">
        <v>82</v>
      </c>
      <c r="AM69" s="24">
        <v>874969</v>
      </c>
      <c r="AN69" s="24">
        <v>3</v>
      </c>
      <c r="AO69" s="24">
        <v>125012.6</v>
      </c>
      <c r="AP69" s="24">
        <v>11</v>
      </c>
      <c r="AQ69" s="24">
        <v>999995.6</v>
      </c>
      <c r="AR69" s="24">
        <v>1000000</v>
      </c>
      <c r="AS69" s="24">
        <v>4.4000000000000004</v>
      </c>
      <c r="AT69" s="24">
        <v>0</v>
      </c>
      <c r="BA69" s="23" t="s">
        <v>82</v>
      </c>
      <c r="BB69" s="24">
        <v>11.5</v>
      </c>
      <c r="BC69" s="24">
        <v>29</v>
      </c>
      <c r="BD69" s="24">
        <v>999924.4</v>
      </c>
      <c r="BE69" s="24">
        <v>39</v>
      </c>
      <c r="BF69" s="24">
        <v>1000003.9</v>
      </c>
      <c r="BG69" s="24">
        <v>1000000</v>
      </c>
      <c r="BH69" s="24">
        <v>-3.9</v>
      </c>
      <c r="BI69" s="24">
        <v>0</v>
      </c>
    </row>
    <row r="70" spans="1:61" ht="15" thickBot="1" x14ac:dyDescent="0.4">
      <c r="A70" s="23" t="s">
        <v>83</v>
      </c>
      <c r="B70" s="24">
        <v>499896.8</v>
      </c>
      <c r="C70" s="24">
        <v>7</v>
      </c>
      <c r="D70" s="24">
        <v>0</v>
      </c>
      <c r="E70" s="24">
        <v>8</v>
      </c>
      <c r="F70" s="24">
        <v>13</v>
      </c>
      <c r="G70" s="24">
        <v>87.5</v>
      </c>
      <c r="H70" s="24">
        <v>13.5</v>
      </c>
      <c r="I70" s="24">
        <v>13</v>
      </c>
      <c r="J70" s="24">
        <v>10</v>
      </c>
      <c r="K70" s="24">
        <v>7</v>
      </c>
      <c r="L70" s="24">
        <v>11</v>
      </c>
      <c r="M70" s="24">
        <v>0</v>
      </c>
      <c r="N70" s="24">
        <v>0</v>
      </c>
      <c r="O70" s="24">
        <v>0</v>
      </c>
      <c r="P70" s="24">
        <v>499893.3</v>
      </c>
      <c r="Q70" s="24">
        <v>8</v>
      </c>
      <c r="R70" s="24">
        <v>8</v>
      </c>
      <c r="S70" s="24">
        <v>7</v>
      </c>
      <c r="T70" s="24">
        <v>17</v>
      </c>
      <c r="U70" s="24">
        <v>0</v>
      </c>
      <c r="V70" s="24">
        <v>1000000.1</v>
      </c>
      <c r="W70" s="24">
        <v>1000000</v>
      </c>
      <c r="X70" s="24">
        <v>-0.1</v>
      </c>
      <c r="Y70" s="24">
        <v>0</v>
      </c>
      <c r="AL70" s="23" t="s">
        <v>83</v>
      </c>
      <c r="AM70" s="24">
        <v>874981.5</v>
      </c>
      <c r="AN70" s="24">
        <v>0</v>
      </c>
      <c r="AO70" s="24">
        <v>125008.6</v>
      </c>
      <c r="AP70" s="24">
        <v>0</v>
      </c>
      <c r="AQ70" s="24">
        <v>999990.1</v>
      </c>
      <c r="AR70" s="24">
        <v>1000000</v>
      </c>
      <c r="AS70" s="24">
        <v>9.9</v>
      </c>
      <c r="AT70" s="24">
        <v>0</v>
      </c>
      <c r="BA70" s="23" t="s">
        <v>83</v>
      </c>
      <c r="BB70" s="24">
        <v>3</v>
      </c>
      <c r="BC70" s="24">
        <v>32</v>
      </c>
      <c r="BD70" s="24">
        <v>999928.4</v>
      </c>
      <c r="BE70" s="24">
        <v>46</v>
      </c>
      <c r="BF70" s="24">
        <v>1000009.4</v>
      </c>
      <c r="BG70" s="24">
        <v>1000000</v>
      </c>
      <c r="BH70" s="24">
        <v>-9.4</v>
      </c>
      <c r="BI70" s="24">
        <v>0</v>
      </c>
    </row>
    <row r="71" spans="1:61" ht="15" thickBot="1" x14ac:dyDescent="0.4">
      <c r="A71" s="23" t="s">
        <v>84</v>
      </c>
      <c r="B71" s="24">
        <v>7</v>
      </c>
      <c r="C71" s="24">
        <v>0</v>
      </c>
      <c r="D71" s="24">
        <v>7</v>
      </c>
      <c r="E71" s="24">
        <v>9</v>
      </c>
      <c r="F71" s="24">
        <v>16</v>
      </c>
      <c r="G71" s="24">
        <v>85.5</v>
      </c>
      <c r="H71" s="24">
        <v>9.5</v>
      </c>
      <c r="I71" s="24">
        <v>10</v>
      </c>
      <c r="J71" s="24">
        <v>0</v>
      </c>
      <c r="K71" s="24">
        <v>1</v>
      </c>
      <c r="L71" s="24">
        <v>14</v>
      </c>
      <c r="M71" s="24">
        <v>4</v>
      </c>
      <c r="N71" s="24">
        <v>6</v>
      </c>
      <c r="O71" s="24">
        <v>3</v>
      </c>
      <c r="P71" s="24">
        <v>499895.3</v>
      </c>
      <c r="Q71" s="24">
        <v>15.5</v>
      </c>
      <c r="R71" s="24">
        <v>9</v>
      </c>
      <c r="S71" s="24">
        <v>12</v>
      </c>
      <c r="T71" s="24">
        <v>499886.3</v>
      </c>
      <c r="U71" s="24">
        <v>10</v>
      </c>
      <c r="V71" s="24">
        <v>1000000.1</v>
      </c>
      <c r="W71" s="24">
        <v>1000000</v>
      </c>
      <c r="X71" s="24">
        <v>-0.1</v>
      </c>
      <c r="Y71" s="24">
        <v>0</v>
      </c>
      <c r="AL71" s="23" t="s">
        <v>84</v>
      </c>
      <c r="AM71" s="24">
        <v>874985</v>
      </c>
      <c r="AN71" s="24">
        <v>6</v>
      </c>
      <c r="AO71" s="24">
        <v>125009.60000000001</v>
      </c>
      <c r="AP71" s="24">
        <v>14</v>
      </c>
      <c r="AQ71" s="24">
        <v>1000014.6</v>
      </c>
      <c r="AR71" s="24">
        <v>1000000</v>
      </c>
      <c r="AS71" s="24">
        <v>-14.6</v>
      </c>
      <c r="AT71" s="24">
        <v>0</v>
      </c>
      <c r="BA71" s="23" t="s">
        <v>84</v>
      </c>
      <c r="BB71" s="24">
        <v>0</v>
      </c>
      <c r="BC71" s="24">
        <v>26</v>
      </c>
      <c r="BD71" s="24">
        <v>999927.4</v>
      </c>
      <c r="BE71" s="24">
        <v>36</v>
      </c>
      <c r="BF71" s="24">
        <v>999989.4</v>
      </c>
      <c r="BG71" s="24">
        <v>1000000</v>
      </c>
      <c r="BH71" s="24">
        <v>10.6</v>
      </c>
      <c r="BI71" s="24">
        <v>0</v>
      </c>
    </row>
    <row r="72" spans="1:61" ht="15" thickBot="1" x14ac:dyDescent="0.4">
      <c r="A72" s="23" t="s">
        <v>85</v>
      </c>
      <c r="B72" s="24">
        <v>6</v>
      </c>
      <c r="C72" s="24">
        <v>9</v>
      </c>
      <c r="D72" s="24">
        <v>5</v>
      </c>
      <c r="E72" s="24">
        <v>499952.8</v>
      </c>
      <c r="F72" s="24">
        <v>20</v>
      </c>
      <c r="G72" s="24">
        <v>1</v>
      </c>
      <c r="H72" s="24">
        <v>16.5</v>
      </c>
      <c r="I72" s="24">
        <v>17.5</v>
      </c>
      <c r="J72" s="24">
        <v>3</v>
      </c>
      <c r="K72" s="24">
        <v>14</v>
      </c>
      <c r="L72" s="24">
        <v>13</v>
      </c>
      <c r="M72" s="24">
        <v>15</v>
      </c>
      <c r="N72" s="24">
        <v>11</v>
      </c>
      <c r="O72" s="24">
        <v>8</v>
      </c>
      <c r="P72" s="24">
        <v>499891.3</v>
      </c>
      <c r="Q72" s="24">
        <v>1</v>
      </c>
      <c r="R72" s="24">
        <v>2</v>
      </c>
      <c r="S72" s="24">
        <v>10</v>
      </c>
      <c r="T72" s="24">
        <v>1</v>
      </c>
      <c r="U72" s="24">
        <v>3</v>
      </c>
      <c r="V72" s="24">
        <v>1000000.1</v>
      </c>
      <c r="W72" s="24">
        <v>1000000</v>
      </c>
      <c r="X72" s="24">
        <v>-0.1</v>
      </c>
      <c r="Y72" s="24">
        <v>0</v>
      </c>
      <c r="AL72" s="23" t="s">
        <v>85</v>
      </c>
      <c r="AM72" s="24">
        <v>874984</v>
      </c>
      <c r="AN72" s="24">
        <v>125012.1</v>
      </c>
      <c r="AO72" s="24">
        <v>2</v>
      </c>
      <c r="AP72" s="24">
        <v>3</v>
      </c>
      <c r="AQ72" s="24">
        <v>1000001.1</v>
      </c>
      <c r="AR72" s="24">
        <v>1000000</v>
      </c>
      <c r="AS72" s="24">
        <v>-1.1000000000000001</v>
      </c>
      <c r="AT72" s="24">
        <v>0</v>
      </c>
      <c r="BA72" s="23" t="s">
        <v>85</v>
      </c>
      <c r="BB72" s="24">
        <v>1</v>
      </c>
      <c r="BC72" s="24">
        <v>5.5</v>
      </c>
      <c r="BD72" s="24">
        <v>999949.9</v>
      </c>
      <c r="BE72" s="24">
        <v>43</v>
      </c>
      <c r="BF72" s="24">
        <v>999999.4</v>
      </c>
      <c r="BG72" s="24">
        <v>1000000</v>
      </c>
      <c r="BH72" s="24">
        <v>0.6</v>
      </c>
      <c r="BI72" s="24">
        <v>0</v>
      </c>
    </row>
    <row r="73" spans="1:61" ht="15" thickBot="1" x14ac:dyDescent="0.4">
      <c r="A73" s="23" t="s">
        <v>86</v>
      </c>
      <c r="B73" s="24">
        <v>499898.8</v>
      </c>
      <c r="C73" s="24">
        <v>5</v>
      </c>
      <c r="D73" s="24">
        <v>1</v>
      </c>
      <c r="E73" s="24">
        <v>3</v>
      </c>
      <c r="F73" s="24">
        <v>11</v>
      </c>
      <c r="G73" s="24">
        <v>86.5</v>
      </c>
      <c r="H73" s="24">
        <v>20.5</v>
      </c>
      <c r="I73" s="24">
        <v>23.5</v>
      </c>
      <c r="J73" s="24">
        <v>9</v>
      </c>
      <c r="K73" s="24">
        <v>2</v>
      </c>
      <c r="L73" s="24">
        <v>1</v>
      </c>
      <c r="M73" s="24">
        <v>3</v>
      </c>
      <c r="N73" s="24">
        <v>5</v>
      </c>
      <c r="O73" s="24">
        <v>6</v>
      </c>
      <c r="P73" s="24">
        <v>499896.3</v>
      </c>
      <c r="Q73" s="24">
        <v>2</v>
      </c>
      <c r="R73" s="24">
        <v>11</v>
      </c>
      <c r="S73" s="24">
        <v>0</v>
      </c>
      <c r="T73" s="24">
        <v>2</v>
      </c>
      <c r="U73" s="24">
        <v>13</v>
      </c>
      <c r="V73" s="24">
        <v>999999.6</v>
      </c>
      <c r="W73" s="24">
        <v>1000000</v>
      </c>
      <c r="X73" s="24">
        <v>0.4</v>
      </c>
      <c r="Y73" s="24">
        <v>0</v>
      </c>
      <c r="AL73" s="23" t="s">
        <v>86</v>
      </c>
      <c r="AM73" s="24">
        <v>624956.4</v>
      </c>
      <c r="AN73" s="24">
        <v>5</v>
      </c>
      <c r="AO73" s="24">
        <v>125011.6</v>
      </c>
      <c r="AP73" s="24">
        <v>250027.7</v>
      </c>
      <c r="AQ73" s="24">
        <v>1000000.6</v>
      </c>
      <c r="AR73" s="24">
        <v>1000000</v>
      </c>
      <c r="AS73" s="24">
        <v>-0.6</v>
      </c>
      <c r="AT73" s="24">
        <v>0</v>
      </c>
      <c r="BA73" s="23" t="s">
        <v>86</v>
      </c>
      <c r="BB73" s="24">
        <v>46</v>
      </c>
      <c r="BC73" s="24">
        <v>27</v>
      </c>
      <c r="BD73" s="24">
        <v>999925.4</v>
      </c>
      <c r="BE73" s="24">
        <v>1</v>
      </c>
      <c r="BF73" s="24">
        <v>999999.4</v>
      </c>
      <c r="BG73" s="24">
        <v>1000000</v>
      </c>
      <c r="BH73" s="24">
        <v>0.6</v>
      </c>
      <c r="BI73" s="24">
        <v>0</v>
      </c>
    </row>
    <row r="74" spans="1:61" ht="15" thickBot="1" x14ac:dyDescent="0.4"/>
    <row r="75" spans="1:61" ht="15" thickBot="1" x14ac:dyDescent="0.4">
      <c r="A75" s="25" t="s">
        <v>217</v>
      </c>
      <c r="B75" s="26">
        <v>3999644.4</v>
      </c>
      <c r="AL75" s="25" t="s">
        <v>217</v>
      </c>
      <c r="AM75" s="26">
        <v>1375045.9</v>
      </c>
      <c r="BA75" s="25" t="s">
        <v>217</v>
      </c>
      <c r="BB75" s="26">
        <v>1000104.9</v>
      </c>
    </row>
    <row r="76" spans="1:61" ht="15" thickBot="1" x14ac:dyDescent="0.4">
      <c r="A76" s="25" t="s">
        <v>218</v>
      </c>
      <c r="B76" s="26">
        <v>499885.3</v>
      </c>
      <c r="AL76" s="25" t="s">
        <v>218</v>
      </c>
      <c r="AM76" s="26">
        <v>499941.8</v>
      </c>
      <c r="BA76" s="25" t="s">
        <v>218</v>
      </c>
      <c r="BB76" s="26">
        <v>999922.4</v>
      </c>
    </row>
    <row r="77" spans="1:61" ht="15" thickBot="1" x14ac:dyDescent="0.4">
      <c r="A77" s="25" t="s">
        <v>219</v>
      </c>
      <c r="B77" s="26">
        <v>15000000.5</v>
      </c>
      <c r="AL77" s="25" t="s">
        <v>219</v>
      </c>
      <c r="AM77" s="26">
        <v>15000000</v>
      </c>
      <c r="BA77" s="25" t="s">
        <v>219</v>
      </c>
      <c r="BB77" s="26">
        <v>15000000</v>
      </c>
    </row>
    <row r="78" spans="1:61" ht="15" thickBot="1" x14ac:dyDescent="0.4">
      <c r="A78" s="25" t="s">
        <v>220</v>
      </c>
      <c r="B78" s="26">
        <v>15000000</v>
      </c>
      <c r="AL78" s="25" t="s">
        <v>220</v>
      </c>
      <c r="AM78" s="26">
        <v>15000000</v>
      </c>
      <c r="BA78" s="25" t="s">
        <v>220</v>
      </c>
      <c r="BB78" s="26">
        <v>15000000</v>
      </c>
    </row>
    <row r="79" spans="1:61" ht="15" thickBot="1" x14ac:dyDescent="0.4">
      <c r="A79" s="25" t="s">
        <v>221</v>
      </c>
      <c r="B79" s="26">
        <v>0.5</v>
      </c>
      <c r="AL79" s="25" t="s">
        <v>221</v>
      </c>
      <c r="AM79" s="26">
        <v>0</v>
      </c>
      <c r="BA79" s="25" t="s">
        <v>221</v>
      </c>
      <c r="BB79" s="26">
        <v>0</v>
      </c>
    </row>
    <row r="80" spans="1:61" ht="15" thickBot="1" x14ac:dyDescent="0.4">
      <c r="A80" s="25" t="s">
        <v>222</v>
      </c>
      <c r="B80" s="26"/>
      <c r="AL80" s="25" t="s">
        <v>222</v>
      </c>
      <c r="AM80" s="26"/>
      <c r="BA80" s="25" t="s">
        <v>222</v>
      </c>
      <c r="BB80" s="26"/>
    </row>
    <row r="81" spans="1:54" ht="15" thickBot="1" x14ac:dyDescent="0.4">
      <c r="A81" s="25" t="s">
        <v>223</v>
      </c>
      <c r="B81" s="26"/>
      <c r="AL81" s="25" t="s">
        <v>223</v>
      </c>
      <c r="AM81" s="26"/>
      <c r="BA81" s="25" t="s">
        <v>223</v>
      </c>
      <c r="BB81" s="26"/>
    </row>
    <row r="82" spans="1:54" ht="15" thickBot="1" x14ac:dyDescent="0.4">
      <c r="A82" s="25" t="s">
        <v>224</v>
      </c>
      <c r="B82" s="26">
        <v>0</v>
      </c>
      <c r="AL82" s="25" t="s">
        <v>224</v>
      </c>
      <c r="AM82" s="26">
        <v>0</v>
      </c>
      <c r="BA82" s="25" t="s">
        <v>224</v>
      </c>
      <c r="BB82" s="26">
        <v>0</v>
      </c>
    </row>
    <row r="84" spans="1:54" x14ac:dyDescent="0.35">
      <c r="A84" s="28" t="s">
        <v>225</v>
      </c>
      <c r="AL84" s="28" t="s">
        <v>225</v>
      </c>
      <c r="BA84" s="28" t="s">
        <v>225</v>
      </c>
    </row>
    <row r="86" spans="1:54" x14ac:dyDescent="0.35">
      <c r="A86" s="27" t="s">
        <v>904</v>
      </c>
      <c r="AL86" s="27" t="s">
        <v>949</v>
      </c>
      <c r="BA86" s="27" t="s">
        <v>949</v>
      </c>
    </row>
    <row r="87" spans="1:54" x14ac:dyDescent="0.35">
      <c r="A87" s="27" t="s">
        <v>905</v>
      </c>
      <c r="AL87" s="27" t="s">
        <v>615</v>
      </c>
      <c r="BA87" s="27" t="s">
        <v>227</v>
      </c>
    </row>
  </sheetData>
  <hyperlinks>
    <hyperlink ref="A84" r:id="rId1" display="https://miau.my-x.hu/myx-free/coco/test/316554120251006151459.html" xr:uid="{05AD62A5-1731-468B-BF1D-9EFFD09BD5BD}"/>
    <hyperlink ref="AL84" r:id="rId2" display="https://miau.my-x.hu/myx-free/coco/test/669989220251006151735.html" xr:uid="{D1B16767-33F0-45B5-991A-1429E4750DBE}"/>
    <hyperlink ref="BA84" r:id="rId3" display="https://miau.my-x.hu/myx-free/coco/test/454025620251006151815.html" xr:uid="{617C4842-FB92-4E69-866C-89821C915C04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rnd</vt:lpstr>
      <vt:lpstr>pelda1</vt:lpstr>
      <vt:lpstr>pelda2</vt:lpstr>
      <vt:lpstr>pelda3</vt:lpstr>
      <vt:lpstr>pelda3 (2)</vt:lpstr>
      <vt:lpstr>pl3_2_nap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Pitlik</dc:creator>
  <cp:lastModifiedBy>László Pitlik</cp:lastModifiedBy>
  <dcterms:created xsi:type="dcterms:W3CDTF">2025-10-06T12:27:42Z</dcterms:created>
  <dcterms:modified xsi:type="dcterms:W3CDTF">2025-10-06T14:12:10Z</dcterms:modified>
</cp:coreProperties>
</file>